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https://d.docs.live.net/d47bb14cbf469152/ebswp/EBSpollock/runs/dat/"/>
    </mc:Choice>
  </mc:AlternateContent>
  <xr:revisionPtr revIDLastSave="624" documentId="8_{0E09DC43-E67E-964D-88B8-0CDD1673299B}" xr6:coauthVersionLast="38" xr6:coauthVersionMax="38" xr10:uidLastSave="{360CDB5C-0B0E-2D44-B515-0253444115B2}"/>
  <bookViews>
    <workbookView xWindow="0" yWindow="460" windowWidth="28800" windowHeight="17540" tabRatio="500" firstSheet="1" activeTab="9" xr2:uid="{00000000-000D-0000-FFFF-FFFF00000000}"/>
  </bookViews>
  <sheets>
    <sheet name="Sheet1 (3)" sheetId="16" r:id="rId1"/>
    <sheet name="wtage" sheetId="17" r:id="rId2"/>
    <sheet name="Survey Table" sheetId="14" r:id="rId3"/>
    <sheet name="Bootstrapped 2016 fish data" sheetId="15" r:id="rId4"/>
    <sheet name="Bootstrapped 2917 data" sheetId="10" r:id="rId5"/>
    <sheet name="Sheet1 (2)" sheetId="11" r:id="rId6"/>
    <sheet name="Chart2" sheetId="13" r:id="rId7"/>
    <sheet name="pm_2018_VAST1.dat" sheetId="12" r:id="rId8"/>
    <sheet name="pm_2018_DBNBS.dat " sheetId="18" r:id="rId9"/>
    <sheet name="pm_2018_DB.dat" sheetId="19" r:id="rId10"/>
    <sheet name="pm_2018.dat" sheetId="8" r:id="rId11"/>
    <sheet name="pm_2017.dat" sheetId="1" r:id="rId12"/>
    <sheet name="Sheet1" sheetId="7" r:id="rId13"/>
    <sheet name="wt.dat" sheetId="2" r:id="rId14"/>
    <sheet name="Sheet3" sheetId="5" r:id="rId15"/>
    <sheet name="Catage2018Bootstrap" sheetId="9" r:id="rId16"/>
    <sheet name="Chart1" sheetId="6" r:id="rId17"/>
    <sheet name="wtage_cv" sheetId="3" r:id="rId18"/>
    <sheet name="wtage_mean" sheetId="4" r:id="rId19"/>
  </sheets>
  <externalReferences>
    <externalReference r:id="rId20"/>
  </externalReferences>
  <calcPr calcId="179021"/>
  <pivotCaches>
    <pivotCache cacheId="24" r:id="rId21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44" i="19" l="1"/>
  <c r="AK244" i="19"/>
  <c r="AJ244" i="19"/>
  <c r="AI244" i="19"/>
  <c r="AH244" i="19"/>
  <c r="AG244" i="19"/>
  <c r="AF244" i="19"/>
  <c r="AE244" i="19"/>
  <c r="AD244" i="19"/>
  <c r="AC244" i="19"/>
  <c r="AB244" i="19"/>
  <c r="AA244" i="19"/>
  <c r="Z244" i="19"/>
  <c r="Y244" i="19"/>
  <c r="X244" i="19"/>
  <c r="W244" i="19"/>
  <c r="V244" i="19"/>
  <c r="U244" i="19"/>
  <c r="T244" i="19"/>
  <c r="S244" i="19"/>
  <c r="R244" i="19"/>
  <c r="Q244" i="19"/>
  <c r="P244" i="19"/>
  <c r="O244" i="19"/>
  <c r="N244" i="19"/>
  <c r="M244" i="19"/>
  <c r="L244" i="19"/>
  <c r="K244" i="19"/>
  <c r="J244" i="19"/>
  <c r="I244" i="19"/>
  <c r="H244" i="19"/>
  <c r="G244" i="19"/>
  <c r="F244" i="19"/>
  <c r="E244" i="19"/>
  <c r="D244" i="19"/>
  <c r="C244" i="19"/>
  <c r="AM244" i="19"/>
  <c r="D245" i="19"/>
  <c r="E245" i="19"/>
  <c r="F245" i="19"/>
  <c r="G245" i="19"/>
  <c r="H245" i="19"/>
  <c r="I245" i="19"/>
  <c r="J245" i="19"/>
  <c r="K245" i="19"/>
  <c r="L245" i="19"/>
  <c r="M245" i="19"/>
  <c r="N245" i="19"/>
  <c r="O245" i="19"/>
  <c r="P245" i="19"/>
  <c r="Q245" i="19"/>
  <c r="R245" i="19"/>
  <c r="S245" i="19"/>
  <c r="T245" i="19"/>
  <c r="U245" i="19"/>
  <c r="V245" i="19"/>
  <c r="W245" i="19"/>
  <c r="X245" i="19"/>
  <c r="Y245" i="19"/>
  <c r="Z245" i="19"/>
  <c r="AA245" i="19"/>
  <c r="AB245" i="19"/>
  <c r="AC245" i="19"/>
  <c r="AD245" i="19"/>
  <c r="AE245" i="19"/>
  <c r="AF245" i="19"/>
  <c r="AG245" i="19"/>
  <c r="AH245" i="19"/>
  <c r="AI245" i="19"/>
  <c r="AJ245" i="19"/>
  <c r="AK245" i="19"/>
  <c r="AL245" i="19"/>
  <c r="AM245" i="19"/>
  <c r="C245" i="19"/>
  <c r="A291" i="19"/>
  <c r="A292" i="19" s="1"/>
  <c r="A293" i="19" s="1"/>
  <c r="A294" i="19" s="1"/>
  <c r="A295" i="19" s="1"/>
  <c r="A296" i="19" s="1"/>
  <c r="A297" i="19" s="1"/>
  <c r="A298" i="19" s="1"/>
  <c r="A299" i="19" s="1"/>
  <c r="A300" i="19" s="1"/>
  <c r="A301" i="19" s="1"/>
  <c r="A302" i="19" s="1"/>
  <c r="A303" i="19" s="1"/>
  <c r="A304" i="19" s="1"/>
  <c r="A305" i="19" s="1"/>
  <c r="A306" i="19" s="1"/>
  <c r="A307" i="19" s="1"/>
  <c r="A308" i="19" s="1"/>
  <c r="A309" i="19" s="1"/>
  <c r="A310" i="19" s="1"/>
  <c r="A311" i="19" s="1"/>
  <c r="A312" i="19" s="1"/>
  <c r="A313" i="19" s="1"/>
  <c r="A314" i="19" s="1"/>
  <c r="A315" i="19" s="1"/>
  <c r="A316" i="19" s="1"/>
  <c r="A317" i="19" s="1"/>
  <c r="A318" i="19" s="1"/>
  <c r="A319" i="19" s="1"/>
  <c r="A320" i="19" s="1"/>
  <c r="A321" i="19" s="1"/>
  <c r="A322" i="19" s="1"/>
  <c r="A323" i="19" s="1"/>
  <c r="A324" i="19" s="1"/>
  <c r="A325" i="19" s="1"/>
  <c r="A326" i="19" s="1"/>
  <c r="A249" i="19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81" i="19" s="1"/>
  <c r="A282" i="19" s="1"/>
  <c r="A283" i="19" s="1"/>
  <c r="A248" i="19"/>
  <c r="AM241" i="19"/>
  <c r="AL241" i="19"/>
  <c r="A180" i="19"/>
  <c r="A177" i="19" s="1"/>
  <c r="A179" i="19"/>
  <c r="A178" i="19"/>
  <c r="Q151" i="19" a="1"/>
  <c r="Q151" i="19" s="1"/>
  <c r="O151" i="19"/>
  <c r="N151" i="19"/>
  <c r="M151" i="19"/>
  <c r="L151" i="19"/>
  <c r="K151" i="19"/>
  <c r="J151" i="19"/>
  <c r="I151" i="19"/>
  <c r="H151" i="19"/>
  <c r="G151" i="19"/>
  <c r="F151" i="19"/>
  <c r="E151" i="19"/>
  <c r="D151" i="19"/>
  <c r="C151" i="19"/>
  <c r="O150" i="19"/>
  <c r="N150" i="19"/>
  <c r="M150" i="19"/>
  <c r="L150" i="19"/>
  <c r="K150" i="19"/>
  <c r="J150" i="19"/>
  <c r="I150" i="19"/>
  <c r="H150" i="19"/>
  <c r="G150" i="19"/>
  <c r="F150" i="19"/>
  <c r="E150" i="19"/>
  <c r="D150" i="19"/>
  <c r="C150" i="19"/>
  <c r="O149" i="19"/>
  <c r="N149" i="19"/>
  <c r="M149" i="19"/>
  <c r="L149" i="19"/>
  <c r="K149" i="19"/>
  <c r="J149" i="19"/>
  <c r="I149" i="19"/>
  <c r="H149" i="19"/>
  <c r="G149" i="19"/>
  <c r="F149" i="19"/>
  <c r="E149" i="19"/>
  <c r="D149" i="19"/>
  <c r="C149" i="19"/>
  <c r="A72" i="19"/>
  <c r="F244" i="18" l="1"/>
  <c r="G244" i="18"/>
  <c r="H244" i="18"/>
  <c r="I244" i="18"/>
  <c r="J244" i="18"/>
  <c r="K244" i="18"/>
  <c r="L244" i="18"/>
  <c r="M244" i="18"/>
  <c r="N244" i="18"/>
  <c r="O244" i="18"/>
  <c r="P244" i="18"/>
  <c r="Q244" i="18"/>
  <c r="R244" i="18"/>
  <c r="S244" i="18"/>
  <c r="T244" i="18"/>
  <c r="U244" i="18"/>
  <c r="V244" i="18"/>
  <c r="W244" i="18"/>
  <c r="X244" i="18"/>
  <c r="Y244" i="18"/>
  <c r="Z244" i="18"/>
  <c r="AA244" i="18"/>
  <c r="AB244" i="18"/>
  <c r="AC244" i="18"/>
  <c r="AD244" i="18"/>
  <c r="AE244" i="18"/>
  <c r="AF244" i="18"/>
  <c r="AG244" i="18"/>
  <c r="AH244" i="18"/>
  <c r="AI244" i="18"/>
  <c r="AJ244" i="18"/>
  <c r="AK244" i="18"/>
  <c r="AL244" i="18"/>
  <c r="AM244" i="18"/>
  <c r="E244" i="18"/>
  <c r="D244" i="18"/>
  <c r="C244" i="18"/>
  <c r="AM241" i="18"/>
  <c r="AL241" i="18"/>
  <c r="A291" i="18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290" i="18"/>
  <c r="A247" i="18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180" i="18"/>
  <c r="A179" i="18"/>
  <c r="A178" i="18"/>
  <c r="A177" i="18"/>
  <c r="Q151" i="18" a="1"/>
  <c r="O151" i="18"/>
  <c r="N151" i="18"/>
  <c r="M151" i="18"/>
  <c r="L151" i="18"/>
  <c r="K151" i="18"/>
  <c r="J151" i="18"/>
  <c r="I151" i="18"/>
  <c r="H151" i="18"/>
  <c r="G151" i="18"/>
  <c r="F151" i="18"/>
  <c r="E151" i="18"/>
  <c r="D151" i="18"/>
  <c r="C151" i="18"/>
  <c r="O150" i="18"/>
  <c r="N150" i="18"/>
  <c r="M150" i="18"/>
  <c r="L150" i="18"/>
  <c r="K150" i="18"/>
  <c r="J150" i="18"/>
  <c r="I150" i="18"/>
  <c r="H150" i="18"/>
  <c r="G150" i="18"/>
  <c r="F150" i="18"/>
  <c r="E150" i="18"/>
  <c r="D150" i="18"/>
  <c r="C150" i="18"/>
  <c r="O149" i="18"/>
  <c r="N149" i="18"/>
  <c r="M149" i="18"/>
  <c r="L149" i="18"/>
  <c r="K149" i="18"/>
  <c r="J149" i="18"/>
  <c r="I149" i="18"/>
  <c r="H149" i="18"/>
  <c r="G149" i="18"/>
  <c r="F149" i="18"/>
  <c r="E149" i="18"/>
  <c r="D149" i="18"/>
  <c r="C149" i="18"/>
  <c r="A72" i="18"/>
  <c r="Q151" i="18" l="1"/>
  <c r="C27" i="17"/>
  <c r="C28" i="17"/>
  <c r="C26" i="17"/>
  <c r="C8" i="17"/>
  <c r="C9" i="17"/>
  <c r="C7" i="17"/>
  <c r="F3" i="17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E3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L6" i="17"/>
  <c r="K6" i="17"/>
  <c r="J6" i="17"/>
  <c r="I6" i="17"/>
  <c r="P5" i="17"/>
  <c r="O5" i="17"/>
  <c r="N5" i="17"/>
  <c r="I5" i="17"/>
  <c r="H5" i="17"/>
  <c r="G5" i="17"/>
  <c r="F5" i="17"/>
  <c r="N4" i="17"/>
  <c r="M4" i="17"/>
  <c r="L4" i="17"/>
  <c r="K4" i="17"/>
  <c r="F4" i="17"/>
  <c r="E4" i="17"/>
  <c r="D4" i="17"/>
  <c r="P6" i="17"/>
  <c r="O6" i="17"/>
  <c r="N6" i="17"/>
  <c r="M6" i="17"/>
  <c r="H6" i="17"/>
  <c r="G6" i="17"/>
  <c r="F6" i="17"/>
  <c r="E6" i="17"/>
  <c r="M5" i="17"/>
  <c r="L5" i="17"/>
  <c r="K5" i="17"/>
  <c r="J5" i="17"/>
  <c r="E5" i="17"/>
  <c r="D5" i="17"/>
  <c r="P4" i="17"/>
  <c r="O4" i="17"/>
  <c r="J4" i="17"/>
  <c r="I4" i="17"/>
  <c r="H4" i="17"/>
  <c r="G4" i="17"/>
  <c r="D6" i="17" l="1"/>
  <c r="Q312" i="14"/>
  <c r="Q313" i="14"/>
  <c r="Z316" i="14"/>
  <c r="AA316" i="14"/>
  <c r="AB316" i="14"/>
  <c r="AC316" i="14"/>
  <c r="AD316" i="14"/>
  <c r="AE316" i="14"/>
  <c r="K313" i="14"/>
  <c r="AA317" i="14"/>
  <c r="AB317" i="14"/>
  <c r="AC317" i="14"/>
  <c r="AD317" i="14"/>
  <c r="AE317" i="14"/>
  <c r="I316" i="14"/>
  <c r="J316" i="14"/>
  <c r="K316" i="14"/>
  <c r="L316" i="14"/>
  <c r="M316" i="14"/>
  <c r="N316" i="14"/>
  <c r="O316" i="14"/>
  <c r="P316" i="14"/>
  <c r="Q316" i="14"/>
  <c r="R316" i="14"/>
  <c r="S316" i="14"/>
  <c r="T316" i="14"/>
  <c r="U316" i="14"/>
  <c r="V316" i="14"/>
  <c r="W316" i="14"/>
  <c r="X316" i="14"/>
  <c r="Y316" i="14"/>
  <c r="I317" i="14"/>
  <c r="J317" i="14"/>
  <c r="K317" i="14"/>
  <c r="L317" i="14"/>
  <c r="M317" i="14"/>
  <c r="M313" i="14"/>
  <c r="O317" i="14"/>
  <c r="P317" i="14"/>
  <c r="O313" i="14"/>
  <c r="R317" i="14"/>
  <c r="S317" i="14"/>
  <c r="T317" i="14"/>
  <c r="U317" i="14"/>
  <c r="V317" i="14"/>
  <c r="I313" i="14"/>
  <c r="X317" i="14"/>
  <c r="Y317" i="14"/>
  <c r="H317" i="14"/>
  <c r="E316" i="14"/>
  <c r="F316" i="14"/>
  <c r="G316" i="14"/>
  <c r="H316" i="14"/>
  <c r="E313" i="14"/>
  <c r="F317" i="14"/>
  <c r="G317" i="14"/>
  <c r="G313" i="14"/>
  <c r="C45" i="16" l="1"/>
  <c r="E45" i="16"/>
  <c r="G45" i="16"/>
  <c r="I45" i="16"/>
  <c r="I19" i="16"/>
  <c r="I21" i="16"/>
  <c r="I22" i="16"/>
  <c r="I24" i="16"/>
  <c r="I25" i="16"/>
  <c r="I27" i="16"/>
  <c r="I29" i="16"/>
  <c r="I35" i="16"/>
  <c r="I34" i="16"/>
  <c r="I33" i="16"/>
  <c r="I32" i="16"/>
  <c r="I31" i="16"/>
  <c r="I37" i="16"/>
  <c r="I39" i="16"/>
  <c r="I41" i="16"/>
  <c r="I43" i="16"/>
  <c r="T11" i="10" l="1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Q307" i="14" l="1"/>
  <c r="Q306" i="14"/>
  <c r="O306" i="14"/>
  <c r="O307" i="14"/>
  <c r="G306" i="14"/>
  <c r="G309" i="14"/>
  <c r="I306" i="14"/>
  <c r="K306" i="14"/>
  <c r="J309" i="14"/>
  <c r="M306" i="14"/>
  <c r="G307" i="14"/>
  <c r="G310" i="14"/>
  <c r="I307" i="14"/>
  <c r="K307" i="14"/>
  <c r="J310" i="14"/>
  <c r="M307" i="14"/>
  <c r="E309" i="14"/>
  <c r="E307" i="14"/>
  <c r="E306" i="14"/>
  <c r="E310" i="14"/>
  <c r="Q289" i="14"/>
  <c r="Q288" i="14"/>
  <c r="O289" i="14"/>
  <c r="O288" i="14"/>
  <c r="M289" i="14"/>
  <c r="M288" i="14"/>
  <c r="K289" i="14"/>
  <c r="K288" i="14"/>
  <c r="I289" i="14"/>
  <c r="I288" i="14"/>
  <c r="G289" i="14"/>
  <c r="G288" i="14"/>
  <c r="E289" i="14"/>
  <c r="M42" i="14" l="1"/>
  <c r="I43" i="14"/>
  <c r="G43" i="14"/>
  <c r="C43" i="14"/>
  <c r="E43" i="14"/>
  <c r="G223" i="14" l="1"/>
  <c r="G224" i="14"/>
  <c r="G225" i="14"/>
  <c r="G226" i="14"/>
  <c r="G227" i="14"/>
  <c r="G228" i="14"/>
  <c r="G229" i="14"/>
  <c r="G230" i="14"/>
  <c r="G231" i="14"/>
  <c r="G232" i="14"/>
  <c r="G233" i="14"/>
  <c r="G234" i="14"/>
  <c r="G222" i="14"/>
  <c r="O222" i="14" a="1"/>
  <c r="O222" i="14" s="1"/>
  <c r="O228" i="14"/>
  <c r="O229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L241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L240" i="14"/>
  <c r="Q151" i="8" a="1"/>
  <c r="Q151" i="8" s="1"/>
  <c r="Q151" i="12" a="1"/>
  <c r="Q150" i="12"/>
  <c r="Q149" i="12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U151" i="14"/>
  <c r="U152" i="14"/>
  <c r="U153" i="14"/>
  <c r="U154" i="14"/>
  <c r="U155" i="14"/>
  <c r="U156" i="14"/>
  <c r="U157" i="14"/>
  <c r="U158" i="14"/>
  <c r="U159" i="14"/>
  <c r="U160" i="14"/>
  <c r="U161" i="14"/>
  <c r="U162" i="14"/>
  <c r="U163" i="14"/>
  <c r="U164" i="14"/>
  <c r="U165" i="14"/>
  <c r="U150" i="14"/>
  <c r="A150" i="14"/>
  <c r="C150" i="14"/>
  <c r="C168" i="14" s="1"/>
  <c r="E150" i="14"/>
  <c r="E167" i="14" s="1"/>
  <c r="G150" i="14"/>
  <c r="G167" i="14" s="1"/>
  <c r="I150" i="14"/>
  <c r="K150" i="14"/>
  <c r="K168" i="14" s="1"/>
  <c r="M150" i="14"/>
  <c r="M168" i="14" s="1"/>
  <c r="O150" i="14"/>
  <c r="O168" i="14" s="1"/>
  <c r="Q150" i="14"/>
  <c r="Q168" i="14" s="1"/>
  <c r="S150" i="14"/>
  <c r="S168" i="14" s="1"/>
  <c r="A151" i="14"/>
  <c r="C151" i="14"/>
  <c r="E151" i="14"/>
  <c r="G151" i="14"/>
  <c r="I151" i="14"/>
  <c r="K151" i="14"/>
  <c r="M151" i="14"/>
  <c r="M167" i="14" s="1"/>
  <c r="O151" i="14"/>
  <c r="Q151" i="14"/>
  <c r="S151" i="14"/>
  <c r="W217" i="14"/>
  <c r="U217" i="14"/>
  <c r="S217" i="14"/>
  <c r="G217" i="14"/>
  <c r="E217" i="14"/>
  <c r="C217" i="14"/>
  <c r="AE199" i="14"/>
  <c r="AC199" i="14"/>
  <c r="AA199" i="14"/>
  <c r="Y199" i="14"/>
  <c r="W199" i="14"/>
  <c r="U199" i="14"/>
  <c r="S199" i="14"/>
  <c r="Q199" i="14"/>
  <c r="O199" i="14"/>
  <c r="M199" i="14"/>
  <c r="K199" i="14"/>
  <c r="I199" i="14"/>
  <c r="G199" i="14"/>
  <c r="E199" i="14"/>
  <c r="C199" i="14"/>
  <c r="A199" i="14"/>
  <c r="AE198" i="14"/>
  <c r="AC198" i="14"/>
  <c r="AA198" i="14"/>
  <c r="Y198" i="14"/>
  <c r="W198" i="14"/>
  <c r="U198" i="14"/>
  <c r="S198" i="14"/>
  <c r="Q198" i="14"/>
  <c r="O198" i="14"/>
  <c r="M198" i="14"/>
  <c r="K198" i="14"/>
  <c r="I198" i="14"/>
  <c r="G198" i="14"/>
  <c r="E198" i="14"/>
  <c r="C198" i="14"/>
  <c r="A198" i="14"/>
  <c r="AE197" i="14"/>
  <c r="AC197" i="14"/>
  <c r="AA197" i="14"/>
  <c r="Y197" i="14"/>
  <c r="W197" i="14"/>
  <c r="U197" i="14"/>
  <c r="S197" i="14"/>
  <c r="Q197" i="14"/>
  <c r="O197" i="14"/>
  <c r="M197" i="14"/>
  <c r="K197" i="14"/>
  <c r="I197" i="14"/>
  <c r="G197" i="14"/>
  <c r="E197" i="14"/>
  <c r="C197" i="14"/>
  <c r="A197" i="14"/>
  <c r="AE196" i="14"/>
  <c r="AC196" i="14"/>
  <c r="AA196" i="14"/>
  <c r="Y196" i="14"/>
  <c r="W196" i="14"/>
  <c r="U196" i="14"/>
  <c r="S196" i="14"/>
  <c r="Q196" i="14"/>
  <c r="O196" i="14"/>
  <c r="M196" i="14"/>
  <c r="K196" i="14"/>
  <c r="I196" i="14"/>
  <c r="G196" i="14"/>
  <c r="E196" i="14"/>
  <c r="C196" i="14"/>
  <c r="A196" i="14"/>
  <c r="AE195" i="14"/>
  <c r="AC195" i="14"/>
  <c r="AA195" i="14"/>
  <c r="Y195" i="14"/>
  <c r="W195" i="14"/>
  <c r="U195" i="14"/>
  <c r="S195" i="14"/>
  <c r="Q195" i="14"/>
  <c r="O195" i="14"/>
  <c r="M195" i="14"/>
  <c r="K195" i="14"/>
  <c r="I195" i="14"/>
  <c r="G195" i="14"/>
  <c r="E195" i="14"/>
  <c r="C195" i="14"/>
  <c r="A195" i="14"/>
  <c r="AE194" i="14"/>
  <c r="AC194" i="14"/>
  <c r="AA194" i="14"/>
  <c r="Y194" i="14"/>
  <c r="W194" i="14"/>
  <c r="U194" i="14"/>
  <c r="S194" i="14"/>
  <c r="Q194" i="14"/>
  <c r="O194" i="14"/>
  <c r="M194" i="14"/>
  <c r="K194" i="14"/>
  <c r="I194" i="14"/>
  <c r="G194" i="14"/>
  <c r="E194" i="14"/>
  <c r="C194" i="14"/>
  <c r="A194" i="14"/>
  <c r="AE193" i="14"/>
  <c r="AC193" i="14"/>
  <c r="AA193" i="14"/>
  <c r="Y193" i="14"/>
  <c r="W193" i="14"/>
  <c r="U193" i="14"/>
  <c r="S193" i="14"/>
  <c r="Q193" i="14"/>
  <c r="O193" i="14"/>
  <c r="M193" i="14"/>
  <c r="K193" i="14"/>
  <c r="I193" i="14"/>
  <c r="G193" i="14"/>
  <c r="E193" i="14"/>
  <c r="C193" i="14"/>
  <c r="A193" i="14"/>
  <c r="AE192" i="14"/>
  <c r="AC192" i="14"/>
  <c r="AA192" i="14"/>
  <c r="Y192" i="14"/>
  <c r="W192" i="14"/>
  <c r="U192" i="14"/>
  <c r="S192" i="14"/>
  <c r="Q192" i="14"/>
  <c r="O192" i="14"/>
  <c r="M192" i="14"/>
  <c r="K192" i="14"/>
  <c r="I192" i="14"/>
  <c r="G192" i="14"/>
  <c r="E192" i="14"/>
  <c r="C192" i="14"/>
  <c r="A192" i="14"/>
  <c r="AE191" i="14"/>
  <c r="AC191" i="14"/>
  <c r="AA191" i="14"/>
  <c r="Y191" i="14"/>
  <c r="W191" i="14"/>
  <c r="U191" i="14"/>
  <c r="S191" i="14"/>
  <c r="Q191" i="14"/>
  <c r="O191" i="14"/>
  <c r="M191" i="14"/>
  <c r="K191" i="14"/>
  <c r="I191" i="14"/>
  <c r="G191" i="14"/>
  <c r="E191" i="14"/>
  <c r="C191" i="14"/>
  <c r="A191" i="14"/>
  <c r="AE190" i="14"/>
  <c r="AC190" i="14"/>
  <c r="AA190" i="14"/>
  <c r="Y190" i="14"/>
  <c r="W190" i="14"/>
  <c r="U190" i="14"/>
  <c r="S190" i="14"/>
  <c r="Q190" i="14"/>
  <c r="O190" i="14"/>
  <c r="M190" i="14"/>
  <c r="K190" i="14"/>
  <c r="I190" i="14"/>
  <c r="G190" i="14"/>
  <c r="E190" i="14"/>
  <c r="C190" i="14"/>
  <c r="A190" i="14"/>
  <c r="AE189" i="14"/>
  <c r="AC189" i="14"/>
  <c r="AA189" i="14"/>
  <c r="Y189" i="14"/>
  <c r="W189" i="14"/>
  <c r="U189" i="14"/>
  <c r="S189" i="14"/>
  <c r="Q189" i="14"/>
  <c r="O189" i="14"/>
  <c r="M189" i="14"/>
  <c r="K189" i="14"/>
  <c r="I189" i="14"/>
  <c r="G189" i="14"/>
  <c r="E189" i="14"/>
  <c r="C189" i="14"/>
  <c r="A189" i="14"/>
  <c r="AE188" i="14"/>
  <c r="AC188" i="14"/>
  <c r="AA188" i="14"/>
  <c r="Y188" i="14"/>
  <c r="W188" i="14"/>
  <c r="U188" i="14"/>
  <c r="S188" i="14"/>
  <c r="Q188" i="14"/>
  <c r="O188" i="14"/>
  <c r="M188" i="14"/>
  <c r="K188" i="14"/>
  <c r="I188" i="14"/>
  <c r="G188" i="14"/>
  <c r="E188" i="14"/>
  <c r="C188" i="14"/>
  <c r="A188" i="14"/>
  <c r="AE187" i="14"/>
  <c r="AC187" i="14"/>
  <c r="AA187" i="14"/>
  <c r="Y187" i="14"/>
  <c r="W187" i="14"/>
  <c r="U187" i="14"/>
  <c r="S187" i="14"/>
  <c r="Q187" i="14"/>
  <c r="O187" i="14"/>
  <c r="M187" i="14"/>
  <c r="K187" i="14"/>
  <c r="I187" i="14"/>
  <c r="G187" i="14"/>
  <c r="E187" i="14"/>
  <c r="C187" i="14"/>
  <c r="A187" i="14"/>
  <c r="AE186" i="14"/>
  <c r="AC186" i="14"/>
  <c r="AA186" i="14"/>
  <c r="Y186" i="14"/>
  <c r="W186" i="14"/>
  <c r="U186" i="14"/>
  <c r="S186" i="14"/>
  <c r="Q186" i="14"/>
  <c r="O186" i="14"/>
  <c r="M186" i="14"/>
  <c r="K186" i="14"/>
  <c r="I186" i="14"/>
  <c r="G186" i="14"/>
  <c r="E186" i="14"/>
  <c r="C186" i="14"/>
  <c r="A186" i="14"/>
  <c r="AE185" i="14"/>
  <c r="AC185" i="14"/>
  <c r="AA185" i="14"/>
  <c r="Y185" i="14"/>
  <c r="W185" i="14"/>
  <c r="U185" i="14"/>
  <c r="S185" i="14"/>
  <c r="Q185" i="14"/>
  <c r="O185" i="14"/>
  <c r="M185" i="14"/>
  <c r="K185" i="14"/>
  <c r="I185" i="14"/>
  <c r="G185" i="14"/>
  <c r="E185" i="14"/>
  <c r="C185" i="14"/>
  <c r="A185" i="14"/>
  <c r="AE184" i="14"/>
  <c r="AC184" i="14"/>
  <c r="AA184" i="14"/>
  <c r="Y184" i="14"/>
  <c r="W184" i="14"/>
  <c r="U184" i="14"/>
  <c r="S184" i="14"/>
  <c r="Q184" i="14"/>
  <c r="O184" i="14"/>
  <c r="M184" i="14"/>
  <c r="K184" i="14"/>
  <c r="I184" i="14"/>
  <c r="G184" i="14"/>
  <c r="E184" i="14"/>
  <c r="C184" i="14"/>
  <c r="A184" i="14"/>
  <c r="AE183" i="14"/>
  <c r="AC183" i="14"/>
  <c r="AA183" i="14"/>
  <c r="Y183" i="14"/>
  <c r="W183" i="14"/>
  <c r="U183" i="14"/>
  <c r="S183" i="14"/>
  <c r="Q183" i="14"/>
  <c r="O183" i="14"/>
  <c r="M183" i="14"/>
  <c r="K183" i="14"/>
  <c r="I183" i="14"/>
  <c r="G183" i="14"/>
  <c r="E183" i="14"/>
  <c r="C183" i="14"/>
  <c r="A183" i="14"/>
  <c r="AE182" i="14"/>
  <c r="AC182" i="14"/>
  <c r="AA182" i="14"/>
  <c r="Y182" i="14"/>
  <c r="W182" i="14"/>
  <c r="U182" i="14"/>
  <c r="S182" i="14"/>
  <c r="Q182" i="14"/>
  <c r="O182" i="14"/>
  <c r="M182" i="14"/>
  <c r="K182" i="14"/>
  <c r="I182" i="14"/>
  <c r="G182" i="14"/>
  <c r="E182" i="14"/>
  <c r="C182" i="14"/>
  <c r="A182" i="14"/>
  <c r="AE181" i="14"/>
  <c r="AC181" i="14"/>
  <c r="AA181" i="14"/>
  <c r="Y181" i="14"/>
  <c r="W181" i="14"/>
  <c r="U181" i="14"/>
  <c r="S181" i="14"/>
  <c r="Q181" i="14"/>
  <c r="O181" i="14"/>
  <c r="M181" i="14"/>
  <c r="K181" i="14"/>
  <c r="I181" i="14"/>
  <c r="G181" i="14"/>
  <c r="E181" i="14"/>
  <c r="C181" i="14"/>
  <c r="A181" i="14"/>
  <c r="AE180" i="14"/>
  <c r="AC180" i="14"/>
  <c r="AA180" i="14"/>
  <c r="Y180" i="14"/>
  <c r="W180" i="14"/>
  <c r="U180" i="14"/>
  <c r="S180" i="14"/>
  <c r="Q180" i="14"/>
  <c r="O180" i="14"/>
  <c r="M180" i="14"/>
  <c r="K180" i="14"/>
  <c r="I180" i="14"/>
  <c r="G180" i="14"/>
  <c r="E180" i="14"/>
  <c r="C180" i="14"/>
  <c r="A180" i="14"/>
  <c r="AE179" i="14"/>
  <c r="AE217" i="14" s="1"/>
  <c r="AC179" i="14"/>
  <c r="AC217" i="14" s="1"/>
  <c r="AA179" i="14"/>
  <c r="Y179" i="14"/>
  <c r="Y217" i="14" s="1"/>
  <c r="W179" i="14"/>
  <c r="U179" i="14"/>
  <c r="S179" i="14"/>
  <c r="Q179" i="14"/>
  <c r="Q217" i="14" s="1"/>
  <c r="O179" i="14"/>
  <c r="O217" i="14" s="1"/>
  <c r="M179" i="14"/>
  <c r="M217" i="14" s="1"/>
  <c r="K179" i="14"/>
  <c r="I179" i="14"/>
  <c r="I217" i="14" s="1"/>
  <c r="G179" i="14"/>
  <c r="E179" i="14"/>
  <c r="C179" i="14"/>
  <c r="A179" i="14"/>
  <c r="AE215" i="14"/>
  <c r="AC215" i="14"/>
  <c r="AA215" i="14"/>
  <c r="Y215" i="14"/>
  <c r="W215" i="14"/>
  <c r="U215" i="14"/>
  <c r="S215" i="14"/>
  <c r="Q215" i="14"/>
  <c r="O215" i="14"/>
  <c r="M215" i="14"/>
  <c r="K215" i="14"/>
  <c r="I215" i="14"/>
  <c r="G215" i="14"/>
  <c r="E215" i="14"/>
  <c r="C215" i="14"/>
  <c r="A215" i="14"/>
  <c r="AE214" i="14"/>
  <c r="AC214" i="14"/>
  <c r="AA214" i="14"/>
  <c r="Y214" i="14"/>
  <c r="W214" i="14"/>
  <c r="U214" i="14"/>
  <c r="S214" i="14"/>
  <c r="Q214" i="14"/>
  <c r="O214" i="14"/>
  <c r="M214" i="14"/>
  <c r="K214" i="14"/>
  <c r="I214" i="14"/>
  <c r="G214" i="14"/>
  <c r="E214" i="14"/>
  <c r="C214" i="14"/>
  <c r="A214" i="14"/>
  <c r="AE213" i="14"/>
  <c r="AC213" i="14"/>
  <c r="AA213" i="14"/>
  <c r="Y213" i="14"/>
  <c r="W213" i="14"/>
  <c r="U213" i="14"/>
  <c r="S213" i="14"/>
  <c r="Q213" i="14"/>
  <c r="O213" i="14"/>
  <c r="M213" i="14"/>
  <c r="K213" i="14"/>
  <c r="I213" i="14"/>
  <c r="G213" i="14"/>
  <c r="E213" i="14"/>
  <c r="C213" i="14"/>
  <c r="A213" i="14"/>
  <c r="AE212" i="14"/>
  <c r="AC212" i="14"/>
  <c r="AA212" i="14"/>
  <c r="Y212" i="14"/>
  <c r="W212" i="14"/>
  <c r="U212" i="14"/>
  <c r="S212" i="14"/>
  <c r="Q212" i="14"/>
  <c r="O212" i="14"/>
  <c r="M212" i="14"/>
  <c r="K212" i="14"/>
  <c r="I212" i="14"/>
  <c r="G212" i="14"/>
  <c r="E212" i="14"/>
  <c r="C212" i="14"/>
  <c r="A212" i="14"/>
  <c r="AE211" i="14"/>
  <c r="AC211" i="14"/>
  <c r="AA211" i="14"/>
  <c r="Y211" i="14"/>
  <c r="W211" i="14"/>
  <c r="U211" i="14"/>
  <c r="S211" i="14"/>
  <c r="Q211" i="14"/>
  <c r="O211" i="14"/>
  <c r="M211" i="14"/>
  <c r="K211" i="14"/>
  <c r="I211" i="14"/>
  <c r="G211" i="14"/>
  <c r="E211" i="14"/>
  <c r="C211" i="14"/>
  <c r="A211" i="14"/>
  <c r="AE210" i="14"/>
  <c r="AC210" i="14"/>
  <c r="AA210" i="14"/>
  <c r="Y210" i="14"/>
  <c r="W210" i="14"/>
  <c r="U210" i="14"/>
  <c r="S210" i="14"/>
  <c r="Q210" i="14"/>
  <c r="O210" i="14"/>
  <c r="M210" i="14"/>
  <c r="K210" i="14"/>
  <c r="I210" i="14"/>
  <c r="G210" i="14"/>
  <c r="E210" i="14"/>
  <c r="C210" i="14"/>
  <c r="A210" i="14"/>
  <c r="AE209" i="14"/>
  <c r="AC209" i="14"/>
  <c r="AA209" i="14"/>
  <c r="Y209" i="14"/>
  <c r="W209" i="14"/>
  <c r="U209" i="14"/>
  <c r="S209" i="14"/>
  <c r="Q209" i="14"/>
  <c r="O209" i="14"/>
  <c r="M209" i="14"/>
  <c r="K209" i="14"/>
  <c r="I209" i="14"/>
  <c r="G209" i="14"/>
  <c r="E209" i="14"/>
  <c r="C209" i="14"/>
  <c r="A209" i="14"/>
  <c r="AE208" i="14"/>
  <c r="AC208" i="14"/>
  <c r="AA208" i="14"/>
  <c r="Y208" i="14"/>
  <c r="W208" i="14"/>
  <c r="U208" i="14"/>
  <c r="S208" i="14"/>
  <c r="Q208" i="14"/>
  <c r="O208" i="14"/>
  <c r="M208" i="14"/>
  <c r="K208" i="14"/>
  <c r="I208" i="14"/>
  <c r="G208" i="14"/>
  <c r="E208" i="14"/>
  <c r="C208" i="14"/>
  <c r="A208" i="14"/>
  <c r="AE207" i="14"/>
  <c r="AC207" i="14"/>
  <c r="AA207" i="14"/>
  <c r="Y207" i="14"/>
  <c r="W207" i="14"/>
  <c r="U207" i="14"/>
  <c r="S207" i="14"/>
  <c r="Q207" i="14"/>
  <c r="O207" i="14"/>
  <c r="M207" i="14"/>
  <c r="K207" i="14"/>
  <c r="I207" i="14"/>
  <c r="G207" i="14"/>
  <c r="E207" i="14"/>
  <c r="C207" i="14"/>
  <c r="A207" i="14"/>
  <c r="AE206" i="14"/>
  <c r="AC206" i="14"/>
  <c r="AA206" i="14"/>
  <c r="Y206" i="14"/>
  <c r="W206" i="14"/>
  <c r="U206" i="14"/>
  <c r="S206" i="14"/>
  <c r="Q206" i="14"/>
  <c r="O206" i="14"/>
  <c r="M206" i="14"/>
  <c r="K206" i="14"/>
  <c r="I206" i="14"/>
  <c r="G206" i="14"/>
  <c r="E206" i="14"/>
  <c r="C206" i="14"/>
  <c r="A206" i="14"/>
  <c r="AE205" i="14"/>
  <c r="AC205" i="14"/>
  <c r="AA205" i="14"/>
  <c r="Y205" i="14"/>
  <c r="W205" i="14"/>
  <c r="U205" i="14"/>
  <c r="S205" i="14"/>
  <c r="Q205" i="14"/>
  <c r="O205" i="14"/>
  <c r="M205" i="14"/>
  <c r="K205" i="14"/>
  <c r="I205" i="14"/>
  <c r="G205" i="14"/>
  <c r="E205" i="14"/>
  <c r="C205" i="14"/>
  <c r="A205" i="14"/>
  <c r="AE204" i="14"/>
  <c r="AC204" i="14"/>
  <c r="AA204" i="14"/>
  <c r="Y204" i="14"/>
  <c r="W204" i="14"/>
  <c r="U204" i="14"/>
  <c r="S204" i="14"/>
  <c r="Q204" i="14"/>
  <c r="O204" i="14"/>
  <c r="M204" i="14"/>
  <c r="K204" i="14"/>
  <c r="I204" i="14"/>
  <c r="G204" i="14"/>
  <c r="E204" i="14"/>
  <c r="C204" i="14"/>
  <c r="A204" i="14"/>
  <c r="AE203" i="14"/>
  <c r="AC203" i="14"/>
  <c r="AA203" i="14"/>
  <c r="Y203" i="14"/>
  <c r="W203" i="14"/>
  <c r="U203" i="14"/>
  <c r="S203" i="14"/>
  <c r="Q203" i="14"/>
  <c r="O203" i="14"/>
  <c r="M203" i="14"/>
  <c r="K203" i="14"/>
  <c r="I203" i="14"/>
  <c r="G203" i="14"/>
  <c r="E203" i="14"/>
  <c r="C203" i="14"/>
  <c r="A203" i="14"/>
  <c r="AE202" i="14"/>
  <c r="AC202" i="14"/>
  <c r="AA202" i="14"/>
  <c r="Y202" i="14"/>
  <c r="W202" i="14"/>
  <c r="U202" i="14"/>
  <c r="S202" i="14"/>
  <c r="Q202" i="14"/>
  <c r="O202" i="14"/>
  <c r="M202" i="14"/>
  <c r="K202" i="14"/>
  <c r="I202" i="14"/>
  <c r="G202" i="14"/>
  <c r="E202" i="14"/>
  <c r="C202" i="14"/>
  <c r="A202" i="14"/>
  <c r="AE201" i="14"/>
  <c r="AC201" i="14"/>
  <c r="AA201" i="14"/>
  <c r="Y201" i="14"/>
  <c r="W201" i="14"/>
  <c r="U201" i="14"/>
  <c r="S201" i="14"/>
  <c r="Q201" i="14"/>
  <c r="O201" i="14"/>
  <c r="M201" i="14"/>
  <c r="K201" i="14"/>
  <c r="I201" i="14"/>
  <c r="G201" i="14"/>
  <c r="E201" i="14"/>
  <c r="C201" i="14"/>
  <c r="A201" i="14"/>
  <c r="AE200" i="14"/>
  <c r="AC200" i="14"/>
  <c r="AA200" i="14"/>
  <c r="AA217" i="14" s="1"/>
  <c r="Y200" i="14"/>
  <c r="W200" i="14"/>
  <c r="U200" i="14"/>
  <c r="S200" i="14"/>
  <c r="Q200" i="14"/>
  <c r="O200" i="14"/>
  <c r="M200" i="14"/>
  <c r="K200" i="14"/>
  <c r="K217" i="14" s="1"/>
  <c r="I200" i="14"/>
  <c r="G200" i="14"/>
  <c r="E200" i="14"/>
  <c r="C200" i="14"/>
  <c r="A200" i="14"/>
  <c r="AC148" i="14"/>
  <c r="AG148" i="14" s="1"/>
  <c r="AE148" i="14"/>
  <c r="AA150" i="14"/>
  <c r="AA167" i="14" s="1"/>
  <c r="AC150" i="14"/>
  <c r="AA151" i="14"/>
  <c r="AC151" i="14"/>
  <c r="A152" i="14"/>
  <c r="C152" i="14"/>
  <c r="E152" i="14"/>
  <c r="G152" i="14"/>
  <c r="I152" i="14"/>
  <c r="I168" i="14" s="1"/>
  <c r="K152" i="14"/>
  <c r="M152" i="14"/>
  <c r="O152" i="14"/>
  <c r="Q152" i="14"/>
  <c r="S152" i="14"/>
  <c r="AA152" i="14"/>
  <c r="AC152" i="14"/>
  <c r="A153" i="14"/>
  <c r="C153" i="14"/>
  <c r="Y153" i="14" s="1"/>
  <c r="E153" i="14"/>
  <c r="G153" i="14"/>
  <c r="G168" i="14" s="1"/>
  <c r="I153" i="14"/>
  <c r="I167" i="14" s="1"/>
  <c r="K153" i="14"/>
  <c r="M153" i="14"/>
  <c r="O153" i="14"/>
  <c r="Q153" i="14"/>
  <c r="S153" i="14"/>
  <c r="AA153" i="14"/>
  <c r="AC153" i="14"/>
  <c r="A154" i="14"/>
  <c r="C154" i="14"/>
  <c r="Y154" i="14" s="1"/>
  <c r="E154" i="14"/>
  <c r="G154" i="14"/>
  <c r="I154" i="14"/>
  <c r="K154" i="14"/>
  <c r="M154" i="14"/>
  <c r="O154" i="14"/>
  <c r="Q154" i="14"/>
  <c r="S154" i="14"/>
  <c r="AA154" i="14"/>
  <c r="AC154" i="14"/>
  <c r="A155" i="14"/>
  <c r="C155" i="14"/>
  <c r="Y155" i="14" s="1"/>
  <c r="E155" i="14"/>
  <c r="G155" i="14"/>
  <c r="I155" i="14"/>
  <c r="K155" i="14"/>
  <c r="M155" i="14"/>
  <c r="O155" i="14"/>
  <c r="Q155" i="14"/>
  <c r="S155" i="14"/>
  <c r="AA155" i="14"/>
  <c r="AA168" i="14" s="1"/>
  <c r="AC155" i="14"/>
  <c r="A156" i="14"/>
  <c r="C156" i="14"/>
  <c r="E156" i="14"/>
  <c r="G156" i="14"/>
  <c r="I156" i="14"/>
  <c r="K156" i="14"/>
  <c r="M156" i="14"/>
  <c r="O156" i="14"/>
  <c r="Q156" i="14"/>
  <c r="S156" i="14"/>
  <c r="AA156" i="14"/>
  <c r="AC156" i="14"/>
  <c r="A157" i="14"/>
  <c r="C157" i="14"/>
  <c r="E157" i="14"/>
  <c r="G157" i="14"/>
  <c r="I157" i="14"/>
  <c r="K157" i="14"/>
  <c r="M157" i="14"/>
  <c r="O157" i="14"/>
  <c r="Q157" i="14"/>
  <c r="S157" i="14"/>
  <c r="AA157" i="14"/>
  <c r="AC157" i="14"/>
  <c r="A158" i="14"/>
  <c r="C158" i="14"/>
  <c r="E158" i="14"/>
  <c r="G158" i="14"/>
  <c r="I158" i="14"/>
  <c r="K158" i="14"/>
  <c r="M158" i="14"/>
  <c r="O158" i="14"/>
  <c r="Q158" i="14"/>
  <c r="S158" i="14"/>
  <c r="AA158" i="14"/>
  <c r="AC158" i="14"/>
  <c r="A159" i="14"/>
  <c r="C159" i="14"/>
  <c r="E159" i="14"/>
  <c r="G159" i="14"/>
  <c r="I159" i="14"/>
  <c r="K159" i="14"/>
  <c r="M159" i="14"/>
  <c r="O159" i="14"/>
  <c r="Q159" i="14"/>
  <c r="S159" i="14"/>
  <c r="AA159" i="14"/>
  <c r="AC159" i="14"/>
  <c r="A160" i="14"/>
  <c r="C160" i="14"/>
  <c r="E160" i="14"/>
  <c r="G160" i="14"/>
  <c r="I160" i="14"/>
  <c r="K160" i="14"/>
  <c r="M160" i="14"/>
  <c r="O160" i="14"/>
  <c r="Q160" i="14"/>
  <c r="S160" i="14"/>
  <c r="AA160" i="14"/>
  <c r="AC160" i="14"/>
  <c r="A161" i="14"/>
  <c r="C161" i="14"/>
  <c r="Y161" i="14" s="1"/>
  <c r="E161" i="14"/>
  <c r="G161" i="14"/>
  <c r="I161" i="14"/>
  <c r="K161" i="14"/>
  <c r="M161" i="14"/>
  <c r="O161" i="14"/>
  <c r="Q161" i="14"/>
  <c r="W161" i="14" s="1"/>
  <c r="S161" i="14"/>
  <c r="AA161" i="14"/>
  <c r="AC161" i="14"/>
  <c r="A162" i="14"/>
  <c r="C162" i="14"/>
  <c r="E162" i="14"/>
  <c r="G162" i="14"/>
  <c r="I162" i="14"/>
  <c r="K162" i="14"/>
  <c r="M162" i="14"/>
  <c r="O162" i="14"/>
  <c r="Q162" i="14"/>
  <c r="S162" i="14"/>
  <c r="AA162" i="14"/>
  <c r="AC162" i="14"/>
  <c r="A163" i="14"/>
  <c r="C163" i="14"/>
  <c r="Y163" i="14" s="1"/>
  <c r="E163" i="14"/>
  <c r="G163" i="14"/>
  <c r="I163" i="14"/>
  <c r="K163" i="14"/>
  <c r="M163" i="14"/>
  <c r="O163" i="14"/>
  <c r="Q163" i="14"/>
  <c r="S163" i="14"/>
  <c r="AA163" i="14"/>
  <c r="AC163" i="14"/>
  <c r="A164" i="14"/>
  <c r="C164" i="14"/>
  <c r="Y164" i="14" s="1"/>
  <c r="E164" i="14"/>
  <c r="G164" i="14"/>
  <c r="I164" i="14"/>
  <c r="K164" i="14"/>
  <c r="M164" i="14"/>
  <c r="O164" i="14"/>
  <c r="Q164" i="14"/>
  <c r="S164" i="14"/>
  <c r="AA164" i="14"/>
  <c r="AC164" i="14"/>
  <c r="A165" i="14"/>
  <c r="C165" i="14"/>
  <c r="E165" i="14"/>
  <c r="W165" i="14" s="1"/>
  <c r="G165" i="14"/>
  <c r="I165" i="14"/>
  <c r="K165" i="14"/>
  <c r="M165" i="14"/>
  <c r="O165" i="14"/>
  <c r="Q165" i="14"/>
  <c r="S165" i="14"/>
  <c r="AA165" i="14"/>
  <c r="AC165" i="14"/>
  <c r="A87" i="14"/>
  <c r="AC89" i="14"/>
  <c r="AA89" i="14"/>
  <c r="Y89" i="14"/>
  <c r="Q89" i="14"/>
  <c r="M89" i="14"/>
  <c r="K89" i="14"/>
  <c r="I89" i="14"/>
  <c r="AG86" i="14"/>
  <c r="E87" i="14"/>
  <c r="E89" i="14" s="1"/>
  <c r="G87" i="14"/>
  <c r="G89" i="14" s="1"/>
  <c r="I87" i="14"/>
  <c r="K87" i="14"/>
  <c r="M87" i="14"/>
  <c r="O87" i="14"/>
  <c r="O89" i="14" s="1"/>
  <c r="Q87" i="14"/>
  <c r="S87" i="14"/>
  <c r="S89" i="14" s="1"/>
  <c r="U87" i="14"/>
  <c r="U89" i="14" s="1"/>
  <c r="W87" i="14"/>
  <c r="W89" i="14" s="1"/>
  <c r="Y87" i="14"/>
  <c r="AA87" i="14"/>
  <c r="AC87" i="14"/>
  <c r="AE87" i="14"/>
  <c r="AE89" i="14" s="1"/>
  <c r="C87" i="14"/>
  <c r="C89" i="14" s="1"/>
  <c r="M6" i="14"/>
  <c r="M43" i="14" s="1"/>
  <c r="M9" i="14"/>
  <c r="M15" i="14"/>
  <c r="M20" i="14"/>
  <c r="M21" i="14"/>
  <c r="M23" i="14"/>
  <c r="M24" i="14"/>
  <c r="M26" i="14"/>
  <c r="M28" i="14"/>
  <c r="M34" i="14"/>
  <c r="M33" i="14"/>
  <c r="M32" i="14"/>
  <c r="M31" i="14"/>
  <c r="M30" i="14"/>
  <c r="M36" i="14"/>
  <c r="M38" i="14"/>
  <c r="M40" i="14"/>
  <c r="Y152" i="14" l="1"/>
  <c r="W164" i="14"/>
  <c r="W156" i="14"/>
  <c r="Y156" i="14"/>
  <c r="AE156" i="14" s="1"/>
  <c r="W158" i="14"/>
  <c r="AE158" i="14" s="1"/>
  <c r="Y158" i="14"/>
  <c r="W160" i="14"/>
  <c r="AE160" i="14" s="1"/>
  <c r="Y151" i="14"/>
  <c r="AE151" i="14" s="1"/>
  <c r="W154" i="14"/>
  <c r="W159" i="14"/>
  <c r="Y160" i="14"/>
  <c r="W151" i="14"/>
  <c r="U168" i="14"/>
  <c r="Y162" i="14"/>
  <c r="U167" i="14"/>
  <c r="W157" i="14"/>
  <c r="AE157" i="14" s="1"/>
  <c r="Y165" i="14"/>
  <c r="W162" i="14"/>
  <c r="Y157" i="14"/>
  <c r="O227" i="14"/>
  <c r="O234" i="14"/>
  <c r="O226" i="14"/>
  <c r="O233" i="14"/>
  <c r="O225" i="14"/>
  <c r="O232" i="14"/>
  <c r="O224" i="14"/>
  <c r="O231" i="14"/>
  <c r="O223" i="14"/>
  <c r="O230" i="14"/>
  <c r="AE161" i="14"/>
  <c r="Y159" i="14"/>
  <c r="W152" i="14"/>
  <c r="AE152" i="14" s="1"/>
  <c r="Y150" i="14"/>
  <c r="K167" i="14"/>
  <c r="AG87" i="14"/>
  <c r="AG89" i="14" s="1"/>
  <c r="O167" i="14"/>
  <c r="AE154" i="14"/>
  <c r="W150" i="14"/>
  <c r="C167" i="14"/>
  <c r="Q167" i="14"/>
  <c r="W153" i="14"/>
  <c r="AE153" i="14" s="1"/>
  <c r="AE164" i="14"/>
  <c r="S167" i="14"/>
  <c r="E168" i="14"/>
  <c r="W163" i="14"/>
  <c r="AE163" i="14" s="1"/>
  <c r="W155" i="14"/>
  <c r="AE155" i="14" s="1"/>
  <c r="AE165" i="14"/>
  <c r="AE95" i="7"/>
  <c r="AE96" i="7" s="1"/>
  <c r="AC96" i="7"/>
  <c r="AA96" i="7"/>
  <c r="Y96" i="7"/>
  <c r="W96" i="7"/>
  <c r="U96" i="7"/>
  <c r="S96" i="7"/>
  <c r="Q96" i="7"/>
  <c r="O96" i="7"/>
  <c r="M96" i="7"/>
  <c r="K96" i="7"/>
  <c r="I96" i="7"/>
  <c r="G96" i="7"/>
  <c r="E96" i="7"/>
  <c r="AC95" i="7"/>
  <c r="AA95" i="7"/>
  <c r="Y95" i="7"/>
  <c r="W95" i="7"/>
  <c r="U95" i="7"/>
  <c r="S95" i="7"/>
  <c r="Q95" i="7"/>
  <c r="O95" i="7"/>
  <c r="M95" i="7"/>
  <c r="K95" i="7"/>
  <c r="I95" i="7"/>
  <c r="G95" i="7"/>
  <c r="E95" i="7"/>
  <c r="AE94" i="7"/>
  <c r="AC94" i="7"/>
  <c r="AA94" i="7"/>
  <c r="Y94" i="7"/>
  <c r="W94" i="7"/>
  <c r="U94" i="7"/>
  <c r="S94" i="7"/>
  <c r="Q94" i="7"/>
  <c r="O94" i="7"/>
  <c r="M94" i="7"/>
  <c r="K94" i="7"/>
  <c r="I94" i="7"/>
  <c r="G94" i="7"/>
  <c r="E94" i="7"/>
  <c r="C94" i="7"/>
  <c r="AE162" i="14" l="1"/>
  <c r="AE150" i="14"/>
  <c r="AE159" i="14"/>
  <c r="W167" i="14"/>
  <c r="Y168" i="14"/>
  <c r="Y167" i="14"/>
  <c r="W168" i="14"/>
  <c r="A287" i="8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244" i="8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180" i="8"/>
  <c r="A177" i="8" s="1"/>
  <c r="A179" i="8"/>
  <c r="A178" i="8"/>
  <c r="A72" i="8"/>
  <c r="A178" i="12"/>
  <c r="D357" i="12"/>
  <c r="E357" i="12"/>
  <c r="F357" i="12"/>
  <c r="F358" i="12" s="1"/>
  <c r="G357" i="12"/>
  <c r="G358" i="12" s="1"/>
  <c r="H357" i="12"/>
  <c r="H358" i="12" s="1"/>
  <c r="I357" i="12"/>
  <c r="I358" i="12" s="1"/>
  <c r="J357" i="12"/>
  <c r="J358" i="12" s="1"/>
  <c r="K357" i="12"/>
  <c r="K358" i="12" s="1"/>
  <c r="L357" i="12"/>
  <c r="L358" i="12" s="1"/>
  <c r="M357" i="12"/>
  <c r="M358" i="12" s="1"/>
  <c r="N357" i="12"/>
  <c r="N358" i="12" s="1"/>
  <c r="O357" i="12"/>
  <c r="O358" i="12" s="1"/>
  <c r="P357" i="12"/>
  <c r="P358" i="12" s="1"/>
  <c r="Q357" i="12"/>
  <c r="Q358" i="12" s="1"/>
  <c r="R357" i="12"/>
  <c r="R356" i="12" s="1"/>
  <c r="C357" i="12"/>
  <c r="D358" i="12"/>
  <c r="T354" i="12"/>
  <c r="S351" i="12"/>
  <c r="T357" i="12" l="1"/>
  <c r="E358" i="12"/>
  <c r="D151" i="12" l="1"/>
  <c r="E151" i="12"/>
  <c r="F151" i="12"/>
  <c r="G151" i="12"/>
  <c r="H151" i="12"/>
  <c r="I151" i="12"/>
  <c r="J151" i="12"/>
  <c r="K151" i="12"/>
  <c r="L151" i="12"/>
  <c r="M151" i="12"/>
  <c r="N151" i="12"/>
  <c r="O151" i="12"/>
  <c r="C151" i="12"/>
  <c r="F151" i="8" l="1"/>
  <c r="O237" i="14"/>
  <c r="O238" i="14" s="1"/>
  <c r="G151" i="8"/>
  <c r="P237" i="14"/>
  <c r="P238" i="14" s="1"/>
  <c r="M151" i="8"/>
  <c r="V237" i="14"/>
  <c r="V238" i="14" s="1"/>
  <c r="N237" i="14"/>
  <c r="N238" i="14" s="1"/>
  <c r="E151" i="8"/>
  <c r="K151" i="8"/>
  <c r="T237" i="14"/>
  <c r="T238" i="14" s="1"/>
  <c r="J151" i="8"/>
  <c r="S237" i="14"/>
  <c r="S238" i="14" s="1"/>
  <c r="I151" i="8"/>
  <c r="R237" i="14"/>
  <c r="R238" i="14" s="1"/>
  <c r="C151" i="8"/>
  <c r="L237" i="14"/>
  <c r="Q151" i="12"/>
  <c r="H151" i="8"/>
  <c r="Q237" i="14"/>
  <c r="Q238" i="14" s="1"/>
  <c r="O151" i="8"/>
  <c r="X237" i="14"/>
  <c r="X238" i="14" s="1"/>
  <c r="N151" i="8"/>
  <c r="W237" i="14"/>
  <c r="W238" i="14" s="1"/>
  <c r="L151" i="8"/>
  <c r="U237" i="14"/>
  <c r="U238" i="14" s="1"/>
  <c r="D151" i="8"/>
  <c r="M237" i="14"/>
  <c r="M238" i="14" s="1"/>
  <c r="E237" i="12"/>
  <c r="F237" i="12" s="1"/>
  <c r="G237" i="12" s="1"/>
  <c r="H237" i="12" s="1"/>
  <c r="I237" i="12" s="1"/>
  <c r="J237" i="12" s="1"/>
  <c r="K237" i="12" s="1"/>
  <c r="L237" i="12" s="1"/>
  <c r="M237" i="12" s="1"/>
  <c r="N237" i="12" s="1"/>
  <c r="O237" i="12" s="1"/>
  <c r="P237" i="12" s="1"/>
  <c r="Q237" i="12" s="1"/>
  <c r="R237" i="12" s="1"/>
  <c r="S237" i="12" s="1"/>
  <c r="T237" i="12" s="1"/>
  <c r="U237" i="12" s="1"/>
  <c r="V237" i="12" s="1"/>
  <c r="W237" i="12" s="1"/>
  <c r="X237" i="12" s="1"/>
  <c r="Y237" i="12" s="1"/>
  <c r="Z237" i="12" s="1"/>
  <c r="AA237" i="12" s="1"/>
  <c r="AB237" i="12" s="1"/>
  <c r="AC237" i="12" s="1"/>
  <c r="AD237" i="12" s="1"/>
  <c r="AE237" i="12" s="1"/>
  <c r="AF237" i="12" s="1"/>
  <c r="AG237" i="12" s="1"/>
  <c r="AH237" i="12" s="1"/>
  <c r="AI237" i="12" s="1"/>
  <c r="AJ237" i="12" s="1"/>
  <c r="AK237" i="12" s="1"/>
  <c r="AL237" i="12" s="1"/>
  <c r="AM237" i="12" s="1"/>
  <c r="D237" i="12"/>
  <c r="C358" i="12"/>
  <c r="Q356" i="12"/>
  <c r="P356" i="12"/>
  <c r="O356" i="12"/>
  <c r="N356" i="12"/>
  <c r="M356" i="12"/>
  <c r="L356" i="12"/>
  <c r="K356" i="12"/>
  <c r="J356" i="12"/>
  <c r="I356" i="12"/>
  <c r="H356" i="12"/>
  <c r="G356" i="12"/>
  <c r="F356" i="12"/>
  <c r="E356" i="12"/>
  <c r="D356" i="12"/>
  <c r="C356" i="12"/>
  <c r="Q350" i="12"/>
  <c r="P350" i="12"/>
  <c r="O350" i="12"/>
  <c r="N350" i="12"/>
  <c r="M350" i="12"/>
  <c r="L350" i="12"/>
  <c r="K350" i="12"/>
  <c r="J350" i="12"/>
  <c r="I350" i="12"/>
  <c r="H350" i="12"/>
  <c r="G350" i="12"/>
  <c r="F350" i="12"/>
  <c r="E350" i="12"/>
  <c r="D350" i="12"/>
  <c r="C350" i="12"/>
  <c r="Q349" i="12"/>
  <c r="P349" i="12"/>
  <c r="O349" i="12"/>
  <c r="N349" i="12"/>
  <c r="M349" i="12"/>
  <c r="L349" i="12"/>
  <c r="K349" i="12"/>
  <c r="J349" i="12"/>
  <c r="I349" i="12"/>
  <c r="H349" i="12"/>
  <c r="G349" i="12"/>
  <c r="F349" i="12"/>
  <c r="E349" i="12"/>
  <c r="D349" i="12"/>
  <c r="C349" i="12"/>
  <c r="Q348" i="12"/>
  <c r="P348" i="12"/>
  <c r="O348" i="12"/>
  <c r="N348" i="12"/>
  <c r="M348" i="12"/>
  <c r="L348" i="12"/>
  <c r="K348" i="12"/>
  <c r="J348" i="12"/>
  <c r="I348" i="12"/>
  <c r="H348" i="12"/>
  <c r="G348" i="12"/>
  <c r="F348" i="12"/>
  <c r="E348" i="12"/>
  <c r="S348" i="12" s="1"/>
  <c r="D348" i="12"/>
  <c r="C348" i="12"/>
  <c r="Q347" i="12"/>
  <c r="P347" i="12"/>
  <c r="O347" i="12"/>
  <c r="N347" i="12"/>
  <c r="M347" i="12"/>
  <c r="L347" i="12"/>
  <c r="K347" i="12"/>
  <c r="J347" i="12"/>
  <c r="I347" i="12"/>
  <c r="H347" i="12"/>
  <c r="G347" i="12"/>
  <c r="F347" i="12"/>
  <c r="E347" i="12"/>
  <c r="D347" i="12"/>
  <c r="C347" i="12"/>
  <c r="Q346" i="12"/>
  <c r="P346" i="12"/>
  <c r="O346" i="12"/>
  <c r="N346" i="12"/>
  <c r="M346" i="12"/>
  <c r="L346" i="12"/>
  <c r="K346" i="12"/>
  <c r="J346" i="12"/>
  <c r="I346" i="12"/>
  <c r="H346" i="12"/>
  <c r="G346" i="12"/>
  <c r="F346" i="12"/>
  <c r="E346" i="12"/>
  <c r="D346" i="12"/>
  <c r="C346" i="12"/>
  <c r="Q345" i="12"/>
  <c r="P345" i="12"/>
  <c r="O345" i="12"/>
  <c r="N345" i="12"/>
  <c r="M345" i="12"/>
  <c r="L345" i="12"/>
  <c r="K345" i="12"/>
  <c r="J345" i="12"/>
  <c r="I345" i="12"/>
  <c r="H345" i="12"/>
  <c r="G345" i="12"/>
  <c r="F345" i="12"/>
  <c r="E345" i="12"/>
  <c r="D345" i="12"/>
  <c r="C345" i="12"/>
  <c r="Q344" i="12"/>
  <c r="P344" i="12"/>
  <c r="O344" i="12"/>
  <c r="N344" i="12"/>
  <c r="M344" i="12"/>
  <c r="L344" i="12"/>
  <c r="K344" i="12"/>
  <c r="J344" i="12"/>
  <c r="I344" i="12"/>
  <c r="H344" i="12"/>
  <c r="G344" i="12"/>
  <c r="F344" i="12"/>
  <c r="E344" i="12"/>
  <c r="D344" i="12"/>
  <c r="C344" i="12"/>
  <c r="Q343" i="12"/>
  <c r="P343" i="12"/>
  <c r="O343" i="12"/>
  <c r="N343" i="12"/>
  <c r="M343" i="12"/>
  <c r="L343" i="12"/>
  <c r="K343" i="12"/>
  <c r="J343" i="12"/>
  <c r="I343" i="12"/>
  <c r="H343" i="12"/>
  <c r="G343" i="12"/>
  <c r="F343" i="12"/>
  <c r="E343" i="12"/>
  <c r="D343" i="12"/>
  <c r="C343" i="12"/>
  <c r="Q342" i="12"/>
  <c r="P342" i="12"/>
  <c r="O342" i="12"/>
  <c r="N342" i="12"/>
  <c r="M342" i="12"/>
  <c r="L342" i="12"/>
  <c r="K342" i="12"/>
  <c r="J342" i="12"/>
  <c r="I342" i="12"/>
  <c r="H342" i="12"/>
  <c r="G342" i="12"/>
  <c r="F342" i="12"/>
  <c r="E342" i="12"/>
  <c r="D342" i="12"/>
  <c r="C342" i="12"/>
  <c r="Q341" i="12"/>
  <c r="P341" i="12"/>
  <c r="O341" i="12"/>
  <c r="N341" i="12"/>
  <c r="M341" i="12"/>
  <c r="L341" i="12"/>
  <c r="K341" i="12"/>
  <c r="J341" i="12"/>
  <c r="I341" i="12"/>
  <c r="H341" i="12"/>
  <c r="G341" i="12"/>
  <c r="F341" i="12"/>
  <c r="E341" i="12"/>
  <c r="D341" i="12"/>
  <c r="C341" i="12"/>
  <c r="Q340" i="12"/>
  <c r="P340" i="12"/>
  <c r="O340" i="12"/>
  <c r="N340" i="12"/>
  <c r="M340" i="12"/>
  <c r="L340" i="12"/>
  <c r="K340" i="12"/>
  <c r="J340" i="12"/>
  <c r="I340" i="12"/>
  <c r="H340" i="12"/>
  <c r="G340" i="12"/>
  <c r="F340" i="12"/>
  <c r="E340" i="12"/>
  <c r="D340" i="12"/>
  <c r="C340" i="12"/>
  <c r="Q339" i="12"/>
  <c r="P339" i="12"/>
  <c r="O339" i="12"/>
  <c r="N339" i="12"/>
  <c r="M339" i="12"/>
  <c r="L339" i="12"/>
  <c r="K339" i="12"/>
  <c r="J339" i="12"/>
  <c r="I339" i="12"/>
  <c r="H339" i="12"/>
  <c r="G339" i="12"/>
  <c r="F339" i="12"/>
  <c r="E339" i="12"/>
  <c r="D339" i="12"/>
  <c r="C339" i="12"/>
  <c r="Q338" i="12"/>
  <c r="P338" i="12"/>
  <c r="O338" i="12"/>
  <c r="N338" i="12"/>
  <c r="M338" i="12"/>
  <c r="L338" i="12"/>
  <c r="K338" i="12"/>
  <c r="J338" i="12"/>
  <c r="I338" i="12"/>
  <c r="H338" i="12"/>
  <c r="G338" i="12"/>
  <c r="F338" i="12"/>
  <c r="E338" i="12"/>
  <c r="D338" i="12"/>
  <c r="C338" i="12"/>
  <c r="Q337" i="12"/>
  <c r="P337" i="12"/>
  <c r="O337" i="12"/>
  <c r="N337" i="12"/>
  <c r="M337" i="12"/>
  <c r="L337" i="12"/>
  <c r="K337" i="12"/>
  <c r="J337" i="12"/>
  <c r="I337" i="12"/>
  <c r="H337" i="12"/>
  <c r="G337" i="12"/>
  <c r="F337" i="12"/>
  <c r="E337" i="12"/>
  <c r="D337" i="12"/>
  <c r="C337" i="12"/>
  <c r="Q336" i="12"/>
  <c r="P336" i="12"/>
  <c r="O336" i="12"/>
  <c r="N336" i="12"/>
  <c r="M336" i="12"/>
  <c r="L336" i="12"/>
  <c r="K336" i="12"/>
  <c r="J336" i="12"/>
  <c r="I336" i="12"/>
  <c r="H336" i="12"/>
  <c r="G336" i="12"/>
  <c r="F336" i="12"/>
  <c r="E336" i="12"/>
  <c r="D336" i="12"/>
  <c r="C336" i="12"/>
  <c r="V327" i="12"/>
  <c r="A288" i="12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287" i="12"/>
  <c r="AJ282" i="12"/>
  <c r="AK282" i="12" s="1"/>
  <c r="AL282" i="12" s="1"/>
  <c r="A244" i="12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P235" i="12"/>
  <c r="O235" i="12"/>
  <c r="N235" i="12"/>
  <c r="M235" i="12"/>
  <c r="L235" i="12"/>
  <c r="K235" i="12"/>
  <c r="J235" i="12"/>
  <c r="I235" i="12"/>
  <c r="H235" i="12"/>
  <c r="G235" i="12"/>
  <c r="F235" i="12"/>
  <c r="E235" i="12"/>
  <c r="D235" i="12"/>
  <c r="C235" i="12"/>
  <c r="B235" i="12"/>
  <c r="R234" i="12"/>
  <c r="R233" i="12"/>
  <c r="R232" i="12"/>
  <c r="R231" i="12"/>
  <c r="R230" i="12"/>
  <c r="R229" i="12"/>
  <c r="R228" i="12"/>
  <c r="R227" i="12"/>
  <c r="R226" i="12"/>
  <c r="R225" i="12"/>
  <c r="R224" i="12"/>
  <c r="R223" i="12"/>
  <c r="R222" i="12"/>
  <c r="R221" i="12"/>
  <c r="R220" i="12"/>
  <c r="R219" i="12"/>
  <c r="R218" i="12"/>
  <c r="R217" i="12"/>
  <c r="R216" i="12"/>
  <c r="R215" i="12"/>
  <c r="R214" i="12"/>
  <c r="R213" i="12"/>
  <c r="R212" i="12"/>
  <c r="R211" i="12"/>
  <c r="R210" i="12"/>
  <c r="R209" i="12"/>
  <c r="A180" i="12"/>
  <c r="A177" i="12" s="1"/>
  <c r="A179" i="12"/>
  <c r="P167" i="12"/>
  <c r="O167" i="12"/>
  <c r="N167" i="12"/>
  <c r="M167" i="12"/>
  <c r="L167" i="12"/>
  <c r="K167" i="12"/>
  <c r="J167" i="12"/>
  <c r="I167" i="12"/>
  <c r="H167" i="12"/>
  <c r="G167" i="12"/>
  <c r="F167" i="12"/>
  <c r="E167" i="12"/>
  <c r="D167" i="12"/>
  <c r="C167" i="12"/>
  <c r="B167" i="12"/>
  <c r="P165" i="12"/>
  <c r="O165" i="12"/>
  <c r="N165" i="12"/>
  <c r="M165" i="12"/>
  <c r="L165" i="12"/>
  <c r="K165" i="12"/>
  <c r="J165" i="12"/>
  <c r="I165" i="12"/>
  <c r="H165" i="12"/>
  <c r="G165" i="12"/>
  <c r="F165" i="12"/>
  <c r="E165" i="12"/>
  <c r="D165" i="12"/>
  <c r="C165" i="12"/>
  <c r="B165" i="12"/>
  <c r="P164" i="12"/>
  <c r="O164" i="12"/>
  <c r="N164" i="12"/>
  <c r="M164" i="12"/>
  <c r="L164" i="12"/>
  <c r="K164" i="12"/>
  <c r="J164" i="12"/>
  <c r="I164" i="12"/>
  <c r="H164" i="12"/>
  <c r="G164" i="12"/>
  <c r="F164" i="12"/>
  <c r="E164" i="12"/>
  <c r="D164" i="12"/>
  <c r="C164" i="12"/>
  <c r="B164" i="12"/>
  <c r="BC134" i="12"/>
  <c r="BD134" i="12" s="1"/>
  <c r="BB134" i="12"/>
  <c r="BB130" i="12"/>
  <c r="BC130" i="12" s="1"/>
  <c r="BD130" i="12" s="1"/>
  <c r="BA130" i="12"/>
  <c r="C72" i="12"/>
  <c r="A72" i="12"/>
  <c r="N71" i="12"/>
  <c r="B71" i="12"/>
  <c r="B72" i="12" s="1"/>
  <c r="BC13" i="12"/>
  <c r="BD13" i="12" s="1"/>
  <c r="BB13" i="12"/>
  <c r="L238" i="14" l="1"/>
  <c r="Y234" i="14" s="1"/>
  <c r="S340" i="12"/>
  <c r="S338" i="12"/>
  <c r="S346" i="12"/>
  <c r="S337" i="12"/>
  <c r="S345" i="12"/>
  <c r="S339" i="12"/>
  <c r="S347" i="12"/>
  <c r="S336" i="12"/>
  <c r="S344" i="12"/>
  <c r="S343" i="12"/>
  <c r="S342" i="12"/>
  <c r="S350" i="12"/>
  <c r="S341" i="12"/>
  <c r="S349" i="12"/>
  <c r="T356" i="12"/>
  <c r="Z337" i="12"/>
  <c r="Z336" i="12"/>
  <c r="Z344" i="12"/>
  <c r="Z343" i="12"/>
  <c r="Z342" i="12"/>
  <c r="Z350" i="12"/>
  <c r="Z341" i="12"/>
  <c r="Z349" i="12"/>
  <c r="Z340" i="12"/>
  <c r="Z348" i="12"/>
  <c r="Z339" i="12"/>
  <c r="Z347" i="12"/>
  <c r="R235" i="12"/>
  <c r="Z338" i="12"/>
  <c r="Z346" i="12"/>
  <c r="Z345" i="12"/>
  <c r="L222" i="14" l="1" a="1"/>
  <c r="C1" i="11"/>
  <c r="D1" i="11" s="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L10" i="11"/>
  <c r="L11" i="11" s="1"/>
  <c r="L27" i="11" s="1"/>
  <c r="M10" i="11"/>
  <c r="K27" i="11"/>
  <c r="E1" i="10"/>
  <c r="B128" i="7" s="1"/>
  <c r="F1" i="10"/>
  <c r="C128" i="7" s="1"/>
  <c r="G1" i="10"/>
  <c r="D128" i="7" s="1"/>
  <c r="H1" i="10"/>
  <c r="E128" i="7" s="1"/>
  <c r="I1" i="10"/>
  <c r="F128" i="7" s="1"/>
  <c r="J1" i="10"/>
  <c r="G128" i="7" s="1"/>
  <c r="K1" i="10"/>
  <c r="H128" i="7" s="1"/>
  <c r="L1" i="10"/>
  <c r="I128" i="7" s="1"/>
  <c r="M1" i="10"/>
  <c r="J128" i="7" s="1"/>
  <c r="N1" i="10"/>
  <c r="K128" i="7" s="1"/>
  <c r="O1" i="10"/>
  <c r="L128" i="7" s="1"/>
  <c r="P1" i="10"/>
  <c r="M128" i="7" s="1"/>
  <c r="Q1" i="10"/>
  <c r="N128" i="7" s="1"/>
  <c r="R1" i="10"/>
  <c r="O128" i="7" s="1"/>
  <c r="E2" i="10"/>
  <c r="B129" i="7" s="1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D2" i="9"/>
  <c r="D6" i="9"/>
  <c r="D5" i="9"/>
  <c r="D4" i="9"/>
  <c r="G1" i="9"/>
  <c r="J1" i="9"/>
  <c r="K1" i="9"/>
  <c r="L1" i="9"/>
  <c r="O1" i="9"/>
  <c r="R1" i="9"/>
  <c r="E1" i="9"/>
  <c r="F2" i="9"/>
  <c r="G2" i="9"/>
  <c r="H2" i="9"/>
  <c r="I2" i="9"/>
  <c r="J2" i="9"/>
  <c r="K2" i="9"/>
  <c r="L2" i="9"/>
  <c r="M2" i="9"/>
  <c r="N2" i="9"/>
  <c r="O2" i="9"/>
  <c r="P2" i="9"/>
  <c r="Q2" i="9"/>
  <c r="R2" i="9"/>
  <c r="E2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L116" i="2"/>
  <c r="M28" i="11" l="1"/>
  <c r="N129" i="7"/>
  <c r="E28" i="11"/>
  <c r="F129" i="7"/>
  <c r="L28" i="11"/>
  <c r="M129" i="7"/>
  <c r="D28" i="11"/>
  <c r="E129" i="7"/>
  <c r="E130" i="7" s="1"/>
  <c r="E131" i="7" s="1"/>
  <c r="K28" i="11"/>
  <c r="L129" i="7"/>
  <c r="L130" i="7" s="1"/>
  <c r="L131" i="7" s="1"/>
  <c r="C28" i="11"/>
  <c r="D129" i="7"/>
  <c r="D130" i="7" s="1"/>
  <c r="D131" i="7" s="1"/>
  <c r="B130" i="7"/>
  <c r="J28" i="11"/>
  <c r="K129" i="7"/>
  <c r="K130" i="7" s="1"/>
  <c r="K131" i="7" s="1"/>
  <c r="B28" i="11"/>
  <c r="C129" i="7"/>
  <c r="C130" i="7" s="1"/>
  <c r="I130" i="7"/>
  <c r="I131" i="7" s="1"/>
  <c r="I28" i="11"/>
  <c r="J129" i="7"/>
  <c r="J130" i="7" s="1"/>
  <c r="J131" i="7" s="1"/>
  <c r="H28" i="11"/>
  <c r="I129" i="7"/>
  <c r="G28" i="11"/>
  <c r="H129" i="7"/>
  <c r="H130" i="7" s="1"/>
  <c r="H131" i="7" s="1"/>
  <c r="N130" i="7"/>
  <c r="N131" i="7" s="1"/>
  <c r="F130" i="7"/>
  <c r="F131" i="7" s="1"/>
  <c r="N28" i="11"/>
  <c r="O129" i="7"/>
  <c r="O130" i="7" s="1"/>
  <c r="O131" i="7" s="1"/>
  <c r="F28" i="11"/>
  <c r="G129" i="7"/>
  <c r="G130" i="7" s="1"/>
  <c r="G131" i="7" s="1"/>
  <c r="M130" i="7"/>
  <c r="M131" i="7" s="1"/>
  <c r="L222" i="14"/>
  <c r="L234" i="14"/>
  <c r="N233" i="14"/>
  <c r="I233" i="14" s="1"/>
  <c r="N230" i="14"/>
  <c r="I230" i="14" s="1"/>
  <c r="M230" i="14"/>
  <c r="N224" i="14"/>
  <c r="I224" i="14" s="1"/>
  <c r="M223" i="14"/>
  <c r="N229" i="14"/>
  <c r="I229" i="14" s="1"/>
  <c r="M234" i="14"/>
  <c r="M224" i="14"/>
  <c r="M229" i="14"/>
  <c r="L232" i="14"/>
  <c r="N231" i="14"/>
  <c r="I231" i="14" s="1"/>
  <c r="L229" i="14"/>
  <c r="L233" i="14"/>
  <c r="M231" i="14"/>
  <c r="L231" i="14"/>
  <c r="L228" i="14"/>
  <c r="N227" i="14"/>
  <c r="I227" i="14" s="1"/>
  <c r="N228" i="14"/>
  <c r="I228" i="14" s="1"/>
  <c r="M228" i="14"/>
  <c r="M225" i="14"/>
  <c r="L225" i="14"/>
  <c r="L224" i="14"/>
  <c r="L226" i="14"/>
  <c r="N225" i="14"/>
  <c r="I225" i="14" s="1"/>
  <c r="N222" i="14"/>
  <c r="I222" i="14" s="1"/>
  <c r="M222" i="14"/>
  <c r="L223" i="14"/>
  <c r="L227" i="14"/>
  <c r="M232" i="14"/>
  <c r="N232" i="14"/>
  <c r="I232" i="14" s="1"/>
  <c r="N234" i="14"/>
  <c r="I234" i="14" s="1"/>
  <c r="L230" i="14"/>
  <c r="M226" i="14"/>
  <c r="M233" i="14"/>
  <c r="N223" i="14"/>
  <c r="I223" i="14" s="1"/>
  <c r="N226" i="14"/>
  <c r="I226" i="14" s="1"/>
  <c r="M227" i="14"/>
  <c r="M1" i="9"/>
  <c r="Q1" i="9"/>
  <c r="I1" i="9"/>
  <c r="P1" i="9"/>
  <c r="H1" i="9"/>
  <c r="N1" i="9"/>
  <c r="F1" i="9"/>
  <c r="V321" i="1"/>
  <c r="A177" i="1"/>
  <c r="A174" i="1" s="1"/>
  <c r="AM19" i="7"/>
  <c r="A175" i="1"/>
  <c r="A176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C351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Q350" i="1"/>
  <c r="Q351" i="1" s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C349" i="1"/>
  <c r="A272" i="5"/>
  <c r="A274" i="5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B156" i="2"/>
  <c r="AJ18" i="2"/>
  <c r="AK18" i="2" s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B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B162" i="1"/>
  <c r="D149" i="1"/>
  <c r="E149" i="1"/>
  <c r="F149" i="1"/>
  <c r="G149" i="1"/>
  <c r="H149" i="1"/>
  <c r="I149" i="1"/>
  <c r="J149" i="1"/>
  <c r="K149" i="1"/>
  <c r="L149" i="1"/>
  <c r="M149" i="1"/>
  <c r="N149" i="1"/>
  <c r="C149" i="1"/>
  <c r="A282" i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240" i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B71" i="1"/>
  <c r="F227" i="14" l="1"/>
  <c r="F229" i="14"/>
  <c r="F223" i="14"/>
  <c r="F224" i="14"/>
  <c r="F232" i="14"/>
  <c r="F233" i="14"/>
  <c r="F230" i="14"/>
  <c r="F228" i="14"/>
  <c r="F234" i="14"/>
  <c r="F225" i="14"/>
  <c r="F226" i="14"/>
  <c r="F231" i="14"/>
  <c r="F222" i="14"/>
  <c r="Z340" i="1"/>
  <c r="Z332" i="1"/>
  <c r="E154" i="2"/>
  <c r="I154" i="2"/>
  <c r="Z338" i="1"/>
  <c r="Z330" i="1"/>
  <c r="Z341" i="1"/>
  <c r="Z339" i="1"/>
  <c r="Z335" i="1"/>
  <c r="Z334" i="1"/>
  <c r="Z333" i="1"/>
  <c r="Z331" i="1"/>
  <c r="Q349" i="1"/>
  <c r="Z337" i="1"/>
  <c r="Z344" i="1"/>
  <c r="Z343" i="1"/>
  <c r="Z342" i="1"/>
  <c r="Z336" i="1"/>
  <c r="K152" i="2"/>
  <c r="K190" i="2" s="1"/>
  <c r="K154" i="2" s="1"/>
  <c r="C152" i="2"/>
  <c r="C190" i="2" s="1"/>
  <c r="C153" i="2" s="1"/>
  <c r="C191" i="2" s="1"/>
  <c r="K153" i="2"/>
  <c r="K191" i="2" s="1"/>
  <c r="H152" i="2"/>
  <c r="H190" i="2" s="1"/>
  <c r="G152" i="2"/>
  <c r="G190" i="2" s="1"/>
  <c r="N152" i="2"/>
  <c r="N190" i="2" s="1"/>
  <c r="N153" i="2" s="1"/>
  <c r="N191" i="2" s="1"/>
  <c r="F152" i="2"/>
  <c r="F190" i="2" s="1"/>
  <c r="F153" i="2" s="1"/>
  <c r="F191" i="2" s="1"/>
  <c r="I152" i="2"/>
  <c r="I190" i="2" s="1"/>
  <c r="I153" i="2" s="1"/>
  <c r="I191" i="2" s="1"/>
  <c r="M152" i="2"/>
  <c r="M190" i="2" s="1"/>
  <c r="M154" i="2" s="1"/>
  <c r="E152" i="2"/>
  <c r="E190" i="2" s="1"/>
  <c r="L152" i="2"/>
  <c r="L190" i="2" s="1"/>
  <c r="L153" i="2" s="1"/>
  <c r="L191" i="2" s="1"/>
  <c r="L154" i="2" s="1"/>
  <c r="D152" i="2"/>
  <c r="D190" i="2" s="1"/>
  <c r="J152" i="2"/>
  <c r="J190" i="2" s="1"/>
  <c r="J153" i="2" s="1"/>
  <c r="J191" i="2" s="1"/>
  <c r="B152" i="2"/>
  <c r="B190" i="2" s="1"/>
  <c r="B153" i="2" s="1"/>
  <c r="B191" i="2" s="1"/>
  <c r="M153" i="2"/>
  <c r="M191" i="2" s="1"/>
  <c r="E153" i="2"/>
  <c r="E191" i="2" s="1"/>
  <c r="F154" i="2" l="1"/>
  <c r="N154" i="2"/>
  <c r="D153" i="2"/>
  <c r="D191" i="2" s="1"/>
  <c r="D154" i="2" s="1"/>
  <c r="G153" i="2"/>
  <c r="G191" i="2" s="1"/>
  <c r="G154" i="2" s="1"/>
  <c r="B154" i="2"/>
  <c r="C154" i="2"/>
  <c r="H153" i="2"/>
  <c r="H191" i="2" s="1"/>
  <c r="H154" i="2" s="1"/>
  <c r="J15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Ianelli</author>
  </authors>
  <commentList>
    <comment ref="L116" authorId="0" shapeId="0" xr:uid="{00000000-0006-0000-0600-000001000000}">
      <text>
        <r>
          <rPr>
            <b/>
            <sz val="10"/>
            <color rgb="FF000000"/>
            <rFont val="Tahoma"/>
            <family val="2"/>
          </rPr>
          <t>Jim Ianelli: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averaged of adjacent
</t>
        </r>
      </text>
    </comment>
  </commentList>
</comments>
</file>

<file path=xl/sharedStrings.xml><?xml version="1.0" encoding="utf-8"?>
<sst xmlns="http://schemas.openxmlformats.org/spreadsheetml/2006/main" count="9508" uniqueCount="376">
  <si>
    <t>#</t>
  </si>
  <si>
    <t>Data</t>
  </si>
  <si>
    <t>with</t>
  </si>
  <si>
    <t>corrections</t>
  </si>
  <si>
    <t>for</t>
  </si>
  <si>
    <t>BTS</t>
  </si>
  <si>
    <t>Survey...depends</t>
  </si>
  <si>
    <t>on</t>
  </si>
  <si>
    <t>cov.dat</t>
  </si>
  <si>
    <t>file</t>
  </si>
  <si>
    <t>Begin</t>
  </si>
  <si>
    <t>year</t>
  </si>
  <si>
    <t>fishery</t>
  </si>
  <si>
    <t>trawl</t>
  </si>
  <si>
    <t>survey</t>
  </si>
  <si>
    <t>Endyr</t>
  </si>
  <si>
    <t>Recruitment</t>
  </si>
  <si>
    <t>lag</t>
  </si>
  <si>
    <t>(age</t>
  </si>
  <si>
    <t>of</t>
  </si>
  <si>
    <t>first</t>
  </si>
  <si>
    <t>age</t>
  </si>
  <si>
    <t>group)</t>
  </si>
  <si>
    <t>Number</t>
  </si>
  <si>
    <t>groups</t>
  </si>
  <si>
    <t>Maturity</t>
  </si>
  <si>
    <t>at</t>
  </si>
  <si>
    <t>GOA</t>
  </si>
  <si>
    <t>Maturitey-at-age</t>
  </si>
  <si>
    <t>EW</t>
  </si>
  <si>
    <t>index</t>
  </si>
  <si>
    <t>NS</t>
  </si>
  <si>
    <t>Index</t>
  </si>
  <si>
    <t>(for</t>
  </si>
  <si>
    <t>year's</t>
  </si>
  <si>
    <t>64-99)</t>
  </si>
  <si>
    <t>Mean</t>
  </si>
  <si>
    <t>wts</t>
  </si>
  <si>
    <t>in</t>
  </si>
  <si>
    <t>#Catch</t>
  </si>
  <si>
    <t>kilo</t>
  </si>
  <si>
    <t>tons</t>
  </si>
  <si>
    <t>by</t>
  </si>
  <si>
    <t>#64</t>
  </si>
  <si>
    <t>Updated</t>
  </si>
  <si>
    <t>new</t>
  </si>
  <si>
    <t>blend</t>
  </si>
  <si>
    <t>data</t>
  </si>
  <si>
    <t>#Effort</t>
  </si>
  <si>
    <t>(6</t>
  </si>
  <si>
    <t>moving</t>
  </si>
  <si>
    <t>average</t>
  </si>
  <si>
    <t>after</t>
  </si>
  <si>
    <t>1976)</t>
  </si>
  <si>
    <t>Japanese</t>
  </si>
  <si>
    <t>CPUE</t>
  </si>
  <si>
    <t>years</t>
  </si>
  <si>
    <t>#Year</t>
  </si>
  <si>
    <t>Stderrors</t>
  </si>
  <si>
    <t>AVO</t>
  </si>
  <si>
    <t>#AVO</t>
  </si>
  <si>
    <t>#StdErr</t>
  </si>
  <si>
    <t>#1</t>
  </si>
  <si>
    <t>#Number</t>
  </si>
  <si>
    <t>types</t>
  </si>
  <si>
    <t>comp</t>
  </si>
  <si>
    <t>#Nyears</t>
  </si>
  <si>
    <t>Fishery</t>
  </si>
  <si>
    <t>Bottom</t>
  </si>
  <si>
    <t>Trawl</t>
  </si>
  <si>
    <t>Survey</t>
  </si>
  <si>
    <t>and</t>
  </si>
  <si>
    <t>Hydro</t>
  </si>
  <si>
    <t>Years</t>
  </si>
  <si>
    <t>Sample</t>
  </si>
  <si>
    <t>sizes</t>
  </si>
  <si>
    <t>number</t>
  </si>
  <si>
    <t>EIT</t>
  </si>
  <si>
    <t>#Fishery</t>
  </si>
  <si>
    <t>Age</t>
  </si>
  <si>
    <t>Comps</t>
  </si>
  <si>
    <t>(early</t>
  </si>
  <si>
    <t>funky</t>
  </si>
  <si>
    <t>based</t>
  </si>
  <si>
    <t>old</t>
  </si>
  <si>
    <t>size</t>
  </si>
  <si>
    <t>comps</t>
  </si>
  <si>
    <t>surface</t>
  </si>
  <si>
    <t>key)</t>
  </si>
  <si>
    <t>biomass</t>
  </si>
  <si>
    <t>estimates</t>
  </si>
  <si>
    <t>estimate</t>
  </si>
  <si>
    <t>Std</t>
  </si>
  <si>
    <t>Errors</t>
  </si>
  <si>
    <t>doesn't</t>
  </si>
  <si>
    <t>mean</t>
  </si>
  <si>
    <t>wt</t>
  </si>
  <si>
    <t>stderrors</t>
  </si>
  <si>
    <t>Below</t>
  </si>
  <si>
    <t>apply</t>
  </si>
  <si>
    <t>dens</t>
  </si>
  <si>
    <t>dep</t>
  </si>
  <si>
    <t>corrected</t>
  </si>
  <si>
    <t>indices</t>
  </si>
  <si>
    <t>(uses</t>
  </si>
  <si>
    <t>covariance</t>
  </si>
  <si>
    <t>matrix...)</t>
  </si>
  <si>
    <t>numbers</t>
  </si>
  <si>
    <t>1982-98</t>
  </si>
  <si>
    <t>Numbers</t>
  </si>
  <si>
    <t>millions</t>
  </si>
  <si>
    <t>fish</t>
  </si>
  <si>
    <t>Rank</t>
  </si>
  <si>
    <t>1yr</t>
  </si>
  <si>
    <t>olds</t>
  </si>
  <si>
    <t>errs</t>
  </si>
  <si>
    <t>Total</t>
  </si>
  <si>
    <t>2+</t>
  </si>
  <si>
    <t>total</t>
  </si>
  <si>
    <t>New</t>
  </si>
  <si>
    <t>CV:</t>
  </si>
  <si>
    <t>#115785</t>
  </si>
  <si>
    <t>compositions</t>
  </si>
  <si>
    <t>yr</t>
  </si>
  <si>
    <t>Down</t>
  </si>
  <si>
    <t>to</t>
  </si>
  <si>
    <t>m</t>
  </si>
  <si>
    <t>wt-age</t>
  </si>
  <si>
    <t>Relative_Mean_Temp</t>
  </si>
  <si>
    <t>error</t>
  </si>
  <si>
    <t>Length</t>
  </si>
  <si>
    <t>Frequency</t>
  </si>
  <si>
    <t>(development,</t>
  </si>
  <si>
    <t>not</t>
  </si>
  <si>
    <t>used)</t>
  </si>
  <si>
    <t>#Nlbins</t>
  </si>
  <si>
    <t>#Bins</t>
  </si>
  <si>
    <t>(lower</t>
  </si>
  <si>
    <t>bound):</t>
  </si>
  <si>
    <t>Size-age</t>
  </si>
  <si>
    <t>transition</t>
  </si>
  <si>
    <t>(based</t>
  </si>
  <si>
    <t>age-l</t>
  </si>
  <si>
    <t>data)</t>
  </si>
  <si>
    <t>x</t>
  </si>
  <si>
    <t>Datafile</t>
  </si>
  <si>
    <t>created</t>
  </si>
  <si>
    <t>R</t>
  </si>
  <si>
    <t>#cur_yr</t>
  </si>
  <si>
    <t>#styr...good</t>
  </si>
  <si>
    <t>idea</t>
  </si>
  <si>
    <t>perhaps</t>
  </si>
  <si>
    <t>have</t>
  </si>
  <si>
    <t>this</t>
  </si>
  <si>
    <t>started</t>
  </si>
  <si>
    <t>well</t>
  </si>
  <si>
    <t>before</t>
  </si>
  <si>
    <t>get</t>
  </si>
  <si>
    <t>cohort</t>
  </si>
  <si>
    <t>effects</t>
  </si>
  <si>
    <t>involved...no</t>
  </si>
  <si>
    <t>fancy</t>
  </si>
  <si>
    <t>indexing</t>
  </si>
  <si>
    <t>1st-year</t>
  </si>
  <si>
    <t>work</t>
  </si>
  <si>
    <t>#endyr</t>
  </si>
  <si>
    <t>#N_data_sets</t>
  </si>
  <si>
    <t>#N_yrs_data_sets</t>
  </si>
  <si>
    <t>#yrs_data</t>
  </si>
  <si>
    <t>#Fshry</t>
  </si>
  <si>
    <t>#survey_1</t>
  </si>
  <si>
    <t>#Age_st</t>
  </si>
  <si>
    <t>#Age_end</t>
  </si>
  <si>
    <t>#fishery</t>
  </si>
  <si>
    <t>#Survey_1</t>
  </si>
  <si>
    <t>#fishery_std</t>
  </si>
  <si>
    <t>#survey_std</t>
  </si>
  <si>
    <t>Year</t>
  </si>
  <si>
    <t>lof1</t>
  </si>
  <si>
    <t>lof2</t>
  </si>
  <si>
    <t>lof3</t>
  </si>
  <si>
    <t>endyr</t>
  </si>
  <si>
    <t>retro</t>
  </si>
  <si>
    <t>cur_yr</t>
  </si>
  <si>
    <t>wt_pre</t>
  </si>
  <si>
    <t>residuals_1</t>
  </si>
  <si>
    <t>residuals_2</t>
  </si>
  <si>
    <t>sigma_yr</t>
  </si>
  <si>
    <t>yr_eff</t>
  </si>
  <si>
    <t>sigma_coh</t>
  </si>
  <si>
    <t>coh_eff</t>
  </si>
  <si>
    <t>ages</t>
  </si>
  <si>
    <t>mnwt</t>
  </si>
  <si>
    <t>K</t>
  </si>
  <si>
    <t>L1</t>
  </si>
  <si>
    <t>L2</t>
  </si>
  <si>
    <t>Aged</t>
  </si>
  <si>
    <t>Collected</t>
  </si>
  <si>
    <r>
      <t>2017</t>
    </r>
    <r>
      <rPr>
        <sz val="12"/>
        <color theme="1"/>
        <rFont val="Calibri"/>
        <family val="2"/>
        <scheme val="minor"/>
      </rPr>
      <t> 00 16232112 0900 16233012</t>
    </r>
    <r>
      <rPr>
        <u/>
        <sz val="12"/>
        <color rgb="FF003399"/>
        <rFont val="Calibri"/>
        <family val="2"/>
        <scheme val="minor"/>
      </rPr>
      <t>2016</t>
    </r>
    <r>
      <rPr>
        <sz val="12"/>
        <color theme="1"/>
        <rFont val="Calibri"/>
        <family val="2"/>
        <scheme val="minor"/>
      </rPr>
      <t> 0757 17661780 00 17662537</t>
    </r>
    <r>
      <rPr>
        <u/>
        <sz val="12"/>
        <color rgb="FF003399"/>
        <rFont val="Calibri"/>
        <family val="2"/>
        <scheme val="minor"/>
      </rPr>
      <t>2015</t>
    </r>
    <r>
      <rPr>
        <sz val="12"/>
        <color theme="1"/>
        <rFont val="Calibri"/>
        <family val="2"/>
        <scheme val="minor"/>
      </rPr>
      <t> 00 23202330 11591169 34793499</t>
    </r>
    <r>
      <rPr>
        <u/>
        <sz val="12"/>
        <color rgb="FF003399"/>
        <rFont val="Calibri"/>
        <family val="2"/>
        <scheme val="minor"/>
      </rPr>
      <t>2014</t>
    </r>
    <r>
      <rPr>
        <sz val="12"/>
        <color theme="1"/>
        <rFont val="Calibri"/>
        <family val="2"/>
        <scheme val="minor"/>
      </rPr>
      <t> 717720 20992106 00 28162826</t>
    </r>
    <r>
      <rPr>
        <u/>
        <sz val="12"/>
        <color rgb="FF003399"/>
        <rFont val="Calibri"/>
        <family val="2"/>
        <scheme val="minor"/>
      </rPr>
      <t>2013</t>
    </r>
    <r>
      <rPr>
        <sz val="12"/>
        <color theme="1"/>
        <rFont val="Calibri"/>
        <family val="2"/>
        <scheme val="minor"/>
      </rPr>
      <t> 00 18471855 15571570 34043425</t>
    </r>
    <r>
      <rPr>
        <u/>
        <sz val="12"/>
        <color rgb="FF003399"/>
        <rFont val="Calibri"/>
        <family val="2"/>
        <scheme val="minor"/>
      </rPr>
      <t>2012</t>
    </r>
    <r>
      <rPr>
        <sz val="12"/>
        <color theme="1"/>
        <rFont val="Calibri"/>
        <family val="2"/>
        <scheme val="minor"/>
      </rPr>
      <t> 555560 17851797 00 23402357</t>
    </r>
    <r>
      <rPr>
        <u/>
        <sz val="12"/>
        <color rgb="FF003399"/>
        <rFont val="Calibri"/>
        <family val="2"/>
        <scheme val="minor"/>
      </rPr>
      <t>2011</t>
    </r>
    <r>
      <rPr>
        <sz val="12"/>
        <color theme="1"/>
        <rFont val="Calibri"/>
        <family val="2"/>
        <scheme val="minor"/>
      </rPr>
      <t> 00 17461760 16621676 34083436</t>
    </r>
    <r>
      <rPr>
        <u/>
        <sz val="12"/>
        <color rgb="FF003399"/>
        <rFont val="Calibri"/>
        <family val="2"/>
        <scheme val="minor"/>
      </rPr>
      <t>2010</t>
    </r>
    <r>
      <rPr>
        <sz val="12"/>
        <color theme="1"/>
        <rFont val="Calibri"/>
        <family val="2"/>
        <scheme val="minor"/>
      </rPr>
      <t> 432620 40144370 6131200 50596190</t>
    </r>
    <r>
      <rPr>
        <u/>
        <sz val="12"/>
        <color rgb="FF003399"/>
        <rFont val="Calibri"/>
        <family val="2"/>
        <scheme val="minor"/>
      </rPr>
      <t>2009</t>
    </r>
    <r>
      <rPr>
        <sz val="12"/>
        <color theme="1"/>
        <rFont val="Calibri"/>
        <family val="2"/>
        <scheme val="minor"/>
      </rPr>
      <t> 00 32943302 25132697 58075999</t>
    </r>
    <r>
      <rPr>
        <u/>
        <sz val="12"/>
        <color rgb="FF003399"/>
        <rFont val="Calibri"/>
        <family val="2"/>
        <scheme val="minor"/>
      </rPr>
      <t>2008</t>
    </r>
    <r>
      <rPr>
        <sz val="12"/>
        <color theme="1"/>
        <rFont val="Calibri"/>
        <family val="2"/>
        <scheme val="minor"/>
      </rPr>
      <t> 00 31433475 579993 37224468</t>
    </r>
    <r>
      <rPr>
        <u/>
        <sz val="12"/>
        <color rgb="FF003399"/>
        <rFont val="Calibri"/>
        <family val="2"/>
        <scheme val="minor"/>
      </rPr>
      <t>2007</t>
    </r>
    <r>
      <rPr>
        <sz val="12"/>
        <color theme="1"/>
        <rFont val="Calibri"/>
        <family val="2"/>
        <scheme val="minor"/>
      </rPr>
      <t> 00 51965475 20002976 71968451</t>
    </r>
    <r>
      <rPr>
        <u/>
        <sz val="12"/>
        <color rgb="FF003399"/>
        <rFont val="Calibri"/>
        <family val="2"/>
        <scheme val="minor"/>
      </rPr>
      <t>2006</t>
    </r>
    <r>
      <rPr>
        <sz val="12"/>
        <color theme="1"/>
        <rFont val="Calibri"/>
        <family val="2"/>
        <scheme val="minor"/>
      </rPr>
      <t> 575584 48734886 7822948 62308418</t>
    </r>
    <r>
      <rPr>
        <u/>
        <sz val="12"/>
        <color rgb="FF003399"/>
        <rFont val="Calibri"/>
        <family val="2"/>
        <scheme val="minor"/>
      </rPr>
      <t>2005</t>
    </r>
    <r>
      <rPr>
        <sz val="12"/>
        <color theme="1"/>
        <rFont val="Calibri"/>
        <family val="2"/>
        <scheme val="minor"/>
      </rPr>
      <t> 00 26522683 24004258 50526941</t>
    </r>
    <r>
      <rPr>
        <u/>
        <sz val="12"/>
        <color rgb="FF003399"/>
        <rFont val="Calibri"/>
        <family val="2"/>
        <scheme val="minor"/>
      </rPr>
      <t>2004</t>
    </r>
    <r>
      <rPr>
        <sz val="12"/>
        <color theme="1"/>
        <rFont val="Calibri"/>
        <family val="2"/>
        <scheme val="minor"/>
      </rPr>
      <t> 583593 41015440 10982570 57828603</t>
    </r>
    <r>
      <rPr>
        <u/>
        <sz val="12"/>
        <color rgb="FF003399"/>
        <rFont val="Calibri"/>
        <family val="2"/>
        <scheme val="minor"/>
      </rPr>
      <t>2003</t>
    </r>
    <r>
      <rPr>
        <sz val="12"/>
        <color theme="1"/>
        <rFont val="Calibri"/>
        <family val="2"/>
        <scheme val="minor"/>
      </rPr>
      <t> 00 19711984 30796263 50508247</t>
    </r>
    <r>
      <rPr>
        <u/>
        <sz val="12"/>
        <color rgb="FF003399"/>
        <rFont val="Calibri"/>
        <family val="2"/>
        <scheme val="minor"/>
      </rPr>
      <t>2002</t>
    </r>
    <r>
      <rPr>
        <sz val="12"/>
        <color theme="1"/>
        <rFont val="Calibri"/>
        <family val="2"/>
        <scheme val="minor"/>
      </rPr>
      <t> 13401356 63227383 11712816 883311555</t>
    </r>
    <r>
      <rPr>
        <u/>
        <sz val="12"/>
        <color rgb="FF003399"/>
        <rFont val="Calibri"/>
        <family val="2"/>
        <scheme val="minor"/>
      </rPr>
      <t>2001</t>
    </r>
    <r>
      <rPr>
        <sz val="12"/>
        <color theme="1"/>
        <rFont val="Calibri"/>
        <family val="2"/>
        <scheme val="minor"/>
      </rPr>
      <t> 00 33283351 26864632 60147983</t>
    </r>
    <r>
      <rPr>
        <u/>
        <sz val="12"/>
        <color rgb="FF003399"/>
        <rFont val="Calibri"/>
        <family val="2"/>
        <scheme val="minor"/>
      </rPr>
      <t>2000</t>
    </r>
    <r>
      <rPr>
        <sz val="12"/>
        <color theme="1"/>
        <rFont val="Calibri"/>
        <family val="2"/>
        <scheme val="minor"/>
      </rPr>
      <t> 868875 48006184 12813255 694910314</t>
    </r>
    <r>
      <rPr>
        <u/>
        <sz val="12"/>
        <color rgb="FF003399"/>
        <rFont val="Calibri"/>
        <family val="2"/>
        <scheme val="minor"/>
      </rPr>
      <t>1999</t>
    </r>
    <r>
      <rPr>
        <sz val="12"/>
        <color theme="1"/>
        <rFont val="Calibri"/>
        <family val="2"/>
        <scheme val="minor"/>
      </rPr>
      <t> 00 37886331 12571270 50457601</t>
    </r>
    <r>
      <rPr>
        <u/>
        <sz val="12"/>
        <color rgb="FF003399"/>
        <rFont val="Calibri"/>
        <family val="2"/>
        <scheme val="minor"/>
      </rPr>
      <t>1998</t>
    </r>
    <r>
      <rPr>
        <sz val="12"/>
        <color theme="1"/>
        <rFont val="Calibri"/>
        <family val="2"/>
        <scheme val="minor"/>
      </rPr>
      <t> 00 24152452 16471671 40624123</t>
    </r>
    <r>
      <rPr>
        <u/>
        <sz val="12"/>
        <color rgb="FF003399"/>
        <rFont val="Calibri"/>
        <family val="2"/>
        <scheme val="minor"/>
      </rPr>
      <t>1997</t>
    </r>
    <r>
      <rPr>
        <sz val="12"/>
        <color theme="1"/>
        <rFont val="Calibri"/>
        <family val="2"/>
        <scheme val="minor"/>
      </rPr>
      <t> 10781092 45996022 15351568 72128682</t>
    </r>
    <r>
      <rPr>
        <u/>
        <sz val="12"/>
        <color rgb="FF003399"/>
        <rFont val="Calibri"/>
        <family val="2"/>
        <scheme val="minor"/>
      </rPr>
      <t>1996</t>
    </r>
    <r>
      <rPr>
        <sz val="12"/>
        <color theme="1"/>
        <rFont val="Calibri"/>
        <family val="2"/>
        <scheme val="minor"/>
      </rPr>
      <t> 00 45834665 34234716 80069381</t>
    </r>
    <r>
      <rPr>
        <u/>
        <sz val="12"/>
        <color rgb="FF003399"/>
        <rFont val="Calibri"/>
        <family val="2"/>
        <scheme val="minor"/>
      </rPr>
      <t>1995</t>
    </r>
    <r>
      <rPr>
        <sz val="12"/>
        <color theme="1"/>
        <rFont val="Calibri"/>
        <family val="2"/>
        <scheme val="minor"/>
      </rPr>
      <t> 00 32273885 17243622 49517507</t>
    </r>
    <r>
      <rPr>
        <u/>
        <sz val="12"/>
        <color rgb="FF003399"/>
        <rFont val="Calibri"/>
        <family val="2"/>
        <scheme val="minor"/>
      </rPr>
      <t>1994</t>
    </r>
    <r>
      <rPr>
        <sz val="12"/>
        <color theme="1"/>
        <rFont val="Calibri"/>
        <family val="2"/>
        <scheme val="minor"/>
      </rPr>
      <t> 990995 49549641 17223412 766614048</t>
    </r>
    <r>
      <rPr>
        <u/>
        <sz val="12"/>
        <color rgb="FF003399"/>
        <rFont val="Calibri"/>
        <family val="2"/>
        <scheme val="minor"/>
      </rPr>
      <t>1993</t>
    </r>
    <r>
      <rPr>
        <sz val="12"/>
        <color theme="1"/>
        <rFont val="Calibri"/>
        <family val="2"/>
        <scheme val="minor"/>
      </rPr>
      <t> 00 24414670 31224729 55639399</t>
    </r>
    <r>
      <rPr>
        <u/>
        <sz val="12"/>
        <color rgb="FF003399"/>
        <rFont val="Calibri"/>
        <family val="2"/>
        <scheme val="minor"/>
      </rPr>
      <t>1992</t>
    </r>
    <r>
      <rPr>
        <sz val="12"/>
        <color theme="1"/>
        <rFont val="Calibri"/>
        <family val="2"/>
        <scheme val="minor"/>
      </rPr>
      <t> 00 38163129 25531788 63694917</t>
    </r>
    <r>
      <rPr>
        <u/>
        <sz val="12"/>
        <color rgb="FF003399"/>
        <rFont val="Calibri"/>
        <family val="2"/>
        <scheme val="minor"/>
      </rPr>
      <t>1991</t>
    </r>
    <r>
      <rPr>
        <sz val="12"/>
        <color theme="1"/>
        <rFont val="Calibri"/>
        <family val="2"/>
        <scheme val="minor"/>
      </rPr>
      <t> 725905 50756091 11061465 69068461</t>
    </r>
    <r>
      <rPr>
        <u/>
        <sz val="12"/>
        <color rgb="FF003399"/>
        <rFont val="Calibri"/>
        <family val="2"/>
        <scheme val="minor"/>
      </rPr>
      <t>1990</t>
    </r>
    <r>
      <rPr>
        <sz val="12"/>
        <color theme="1"/>
        <rFont val="Calibri"/>
        <family val="2"/>
        <scheme val="minor"/>
      </rPr>
      <t> 00 22412857 43655554 66068411</t>
    </r>
    <r>
      <rPr>
        <u/>
        <sz val="12"/>
        <color rgb="FF003399"/>
        <rFont val="Calibri"/>
        <family val="2"/>
        <scheme val="minor"/>
      </rPr>
      <t>1989</t>
    </r>
    <r>
      <rPr>
        <sz val="12"/>
        <color theme="1"/>
        <rFont val="Calibri"/>
        <family val="2"/>
        <scheme val="minor"/>
      </rPr>
      <t> 00 33985124 15532327 49517451</t>
    </r>
    <r>
      <rPr>
        <u/>
        <sz val="12"/>
        <color rgb="FF003399"/>
        <rFont val="Calibri"/>
        <family val="2"/>
        <scheme val="minor"/>
      </rPr>
      <t>1988</t>
    </r>
    <r>
      <rPr>
        <sz val="12"/>
        <color theme="1"/>
        <rFont val="Calibri"/>
        <family val="2"/>
        <scheme val="minor"/>
      </rPr>
      <t> 00 51405381 10041027 61446408</t>
    </r>
    <r>
      <rPr>
        <u/>
        <sz val="12"/>
        <color rgb="FF003399"/>
        <rFont val="Calibri"/>
        <family val="2"/>
        <scheme val="minor"/>
      </rPr>
      <t>1987</t>
    </r>
    <r>
      <rPr>
        <sz val="12"/>
        <color theme="1"/>
        <rFont val="Calibri"/>
        <family val="2"/>
        <scheme val="minor"/>
      </rPr>
      <t> 00 16071607 25473159 41544766</t>
    </r>
    <r>
      <rPr>
        <u/>
        <sz val="12"/>
        <color rgb="FF003399"/>
        <rFont val="Calibri"/>
        <family val="2"/>
        <scheme val="minor"/>
      </rPr>
      <t>1986</t>
    </r>
    <r>
      <rPr>
        <sz val="12"/>
        <color theme="1"/>
        <rFont val="Calibri"/>
        <family val="2"/>
        <scheme val="minor"/>
      </rPr>
      <t> 23152334 13441344 16991700 53585378</t>
    </r>
    <r>
      <rPr>
        <u/>
        <sz val="12"/>
        <color rgb="FF003399"/>
        <rFont val="Calibri"/>
        <family val="2"/>
        <scheme val="minor"/>
      </rPr>
      <t>1985</t>
    </r>
    <r>
      <rPr>
        <sz val="12"/>
        <color theme="1"/>
        <rFont val="Calibri"/>
        <family val="2"/>
        <scheme val="minor"/>
      </rPr>
      <t> 0NA 4652NA 2309NA 6961NA</t>
    </r>
    <r>
      <rPr>
        <u/>
        <sz val="12"/>
        <color rgb="FF003399"/>
        <rFont val="Calibri"/>
        <family val="2"/>
        <scheme val="minor"/>
      </rPr>
      <t>1984</t>
    </r>
    <r>
      <rPr>
        <sz val="12"/>
        <color theme="1"/>
        <rFont val="Calibri"/>
        <family val="2"/>
        <scheme val="minor"/>
      </rPr>
      <t> 0NA 1806NA 6267NA 8073NA</t>
    </r>
    <r>
      <rPr>
        <u/>
        <sz val="12"/>
        <color rgb="FF003399"/>
        <rFont val="Calibri"/>
        <family val="2"/>
        <scheme val="minor"/>
      </rPr>
      <t>1983</t>
    </r>
    <r>
      <rPr>
        <sz val="12"/>
        <color theme="1"/>
        <rFont val="Calibri"/>
        <family val="2"/>
        <scheme val="minor"/>
      </rPr>
      <t> 6393NA 1931NA 4590NA 12914NA</t>
    </r>
    <r>
      <rPr>
        <u/>
        <sz val="12"/>
        <color rgb="FF003399"/>
        <rFont val="Calibri"/>
        <family val="2"/>
        <scheme val="minor"/>
      </rPr>
      <t>1982</t>
    </r>
    <r>
      <rPr>
        <sz val="12"/>
        <color theme="1"/>
        <rFont val="Calibri"/>
        <family val="2"/>
        <scheme val="minor"/>
      </rPr>
      <t> 0NA 6777NA 2649NA 9426NA</t>
    </r>
    <r>
      <rPr>
        <u/>
        <sz val="12"/>
        <color rgb="FF003399"/>
        <rFont val="Calibri"/>
        <family val="2"/>
        <scheme val="minor"/>
      </rPr>
      <t>1981</t>
    </r>
    <r>
      <rPr>
        <sz val="12"/>
        <color theme="1"/>
        <rFont val="Calibri"/>
        <family val="2"/>
        <scheme val="minor"/>
      </rPr>
      <t> 0NA 1575NA 7072NA 8647NA</t>
    </r>
    <r>
      <rPr>
        <u/>
        <sz val="12"/>
        <color rgb="FF003399"/>
        <rFont val="Calibri"/>
        <family val="2"/>
        <scheme val="minor"/>
      </rPr>
      <t>1980</t>
    </r>
    <r>
      <rPr>
        <sz val="12"/>
        <color theme="1"/>
        <rFont val="Calibri"/>
        <family val="2"/>
        <scheme val="minor"/>
      </rPr>
      <t> 5012NA 1859NA 5039NA 11910NA</t>
    </r>
    <r>
      <rPr>
        <u/>
        <sz val="12"/>
        <color rgb="FF003399"/>
        <rFont val="Calibri"/>
        <family val="2"/>
        <scheme val="minor"/>
      </rPr>
      <t>1979</t>
    </r>
    <r>
      <rPr>
        <sz val="12"/>
        <color theme="1"/>
        <rFont val="Calibri"/>
        <family val="2"/>
        <scheme val="minor"/>
      </rPr>
      <t> 0NA 7078NA 6257NA 13335NA</t>
    </r>
    <r>
      <rPr>
        <u/>
        <sz val="12"/>
        <color rgb="FF003399"/>
        <rFont val="Calibri"/>
        <family val="2"/>
        <scheme val="minor"/>
      </rPr>
      <t>1978</t>
    </r>
    <r>
      <rPr>
        <sz val="12"/>
        <color theme="1"/>
        <rFont val="Calibri"/>
        <family val="2"/>
        <scheme val="minor"/>
      </rPr>
      <t> 0NA 1984NA 5052NA 7036NA</t>
    </r>
    <r>
      <rPr>
        <u/>
        <sz val="12"/>
        <color rgb="FF003399"/>
        <rFont val="Calibri"/>
        <family val="2"/>
        <scheme val="minor"/>
      </rPr>
      <t>1977</t>
    </r>
    <r>
      <rPr>
        <sz val="12"/>
        <color theme="1"/>
        <rFont val="Calibri"/>
        <family val="2"/>
        <scheme val="minor"/>
      </rPr>
      <t> 0NA 944NA 2794NA 3738NA</t>
    </r>
    <r>
      <rPr>
        <u/>
        <sz val="12"/>
        <color rgb="FF003399"/>
        <rFont val="Calibri"/>
        <family val="2"/>
        <scheme val="minor"/>
      </rPr>
      <t>1976</t>
    </r>
    <r>
      <rPr>
        <sz val="12"/>
        <color theme="1"/>
        <rFont val="Calibri"/>
        <family val="2"/>
        <scheme val="minor"/>
      </rPr>
      <t> 0NA 1990NA 1232NA 3222NA</t>
    </r>
    <r>
      <rPr>
        <u/>
        <sz val="12"/>
        <color rgb="FF003399"/>
        <rFont val="Calibri"/>
        <family val="2"/>
        <scheme val="minor"/>
      </rPr>
      <t>1975</t>
    </r>
    <r>
      <rPr>
        <sz val="12"/>
        <color theme="1"/>
        <rFont val="Calibri"/>
        <family val="2"/>
        <scheme val="minor"/>
      </rPr>
      <t> 0NA 4036NA 1012NA 5048NA</t>
    </r>
    <r>
      <rPr>
        <u/>
        <sz val="12"/>
        <color rgb="FF003399"/>
        <rFont val="Calibri"/>
        <family val="2"/>
        <scheme val="minor"/>
      </rPr>
      <t>1974</t>
    </r>
    <r>
      <rPr>
        <sz val="12"/>
        <color theme="1"/>
        <rFont val="Calibri"/>
        <family val="2"/>
        <scheme val="minor"/>
      </rPr>
      <t> 0NA 973NA 0NA 973NA</t>
    </r>
    <r>
      <rPr>
        <u/>
        <sz val="12"/>
        <color rgb="FF003399"/>
        <rFont val="Calibri"/>
        <family val="2"/>
        <scheme val="minor"/>
      </rPr>
      <t>1973</t>
    </r>
    <r>
      <rPr>
        <sz val="12"/>
        <color theme="1"/>
        <rFont val="Calibri"/>
        <family val="2"/>
        <scheme val="minor"/>
      </rPr>
      <t> 0NA 490NA 270NA 760NA</t>
    </r>
    <r>
      <rPr>
        <u/>
        <sz val="12"/>
        <color rgb="FF003399"/>
        <rFont val="Calibri"/>
        <family val="2"/>
        <scheme val="minor"/>
      </rPr>
      <t>1972</t>
    </r>
    <r>
      <rPr>
        <sz val="12"/>
        <color theme="1"/>
        <rFont val="Calibri"/>
        <family val="2"/>
        <scheme val="minor"/>
      </rPr>
      <t> 0NA 522NA 199NA 721NA</t>
    </r>
    <r>
      <rPr>
        <u/>
        <sz val="12"/>
        <color rgb="FF003399"/>
        <rFont val="Calibri"/>
        <family val="2"/>
        <scheme val="minor"/>
      </rPr>
      <t>1971</t>
    </r>
    <r>
      <rPr>
        <sz val="12"/>
        <color theme="1"/>
        <rFont val="Calibri"/>
        <family val="2"/>
        <scheme val="minor"/>
      </rPr>
      <t> 0NA 508NA 0NA 508NA</t>
    </r>
    <r>
      <rPr>
        <b/>
        <sz val="12"/>
        <color theme="1"/>
        <rFont val="Calibri"/>
        <family val="2"/>
        <scheme val="minor"/>
      </rPr>
      <t>Total</t>
    </r>
    <r>
      <rPr>
        <sz val="12"/>
        <color theme="1"/>
        <rFont val="Calibri"/>
        <family val="2"/>
        <scheme val="minor"/>
      </rPr>
      <t> </t>
    </r>
    <r>
      <rPr>
        <b/>
        <sz val="12"/>
        <color theme="1"/>
        <rFont val="Calibri"/>
        <family val="2"/>
        <scheme val="minor"/>
      </rPr>
      <t>1017811391</t>
    </r>
    <r>
      <rPr>
        <sz val="12"/>
        <color theme="1"/>
        <rFont val="Calibri"/>
        <family val="2"/>
        <scheme val="minor"/>
      </rPr>
      <t> </t>
    </r>
    <r>
      <rPr>
        <b/>
        <sz val="12"/>
        <color theme="1"/>
        <rFont val="Calibri"/>
        <family val="2"/>
        <scheme val="minor"/>
      </rPr>
      <t>105508125472</t>
    </r>
    <r>
      <rPr>
        <sz val="12"/>
        <color theme="1"/>
        <rFont val="Calibri"/>
        <family val="2"/>
        <scheme val="minor"/>
      </rPr>
      <t> </t>
    </r>
    <r>
      <rPr>
        <b/>
        <sz val="12"/>
        <color theme="1"/>
        <rFont val="Calibri"/>
        <family val="2"/>
        <scheme val="minor"/>
      </rPr>
      <t>5183777931</t>
    </r>
    <r>
      <rPr>
        <sz val="12"/>
        <color theme="1"/>
        <rFont val="Calibri"/>
        <family val="2"/>
        <scheme val="minor"/>
      </rPr>
      <t> </t>
    </r>
    <r>
      <rPr>
        <b/>
        <sz val="12"/>
        <color theme="1"/>
        <rFont val="Calibri"/>
        <family val="2"/>
        <scheme val="minor"/>
      </rPr>
      <t>167523214794</t>
    </r>
  </si>
  <si>
    <t>ed</t>
  </si>
  <si>
    <t>NA</t>
  </si>
  <si>
    <t>1_1_1_1</t>
  </si>
  <si>
    <t>wt_yraf</t>
  </si>
  <si>
    <t>wt_next</t>
  </si>
  <si>
    <t>wt_cur</t>
  </si>
  <si>
    <t>&amp;</t>
  </si>
  <si>
    <t>\\</t>
  </si>
  <si>
    <t>\hline</t>
  </si>
  <si>
    <t>1964-90</t>
  </si>
  <si>
    <t>Avg</t>
  </si>
  <si>
    <t>CV</t>
  </si>
  <si>
    <t>16\%</t>
  </si>
  <si>
    <t>11\%</t>
  </si>
  <si>
    <t>7\%</t>
  </si>
  <si>
    <t>8\%</t>
  </si>
  <si>
    <t>12\%</t>
  </si>
  <si>
    <t>13\%</t>
  </si>
  <si>
    <t>14\%</t>
  </si>
  <si>
    <t>18\%</t>
  </si>
  <si>
    <t>19\%</t>
  </si>
  <si>
    <t>23\%</t>
  </si>
  <si>
    <t>24\%</t>
  </si>
  <si>
    <t>\multicolumn{14}{c}{Sampling</t>
  </si>
  <si>
    <t>(from</t>
  </si>
  <si>
    <t>bootstrap),</t>
  </si>
  <si>
    <t>were</t>
  </si>
  <si>
    <t>excluded}</t>
  </si>
  <si>
    <t>2\%</t>
  </si>
  <si>
    <t>1\%</t>
  </si>
  <si>
    <t>4\%</t>
  </si>
  <si>
    <t>3\%</t>
  </si>
  <si>
    <t>5\%</t>
  </si>
  <si>
    <t>9\%</t>
  </si>
  <si>
    <t>0\%</t>
  </si>
  <si>
    <t>6\%</t>
  </si>
  <si>
    <t>10\%</t>
  </si>
  <si>
    <t>15\%</t>
  </si>
  <si>
    <t>53\%</t>
  </si>
  <si>
    <t>22\%</t>
  </si>
  <si>
    <t>27\%</t>
  </si>
  <si>
    <t>43\%</t>
  </si>
  <si>
    <t>57\%</t>
  </si>
  <si>
    <t>52\%</t>
  </si>
  <si>
    <t>76\%</t>
  </si>
  <si>
    <t>70\%</t>
  </si>
  <si>
    <t>47\%</t>
  </si>
  <si>
    <t>34\%</t>
  </si>
  <si>
    <t>35\%</t>
  </si>
  <si>
    <t>36\%</t>
  </si>
  <si>
    <t>25\%</t>
  </si>
  <si>
    <t>37\%</t>
  </si>
  <si>
    <t>28\%</t>
  </si>
  <si>
    <t>30\%</t>
  </si>
  <si>
    <t>29\%</t>
  </si>
  <si>
    <t>21\%</t>
  </si>
  <si>
    <t>45\%</t>
  </si>
  <si>
    <t>17\%</t>
  </si>
  <si>
    <t>20\%</t>
  </si>
  <si>
    <t>&amp;  &amp;</t>
  </si>
  <si>
    <t>3+</t>
  </si>
  <si>
    <t>bottom</t>
  </si>
  <si>
    <t>Near</t>
  </si>
  <si>
    <t xml:space="preserve">      &amp;</t>
  </si>
  <si>
    <t>\%</t>
  </si>
  <si>
    <t>AT</t>
  </si>
  <si>
    <t xml:space="preserve">    &amp;</t>
  </si>
  <si>
    <t xml:space="preserve">  &amp;</t>
  </si>
  <si>
    <t xml:space="preserve">               </t>
  </si>
  <si>
    <t xml:space="preserve"> </t>
  </si>
  <si>
    <t>55\%</t>
  </si>
  <si>
    <t>97\%</t>
  </si>
  <si>
    <t>68\%</t>
  </si>
  <si>
    <t>65\%</t>
  </si>
  <si>
    <t>71\%</t>
  </si>
  <si>
    <t>62\%</t>
  </si>
  <si>
    <t>78\%</t>
  </si>
  <si>
    <t>75\%</t>
  </si>
  <si>
    <t>89\%</t>
  </si>
  <si>
    <t>66\%</t>
  </si>
  <si>
    <t>98\%</t>
  </si>
  <si>
    <t>54\%</t>
  </si>
  <si>
    <t>99\%</t>
  </si>
  <si>
    <t>58\%</t>
  </si>
  <si>
    <t>82\%</t>
  </si>
  <si>
    <t>63\%</t>
  </si>
  <si>
    <t>95\%</t>
  </si>
  <si>
    <t>59\%</t>
  </si>
  <si>
    <t>60\%</t>
  </si>
  <si>
    <t>64\%</t>
  </si>
  <si>
    <t>85\%</t>
  </si>
  <si>
    <t>46\%</t>
  </si>
  <si>
    <t>61\%</t>
  </si>
  <si>
    <t>VAST + NBS</t>
  </si>
  <si>
    <t xml:space="preserve">VAST </t>
  </si>
  <si>
    <t>DDC</t>
  </si>
  <si>
    <t>\end{tabular}</t>
  </si>
  <si>
    <t>}</t>
  </si>
  <si>
    <t>\end{table}</t>
  </si>
  <si>
    <t>\clearpage</t>
  </si>
  <si>
    <t>\begin{table}[ht]</t>
  </si>
  <si>
    <t>\centering</t>
  </si>
  <si>
    <t>\scalebox{0.8}{</t>
  </si>
  <si>
    <t>\begin{tabular}{crrrrrrrrrrrrrrr}</t>
  </si>
  <si>
    <t>-</t>
  </si>
  <si>
    <t>\caption{`r</t>
  </si>
  <si>
    <t>tabcap[18]`}</t>
  </si>
  <si>
    <t>\label{tab:`r</t>
  </si>
  <si>
    <t>tablab[18]`}</t>
  </si>
  <si>
    <t>\normalsize</t>
  </si>
  <si>
    <t>15+</t>
  </si>
  <si>
    <t>Avg.</t>
  </si>
  <si>
    <t>Med.</t>
  </si>
  <si>
    <t>10+</t>
  </si>
  <si>
    <t>(4\%)</t>
  </si>
  <si>
    <t>(5\%)</t>
  </si>
  <si>
    <t>(9\%)</t>
  </si>
  <si>
    <t>(8\%)</t>
  </si>
  <si>
    <t>(6\%)</t>
  </si>
  <si>
    <t>$-no\,</t>
  </si>
  <si>
    <t>survey-$&amp;</t>
  </si>
  <si>
    <t>(2\%)</t>
  </si>
  <si>
    <t>stratum</t>
  </si>
  <si>
    <t>nlen</t>
  </si>
  <si>
    <t>nwt</t>
  </si>
  <si>
    <t>nage</t>
  </si>
  <si>
    <t>Sex</t>
  </si>
  <si>
    <t>Strata</t>
  </si>
  <si>
    <t>Nwt</t>
  </si>
  <si>
    <t>Nlen</t>
  </si>
  <si>
    <t>Yr</t>
  </si>
  <si>
    <t>Column Labels</t>
  </si>
  <si>
    <t>Grand Total</t>
  </si>
  <si>
    <t>1 Total</t>
  </si>
  <si>
    <t>2 Total</t>
  </si>
  <si>
    <t>3 Total</t>
  </si>
  <si>
    <t>1 Sum of Nlen</t>
  </si>
  <si>
    <t>2 Sum of Nlen</t>
  </si>
  <si>
    <t>3 Sum of Nlen</t>
  </si>
  <si>
    <t>Total Sum of Nlen</t>
  </si>
  <si>
    <t>Sum of Nlen</t>
  </si>
  <si>
    <t>Row Labels</t>
  </si>
  <si>
    <t>1 Sum of Nwt</t>
  </si>
  <si>
    <t>2 Sum of Nwt</t>
  </si>
  <si>
    <t>3 Sum of Nwt</t>
  </si>
  <si>
    <t>Total Sum of Nwt</t>
  </si>
  <si>
    <t>Sum of Nwt</t>
  </si>
  <si>
    <t>1 Sum of nage</t>
  </si>
  <si>
    <t>2 Sum of nage</t>
  </si>
  <si>
    <t>3 Sum of nage</t>
  </si>
  <si>
    <t>Total Sum of nage</t>
  </si>
  <si>
    <t>Sum of nage</t>
  </si>
  <si>
    <t>(All)</t>
  </si>
  <si>
    <t>Males</t>
  </si>
  <si>
    <t>Fem</t>
  </si>
  <si>
    <t>NBS</t>
  </si>
  <si>
    <t>+</t>
  </si>
  <si>
    <t>VAST</t>
  </si>
  <si>
    <t>survey}</t>
  </si>
  <si>
    <t>\multicolumn{3}{c}{Bottom</t>
  </si>
  <si>
    <t>1.454\*</t>
  </si>
  <si>
    <t>4.675\*</t>
  </si>
  <si>
    <t>4.799\*</t>
  </si>
  <si>
    <t>4.901\*</t>
  </si>
  <si>
    <t>7.458\*</t>
  </si>
  <si>
    <t>ssessment-related considerations</t>
  </si>
  <si>
    <t>Population dynamics considerations</t>
  </si>
  <si>
    <t>Environmental/ecosystem considerations</t>
  </si>
  <si>
    <t>Overall score (highest of the individual scores)</t>
  </si>
  <si>
    <t>Level 1: No concern</t>
  </si>
  <si>
    <t>Level 2: Substantially increased concerns</t>
  </si>
  <si>
    <t>\hl</t>
  </si>
  <si>
    <t>wt_cur.sd</t>
  </si>
  <si>
    <t>wt_next.sd</t>
  </si>
  <si>
    <t xml:space="preserve"># DB </t>
  </si>
  <si>
    <t># DB + NBS</t>
  </si>
  <si>
    <t># CVs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</si>
</sst>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"/>
    <numFmt numFmtId="166" formatCode="#,##0.000"/>
    <numFmt numFmtId="167" formatCode="_(* #,##0_);_(* \(#,##0\);_(* &quot;-&quot;??_);_(@_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03399"/>
      <name val="Calibri"/>
      <family val="2"/>
      <scheme val="minor"/>
    </font>
    <font>
      <sz val="9.6"/>
      <color rgb="FF000000"/>
      <name val="Arial"/>
      <family val="2"/>
    </font>
    <font>
      <sz val="10"/>
      <color rgb="FF000000"/>
      <name val="Arial"/>
      <family val="2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4" fillId="0" borderId="0" xfId="0" applyFont="1"/>
    <xf numFmtId="0" fontId="4" fillId="2" borderId="0" xfId="0" applyFont="1" applyFill="1"/>
    <xf numFmtId="3" fontId="4" fillId="0" borderId="0" xfId="0" applyNumberFormat="1" applyFont="1"/>
    <xf numFmtId="164" fontId="4" fillId="0" borderId="0" xfId="0" applyNumberFormat="1" applyFont="1"/>
    <xf numFmtId="9" fontId="4" fillId="0" borderId="0" xfId="1" applyFont="1"/>
    <xf numFmtId="11" fontId="4" fillId="0" borderId="0" xfId="0" applyNumberFormat="1" applyFont="1"/>
    <xf numFmtId="165" fontId="4" fillId="2" borderId="0" xfId="0" applyNumberFormat="1" applyFont="1" applyFill="1"/>
    <xf numFmtId="0" fontId="4" fillId="0" borderId="0" xfId="0" applyNumberFormat="1" applyFont="1"/>
    <xf numFmtId="0" fontId="4" fillId="2" borderId="0" xfId="0" applyNumberFormat="1" applyFont="1" applyFill="1"/>
    <xf numFmtId="0" fontId="4" fillId="0" borderId="1" xfId="0" applyFont="1" applyBorder="1"/>
    <xf numFmtId="0" fontId="6" fillId="0" borderId="0" xfId="0" applyFont="1"/>
    <xf numFmtId="0" fontId="8" fillId="0" borderId="0" xfId="0" applyFont="1"/>
    <xf numFmtId="0" fontId="2" fillId="0" borderId="0" xfId="6"/>
    <xf numFmtId="0" fontId="7" fillId="0" borderId="0" xfId="0" applyFont="1"/>
    <xf numFmtId="1" fontId="4" fillId="0" borderId="0" xfId="0" applyNumberFormat="1" applyFont="1"/>
    <xf numFmtId="164" fontId="9" fillId="0" borderId="0" xfId="0" applyNumberFormat="1" applyFont="1"/>
    <xf numFmtId="0" fontId="5" fillId="0" borderId="0" xfId="0" applyFont="1"/>
    <xf numFmtId="37" fontId="4" fillId="0" borderId="0" xfId="7" applyNumberFormat="1" applyFont="1"/>
    <xf numFmtId="0" fontId="4" fillId="3" borderId="0" xfId="0" applyFont="1" applyFill="1"/>
    <xf numFmtId="37" fontId="4" fillId="3" borderId="0" xfId="7" applyNumberFormat="1" applyFont="1" applyFill="1"/>
    <xf numFmtId="11" fontId="0" fillId="0" borderId="0" xfId="0" applyNumberFormat="1"/>
    <xf numFmtId="164" fontId="0" fillId="0" borderId="2" xfId="0" applyNumberFormat="1" applyBorder="1"/>
    <xf numFmtId="0" fontId="0" fillId="0" borderId="2" xfId="0" applyBorder="1"/>
    <xf numFmtId="0" fontId="12" fillId="0" borderId="0" xfId="0" applyFont="1"/>
    <xf numFmtId="0" fontId="0" fillId="0" borderId="1" xfId="0" applyBorder="1"/>
    <xf numFmtId="0" fontId="13" fillId="0" borderId="0" xfId="0" applyFont="1"/>
    <xf numFmtId="0" fontId="14" fillId="4" borderId="0" xfId="0" applyFont="1" applyFill="1"/>
    <xf numFmtId="0" fontId="4" fillId="0" borderId="0" xfId="0" applyFont="1" applyBorder="1"/>
    <xf numFmtId="9" fontId="4" fillId="0" borderId="0" xfId="0" applyNumberFormat="1" applyFont="1"/>
    <xf numFmtId="0" fontId="4" fillId="4" borderId="0" xfId="0" applyFont="1" applyFill="1"/>
    <xf numFmtId="3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7" applyNumberFormat="1" applyFon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5" fillId="0" borderId="0" xfId="0" applyFont="1"/>
  </cellXfs>
  <cellStyles count="8">
    <cellStyle name="Comma" xfId="7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  <cellStyle name="Percent" xfId="1" builtinId="5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6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chartsheet" Target="chartsheets/sheet1.xml"/><Relationship Id="rId12" Type="http://schemas.openxmlformats.org/officeDocument/2006/relationships/worksheet" Target="worksheets/sheet11.xml"/><Relationship Id="rId17" Type="http://schemas.openxmlformats.org/officeDocument/2006/relationships/chartsheet" Target="chartsheets/sheet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'Bootstrapped 2016 fish data'!$D$4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'Bootstrapped 2016 fish data'!$E$3:$R$3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'Bootstrapped 2016 fish data'!$E$4:$R$4</c:f>
              <c:numCache>
                <c:formatCode>General</c:formatCode>
                <c:ptCount val="14"/>
                <c:pt idx="0">
                  <c:v>0</c:v>
                </c:pt>
                <c:pt idx="1">
                  <c:v>79053.8</c:v>
                </c:pt>
                <c:pt idx="2">
                  <c:v>1365920</c:v>
                </c:pt>
                <c:pt idx="3">
                  <c:v>141349</c:v>
                </c:pt>
                <c:pt idx="4">
                  <c:v>156164</c:v>
                </c:pt>
                <c:pt idx="5">
                  <c:v>157407</c:v>
                </c:pt>
                <c:pt idx="6">
                  <c:v>204942</c:v>
                </c:pt>
                <c:pt idx="7">
                  <c:v>26168.1</c:v>
                </c:pt>
                <c:pt idx="8">
                  <c:v>8168.84</c:v>
                </c:pt>
                <c:pt idx="9">
                  <c:v>4262.26</c:v>
                </c:pt>
                <c:pt idx="10">
                  <c:v>0</c:v>
                </c:pt>
                <c:pt idx="11">
                  <c:v>0</c:v>
                </c:pt>
                <c:pt idx="12">
                  <c:v>68.763300000000001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A-6940-BDD8-054FA7650BC9}"/>
            </c:ext>
          </c:extLst>
        </c:ser>
        <c:ser>
          <c:idx val="1"/>
          <c:order val="1"/>
          <c:tx>
            <c:strRef>
              <c:f>'Bootstrapped 2016 fish data'!$D$5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'Bootstrapped 2016 fish data'!$E$3:$R$3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'Bootstrapped 2016 fish data'!$E$5:$R$5</c:f>
              <c:numCache>
                <c:formatCode>General</c:formatCode>
                <c:ptCount val="14"/>
                <c:pt idx="0">
                  <c:v>0</c:v>
                </c:pt>
                <c:pt idx="1">
                  <c:v>91574.9</c:v>
                </c:pt>
                <c:pt idx="2">
                  <c:v>1389750</c:v>
                </c:pt>
                <c:pt idx="3">
                  <c:v>158903</c:v>
                </c:pt>
                <c:pt idx="4">
                  <c:v>175808</c:v>
                </c:pt>
                <c:pt idx="5">
                  <c:v>174732</c:v>
                </c:pt>
                <c:pt idx="6">
                  <c:v>222876</c:v>
                </c:pt>
                <c:pt idx="7">
                  <c:v>34729.5</c:v>
                </c:pt>
                <c:pt idx="8">
                  <c:v>13047.8</c:v>
                </c:pt>
                <c:pt idx="9">
                  <c:v>7617.7</c:v>
                </c:pt>
                <c:pt idx="10">
                  <c:v>0</c:v>
                </c:pt>
                <c:pt idx="11">
                  <c:v>1082.28</c:v>
                </c:pt>
                <c:pt idx="12">
                  <c:v>688.976</c:v>
                </c:pt>
                <c:pt idx="13">
                  <c:v>788.61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1A-6940-BDD8-054FA7650BC9}"/>
            </c:ext>
          </c:extLst>
        </c:ser>
        <c:ser>
          <c:idx val="2"/>
          <c:order val="2"/>
          <c:tx>
            <c:strRef>
              <c:f>'Bootstrapped 2016 fish data'!$D$6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'Bootstrapped 2016 fish data'!$E$3:$R$3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'Bootstrapped 2016 fish data'!$E$6:$R$6</c:f>
              <c:numCache>
                <c:formatCode>General</c:formatCode>
                <c:ptCount val="14"/>
                <c:pt idx="0">
                  <c:v>1668.02</c:v>
                </c:pt>
                <c:pt idx="1">
                  <c:v>105525</c:v>
                </c:pt>
                <c:pt idx="2">
                  <c:v>1412860</c:v>
                </c:pt>
                <c:pt idx="3">
                  <c:v>177575</c:v>
                </c:pt>
                <c:pt idx="4">
                  <c:v>195945</c:v>
                </c:pt>
                <c:pt idx="5">
                  <c:v>192417</c:v>
                </c:pt>
                <c:pt idx="6">
                  <c:v>240047</c:v>
                </c:pt>
                <c:pt idx="7">
                  <c:v>44287.1</c:v>
                </c:pt>
                <c:pt idx="8">
                  <c:v>18778.2</c:v>
                </c:pt>
                <c:pt idx="9">
                  <c:v>11680.4</c:v>
                </c:pt>
                <c:pt idx="10">
                  <c:v>1580.49</c:v>
                </c:pt>
                <c:pt idx="11">
                  <c:v>2835.26</c:v>
                </c:pt>
                <c:pt idx="12">
                  <c:v>1437.94</c:v>
                </c:pt>
                <c:pt idx="13">
                  <c:v>2672.01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1A-6940-BDD8-054FA7650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43151"/>
        <c:axId val="561691728"/>
      </c:scatterChart>
      <c:valAx>
        <c:axId val="21412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91728"/>
        <c:crosses val="autoZero"/>
        <c:crossBetween val="midCat"/>
      </c:valAx>
      <c:valAx>
        <c:axId val="5616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'Bootstrapped 2016 fish data'!$T$3:$AH$3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'Bootstrapped 2016 fish data'!$T$4:$AH$4</c:f>
              <c:numCache>
                <c:formatCode>General</c:formatCode>
                <c:ptCount val="15"/>
                <c:pt idx="0">
                  <c:v>0</c:v>
                </c:pt>
                <c:pt idx="1">
                  <c:v>513.81100000000004</c:v>
                </c:pt>
                <c:pt idx="2">
                  <c:v>91701.017999999996</c:v>
                </c:pt>
                <c:pt idx="3">
                  <c:v>1389711.96</c:v>
                </c:pt>
                <c:pt idx="4">
                  <c:v>159282.682</c:v>
                </c:pt>
                <c:pt idx="5">
                  <c:v>175325.33499999999</c:v>
                </c:pt>
                <c:pt idx="6">
                  <c:v>175485.30499999999</c:v>
                </c:pt>
                <c:pt idx="7">
                  <c:v>223115.72399999999</c:v>
                </c:pt>
                <c:pt idx="8">
                  <c:v>34719.370000000003</c:v>
                </c:pt>
                <c:pt idx="9">
                  <c:v>13155.031000000001</c:v>
                </c:pt>
                <c:pt idx="10">
                  <c:v>7889.9189999999999</c:v>
                </c:pt>
                <c:pt idx="11">
                  <c:v>455.54</c:v>
                </c:pt>
                <c:pt idx="12">
                  <c:v>1299.915</c:v>
                </c:pt>
                <c:pt idx="13">
                  <c:v>757.42100000000005</c:v>
                </c:pt>
                <c:pt idx="14">
                  <c:v>1096.1759999999999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B-1D4D-99DD-B9A1797A97B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'Bootstrapped 2016 fish data'!$T$3:$AH$3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'Bootstrapped 2016 fish data'!$T$5:$AH$5</c:f>
              <c:numCache>
                <c:formatCode>General</c:formatCode>
                <c:ptCount val="15"/>
                <c:pt idx="1">
                  <c:v>1116.2345100401612</c:v>
                </c:pt>
                <c:pt idx="2">
                  <c:v>91853.419280719201</c:v>
                </c:pt>
                <c:pt idx="3">
                  <c:v>1389643.5364635366</c:v>
                </c:pt>
                <c:pt idx="4">
                  <c:v>159006.12887112887</c:v>
                </c:pt>
                <c:pt idx="5">
                  <c:v>175711.98301698302</c:v>
                </c:pt>
                <c:pt idx="6">
                  <c:v>174809.48151848151</c:v>
                </c:pt>
                <c:pt idx="7">
                  <c:v>222724.71628371629</c:v>
                </c:pt>
                <c:pt idx="8">
                  <c:v>34995.783316683315</c:v>
                </c:pt>
                <c:pt idx="9">
                  <c:v>13321.401988011989</c:v>
                </c:pt>
                <c:pt idx="10">
                  <c:v>7870.8810710000043</c:v>
                </c:pt>
                <c:pt idx="11">
                  <c:v>1083.2561317494606</c:v>
                </c:pt>
                <c:pt idx="12">
                  <c:v>1864.607869146005</c:v>
                </c:pt>
                <c:pt idx="13">
                  <c:v>833.15402998897639</c:v>
                </c:pt>
                <c:pt idx="14">
                  <c:v>1255.4907941997594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B-1D4D-99DD-B9A1797A9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767280"/>
        <c:axId val="1965860688"/>
      </c:scatterChart>
      <c:valAx>
        <c:axId val="196576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60688"/>
        <c:crosses val="autoZero"/>
        <c:crossBetween val="midCat"/>
      </c:valAx>
      <c:valAx>
        <c:axId val="19658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6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'Bootstrapped 2917 data'!$D$4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'Bootstrapped 2917 data'!$E$3:$R$3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'Bootstrapped 2917 data'!$E$4:$R$4</c:f>
              <c:numCache>
                <c:formatCode>General</c:formatCode>
                <c:ptCount val="14"/>
                <c:pt idx="0">
                  <c:v>118.36</c:v>
                </c:pt>
                <c:pt idx="1">
                  <c:v>21335.7</c:v>
                </c:pt>
                <c:pt idx="2">
                  <c:v>526146</c:v>
                </c:pt>
                <c:pt idx="3">
                  <c:v>863314</c:v>
                </c:pt>
                <c:pt idx="4">
                  <c:v>193403</c:v>
                </c:pt>
                <c:pt idx="5">
                  <c:v>132010</c:v>
                </c:pt>
                <c:pt idx="6">
                  <c:v>109714</c:v>
                </c:pt>
                <c:pt idx="7">
                  <c:v>84453.8</c:v>
                </c:pt>
                <c:pt idx="8">
                  <c:v>15210.6</c:v>
                </c:pt>
                <c:pt idx="9">
                  <c:v>4212.7</c:v>
                </c:pt>
                <c:pt idx="10">
                  <c:v>2846.51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7-A245-9537-39FF35E8EFE4}"/>
            </c:ext>
          </c:extLst>
        </c:ser>
        <c:ser>
          <c:idx val="1"/>
          <c:order val="1"/>
          <c:tx>
            <c:strRef>
              <c:f>'Bootstrapped 2917 data'!$D$5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'Bootstrapped 2917 data'!$E$3:$R$3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'Bootstrapped 2917 data'!$E$5:$R$5</c:f>
              <c:numCache>
                <c:formatCode>General</c:formatCode>
                <c:ptCount val="14"/>
                <c:pt idx="0">
                  <c:v>1825.04</c:v>
                </c:pt>
                <c:pt idx="1">
                  <c:v>29061.9</c:v>
                </c:pt>
                <c:pt idx="2">
                  <c:v>552470</c:v>
                </c:pt>
                <c:pt idx="3">
                  <c:v>894194</c:v>
                </c:pt>
                <c:pt idx="4">
                  <c:v>212336</c:v>
                </c:pt>
                <c:pt idx="5">
                  <c:v>148264</c:v>
                </c:pt>
                <c:pt idx="6">
                  <c:v>122532</c:v>
                </c:pt>
                <c:pt idx="7">
                  <c:v>97055.9</c:v>
                </c:pt>
                <c:pt idx="8">
                  <c:v>21262.2</c:v>
                </c:pt>
                <c:pt idx="9">
                  <c:v>7797.93</c:v>
                </c:pt>
                <c:pt idx="10">
                  <c:v>6189.21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7-A245-9537-39FF35E8EFE4}"/>
            </c:ext>
          </c:extLst>
        </c:ser>
        <c:ser>
          <c:idx val="2"/>
          <c:order val="2"/>
          <c:tx>
            <c:strRef>
              <c:f>'Bootstrapped 2917 data'!$D$6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'Bootstrapped 2917 data'!$E$3:$R$3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'Bootstrapped 2917 data'!$E$6:$R$6</c:f>
              <c:numCache>
                <c:formatCode>General</c:formatCode>
                <c:ptCount val="14"/>
                <c:pt idx="0">
                  <c:v>3965.31</c:v>
                </c:pt>
                <c:pt idx="1">
                  <c:v>37891.300000000003</c:v>
                </c:pt>
                <c:pt idx="2">
                  <c:v>577797</c:v>
                </c:pt>
                <c:pt idx="3">
                  <c:v>925533</c:v>
                </c:pt>
                <c:pt idx="4">
                  <c:v>231377</c:v>
                </c:pt>
                <c:pt idx="5">
                  <c:v>164461</c:v>
                </c:pt>
                <c:pt idx="6">
                  <c:v>137055</c:v>
                </c:pt>
                <c:pt idx="7">
                  <c:v>109290</c:v>
                </c:pt>
                <c:pt idx="8">
                  <c:v>27927.9</c:v>
                </c:pt>
                <c:pt idx="9">
                  <c:v>11669.9</c:v>
                </c:pt>
                <c:pt idx="10">
                  <c:v>9831.76</c:v>
                </c:pt>
                <c:pt idx="11">
                  <c:v>1482.7</c:v>
                </c:pt>
                <c:pt idx="12">
                  <c:v>693.87099999999998</c:v>
                </c:pt>
                <c:pt idx="13">
                  <c:v>418.56400000000002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7-A245-9537-39FF35E8E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43151"/>
        <c:axId val="561691728"/>
      </c:scatterChart>
      <c:valAx>
        <c:axId val="21412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91728"/>
        <c:crosses val="autoZero"/>
        <c:crossBetween val="midCat"/>
      </c:valAx>
      <c:valAx>
        <c:axId val="5616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Vast with NBS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pm_2018_VAST1.dat!$C$237:$AM$237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pm_2018_VAST1.dat!$C$238:$AM$238</c:f>
              <c:numCache>
                <c:formatCode>General</c:formatCode>
                <c:ptCount val="37"/>
                <c:pt idx="0">
                  <c:v>3818.9933253444201</c:v>
                </c:pt>
                <c:pt idx="1">
                  <c:v>9824.6600632935897</c:v>
                </c:pt>
                <c:pt idx="2">
                  <c:v>6986.4288573292906</c:v>
                </c:pt>
                <c:pt idx="3">
                  <c:v>8199.4200045703692</c:v>
                </c:pt>
                <c:pt idx="4">
                  <c:v>7399.3342210923902</c:v>
                </c:pt>
                <c:pt idx="5">
                  <c:v>7786.8624231876793</c:v>
                </c:pt>
                <c:pt idx="6">
                  <c:v>10922.033297054601</c:v>
                </c:pt>
                <c:pt idx="7">
                  <c:v>10482.3832596501</c:v>
                </c:pt>
                <c:pt idx="8">
                  <c:v>11674.2288559596</c:v>
                </c:pt>
                <c:pt idx="9">
                  <c:v>7514.6693448022097</c:v>
                </c:pt>
                <c:pt idx="10">
                  <c:v>6698.6422508976493</c:v>
                </c:pt>
                <c:pt idx="11">
                  <c:v>7936.6053751508207</c:v>
                </c:pt>
                <c:pt idx="12">
                  <c:v>7431.8631046287701</c:v>
                </c:pt>
                <c:pt idx="13">
                  <c:v>6544.1272433507202</c:v>
                </c:pt>
                <c:pt idx="14">
                  <c:v>4066.8356687474802</c:v>
                </c:pt>
                <c:pt idx="15">
                  <c:v>5030.76945859843</c:v>
                </c:pt>
                <c:pt idx="16">
                  <c:v>4037.57121536566</c:v>
                </c:pt>
                <c:pt idx="17">
                  <c:v>5184.6505452118799</c:v>
                </c:pt>
                <c:pt idx="18">
                  <c:v>8024.3331145972306</c:v>
                </c:pt>
                <c:pt idx="19">
                  <c:v>6105.6546993109496</c:v>
                </c:pt>
                <c:pt idx="20">
                  <c:v>7028.4760927655097</c:v>
                </c:pt>
                <c:pt idx="21">
                  <c:v>11468.192246516901</c:v>
                </c:pt>
                <c:pt idx="22">
                  <c:v>5743.14179596759</c:v>
                </c:pt>
                <c:pt idx="23">
                  <c:v>7017.7872623366102</c:v>
                </c:pt>
                <c:pt idx="24">
                  <c:v>4015.7990820866703</c:v>
                </c:pt>
                <c:pt idx="25">
                  <c:v>6438.1672200075</c:v>
                </c:pt>
                <c:pt idx="26">
                  <c:v>4257.9405790535902</c:v>
                </c:pt>
                <c:pt idx="27">
                  <c:v>2933.7374754880602</c:v>
                </c:pt>
                <c:pt idx="28">
                  <c:v>5182.9477074245297</c:v>
                </c:pt>
                <c:pt idx="29">
                  <c:v>4603.8047776180802</c:v>
                </c:pt>
                <c:pt idx="30">
                  <c:v>4770.8032046217704</c:v>
                </c:pt>
                <c:pt idx="31">
                  <c:v>6166.2920156459795</c:v>
                </c:pt>
                <c:pt idx="32">
                  <c:v>12508.0956911742</c:v>
                </c:pt>
                <c:pt idx="33">
                  <c:v>10877.7135665321</c:v>
                </c:pt>
                <c:pt idx="34">
                  <c:v>9776.2551405984505</c:v>
                </c:pt>
                <c:pt idx="35">
                  <c:v>8694.0519634740303</c:v>
                </c:pt>
                <c:pt idx="36">
                  <c:v>5595.7610611152904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E-CB45-8E0B-56DBCAB3BD65}"/>
            </c:ext>
          </c:extLst>
        </c:ser>
        <c:ser>
          <c:idx val="1"/>
          <c:order val="1"/>
          <c:tx>
            <c:v>Design based, no NBS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pm_2018_VAST1.dat!$C$237:$AM$237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pm_2018_VAST1.dat!$C$239:$AM$239</c:f>
              <c:numCache>
                <c:formatCode>General</c:formatCode>
                <c:ptCount val="37"/>
                <c:pt idx="0">
                  <c:v>4069.2104194192998</c:v>
                </c:pt>
                <c:pt idx="1">
                  <c:v>8409.1923219393302</c:v>
                </c:pt>
                <c:pt idx="2">
                  <c:v>6408.6833399698799</c:v>
                </c:pt>
                <c:pt idx="3">
                  <c:v>8250.3651792136407</c:v>
                </c:pt>
                <c:pt idx="4">
                  <c:v>6825.5721687737205</c:v>
                </c:pt>
                <c:pt idx="5">
                  <c:v>7892.1940662357301</c:v>
                </c:pt>
                <c:pt idx="6">
                  <c:v>11088.283644076</c:v>
                </c:pt>
                <c:pt idx="7">
                  <c:v>9795.7952107628098</c:v>
                </c:pt>
                <c:pt idx="8">
                  <c:v>11899.774426726301</c:v>
                </c:pt>
                <c:pt idx="9">
                  <c:v>7389.5233462108908</c:v>
                </c:pt>
                <c:pt idx="10">
                  <c:v>6210.92757469357</c:v>
                </c:pt>
                <c:pt idx="11">
                  <c:v>7089.3522550990501</c:v>
                </c:pt>
                <c:pt idx="12">
                  <c:v>7100.0313095268702</c:v>
                </c:pt>
                <c:pt idx="13">
                  <c:v>9107.0586227612202</c:v>
                </c:pt>
                <c:pt idx="14">
                  <c:v>4079.7469437607297</c:v>
                </c:pt>
                <c:pt idx="15">
                  <c:v>5019.4167520682304</c:v>
                </c:pt>
                <c:pt idx="16">
                  <c:v>3509.9100588644596</c:v>
                </c:pt>
                <c:pt idx="17">
                  <c:v>5454.7213912649304</c:v>
                </c:pt>
                <c:pt idx="18">
                  <c:v>7355.1066873746704</c:v>
                </c:pt>
                <c:pt idx="19">
                  <c:v>5439.7519541030797</c:v>
                </c:pt>
                <c:pt idx="20">
                  <c:v>6770.72297839981</c:v>
                </c:pt>
                <c:pt idx="21">
                  <c:v>13508.104743639899</c:v>
                </c:pt>
                <c:pt idx="22">
                  <c:v>5105.8036671354203</c:v>
                </c:pt>
                <c:pt idx="23">
                  <c:v>6696.4670234023497</c:v>
                </c:pt>
                <c:pt idx="24">
                  <c:v>3886.1514837244999</c:v>
                </c:pt>
                <c:pt idx="25">
                  <c:v>6145.1109599469801</c:v>
                </c:pt>
                <c:pt idx="26">
                  <c:v>3994.3283550103497</c:v>
                </c:pt>
                <c:pt idx="27">
                  <c:v>2989.6963935654699</c:v>
                </c:pt>
                <c:pt idx="28">
                  <c:v>5131.6989097886699</c:v>
                </c:pt>
                <c:pt idx="29">
                  <c:v>3948.6031318827299</c:v>
                </c:pt>
                <c:pt idx="30">
                  <c:v>4613.8707696066604</c:v>
                </c:pt>
                <c:pt idx="31">
                  <c:v>6114.8965482844806</c:v>
                </c:pt>
                <c:pt idx="32">
                  <c:v>10331.2458246888</c:v>
                </c:pt>
                <c:pt idx="33">
                  <c:v>8587.4017629549598</c:v>
                </c:pt>
                <c:pt idx="34">
                  <c:v>6607.6368714117498</c:v>
                </c:pt>
                <c:pt idx="35">
                  <c:v>6256.3738808491598</c:v>
                </c:pt>
                <c:pt idx="36">
                  <c:v>4187.4237485267595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E-CB45-8E0B-56DBCAB3B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438783"/>
        <c:axId val="1210478031"/>
      </c:lineChart>
      <c:catAx>
        <c:axId val="121043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78031"/>
        <c:crosses val="autoZero"/>
        <c:auto val="1"/>
        <c:lblAlgn val="ctr"/>
        <c:lblOffset val="100"/>
        <c:noMultiLvlLbl val="0"/>
      </c:catAx>
      <c:valAx>
        <c:axId val="12104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3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Sheet1!$E$16:$AN$16</c:f>
              <c:numCache>
                <c:formatCode>General</c:formatCode>
                <c:ptCount val="36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</c:numCache>
            </c:numRef>
          </c:xVal>
          <c:yVal>
            <c:numRef>
              <c:f>Sheet1!$E$17:$AN$17</c:f>
              <c:numCache>
                <c:formatCode>General</c:formatCode>
                <c:ptCount val="36"/>
                <c:pt idx="0">
                  <c:v>6777</c:v>
                </c:pt>
                <c:pt idx="1">
                  <c:v>1931</c:v>
                </c:pt>
                <c:pt idx="2">
                  <c:v>1806</c:v>
                </c:pt>
                <c:pt idx="3">
                  <c:v>4652</c:v>
                </c:pt>
                <c:pt idx="4">
                  <c:v>1344</c:v>
                </c:pt>
                <c:pt idx="5">
                  <c:v>1607</c:v>
                </c:pt>
                <c:pt idx="6">
                  <c:v>5140</c:v>
                </c:pt>
                <c:pt idx="7">
                  <c:v>3398</c:v>
                </c:pt>
                <c:pt idx="8">
                  <c:v>2241</c:v>
                </c:pt>
                <c:pt idx="9">
                  <c:v>5075</c:v>
                </c:pt>
                <c:pt idx="10">
                  <c:v>3816</c:v>
                </c:pt>
                <c:pt idx="11">
                  <c:v>2441</c:v>
                </c:pt>
                <c:pt idx="12">
                  <c:v>4954</c:v>
                </c:pt>
                <c:pt idx="13">
                  <c:v>3227</c:v>
                </c:pt>
                <c:pt idx="14">
                  <c:v>4583</c:v>
                </c:pt>
                <c:pt idx="15">
                  <c:v>4599</c:v>
                </c:pt>
                <c:pt idx="16">
                  <c:v>2415</c:v>
                </c:pt>
                <c:pt idx="17">
                  <c:v>3788</c:v>
                </c:pt>
                <c:pt idx="18">
                  <c:v>4800</c:v>
                </c:pt>
                <c:pt idx="19">
                  <c:v>3328</c:v>
                </c:pt>
                <c:pt idx="20">
                  <c:v>6322</c:v>
                </c:pt>
                <c:pt idx="21">
                  <c:v>1971</c:v>
                </c:pt>
                <c:pt idx="22">
                  <c:v>4101</c:v>
                </c:pt>
                <c:pt idx="23">
                  <c:v>2652</c:v>
                </c:pt>
                <c:pt idx="24">
                  <c:v>4873</c:v>
                </c:pt>
                <c:pt idx="25">
                  <c:v>5196</c:v>
                </c:pt>
                <c:pt idx="26">
                  <c:v>3143</c:v>
                </c:pt>
                <c:pt idx="27">
                  <c:v>3294</c:v>
                </c:pt>
                <c:pt idx="28">
                  <c:v>4014</c:v>
                </c:pt>
                <c:pt idx="29">
                  <c:v>1746</c:v>
                </c:pt>
                <c:pt idx="30">
                  <c:v>1785</c:v>
                </c:pt>
                <c:pt idx="31">
                  <c:v>1847</c:v>
                </c:pt>
                <c:pt idx="32">
                  <c:v>2099</c:v>
                </c:pt>
                <c:pt idx="33">
                  <c:v>2320</c:v>
                </c:pt>
                <c:pt idx="34">
                  <c:v>1766</c:v>
                </c:pt>
                <c:pt idx="35">
                  <c:v>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9-144D-945C-E887F89DA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474064"/>
        <c:axId val="1126091520"/>
      </c:scatterChar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Sheet1!$E$16:$AN$16</c:f>
              <c:numCache>
                <c:formatCode>General</c:formatCode>
                <c:ptCount val="36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</c:numCache>
            </c:numRef>
          </c:xVal>
          <c:yVal>
            <c:numRef>
              <c:f>Sheet1!$E$18:$AN$18</c:f>
              <c:numCache>
                <c:formatCode>General</c:formatCode>
                <c:ptCount val="36"/>
                <c:pt idx="0">
                  <c:v>105</c:v>
                </c:pt>
                <c:pt idx="1">
                  <c:v>126</c:v>
                </c:pt>
                <c:pt idx="2">
                  <c:v>118</c:v>
                </c:pt>
                <c:pt idx="3">
                  <c:v>125</c:v>
                </c:pt>
                <c:pt idx="4">
                  <c:v>88</c:v>
                </c:pt>
                <c:pt idx="5">
                  <c:v>105</c:v>
                </c:pt>
                <c:pt idx="6">
                  <c:v>76</c:v>
                </c:pt>
                <c:pt idx="7">
                  <c:v>80</c:v>
                </c:pt>
                <c:pt idx="8">
                  <c:v>82</c:v>
                </c:pt>
                <c:pt idx="9">
                  <c:v>71</c:v>
                </c:pt>
                <c:pt idx="10">
                  <c:v>82</c:v>
                </c:pt>
                <c:pt idx="11">
                  <c:v>90</c:v>
                </c:pt>
                <c:pt idx="12">
                  <c:v>74</c:v>
                </c:pt>
                <c:pt idx="13">
                  <c:v>75</c:v>
                </c:pt>
                <c:pt idx="14">
                  <c:v>90</c:v>
                </c:pt>
                <c:pt idx="15">
                  <c:v>78</c:v>
                </c:pt>
                <c:pt idx="16">
                  <c:v>82</c:v>
                </c:pt>
                <c:pt idx="17">
                  <c:v>90</c:v>
                </c:pt>
                <c:pt idx="18">
                  <c:v>101</c:v>
                </c:pt>
                <c:pt idx="19">
                  <c:v>107</c:v>
                </c:pt>
                <c:pt idx="20">
                  <c:v>110</c:v>
                </c:pt>
                <c:pt idx="21">
                  <c:v>107</c:v>
                </c:pt>
                <c:pt idx="22">
                  <c:v>108</c:v>
                </c:pt>
                <c:pt idx="23">
                  <c:v>109</c:v>
                </c:pt>
                <c:pt idx="24">
                  <c:v>102</c:v>
                </c:pt>
                <c:pt idx="25">
                  <c:v>97</c:v>
                </c:pt>
                <c:pt idx="26">
                  <c:v>82</c:v>
                </c:pt>
                <c:pt idx="27">
                  <c:v>87</c:v>
                </c:pt>
                <c:pt idx="28">
                  <c:v>90</c:v>
                </c:pt>
                <c:pt idx="29">
                  <c:v>113</c:v>
                </c:pt>
                <c:pt idx="30">
                  <c:v>116</c:v>
                </c:pt>
                <c:pt idx="31">
                  <c:v>120</c:v>
                </c:pt>
                <c:pt idx="32">
                  <c:v>137</c:v>
                </c:pt>
                <c:pt idx="33">
                  <c:v>151</c:v>
                </c:pt>
                <c:pt idx="34">
                  <c:v>115</c:v>
                </c:pt>
                <c:pt idx="35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9-144D-945C-E887F89DA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53312"/>
        <c:axId val="1130713136"/>
      </c:scatterChart>
      <c:valAx>
        <c:axId val="11254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91520"/>
        <c:crosses val="autoZero"/>
        <c:crossBetween val="midCat"/>
      </c:valAx>
      <c:valAx>
        <c:axId val="11260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74064"/>
        <c:crosses val="autoZero"/>
        <c:crossBetween val="midCat"/>
      </c:valAx>
      <c:valAx>
        <c:axId val="1130713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53312"/>
        <c:crosses val="max"/>
        <c:crossBetween val="midCat"/>
      </c:valAx>
      <c:valAx>
        <c:axId val="112615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7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Sheet3!$A$253:$AW$253</c:f>
              <c:numCache>
                <c:formatCode>General</c:formatCode>
                <c:ptCount val="49"/>
                <c:pt idx="0">
                  <c:v>0.14785200000000001</c:v>
                </c:pt>
              </c:numCache>
            </c:numRef>
          </c:xVal>
          <c:yVal>
            <c:numRef>
              <c:f>Sheet3!$A$255:$AW$255</c:f>
              <c:numCache>
                <c:formatCode>General</c:formatCode>
                <c:ptCount val="4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1-AE43-8F45-2C30FC03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70288"/>
        <c:axId val="1177572336"/>
      </c:scatterChart>
      <c:valAx>
        <c:axId val="117757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72336"/>
        <c:crosses val="autoZero"/>
        <c:crossBetween val="midCat"/>
      </c:valAx>
      <c:valAx>
        <c:axId val="11775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7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Sheet3!$B$249:$AY$249</c:f>
              <c:numCache>
                <c:formatCode>General</c:formatCode>
                <c:ptCount val="50"/>
              </c:numCache>
            </c:numRef>
          </c:val>
          <c:extLst>
            <c:ext xmlns:c16="http://schemas.microsoft.com/office/drawing/2014/chart" uri="{C3380CC4-5D6E-409C-BE32-E72D297353CC}">
              <c16:uniqueId val="{00000000-781B-884B-BA19-9A80A5DD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610880"/>
        <c:axId val="1262671088"/>
      </c:barChart>
      <c:catAx>
        <c:axId val="126261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71088"/>
        <c:crosses val="autoZero"/>
        <c:auto val="1"/>
        <c:lblAlgn val="ctr"/>
        <c:lblOffset val="100"/>
        <c:noMultiLvlLbl val="0"/>
      </c:catAx>
      <c:valAx>
        <c:axId val="12626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1960DC-81D6-4948-9C15-80B31E028E3A}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6902</xdr:colOff>
      <xdr:row>234</xdr:row>
      <xdr:rowOff>55218</xdr:rowOff>
    </xdr:from>
    <xdr:to>
      <xdr:col>10</xdr:col>
      <xdr:colOff>450978</xdr:colOff>
      <xdr:row>250</xdr:row>
      <xdr:rowOff>195215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8E1A9-8151-8442-985C-371EAE7D536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163" y="46893370"/>
          <a:ext cx="6877738" cy="334260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528595</xdr:colOff>
      <xdr:row>246</xdr:row>
      <xdr:rowOff>131805</xdr:rowOff>
    </xdr:from>
    <xdr:to>
      <xdr:col>10</xdr:col>
      <xdr:colOff>583514</xdr:colOff>
      <xdr:row>259</xdr:row>
      <xdr:rowOff>197708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9</xdr:row>
      <xdr:rowOff>171450</xdr:rowOff>
    </xdr:from>
    <xdr:to>
      <xdr:col>12</xdr:col>
      <xdr:colOff>628650</xdr:colOff>
      <xdr:row>23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64EA9-61D2-D34F-A4B8-22547E91A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6350</xdr:colOff>
      <xdr:row>13</xdr:row>
      <xdr:rowOff>152400</xdr:rowOff>
    </xdr:from>
    <xdr:to>
      <xdr:col>26</xdr:col>
      <xdr:colOff>387350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8AF26-BB1E-2E40-ADA2-EEAB210BA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9</xdr:row>
      <xdr:rowOff>171450</xdr:rowOff>
    </xdr:from>
    <xdr:to>
      <xdr:col>12</xdr:col>
      <xdr:colOff>628650</xdr:colOff>
      <xdr:row>23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CA2AA-AB3C-7F4A-91C8-C38B356F4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540238</xdr:colOff>
      <xdr:row>53</xdr:row>
      <xdr:rowOff>8141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D455AA-62B4-4E46-9194-389CB91C4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33700" cy="10795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E2E5C-B53E-9F44-8CA9-504250D368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312072</xdr:colOff>
      <xdr:row>141</xdr:row>
      <xdr:rowOff>32565</xdr:rowOff>
    </xdr:from>
    <xdr:to>
      <xdr:col>31</xdr:col>
      <xdr:colOff>182723</xdr:colOff>
      <xdr:row>160</xdr:row>
      <xdr:rowOff>20815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59070A-35BC-114E-BF40-FEFFB295800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3931" y="25286027"/>
          <a:ext cx="6855651" cy="33911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531880</xdr:colOff>
      <xdr:row>140</xdr:row>
      <xdr:rowOff>44219</xdr:rowOff>
    </xdr:from>
    <xdr:to>
      <xdr:col>32</xdr:col>
      <xdr:colOff>407672</xdr:colOff>
      <xdr:row>159</xdr:row>
      <xdr:rowOff>32469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BD5216-3F71-A54B-971E-4300D8B0235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61780" y="24936219"/>
          <a:ext cx="6809992" cy="33664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531880</xdr:colOff>
      <xdr:row>140</xdr:row>
      <xdr:rowOff>44219</xdr:rowOff>
    </xdr:from>
    <xdr:to>
      <xdr:col>32</xdr:col>
      <xdr:colOff>407672</xdr:colOff>
      <xdr:row>159</xdr:row>
      <xdr:rowOff>32469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41081E-C803-8741-940E-61B62AFF21D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61780" y="24936219"/>
          <a:ext cx="6809992" cy="33664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531880</xdr:colOff>
      <xdr:row>140</xdr:row>
      <xdr:rowOff>44219</xdr:rowOff>
    </xdr:from>
    <xdr:to>
      <xdr:col>32</xdr:col>
      <xdr:colOff>407672</xdr:colOff>
      <xdr:row>159</xdr:row>
      <xdr:rowOff>32469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270A37-6BD5-5140-B3C5-772209DB57E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86512" y="25310535"/>
          <a:ext cx="6827371" cy="34172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609600</xdr:colOff>
      <xdr:row>18</xdr:row>
      <xdr:rowOff>12700</xdr:rowOff>
    </xdr:from>
    <xdr:to>
      <xdr:col>46</xdr:col>
      <xdr:colOff>228600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m/OneDrive/ebswp/data/Survey/Acoustic/Historic%20biomass%20and%20numbers%20at%20length%20and%20age%20below%203%20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mass at length"/>
      <sheetName val="Numbers at length"/>
      <sheetName val="Biomass at age"/>
      <sheetName val="Numbers at age"/>
    </sheetNames>
    <sheetDataSet>
      <sheetData sheetId="0" refreshError="1"/>
      <sheetData sheetId="1" refreshError="1"/>
      <sheetData sheetId="2" refreshError="1"/>
      <sheetData sheetId="3">
        <row r="76">
          <cell r="BB76">
            <v>982.76115858118749</v>
          </cell>
          <cell r="BC76">
            <v>4093.5920020435501</v>
          </cell>
          <cell r="BD76">
            <v>1215.6902914844813</v>
          </cell>
          <cell r="BE76">
            <v>1833.1341107374619</v>
          </cell>
          <cell r="BF76">
            <v>2262.1063862060532</v>
          </cell>
          <cell r="BG76">
            <v>386.26789024298483</v>
          </cell>
          <cell r="BH76">
            <v>106.73179282390603</v>
          </cell>
          <cell r="BI76">
            <v>97.478186574197395</v>
          </cell>
          <cell r="BJ76">
            <v>54.402527562685464</v>
          </cell>
          <cell r="BK76">
            <v>65.035806689766815</v>
          </cell>
          <cell r="BL76">
            <v>28.18229377980262</v>
          </cell>
          <cell r="BM76">
            <v>44.872013288938945</v>
          </cell>
          <cell r="BN76">
            <v>18.819945790116325</v>
          </cell>
          <cell r="BO76">
            <v>17.631710900244627</v>
          </cell>
          <cell r="BP76">
            <v>18.233360262000915</v>
          </cell>
        </row>
        <row r="77">
          <cell r="BB77">
            <v>1800.2540548465252</v>
          </cell>
          <cell r="BC77">
            <v>566.66512888455964</v>
          </cell>
          <cell r="BD77">
            <v>552.16056768551664</v>
          </cell>
          <cell r="BE77">
            <v>2741.0596904608105</v>
          </cell>
          <cell r="BF77">
            <v>914.96275760038895</v>
          </cell>
          <cell r="BG77">
            <v>633.53149225310881</v>
          </cell>
          <cell r="BH77">
            <v>585.04104992738485</v>
          </cell>
          <cell r="BI77">
            <v>141.69026351600186</v>
          </cell>
          <cell r="BJ77">
            <v>38.615812969369813</v>
          </cell>
          <cell r="BK77">
            <v>28.17004469426351</v>
          </cell>
          <cell r="BL77">
            <v>22.420988926846114</v>
          </cell>
          <cell r="BM77">
            <v>39.471901745703633</v>
          </cell>
          <cell r="BN77">
            <v>13.931626983224199</v>
          </cell>
          <cell r="BO77">
            <v>24.815192203863479</v>
          </cell>
          <cell r="BP77">
            <v>11.366710991337596</v>
          </cell>
        </row>
        <row r="78">
          <cell r="BB78">
            <v>13250.613373648708</v>
          </cell>
          <cell r="BC78">
            <v>2878.5767288666211</v>
          </cell>
          <cell r="BD78">
            <v>439.59123713133761</v>
          </cell>
          <cell r="BE78">
            <v>535.61607998997511</v>
          </cell>
          <cell r="BF78">
            <v>2326.9733475132466</v>
          </cell>
          <cell r="BG78">
            <v>546.09999066156536</v>
          </cell>
          <cell r="BH78">
            <v>313.07351929888273</v>
          </cell>
          <cell r="BI78">
            <v>290.57854856976724</v>
          </cell>
          <cell r="BJ78">
            <v>75.132543144049421</v>
          </cell>
          <cell r="BK78">
            <v>27.840972544487752</v>
          </cell>
          <cell r="BL78">
            <v>30.877438700909686</v>
          </cell>
          <cell r="BM78">
            <v>35.150721886410039</v>
          </cell>
          <cell r="BN78">
            <v>38.945678801291407</v>
          </cell>
          <cell r="BO78">
            <v>18.732704332357997</v>
          </cell>
          <cell r="BP78">
            <v>26.406440849537375</v>
          </cell>
        </row>
        <row r="79">
          <cell r="BB79">
            <v>607.20365204314089</v>
          </cell>
          <cell r="BC79">
            <v>1779.9949573565414</v>
          </cell>
          <cell r="BD79">
            <v>3717.0605546896682</v>
          </cell>
          <cell r="BE79">
            <v>1809.6749418485813</v>
          </cell>
          <cell r="BF79">
            <v>651.86233586042465</v>
          </cell>
          <cell r="BG79">
            <v>397.52067222069672</v>
          </cell>
          <cell r="BH79">
            <v>1548.0324536911166</v>
          </cell>
          <cell r="BI79">
            <v>526.25221785246345</v>
          </cell>
          <cell r="BJ79">
            <v>180.0208387427418</v>
          </cell>
          <cell r="BK79">
            <v>141.64589914118926</v>
          </cell>
          <cell r="BL79">
            <v>48.242948504005611</v>
          </cell>
          <cell r="BM79">
            <v>20.499547221307374</v>
          </cell>
          <cell r="BN79">
            <v>10.266812617242888</v>
          </cell>
          <cell r="BO79">
            <v>7.7953667945466423</v>
          </cell>
          <cell r="BP79">
            <v>4.7565796359356476</v>
          </cell>
        </row>
        <row r="80">
          <cell r="BB80">
            <v>460.36640314288741</v>
          </cell>
          <cell r="BC80">
            <v>1322.0302786364743</v>
          </cell>
          <cell r="BD80">
            <v>1230.0548587568856</v>
          </cell>
          <cell r="BE80">
            <v>2588.0272894162349</v>
          </cell>
          <cell r="BF80">
            <v>1011.8277908265522</v>
          </cell>
          <cell r="BG80">
            <v>326.61534286706569</v>
          </cell>
          <cell r="BH80">
            <v>308.364222094105</v>
          </cell>
          <cell r="BI80">
            <v>949.55203490381814</v>
          </cell>
          <cell r="BJ80">
            <v>277.58517164363906</v>
          </cell>
          <cell r="BK80">
            <v>134.09810972327733</v>
          </cell>
          <cell r="BL80">
            <v>60.258588897339891</v>
          </cell>
          <cell r="BM80">
            <v>35.599602250829598</v>
          </cell>
          <cell r="BN80">
            <v>6.9873676475258382</v>
          </cell>
          <cell r="BO80">
            <v>4.555128344657561</v>
          </cell>
          <cell r="BP80">
            <v>4.7172468428053334</v>
          </cell>
        </row>
        <row r="81">
          <cell r="BB81">
            <v>722.9260511694863</v>
          </cell>
          <cell r="BC81">
            <v>4281.0913729044087</v>
          </cell>
          <cell r="BD81">
            <v>3931.0117698336262</v>
          </cell>
          <cell r="BE81">
            <v>1435.1814671399898</v>
          </cell>
          <cell r="BF81">
            <v>838.76764224598992</v>
          </cell>
          <cell r="BG81">
            <v>771.8300407611332</v>
          </cell>
          <cell r="BH81">
            <v>389.27204911854108</v>
          </cell>
          <cell r="BI81">
            <v>148.92454913483598</v>
          </cell>
          <cell r="BJ81">
            <v>183.82830769685492</v>
          </cell>
          <cell r="BK81">
            <v>336.92026651597729</v>
          </cell>
          <cell r="BL81">
            <v>169.37981101374737</v>
          </cell>
          <cell r="BM81">
            <v>75.551482863945239</v>
          </cell>
          <cell r="BN81">
            <v>42.336303235094832</v>
          </cell>
          <cell r="BO81">
            <v>12.691710753317263</v>
          </cell>
          <cell r="BP81">
            <v>4.6144964823051673</v>
          </cell>
        </row>
        <row r="82">
          <cell r="BB82">
            <v>83.054497421286243</v>
          </cell>
          <cell r="BC82">
            <v>313.46852806665152</v>
          </cell>
          <cell r="BD82">
            <v>1216.3625180045428</v>
          </cell>
          <cell r="BE82">
            <v>3117.5815077066418</v>
          </cell>
          <cell r="BF82">
            <v>1636.5997346958666</v>
          </cell>
          <cell r="BG82">
            <v>567.55427228701001</v>
          </cell>
          <cell r="BH82">
            <v>291.01253846662485</v>
          </cell>
          <cell r="BI82">
            <v>281.48718678413042</v>
          </cell>
          <cell r="BJ82">
            <v>120.56776537061562</v>
          </cell>
          <cell r="BK82">
            <v>69.692797648005183</v>
          </cell>
          <cell r="BL82">
            <v>58.688948943339</v>
          </cell>
          <cell r="BM82">
            <v>77.010347778566086</v>
          </cell>
          <cell r="BN82">
            <v>37.434031479364556</v>
          </cell>
          <cell r="BO82">
            <v>12.546495719001964</v>
          </cell>
          <cell r="BP82">
            <v>9.3360166122157278</v>
          </cell>
        </row>
        <row r="83">
          <cell r="BB83">
            <v>524.71095973187403</v>
          </cell>
          <cell r="BC83">
            <v>216.99598515666585</v>
          </cell>
          <cell r="BD83">
            <v>291.24568029037755</v>
          </cell>
          <cell r="BE83">
            <v>654.096854188424</v>
          </cell>
          <cell r="BF83">
            <v>783.37609295047878</v>
          </cell>
          <cell r="BG83">
            <v>658.55630100083613</v>
          </cell>
          <cell r="BH83">
            <v>390.20024904819547</v>
          </cell>
          <cell r="BI83">
            <v>144.88895459121642</v>
          </cell>
          <cell r="BJ83">
            <v>74.79552564912521</v>
          </cell>
          <cell r="BK83">
            <v>58.553903569209623</v>
          </cell>
          <cell r="BL83">
            <v>32.824918376205503</v>
          </cell>
          <cell r="BM83">
            <v>21.719213122954553</v>
          </cell>
          <cell r="BN83">
            <v>16.492805385509438</v>
          </cell>
          <cell r="BO83">
            <v>19.794140962932246</v>
          </cell>
          <cell r="BP83">
            <v>16.173506079347696</v>
          </cell>
        </row>
        <row r="84">
          <cell r="BB84">
            <v>5775.2941445645511</v>
          </cell>
          <cell r="BC84">
            <v>1040.5871458044032</v>
          </cell>
          <cell r="BD84">
            <v>345.09752644485388</v>
          </cell>
          <cell r="BE84">
            <v>477.80343296562256</v>
          </cell>
          <cell r="BF84">
            <v>793.68820620896383</v>
          </cell>
          <cell r="BG84">
            <v>729.44366463608185</v>
          </cell>
          <cell r="BH84">
            <v>406.88807780259799</v>
          </cell>
          <cell r="BI84">
            <v>240.79008139216521</v>
          </cell>
          <cell r="BJ84">
            <v>97.686941759232013</v>
          </cell>
          <cell r="BK84">
            <v>39.26161661459814</v>
          </cell>
          <cell r="BL84">
            <v>37.240400148981244</v>
          </cell>
          <cell r="BM84">
            <v>18.816444550463231</v>
          </cell>
          <cell r="BN84">
            <v>9.1721203960190856</v>
          </cell>
          <cell r="BO84">
            <v>9.5783720563375194</v>
          </cell>
          <cell r="BP84">
            <v>12.23984431745663</v>
          </cell>
        </row>
        <row r="85">
          <cell r="BB85">
            <v>70.869874028308772</v>
          </cell>
          <cell r="BC85">
            <v>2914.7813308119867</v>
          </cell>
          <cell r="BD85">
            <v>1046.9827024447125</v>
          </cell>
          <cell r="BE85">
            <v>166.03642120332191</v>
          </cell>
          <cell r="BF85">
            <v>160.83905505495193</v>
          </cell>
          <cell r="BG85">
            <v>287.56999395226944</v>
          </cell>
          <cell r="BH85">
            <v>234.90743112032087</v>
          </cell>
          <cell r="BI85">
            <v>136.08854972879283</v>
          </cell>
          <cell r="BJ85">
            <v>101.84812349386939</v>
          </cell>
          <cell r="BK85">
            <v>31.995840621276123</v>
          </cell>
          <cell r="BL85">
            <v>30.135659065627689</v>
          </cell>
          <cell r="BM85">
            <v>19.000207392314678</v>
          </cell>
          <cell r="BN85">
            <v>10.873025680054145</v>
          </cell>
          <cell r="BO85">
            <v>5.6228518943850485</v>
          </cell>
          <cell r="BP85">
            <v>9.3258659381602698</v>
          </cell>
        </row>
        <row r="86">
          <cell r="BB86">
            <v>5196.5473652747305</v>
          </cell>
          <cell r="BC86">
            <v>815.74237509181739</v>
          </cell>
          <cell r="BD86">
            <v>1732.5822019381546</v>
          </cell>
          <cell r="BE86">
            <v>277.41135889619079</v>
          </cell>
          <cell r="BF86">
            <v>67.61555844173752</v>
          </cell>
          <cell r="BG86">
            <v>84.024819773418912</v>
          </cell>
          <cell r="BH86">
            <v>117.4079811704281</v>
          </cell>
          <cell r="BI86">
            <v>92.798762217858609</v>
          </cell>
          <cell r="BJ86">
            <v>64.884648722627077</v>
          </cell>
          <cell r="BK86">
            <v>38.868975898886553</v>
          </cell>
          <cell r="BL86">
            <v>22.505402380087489</v>
          </cell>
          <cell r="BM86">
            <v>9.6403973931832532</v>
          </cell>
          <cell r="BN86">
            <v>8.552315285910046</v>
          </cell>
          <cell r="BO86">
            <v>4.7330300081398393</v>
          </cell>
          <cell r="BP86">
            <v>4.5615224675272161</v>
          </cell>
        </row>
        <row r="87">
          <cell r="BB87">
            <v>2567.9320407281571</v>
          </cell>
          <cell r="BC87">
            <v>6404.1275576007947</v>
          </cell>
          <cell r="BD87">
            <v>983.55517601757197</v>
          </cell>
          <cell r="BE87">
            <v>2294.894996216407</v>
          </cell>
          <cell r="BF87">
            <v>445.87511444157201</v>
          </cell>
          <cell r="BG87">
            <v>73.082948387443096</v>
          </cell>
          <cell r="BH87">
            <v>33.246447268534361</v>
          </cell>
          <cell r="BI87">
            <v>36.887298224554456</v>
          </cell>
          <cell r="BJ87">
            <v>37.75284314162797</v>
          </cell>
          <cell r="BK87">
            <v>28.932198861626784</v>
          </cell>
          <cell r="BL87">
            <v>25.956083542271017</v>
          </cell>
          <cell r="BM87">
            <v>13.143947229532001</v>
          </cell>
          <cell r="BN87">
            <v>8.0262055002288548</v>
          </cell>
          <cell r="BO87">
            <v>4.8905865228305814</v>
          </cell>
          <cell r="BP87">
            <v>4.448811744369328</v>
          </cell>
        </row>
        <row r="88">
          <cell r="BB88">
            <v>177.34614282176744</v>
          </cell>
          <cell r="BC88">
            <v>1988.6601335177736</v>
          </cell>
          <cell r="BD88">
            <v>1692.8915797411553</v>
          </cell>
          <cell r="BE88">
            <v>2710.2282047657291</v>
          </cell>
          <cell r="BF88">
            <v>279.68625365586104</v>
          </cell>
          <cell r="BG88">
            <v>366.66840277790294</v>
          </cell>
          <cell r="BH88">
            <v>113.14035487064837</v>
          </cell>
          <cell r="BI88">
            <v>35.687332983026678</v>
          </cell>
          <cell r="BJ88">
            <v>24.894592000905828</v>
          </cell>
          <cell r="BK88">
            <v>28.742221287762572</v>
          </cell>
          <cell r="BL88">
            <v>25.056611001780496</v>
          </cell>
          <cell r="BM88">
            <v>17.894431226286017</v>
          </cell>
          <cell r="BN88">
            <v>16.169349973957118</v>
          </cell>
          <cell r="BO88">
            <v>5.0759217856263659</v>
          </cell>
          <cell r="BP88">
            <v>4.609220426925364</v>
          </cell>
        </row>
        <row r="89">
          <cell r="BB89">
            <v>4750.8263754040927</v>
          </cell>
          <cell r="BC89">
            <v>8655.1263672447112</v>
          </cell>
          <cell r="BD89">
            <v>969.46123388110959</v>
          </cell>
          <cell r="BE89">
            <v>1161.0495344425956</v>
          </cell>
          <cell r="BF89">
            <v>1118.6942911484216</v>
          </cell>
          <cell r="BG89">
            <v>1769.6164891375602</v>
          </cell>
          <cell r="BH89">
            <v>740.11967321088161</v>
          </cell>
          <cell r="BI89">
            <v>170.14623447650877</v>
          </cell>
          <cell r="BJ89">
            <v>78.810030262588029</v>
          </cell>
          <cell r="BK89">
            <v>31.51996399004079</v>
          </cell>
          <cell r="BL89">
            <v>12.579924713697702</v>
          </cell>
          <cell r="BM89">
            <v>13.869963747647017</v>
          </cell>
          <cell r="BN89">
            <v>14.059707842714257</v>
          </cell>
          <cell r="BO89">
            <v>7.7035707990979194</v>
          </cell>
          <cell r="BP89">
            <v>7.0970025951456392</v>
          </cell>
        </row>
        <row r="90">
          <cell r="BB90">
            <v>353.07170390773786</v>
          </cell>
          <cell r="BC90">
            <v>1184.817308414144</v>
          </cell>
          <cell r="BD90">
            <v>4546.4238594651652</v>
          </cell>
          <cell r="BE90">
            <v>4438.9035812040938</v>
          </cell>
          <cell r="BF90">
            <v>1193.6889111870555</v>
          </cell>
          <cell r="BG90">
            <v>486.83153019901135</v>
          </cell>
          <cell r="BH90">
            <v>557.08145327370198</v>
          </cell>
          <cell r="BI90">
            <v>649.74287588182847</v>
          </cell>
          <cell r="BJ90">
            <v>130.16183359329284</v>
          </cell>
          <cell r="BK90">
            <v>61.482283661241944</v>
          </cell>
          <cell r="BL90">
            <v>29.064124746814894</v>
          </cell>
          <cell r="BM90">
            <v>10.855066048270983</v>
          </cell>
          <cell r="BN90">
            <v>7.9243402731143711</v>
          </cell>
          <cell r="BO90">
            <v>4.6961961160169867</v>
          </cell>
          <cell r="BP90">
            <v>5.135812685550774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 Ianelli" refreshedDate="43398.652694328703" createdVersion="6" refreshedVersion="6" minRefreshableVersion="3" recordCount="12" xr:uid="{EC4BF6A4-066F-7747-896D-BC6F3076AF5B}">
  <cacheSource type="worksheet">
    <worksheetSource ref="C261:H273" sheet="Survey Table"/>
  </cacheSource>
  <cacheFields count="6">
    <cacheField name="Yr" numFmtId="0">
      <sharedItems containsSemiMixedTypes="0" containsString="0" containsNumber="1" containsInteger="1" minValue="2016" maxValue="2017" count="2">
        <n v="2016"/>
        <n v="2017"/>
      </sharedItems>
    </cacheField>
    <cacheField name="Strata" numFmtId="0">
      <sharedItems containsSemiMixedTypes="0" containsString="0" containsNumber="1" containsInteger="1" minValue="1" maxValue="3" count="3">
        <n v="1"/>
        <n v="2"/>
        <n v="3"/>
      </sharedItems>
    </cacheField>
    <cacheField name="Sex" numFmtId="0">
      <sharedItems containsSemiMixedTypes="0" containsString="0" containsNumber="1" containsInteger="1" minValue="1" maxValue="2" count="2">
        <n v="1"/>
        <n v="2"/>
      </sharedItems>
    </cacheField>
    <cacheField name="Nlen" numFmtId="3">
      <sharedItems containsSemiMixedTypes="0" containsString="0" containsNumber="1" containsInteger="1" minValue="9016" maxValue="72973" count="12">
        <n v="57478"/>
        <n v="10264"/>
        <n v="72973"/>
        <n v="59000"/>
        <n v="9016"/>
        <n v="69669"/>
        <n v="55965"/>
        <n v="15871"/>
        <n v="70285"/>
        <n v="64728"/>
        <n v="14136"/>
        <n v="66026"/>
      </sharedItems>
    </cacheField>
    <cacheField name="Nwt" numFmtId="3">
      <sharedItems containsSemiMixedTypes="0" containsString="0" containsNumber="1" containsInteger="1" minValue="909" maxValue="6872"/>
    </cacheField>
    <cacheField name="nage" numFmtId="3">
      <sharedItems containsSemiMixedTypes="0" containsString="0" containsNumber="1" containsInteger="1" minValue="125" maxValue="969" count="12">
        <n v="488"/>
        <n v="157"/>
        <n v="929"/>
        <n v="599"/>
        <n v="125"/>
        <n v="969"/>
        <n v="604"/>
        <n v="179"/>
        <n v="777"/>
        <n v="778"/>
        <n v="163"/>
        <n v="7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n v="5312"/>
    <x v="0"/>
  </r>
  <r>
    <x v="0"/>
    <x v="1"/>
    <x v="0"/>
    <x v="1"/>
    <n v="1077"/>
    <x v="1"/>
  </r>
  <r>
    <x v="0"/>
    <x v="2"/>
    <x v="0"/>
    <x v="2"/>
    <n v="6872"/>
    <x v="2"/>
  </r>
  <r>
    <x v="0"/>
    <x v="0"/>
    <x v="1"/>
    <x v="3"/>
    <n v="5725"/>
    <x v="3"/>
  </r>
  <r>
    <x v="0"/>
    <x v="1"/>
    <x v="1"/>
    <x v="4"/>
    <n v="909"/>
    <x v="4"/>
  </r>
  <r>
    <x v="0"/>
    <x v="2"/>
    <x v="1"/>
    <x v="5"/>
    <n v="6635"/>
    <x v="5"/>
  </r>
  <r>
    <x v="1"/>
    <x v="0"/>
    <x v="0"/>
    <x v="6"/>
    <n v="5238"/>
    <x v="6"/>
  </r>
  <r>
    <x v="1"/>
    <x v="1"/>
    <x v="0"/>
    <x v="7"/>
    <n v="1586"/>
    <x v="7"/>
  </r>
  <r>
    <x v="1"/>
    <x v="2"/>
    <x v="0"/>
    <x v="8"/>
    <n v="6575"/>
    <x v="8"/>
  </r>
  <r>
    <x v="1"/>
    <x v="0"/>
    <x v="1"/>
    <x v="9"/>
    <n v="6047"/>
    <x v="9"/>
  </r>
  <r>
    <x v="1"/>
    <x v="1"/>
    <x v="1"/>
    <x v="10"/>
    <n v="1343"/>
    <x v="10"/>
  </r>
  <r>
    <x v="1"/>
    <x v="2"/>
    <x v="1"/>
    <x v="11"/>
    <n v="625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3D09A8-6D00-B346-ABD7-F2F33375AE79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275:AG281" firstHeaderRow="1" firstDataRow="4" firstDataCol="1"/>
  <pivotFields count="6"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numFmtId="3" showAll="0"/>
    <pivotField dataField="1" numFmtId="3" showAll="0"/>
    <pivotField dataField="1" numFmtId="3" showAll="0"/>
  </pivotFields>
  <rowFields count="1">
    <field x="0"/>
  </rowFields>
  <rowItems count="3">
    <i>
      <x/>
    </i>
    <i>
      <x v="1"/>
    </i>
    <i t="grand">
      <x/>
    </i>
  </rowItems>
  <colFields count="3">
    <field x="1"/>
    <field x="2"/>
    <field x="-2"/>
  </colFields>
  <colItems count="30">
    <i>
      <x/>
      <x/>
      <x/>
    </i>
    <i r="2" i="1">
      <x v="1"/>
    </i>
    <i r="2" i="2">
      <x v="2"/>
    </i>
    <i r="1">
      <x v="1"/>
      <x/>
    </i>
    <i r="2" i="1">
      <x v="1"/>
    </i>
    <i r="2" i="2">
      <x v="2"/>
    </i>
    <i t="default">
      <x/>
    </i>
    <i t="default" i="1">
      <x/>
    </i>
    <i t="default" i="2">
      <x/>
    </i>
    <i>
      <x v="1"/>
      <x/>
      <x/>
    </i>
    <i r="2" i="1">
      <x v="1"/>
    </i>
    <i r="2" i="2">
      <x v="2"/>
    </i>
    <i r="1">
      <x v="1"/>
      <x/>
    </i>
    <i r="2" i="1">
      <x v="1"/>
    </i>
    <i r="2" i="2">
      <x v="2"/>
    </i>
    <i t="default">
      <x v="1"/>
    </i>
    <i t="default" i="1">
      <x v="1"/>
    </i>
    <i t="default" i="2">
      <x v="1"/>
    </i>
    <i>
      <x v="2"/>
      <x/>
      <x/>
    </i>
    <i r="2" i="1">
      <x v="1"/>
    </i>
    <i r="2" i="2">
      <x v="2"/>
    </i>
    <i r="1">
      <x v="1"/>
      <x/>
    </i>
    <i r="2" i="1">
      <x v="1"/>
    </i>
    <i r="2" i="2">
      <x v="2"/>
    </i>
    <i t="default">
      <x v="2"/>
    </i>
    <i t="default" i="1">
      <x v="2"/>
    </i>
    <i t="default" i="2">
      <x v="2"/>
    </i>
    <i t="grand">
      <x/>
    </i>
    <i t="grand" i="1">
      <x/>
    </i>
    <i t="grand" i="2">
      <x/>
    </i>
  </colItems>
  <dataFields count="3">
    <dataField name="Sum of Nlen" fld="3" baseField="0" baseItem="0"/>
    <dataField name="Sum of Nwt" fld="4" baseField="0" baseItem="0"/>
    <dataField name="Sum of nage" fld="5" baseField="0" baseItem="0"/>
  </dataFields>
  <formats count="1">
    <format dxfId="0">
      <pivotArea outline="0" collapsedLevelsAreSubtotals="1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CF59A-0B0B-B448-B710-7461F12CFD11}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298:M303" firstHeaderRow="1" firstDataRow="3" firstDataCol="1" rowPageCount="2" colPageCount="1"/>
  <pivotFields count="6"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axis="axisPage" numFmtId="3" showAll="0">
      <items count="13">
        <item x="4"/>
        <item x="1"/>
        <item x="10"/>
        <item x="7"/>
        <item x="6"/>
        <item x="0"/>
        <item x="3"/>
        <item x="9"/>
        <item x="11"/>
        <item x="5"/>
        <item x="8"/>
        <item x="2"/>
        <item t="default"/>
      </items>
    </pivotField>
    <pivotField dataField="1" numFmtId="3" showAll="0"/>
    <pivotField axis="axisPage" numFmtId="3" showAll="0">
      <items count="13">
        <item x="4"/>
        <item x="1"/>
        <item x="10"/>
        <item x="7"/>
        <item x="0"/>
        <item x="3"/>
        <item x="6"/>
        <item x="11"/>
        <item x="8"/>
        <item x="9"/>
        <item x="2"/>
        <item x="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1"/>
    <field x="2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2">
    <pageField fld="5" hier="-1"/>
    <pageField fld="3" hier="-1"/>
  </pageFields>
  <dataFields count="1">
    <dataField name="Sum of Nwt" fld="4" baseField="0" baseItem="0"/>
  </dataFields>
  <formats count="1">
    <format dxfId="1">
      <pivotArea outline="0" collapsedLevelsAreSubtotals="1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access.afsc.noaa.gov/al/otolith_inventory/inventory_details_race.php?inventory_year=2005&amp;selected_species_code=21740" TargetMode="External"/><Relationship Id="rId18" Type="http://schemas.openxmlformats.org/officeDocument/2006/relationships/hyperlink" Target="https://access.afsc.noaa.gov/al/otolith_inventory/inventory_details_race.php?inventory_year=2000&amp;selected_species_code=21740" TargetMode="External"/><Relationship Id="rId26" Type="http://schemas.openxmlformats.org/officeDocument/2006/relationships/hyperlink" Target="https://access.afsc.noaa.gov/al/otolith_inventory/inventory_details_race.php?inventory_year=1992&amp;selected_species_code=21740" TargetMode="External"/><Relationship Id="rId21" Type="http://schemas.openxmlformats.org/officeDocument/2006/relationships/hyperlink" Target="https://access.afsc.noaa.gov/al/otolith_inventory/inventory_details_race.php?inventory_year=1997&amp;selected_species_code=21740" TargetMode="External"/><Relationship Id="rId34" Type="http://schemas.openxmlformats.org/officeDocument/2006/relationships/hyperlink" Target="https://access.afsc.noaa.gov/al/otolith_inventory/inventory_details_race.php?inventory_year=1984&amp;selected_species_code=21740" TargetMode="External"/><Relationship Id="rId7" Type="http://schemas.openxmlformats.org/officeDocument/2006/relationships/hyperlink" Target="https://access.afsc.noaa.gov/al/otolith_inventory/inventory_details_race.php?inventory_year=2011&amp;selected_species_code=21740" TargetMode="External"/><Relationship Id="rId12" Type="http://schemas.openxmlformats.org/officeDocument/2006/relationships/hyperlink" Target="https://access.afsc.noaa.gov/al/otolith_inventory/inventory_details_race.php?inventory_year=2006&amp;selected_species_code=21740" TargetMode="External"/><Relationship Id="rId17" Type="http://schemas.openxmlformats.org/officeDocument/2006/relationships/hyperlink" Target="https://access.afsc.noaa.gov/al/otolith_inventory/inventory_details_race.php?inventory_year=2001&amp;selected_species_code=21740" TargetMode="External"/><Relationship Id="rId25" Type="http://schemas.openxmlformats.org/officeDocument/2006/relationships/hyperlink" Target="https://access.afsc.noaa.gov/al/otolith_inventory/inventory_details_race.php?inventory_year=1993&amp;selected_species_code=21740" TargetMode="External"/><Relationship Id="rId33" Type="http://schemas.openxmlformats.org/officeDocument/2006/relationships/hyperlink" Target="https://access.afsc.noaa.gov/al/otolith_inventory/inventory_details_race.php?inventory_year=1985&amp;selected_species_code=21740" TargetMode="External"/><Relationship Id="rId2" Type="http://schemas.openxmlformats.org/officeDocument/2006/relationships/hyperlink" Target="https://access.afsc.noaa.gov/al/otolith_inventory/inventory_details_race.php?inventory_year=2016&amp;selected_species_code=21740" TargetMode="External"/><Relationship Id="rId16" Type="http://schemas.openxmlformats.org/officeDocument/2006/relationships/hyperlink" Target="https://access.afsc.noaa.gov/al/otolith_inventory/inventory_details_race.php?inventory_year=2002&amp;selected_species_code=21740" TargetMode="External"/><Relationship Id="rId20" Type="http://schemas.openxmlformats.org/officeDocument/2006/relationships/hyperlink" Target="https://access.afsc.noaa.gov/al/otolith_inventory/inventory_details_race.php?inventory_year=1998&amp;selected_species_code=21740" TargetMode="External"/><Relationship Id="rId29" Type="http://schemas.openxmlformats.org/officeDocument/2006/relationships/hyperlink" Target="https://access.afsc.noaa.gov/al/otolith_inventory/inventory_details_race.php?inventory_year=1989&amp;selected_species_code=21740" TargetMode="External"/><Relationship Id="rId1" Type="http://schemas.openxmlformats.org/officeDocument/2006/relationships/hyperlink" Target="https://access.afsc.noaa.gov/al/otolith_inventory/inventory_details_race.php?inventory_year=2017&amp;selected_species_code=21740" TargetMode="External"/><Relationship Id="rId6" Type="http://schemas.openxmlformats.org/officeDocument/2006/relationships/hyperlink" Target="https://access.afsc.noaa.gov/al/otolith_inventory/inventory_details_race.php?inventory_year=2012&amp;selected_species_code=21740" TargetMode="External"/><Relationship Id="rId11" Type="http://schemas.openxmlformats.org/officeDocument/2006/relationships/hyperlink" Target="https://access.afsc.noaa.gov/al/otolith_inventory/inventory_details_race.php?inventory_year=2007&amp;selected_species_code=21740" TargetMode="External"/><Relationship Id="rId24" Type="http://schemas.openxmlformats.org/officeDocument/2006/relationships/hyperlink" Target="https://access.afsc.noaa.gov/al/otolith_inventory/inventory_details_race.php?inventory_year=1994&amp;selected_species_code=21740" TargetMode="External"/><Relationship Id="rId32" Type="http://schemas.openxmlformats.org/officeDocument/2006/relationships/hyperlink" Target="https://access.afsc.noaa.gov/al/otolith_inventory/inventory_details_race.php?inventory_year=1986&amp;selected_species_code=21740" TargetMode="External"/><Relationship Id="rId37" Type="http://schemas.openxmlformats.org/officeDocument/2006/relationships/drawing" Target="../drawings/drawing9.xml"/><Relationship Id="rId5" Type="http://schemas.openxmlformats.org/officeDocument/2006/relationships/hyperlink" Target="https://access.afsc.noaa.gov/al/otolith_inventory/inventory_details_race.php?inventory_year=2013&amp;selected_species_code=21740" TargetMode="External"/><Relationship Id="rId15" Type="http://schemas.openxmlformats.org/officeDocument/2006/relationships/hyperlink" Target="https://access.afsc.noaa.gov/al/otolith_inventory/inventory_details_race.php?inventory_year=2003&amp;selected_species_code=21740" TargetMode="External"/><Relationship Id="rId23" Type="http://schemas.openxmlformats.org/officeDocument/2006/relationships/hyperlink" Target="https://access.afsc.noaa.gov/al/otolith_inventory/inventory_details_race.php?inventory_year=1995&amp;selected_species_code=21740" TargetMode="External"/><Relationship Id="rId28" Type="http://schemas.openxmlformats.org/officeDocument/2006/relationships/hyperlink" Target="https://access.afsc.noaa.gov/al/otolith_inventory/inventory_details_race.php?inventory_year=1990&amp;selected_species_code=21740" TargetMode="External"/><Relationship Id="rId36" Type="http://schemas.openxmlformats.org/officeDocument/2006/relationships/hyperlink" Target="https://access.afsc.noaa.gov/al/otolith_inventory/inventory_details_race.php?inventory_year=1982&amp;selected_species_code=21740" TargetMode="External"/><Relationship Id="rId10" Type="http://schemas.openxmlformats.org/officeDocument/2006/relationships/hyperlink" Target="https://access.afsc.noaa.gov/al/otolith_inventory/inventory_details_race.php?inventory_year=2008&amp;selected_species_code=21740" TargetMode="External"/><Relationship Id="rId19" Type="http://schemas.openxmlformats.org/officeDocument/2006/relationships/hyperlink" Target="https://access.afsc.noaa.gov/al/otolith_inventory/inventory_details_race.php?inventory_year=1999&amp;selected_species_code=21740" TargetMode="External"/><Relationship Id="rId31" Type="http://schemas.openxmlformats.org/officeDocument/2006/relationships/hyperlink" Target="https://access.afsc.noaa.gov/al/otolith_inventory/inventory_details_race.php?inventory_year=1987&amp;selected_species_code=21740" TargetMode="External"/><Relationship Id="rId4" Type="http://schemas.openxmlformats.org/officeDocument/2006/relationships/hyperlink" Target="https://access.afsc.noaa.gov/al/otolith_inventory/inventory_details_race.php?inventory_year=2014&amp;selected_species_code=21740" TargetMode="External"/><Relationship Id="rId9" Type="http://schemas.openxmlformats.org/officeDocument/2006/relationships/hyperlink" Target="https://access.afsc.noaa.gov/al/otolith_inventory/inventory_details_race.php?inventory_year=2009&amp;selected_species_code=21740" TargetMode="External"/><Relationship Id="rId14" Type="http://schemas.openxmlformats.org/officeDocument/2006/relationships/hyperlink" Target="https://access.afsc.noaa.gov/al/otolith_inventory/inventory_details_race.php?inventory_year=2004&amp;selected_species_code=21740" TargetMode="External"/><Relationship Id="rId22" Type="http://schemas.openxmlformats.org/officeDocument/2006/relationships/hyperlink" Target="https://access.afsc.noaa.gov/al/otolith_inventory/inventory_details_race.php?inventory_year=1996&amp;selected_species_code=21740" TargetMode="External"/><Relationship Id="rId27" Type="http://schemas.openxmlformats.org/officeDocument/2006/relationships/hyperlink" Target="https://access.afsc.noaa.gov/al/otolith_inventory/inventory_details_race.php?inventory_year=1991&amp;selected_species_code=21740" TargetMode="External"/><Relationship Id="rId30" Type="http://schemas.openxmlformats.org/officeDocument/2006/relationships/hyperlink" Target="https://access.afsc.noaa.gov/al/otolith_inventory/inventory_details_race.php?inventory_year=1988&amp;selected_species_code=21740" TargetMode="External"/><Relationship Id="rId35" Type="http://schemas.openxmlformats.org/officeDocument/2006/relationships/hyperlink" Target="https://access.afsc.noaa.gov/al/otolith_inventory/inventory_details_race.php?inventory_year=1983&amp;selected_species_code=21740" TargetMode="External"/><Relationship Id="rId8" Type="http://schemas.openxmlformats.org/officeDocument/2006/relationships/hyperlink" Target="https://access.afsc.noaa.gov/al/otolith_inventory/inventory_details_race.php?inventory_year=2010&amp;selected_species_code=21740" TargetMode="External"/><Relationship Id="rId3" Type="http://schemas.openxmlformats.org/officeDocument/2006/relationships/hyperlink" Target="https://access.afsc.noaa.gov/al/otolith_inventory/inventory_details_race.php?inventory_year=2015&amp;selected_species_code=21740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1376-7EB8-1344-9D83-A0A99D64B0AC}">
  <dimension ref="A1:S57"/>
  <sheetViews>
    <sheetView topLeftCell="A22" zoomScale="92" workbookViewId="0"/>
  </sheetViews>
  <sheetFormatPr baseColWidth="10" defaultRowHeight="16" x14ac:dyDescent="0.2"/>
  <sheetData>
    <row r="1" spans="1:19" x14ac:dyDescent="0.2">
      <c r="B1" t="s">
        <v>205</v>
      </c>
      <c r="C1" t="s">
        <v>358</v>
      </c>
      <c r="D1" t="s">
        <v>13</v>
      </c>
      <c r="E1" t="s">
        <v>357</v>
      </c>
    </row>
    <row r="2" spans="1:19" x14ac:dyDescent="0.2">
      <c r="B2" t="s">
        <v>205</v>
      </c>
      <c r="C2" t="s">
        <v>264</v>
      </c>
      <c r="D2" t="s">
        <v>205</v>
      </c>
      <c r="E2" t="s">
        <v>264</v>
      </c>
      <c r="F2" t="s">
        <v>263</v>
      </c>
      <c r="G2" t="s">
        <v>205</v>
      </c>
      <c r="H2" t="s">
        <v>205</v>
      </c>
      <c r="I2" t="s">
        <v>261</v>
      </c>
      <c r="J2" t="s">
        <v>260</v>
      </c>
      <c r="K2" t="s">
        <v>206</v>
      </c>
    </row>
    <row r="3" spans="1:19" x14ac:dyDescent="0.2">
      <c r="A3" t="s">
        <v>177</v>
      </c>
      <c r="B3" t="s">
        <v>205</v>
      </c>
      <c r="C3" t="s">
        <v>294</v>
      </c>
      <c r="D3" t="s">
        <v>205</v>
      </c>
      <c r="E3" t="s">
        <v>356</v>
      </c>
      <c r="F3" t="s">
        <v>205</v>
      </c>
      <c r="G3" t="s">
        <v>356</v>
      </c>
      <c r="H3" t="s">
        <v>355</v>
      </c>
      <c r="I3" t="s">
        <v>354</v>
      </c>
      <c r="J3" t="s">
        <v>205</v>
      </c>
      <c r="K3" t="s">
        <v>70</v>
      </c>
      <c r="L3" t="s">
        <v>205</v>
      </c>
      <c r="M3" t="s">
        <v>21</v>
      </c>
      <c r="N3" t="s">
        <v>259</v>
      </c>
      <c r="S3" t="s">
        <v>206</v>
      </c>
    </row>
    <row r="4" spans="1:19" x14ac:dyDescent="0.2">
      <c r="A4">
        <v>1979</v>
      </c>
      <c r="B4" t="s">
        <v>205</v>
      </c>
      <c r="D4" t="s">
        <v>205</v>
      </c>
      <c r="F4" t="s">
        <v>205</v>
      </c>
      <c r="H4" t="s">
        <v>205</v>
      </c>
      <c r="I4" t="s">
        <v>363</v>
      </c>
      <c r="J4" t="s">
        <v>205</v>
      </c>
      <c r="K4" t="s">
        <v>238</v>
      </c>
      <c r="L4" t="s">
        <v>206</v>
      </c>
    </row>
    <row r="5" spans="1:19" x14ac:dyDescent="0.2">
      <c r="A5">
        <v>1980</v>
      </c>
      <c r="B5" t="s">
        <v>205</v>
      </c>
      <c r="D5" t="s">
        <v>205</v>
      </c>
      <c r="F5" t="s">
        <v>205</v>
      </c>
      <c r="H5" t="s">
        <v>205</v>
      </c>
      <c r="J5" t="s">
        <v>205</v>
      </c>
      <c r="L5" t="s">
        <v>206</v>
      </c>
    </row>
    <row r="6" spans="1:19" x14ac:dyDescent="0.2">
      <c r="A6">
        <v>1981</v>
      </c>
      <c r="B6" t="s">
        <v>205</v>
      </c>
      <c r="D6" t="s">
        <v>205</v>
      </c>
      <c r="F6" t="s">
        <v>205</v>
      </c>
      <c r="H6" t="s">
        <v>205</v>
      </c>
      <c r="J6" t="s">
        <v>205</v>
      </c>
      <c r="L6" t="s">
        <v>206</v>
      </c>
    </row>
    <row r="7" spans="1:19" x14ac:dyDescent="0.2">
      <c r="A7">
        <v>1982</v>
      </c>
      <c r="B7" t="s">
        <v>205</v>
      </c>
      <c r="C7">
        <v>4.069</v>
      </c>
      <c r="D7" t="s">
        <v>205</v>
      </c>
      <c r="E7">
        <v>3.802</v>
      </c>
      <c r="F7" t="s">
        <v>205</v>
      </c>
      <c r="G7">
        <v>3.819</v>
      </c>
      <c r="H7" t="s">
        <v>205</v>
      </c>
      <c r="I7" t="s">
        <v>362</v>
      </c>
      <c r="J7" t="s">
        <v>205</v>
      </c>
      <c r="K7" t="s">
        <v>285</v>
      </c>
      <c r="L7" t="s">
        <v>206</v>
      </c>
    </row>
    <row r="8" spans="1:19" x14ac:dyDescent="0.2">
      <c r="A8">
        <v>1983</v>
      </c>
      <c r="B8" t="s">
        <v>205</v>
      </c>
      <c r="C8">
        <v>8.4090000000000007</v>
      </c>
      <c r="D8" t="s">
        <v>205</v>
      </c>
      <c r="E8">
        <v>9.6010000000000009</v>
      </c>
      <c r="F8" t="s">
        <v>205</v>
      </c>
      <c r="G8">
        <v>9.8249999999999993</v>
      </c>
      <c r="H8" t="s">
        <v>205</v>
      </c>
      <c r="J8" t="s">
        <v>205</v>
      </c>
      <c r="L8" t="s">
        <v>206</v>
      </c>
    </row>
    <row r="9" spans="1:19" x14ac:dyDescent="0.2">
      <c r="A9">
        <v>1984</v>
      </c>
      <c r="B9" t="s">
        <v>205</v>
      </c>
      <c r="C9">
        <v>6.4089999999999998</v>
      </c>
      <c r="D9" t="s">
        <v>205</v>
      </c>
      <c r="E9">
        <v>6.9269999999999996</v>
      </c>
      <c r="F9" t="s">
        <v>205</v>
      </c>
      <c r="G9">
        <v>6.9859999999999998</v>
      </c>
      <c r="H9" t="s">
        <v>205</v>
      </c>
      <c r="J9" t="s">
        <v>205</v>
      </c>
      <c r="L9" t="s">
        <v>206</v>
      </c>
    </row>
    <row r="10" spans="1:19" x14ac:dyDescent="0.2">
      <c r="A10">
        <v>1985</v>
      </c>
      <c r="B10" t="s">
        <v>205</v>
      </c>
      <c r="C10">
        <v>8.25</v>
      </c>
      <c r="D10" t="s">
        <v>205</v>
      </c>
      <c r="E10">
        <v>7.8280000000000003</v>
      </c>
      <c r="F10" t="s">
        <v>205</v>
      </c>
      <c r="G10">
        <v>8.1989999999999998</v>
      </c>
      <c r="H10" t="s">
        <v>205</v>
      </c>
      <c r="I10" t="s">
        <v>361</v>
      </c>
      <c r="J10" t="s">
        <v>205</v>
      </c>
      <c r="K10" t="s">
        <v>270</v>
      </c>
      <c r="L10" t="s">
        <v>206</v>
      </c>
    </row>
    <row r="11" spans="1:19" x14ac:dyDescent="0.2">
      <c r="A11">
        <v>1986</v>
      </c>
      <c r="B11" t="s">
        <v>205</v>
      </c>
      <c r="C11">
        <v>6.8259999999999996</v>
      </c>
      <c r="D11" t="s">
        <v>205</v>
      </c>
      <c r="E11">
        <v>7.2750000000000004</v>
      </c>
      <c r="F11" t="s">
        <v>205</v>
      </c>
      <c r="G11">
        <v>7.399</v>
      </c>
      <c r="H11" t="s">
        <v>205</v>
      </c>
      <c r="J11" t="s">
        <v>205</v>
      </c>
      <c r="L11" t="s">
        <v>206</v>
      </c>
    </row>
    <row r="12" spans="1:19" x14ac:dyDescent="0.2">
      <c r="A12">
        <v>1987</v>
      </c>
      <c r="B12" t="s">
        <v>205</v>
      </c>
      <c r="C12">
        <v>7.8920000000000003</v>
      </c>
      <c r="D12" t="s">
        <v>205</v>
      </c>
      <c r="E12">
        <v>7.7080000000000002</v>
      </c>
      <c r="F12" t="s">
        <v>205</v>
      </c>
      <c r="G12">
        <v>7.7869999999999999</v>
      </c>
      <c r="H12" t="s">
        <v>205</v>
      </c>
      <c r="J12" t="s">
        <v>205</v>
      </c>
      <c r="L12" t="s">
        <v>206</v>
      </c>
    </row>
    <row r="13" spans="1:19" x14ac:dyDescent="0.2">
      <c r="A13">
        <v>1988</v>
      </c>
      <c r="B13" t="s">
        <v>205</v>
      </c>
      <c r="C13">
        <v>11.087999999999999</v>
      </c>
      <c r="D13" t="s">
        <v>205</v>
      </c>
      <c r="E13">
        <v>10.901</v>
      </c>
      <c r="F13" t="s">
        <v>205</v>
      </c>
      <c r="G13">
        <v>10.922000000000001</v>
      </c>
      <c r="H13" t="s">
        <v>205</v>
      </c>
      <c r="I13" t="s">
        <v>360</v>
      </c>
      <c r="J13" t="s">
        <v>205</v>
      </c>
      <c r="K13" t="s">
        <v>270</v>
      </c>
      <c r="L13" t="s">
        <v>206</v>
      </c>
    </row>
    <row r="14" spans="1:19" x14ac:dyDescent="0.2">
      <c r="A14">
        <v>1989</v>
      </c>
      <c r="B14" t="s">
        <v>205</v>
      </c>
      <c r="C14">
        <v>9.7959999999999994</v>
      </c>
      <c r="D14" t="s">
        <v>205</v>
      </c>
      <c r="E14">
        <v>10.34</v>
      </c>
      <c r="F14" t="s">
        <v>205</v>
      </c>
      <c r="G14">
        <v>10.481999999999999</v>
      </c>
      <c r="H14" t="s">
        <v>205</v>
      </c>
      <c r="J14" t="s">
        <v>205</v>
      </c>
      <c r="L14" t="s">
        <v>206</v>
      </c>
    </row>
    <row r="15" spans="1:19" x14ac:dyDescent="0.2">
      <c r="A15">
        <v>1990</v>
      </c>
      <c r="B15" t="s">
        <v>205</v>
      </c>
      <c r="C15">
        <v>11.9</v>
      </c>
      <c r="D15" t="s">
        <v>205</v>
      </c>
      <c r="E15">
        <v>11.615</v>
      </c>
      <c r="F15" t="s">
        <v>205</v>
      </c>
      <c r="G15">
        <v>11.673999999999999</v>
      </c>
      <c r="H15" t="s">
        <v>205</v>
      </c>
      <c r="J15" t="s">
        <v>205</v>
      </c>
      <c r="L15" t="s">
        <v>206</v>
      </c>
    </row>
    <row r="16" spans="1:19" x14ac:dyDescent="0.2">
      <c r="A16">
        <v>1991</v>
      </c>
      <c r="B16" t="s">
        <v>205</v>
      </c>
      <c r="C16">
        <v>7.39</v>
      </c>
      <c r="D16" t="s">
        <v>205</v>
      </c>
      <c r="E16">
        <v>7.3360000000000003</v>
      </c>
      <c r="F16" t="s">
        <v>205</v>
      </c>
      <c r="G16">
        <v>7.5149999999999997</v>
      </c>
      <c r="H16" t="s">
        <v>205</v>
      </c>
      <c r="I16" t="s">
        <v>359</v>
      </c>
      <c r="J16" t="s">
        <v>205</v>
      </c>
      <c r="K16" t="s">
        <v>290</v>
      </c>
      <c r="L16" t="s">
        <v>206</v>
      </c>
    </row>
    <row r="17" spans="1:14" x14ac:dyDescent="0.2">
      <c r="A17">
        <v>1992</v>
      </c>
      <c r="B17" t="s">
        <v>205</v>
      </c>
      <c r="C17">
        <v>6.2110000000000003</v>
      </c>
      <c r="D17" t="s">
        <v>205</v>
      </c>
      <c r="E17">
        <v>6.625</v>
      </c>
      <c r="F17" t="s">
        <v>205</v>
      </c>
      <c r="G17">
        <v>6.6989999999999998</v>
      </c>
      <c r="H17" t="s">
        <v>205</v>
      </c>
      <c r="J17" t="s">
        <v>205</v>
      </c>
      <c r="L17" t="s">
        <v>206</v>
      </c>
    </row>
    <row r="18" spans="1:14" x14ac:dyDescent="0.2">
      <c r="A18">
        <v>1993</v>
      </c>
      <c r="B18" t="s">
        <v>205</v>
      </c>
      <c r="C18">
        <v>7.0890000000000004</v>
      </c>
      <c r="D18" t="s">
        <v>205</v>
      </c>
      <c r="E18">
        <v>7.7770000000000001</v>
      </c>
      <c r="F18" t="s">
        <v>205</v>
      </c>
      <c r="G18">
        <v>7.9370000000000003</v>
      </c>
      <c r="H18" t="s">
        <v>205</v>
      </c>
      <c r="J18" t="s">
        <v>205</v>
      </c>
      <c r="L18" t="s">
        <v>206</v>
      </c>
    </row>
    <row r="19" spans="1:14" x14ac:dyDescent="0.2">
      <c r="A19">
        <v>1994</v>
      </c>
      <c r="B19" t="s">
        <v>205</v>
      </c>
      <c r="C19">
        <v>7.1</v>
      </c>
      <c r="D19" t="s">
        <v>205</v>
      </c>
      <c r="E19">
        <v>7.3479999999999999</v>
      </c>
      <c r="F19" t="s">
        <v>205</v>
      </c>
      <c r="G19">
        <v>7.4320000000000004</v>
      </c>
      <c r="H19" t="s">
        <v>205</v>
      </c>
      <c r="I19" s="2">
        <f>N19/1000</f>
        <v>3.6401060000000003</v>
      </c>
      <c r="J19" t="s">
        <v>205</v>
      </c>
      <c r="K19" t="s">
        <v>289</v>
      </c>
      <c r="L19" t="s">
        <v>206</v>
      </c>
      <c r="M19">
        <v>1994</v>
      </c>
      <c r="N19">
        <v>3640.1060000000002</v>
      </c>
    </row>
    <row r="20" spans="1:14" x14ac:dyDescent="0.2">
      <c r="A20">
        <v>1995</v>
      </c>
      <c r="B20" t="s">
        <v>205</v>
      </c>
      <c r="C20">
        <v>9.1069999999999993</v>
      </c>
      <c r="D20" t="s">
        <v>205</v>
      </c>
      <c r="E20">
        <v>6.4809999999999999</v>
      </c>
      <c r="F20" t="s">
        <v>205</v>
      </c>
      <c r="G20">
        <v>6.5439999999999996</v>
      </c>
      <c r="H20" t="s">
        <v>205</v>
      </c>
      <c r="J20" t="s">
        <v>205</v>
      </c>
      <c r="L20" t="s">
        <v>206</v>
      </c>
    </row>
    <row r="21" spans="1:14" x14ac:dyDescent="0.2">
      <c r="A21">
        <v>1996</v>
      </c>
      <c r="B21" t="s">
        <v>205</v>
      </c>
      <c r="C21">
        <v>4.08</v>
      </c>
      <c r="D21" t="s">
        <v>205</v>
      </c>
      <c r="E21">
        <v>3.9159999999999999</v>
      </c>
      <c r="F21" t="s">
        <v>205</v>
      </c>
      <c r="G21">
        <v>4.0670000000000002</v>
      </c>
      <c r="H21" t="s">
        <v>205</v>
      </c>
      <c r="I21" s="2">
        <f>N21/1000</f>
        <v>2.9551149999999997</v>
      </c>
      <c r="J21" t="s">
        <v>205</v>
      </c>
      <c r="K21" t="s">
        <v>270</v>
      </c>
      <c r="L21" t="s">
        <v>206</v>
      </c>
      <c r="M21">
        <v>1996</v>
      </c>
      <c r="N21">
        <v>2955.1149999999998</v>
      </c>
    </row>
    <row r="22" spans="1:14" x14ac:dyDescent="0.2">
      <c r="A22">
        <v>1997</v>
      </c>
      <c r="B22" t="s">
        <v>205</v>
      </c>
      <c r="C22">
        <v>5.0190000000000001</v>
      </c>
      <c r="D22" t="s">
        <v>205</v>
      </c>
      <c r="E22">
        <v>4.8339999999999996</v>
      </c>
      <c r="F22" t="s">
        <v>205</v>
      </c>
      <c r="G22">
        <v>5.0309999999999997</v>
      </c>
      <c r="H22" t="s">
        <v>205</v>
      </c>
      <c r="I22" s="2">
        <f>N22/1000</f>
        <v>3.5906950000000002</v>
      </c>
      <c r="J22" t="s">
        <v>205</v>
      </c>
      <c r="K22" t="s">
        <v>244</v>
      </c>
      <c r="L22" t="s">
        <v>206</v>
      </c>
      <c r="M22">
        <v>1997</v>
      </c>
      <c r="N22">
        <v>3590.6950000000002</v>
      </c>
    </row>
    <row r="23" spans="1:14" x14ac:dyDescent="0.2">
      <c r="A23">
        <v>1998</v>
      </c>
      <c r="B23" t="s">
        <v>205</v>
      </c>
      <c r="C23">
        <v>3.51</v>
      </c>
      <c r="D23" t="s">
        <v>205</v>
      </c>
      <c r="E23">
        <v>3.6480000000000001</v>
      </c>
      <c r="F23" t="s">
        <v>205</v>
      </c>
      <c r="G23">
        <v>4.0380000000000003</v>
      </c>
      <c r="H23" t="s">
        <v>205</v>
      </c>
      <c r="J23" t="s">
        <v>205</v>
      </c>
      <c r="L23" t="s">
        <v>206</v>
      </c>
    </row>
    <row r="24" spans="1:14" x14ac:dyDescent="0.2">
      <c r="A24">
        <v>1999</v>
      </c>
      <c r="B24" t="s">
        <v>205</v>
      </c>
      <c r="C24">
        <v>5.4550000000000001</v>
      </c>
      <c r="D24" t="s">
        <v>205</v>
      </c>
      <c r="E24">
        <v>5.1289999999999996</v>
      </c>
      <c r="F24" t="s">
        <v>205</v>
      </c>
      <c r="G24">
        <v>5.1849999999999996</v>
      </c>
      <c r="H24" t="s">
        <v>205</v>
      </c>
      <c r="I24" s="2">
        <f>N24/1000</f>
        <v>4.2021430000000004</v>
      </c>
      <c r="J24" t="s">
        <v>205</v>
      </c>
      <c r="K24" t="s">
        <v>285</v>
      </c>
      <c r="L24" t="s">
        <v>206</v>
      </c>
      <c r="M24">
        <v>1999</v>
      </c>
      <c r="N24">
        <v>4202.143</v>
      </c>
    </row>
    <row r="25" spans="1:14" x14ac:dyDescent="0.2">
      <c r="A25">
        <v>2000</v>
      </c>
      <c r="B25" t="s">
        <v>205</v>
      </c>
      <c r="C25">
        <v>7.3550000000000004</v>
      </c>
      <c r="D25" t="s">
        <v>205</v>
      </c>
      <c r="E25">
        <v>7.9370000000000003</v>
      </c>
      <c r="F25" t="s">
        <v>205</v>
      </c>
      <c r="G25">
        <v>8.0239999999999991</v>
      </c>
      <c r="H25" t="s">
        <v>205</v>
      </c>
      <c r="I25" s="2">
        <f>N25/1000</f>
        <v>3.6139399999999999</v>
      </c>
      <c r="J25" t="s">
        <v>205</v>
      </c>
      <c r="K25" t="s">
        <v>285</v>
      </c>
      <c r="L25" t="s">
        <v>206</v>
      </c>
      <c r="M25">
        <v>2000</v>
      </c>
      <c r="N25">
        <v>3613.94</v>
      </c>
    </row>
    <row r="26" spans="1:14" x14ac:dyDescent="0.2">
      <c r="A26">
        <v>2001</v>
      </c>
      <c r="B26" t="s">
        <v>205</v>
      </c>
      <c r="C26">
        <v>5.44</v>
      </c>
      <c r="D26" t="s">
        <v>205</v>
      </c>
      <c r="E26">
        <v>6.0350000000000001</v>
      </c>
      <c r="F26" t="s">
        <v>205</v>
      </c>
      <c r="G26">
        <v>6.1059999999999999</v>
      </c>
      <c r="H26" t="s">
        <v>205</v>
      </c>
      <c r="J26" t="s">
        <v>205</v>
      </c>
      <c r="L26" t="s">
        <v>206</v>
      </c>
    </row>
    <row r="27" spans="1:14" x14ac:dyDescent="0.2">
      <c r="A27">
        <v>2002</v>
      </c>
      <c r="B27" t="s">
        <v>205</v>
      </c>
      <c r="C27">
        <v>6.7709999999999999</v>
      </c>
      <c r="D27" t="s">
        <v>205</v>
      </c>
      <c r="E27">
        <v>6.8419999999999996</v>
      </c>
      <c r="F27" t="s">
        <v>205</v>
      </c>
      <c r="G27">
        <v>7.0279999999999996</v>
      </c>
      <c r="H27" t="s">
        <v>205</v>
      </c>
      <c r="I27" s="2">
        <f>N27/1000</f>
        <v>4.3300079999999994</v>
      </c>
      <c r="J27" t="s">
        <v>205</v>
      </c>
      <c r="K27" t="s">
        <v>283</v>
      </c>
      <c r="L27" t="s">
        <v>206</v>
      </c>
      <c r="M27">
        <v>2002</v>
      </c>
      <c r="N27">
        <v>4330.0079999999998</v>
      </c>
    </row>
    <row r="28" spans="1:14" x14ac:dyDescent="0.2">
      <c r="A28">
        <v>2003</v>
      </c>
      <c r="B28" t="s">
        <v>205</v>
      </c>
      <c r="C28">
        <v>13.507999999999999</v>
      </c>
      <c r="D28" t="s">
        <v>205</v>
      </c>
      <c r="E28">
        <v>10.846</v>
      </c>
      <c r="F28" t="s">
        <v>205</v>
      </c>
      <c r="G28">
        <v>11.468</v>
      </c>
      <c r="H28" t="s">
        <v>205</v>
      </c>
      <c r="J28" t="s">
        <v>205</v>
      </c>
      <c r="L28" t="s">
        <v>206</v>
      </c>
    </row>
    <row r="29" spans="1:14" x14ac:dyDescent="0.2">
      <c r="A29">
        <v>2004</v>
      </c>
      <c r="B29" t="s">
        <v>205</v>
      </c>
      <c r="C29">
        <v>5.1059999999999999</v>
      </c>
      <c r="D29" t="s">
        <v>205</v>
      </c>
      <c r="E29">
        <v>5.423</v>
      </c>
      <c r="F29" t="s">
        <v>205</v>
      </c>
      <c r="G29">
        <v>5.7430000000000003</v>
      </c>
      <c r="H29" t="s">
        <v>205</v>
      </c>
      <c r="I29" s="2">
        <f>N29/1000</f>
        <v>4.0161799999999994</v>
      </c>
      <c r="J29" t="s">
        <v>205</v>
      </c>
      <c r="K29" t="s">
        <v>281</v>
      </c>
      <c r="L29" t="s">
        <v>206</v>
      </c>
      <c r="M29">
        <v>2004</v>
      </c>
      <c r="N29">
        <v>4016.18</v>
      </c>
    </row>
    <row r="30" spans="1:14" x14ac:dyDescent="0.2">
      <c r="A30">
        <v>2005</v>
      </c>
      <c r="B30" t="s">
        <v>205</v>
      </c>
      <c r="C30">
        <v>6.6959999999999997</v>
      </c>
      <c r="D30" t="s">
        <v>205</v>
      </c>
      <c r="E30">
        <v>6.9050000000000002</v>
      </c>
      <c r="F30" t="s">
        <v>205</v>
      </c>
      <c r="G30">
        <v>7.0179999999999998</v>
      </c>
      <c r="H30" t="s">
        <v>205</v>
      </c>
      <c r="J30" t="s">
        <v>205</v>
      </c>
      <c r="L30" t="s">
        <v>206</v>
      </c>
    </row>
    <row r="31" spans="1:14" x14ac:dyDescent="0.2">
      <c r="A31">
        <v>2006</v>
      </c>
      <c r="B31" t="s">
        <v>205</v>
      </c>
      <c r="C31">
        <v>3.8860000000000001</v>
      </c>
      <c r="D31" t="s">
        <v>205</v>
      </c>
      <c r="E31">
        <v>4.0039999999999996</v>
      </c>
      <c r="F31" t="s">
        <v>205</v>
      </c>
      <c r="G31">
        <v>4.016</v>
      </c>
      <c r="H31" t="s">
        <v>205</v>
      </c>
      <c r="I31" s="2">
        <f>N31/1000</f>
        <v>1.887421</v>
      </c>
      <c r="J31" t="s">
        <v>205</v>
      </c>
      <c r="K31" t="s">
        <v>279</v>
      </c>
      <c r="L31" t="s">
        <v>206</v>
      </c>
      <c r="M31">
        <v>2006</v>
      </c>
      <c r="N31">
        <v>1887.421</v>
      </c>
    </row>
    <row r="32" spans="1:14" x14ac:dyDescent="0.2">
      <c r="A32">
        <v>2007</v>
      </c>
      <c r="B32" t="s">
        <v>205</v>
      </c>
      <c r="C32">
        <v>6.1449999999999996</v>
      </c>
      <c r="D32" t="s">
        <v>205</v>
      </c>
      <c r="E32">
        <v>6.4109999999999996</v>
      </c>
      <c r="F32" t="s">
        <v>205</v>
      </c>
      <c r="G32">
        <v>6.4379999999999997</v>
      </c>
      <c r="H32" t="s">
        <v>205</v>
      </c>
      <c r="I32" s="2">
        <f>N32/1000</f>
        <v>2.2880700000000003</v>
      </c>
      <c r="J32" t="s">
        <v>205</v>
      </c>
      <c r="K32" t="s">
        <v>277</v>
      </c>
      <c r="L32" t="s">
        <v>206</v>
      </c>
      <c r="M32">
        <v>2007</v>
      </c>
      <c r="N32">
        <v>2288.0700000000002</v>
      </c>
    </row>
    <row r="33" spans="1:14" x14ac:dyDescent="0.2">
      <c r="A33">
        <v>2008</v>
      </c>
      <c r="B33" t="s">
        <v>205</v>
      </c>
      <c r="C33">
        <v>3.9940000000000002</v>
      </c>
      <c r="D33" t="s">
        <v>205</v>
      </c>
      <c r="E33">
        <v>4.2460000000000004</v>
      </c>
      <c r="F33" t="s">
        <v>205</v>
      </c>
      <c r="G33">
        <v>4.258</v>
      </c>
      <c r="H33" t="s">
        <v>205</v>
      </c>
      <c r="I33" s="2">
        <f>N33/1000</f>
        <v>1.4074790000000001</v>
      </c>
      <c r="J33" t="s">
        <v>205</v>
      </c>
      <c r="K33" t="s">
        <v>243</v>
      </c>
      <c r="L33" t="s">
        <v>206</v>
      </c>
      <c r="M33">
        <v>2008</v>
      </c>
      <c r="N33">
        <v>1407.479</v>
      </c>
    </row>
    <row r="34" spans="1:14" x14ac:dyDescent="0.2">
      <c r="A34">
        <v>2009</v>
      </c>
      <c r="B34" t="s">
        <v>205</v>
      </c>
      <c r="C34">
        <v>2.99</v>
      </c>
      <c r="D34" t="s">
        <v>205</v>
      </c>
      <c r="E34">
        <v>2.9289999999999998</v>
      </c>
      <c r="F34" t="s">
        <v>205</v>
      </c>
      <c r="G34">
        <v>2.9340000000000002</v>
      </c>
      <c r="H34" t="s">
        <v>205</v>
      </c>
      <c r="I34" s="2">
        <f>N34/1000</f>
        <v>1.3230599999999999</v>
      </c>
      <c r="J34" t="s">
        <v>205</v>
      </c>
      <c r="K34" t="s">
        <v>275</v>
      </c>
      <c r="L34" t="s">
        <v>206</v>
      </c>
      <c r="M34">
        <v>2009</v>
      </c>
      <c r="N34">
        <v>1323.06</v>
      </c>
    </row>
    <row r="35" spans="1:14" x14ac:dyDescent="0.2">
      <c r="A35">
        <v>2010</v>
      </c>
      <c r="B35" t="s">
        <v>205</v>
      </c>
      <c r="C35">
        <v>5.1319999999999997</v>
      </c>
      <c r="D35" t="s">
        <v>205</v>
      </c>
      <c r="E35">
        <v>5.1740000000000004</v>
      </c>
      <c r="F35" t="s">
        <v>205</v>
      </c>
      <c r="G35">
        <v>5.1829999999999998</v>
      </c>
      <c r="H35" t="s">
        <v>205</v>
      </c>
      <c r="I35" s="2">
        <f>N35/1000</f>
        <v>2.651176</v>
      </c>
      <c r="J35" t="s">
        <v>205</v>
      </c>
      <c r="K35" t="s">
        <v>272</v>
      </c>
      <c r="L35" t="s">
        <v>206</v>
      </c>
      <c r="M35">
        <v>2010</v>
      </c>
      <c r="N35">
        <v>2651.1759999999999</v>
      </c>
    </row>
    <row r="36" spans="1:14" x14ac:dyDescent="0.2">
      <c r="A36">
        <v>2011</v>
      </c>
      <c r="B36" t="s">
        <v>205</v>
      </c>
      <c r="C36">
        <v>3.9489999999999998</v>
      </c>
      <c r="D36" t="s">
        <v>205</v>
      </c>
      <c r="E36">
        <v>4.5389999999999997</v>
      </c>
      <c r="F36" t="s">
        <v>205</v>
      </c>
      <c r="G36">
        <v>4.6040000000000001</v>
      </c>
      <c r="H36" t="s">
        <v>205</v>
      </c>
      <c r="J36" t="s">
        <v>205</v>
      </c>
      <c r="L36" t="s">
        <v>206</v>
      </c>
    </row>
    <row r="37" spans="1:14" x14ac:dyDescent="0.2">
      <c r="A37">
        <v>2012</v>
      </c>
      <c r="B37" t="s">
        <v>205</v>
      </c>
      <c r="C37">
        <v>4.6139999999999999</v>
      </c>
      <c r="D37" t="s">
        <v>205</v>
      </c>
      <c r="E37">
        <v>4.7290000000000001</v>
      </c>
      <c r="F37" t="s">
        <v>205</v>
      </c>
      <c r="G37">
        <v>4.7709999999999999</v>
      </c>
      <c r="H37" t="s">
        <v>205</v>
      </c>
      <c r="I37" s="2">
        <f>N37/1000</f>
        <v>2.2989409999999997</v>
      </c>
      <c r="J37" t="s">
        <v>205</v>
      </c>
      <c r="K37" t="s">
        <v>273</v>
      </c>
      <c r="L37" t="s">
        <v>206</v>
      </c>
      <c r="M37">
        <v>2012</v>
      </c>
      <c r="N37">
        <v>2298.9409999999998</v>
      </c>
    </row>
    <row r="38" spans="1:14" x14ac:dyDescent="0.2">
      <c r="A38">
        <v>2013</v>
      </c>
      <c r="B38" t="s">
        <v>205</v>
      </c>
      <c r="C38">
        <v>6.1150000000000002</v>
      </c>
      <c r="D38" t="s">
        <v>205</v>
      </c>
      <c r="E38">
        <v>6.0960000000000001</v>
      </c>
      <c r="F38" t="s">
        <v>205</v>
      </c>
      <c r="G38">
        <v>6.1660000000000004</v>
      </c>
      <c r="H38" t="s">
        <v>205</v>
      </c>
      <c r="J38" t="s">
        <v>205</v>
      </c>
      <c r="L38" t="s">
        <v>206</v>
      </c>
    </row>
    <row r="39" spans="1:14" x14ac:dyDescent="0.2">
      <c r="A39">
        <v>2014</v>
      </c>
      <c r="B39" t="s">
        <v>205</v>
      </c>
      <c r="C39">
        <v>10.331</v>
      </c>
      <c r="D39" t="s">
        <v>205</v>
      </c>
      <c r="E39">
        <v>11.888999999999999</v>
      </c>
      <c r="F39" t="s">
        <v>205</v>
      </c>
      <c r="G39">
        <v>12.507999999999999</v>
      </c>
      <c r="H39" t="s">
        <v>205</v>
      </c>
      <c r="I39" s="2">
        <f>N39/1000</f>
        <v>4.7265990000000002</v>
      </c>
      <c r="J39" t="s">
        <v>205</v>
      </c>
      <c r="K39" t="s">
        <v>272</v>
      </c>
      <c r="L39" t="s">
        <v>206</v>
      </c>
      <c r="M39">
        <v>2014</v>
      </c>
      <c r="N39">
        <v>4726.5990000000002</v>
      </c>
    </row>
    <row r="40" spans="1:14" x14ac:dyDescent="0.2">
      <c r="A40">
        <v>2015</v>
      </c>
      <c r="B40" t="s">
        <v>205</v>
      </c>
      <c r="C40">
        <v>8.5869999999999997</v>
      </c>
      <c r="D40" t="s">
        <v>205</v>
      </c>
      <c r="E40">
        <v>9.6039999999999992</v>
      </c>
      <c r="F40" t="s">
        <v>205</v>
      </c>
      <c r="G40">
        <v>10.878</v>
      </c>
      <c r="H40" t="s">
        <v>205</v>
      </c>
      <c r="J40" t="s">
        <v>205</v>
      </c>
      <c r="L40" t="s">
        <v>206</v>
      </c>
    </row>
    <row r="41" spans="1:14" x14ac:dyDescent="0.2">
      <c r="A41">
        <v>2016</v>
      </c>
      <c r="B41" t="s">
        <v>205</v>
      </c>
      <c r="C41">
        <v>6.6079999999999997</v>
      </c>
      <c r="D41" t="s">
        <v>205</v>
      </c>
      <c r="E41">
        <v>7.2160000000000002</v>
      </c>
      <c r="F41" t="s">
        <v>205</v>
      </c>
      <c r="G41">
        <v>9.7759999999999998</v>
      </c>
      <c r="H41" t="s">
        <v>205</v>
      </c>
      <c r="I41" s="2">
        <f>N41/1000</f>
        <v>4.8288896870000002</v>
      </c>
      <c r="J41" t="s">
        <v>205</v>
      </c>
      <c r="K41" t="s">
        <v>270</v>
      </c>
      <c r="L41" t="s">
        <v>206</v>
      </c>
      <c r="M41">
        <v>2016</v>
      </c>
      <c r="N41">
        <v>4828.8896869999999</v>
      </c>
    </row>
    <row r="42" spans="1:14" x14ac:dyDescent="0.2">
      <c r="A42">
        <v>2017</v>
      </c>
      <c r="B42" t="s">
        <v>205</v>
      </c>
      <c r="C42">
        <v>6.2560000000000002</v>
      </c>
      <c r="D42" t="s">
        <v>205</v>
      </c>
      <c r="E42">
        <v>6.9409999999999998</v>
      </c>
      <c r="F42" t="s">
        <v>205</v>
      </c>
      <c r="G42">
        <v>8.6940000000000008</v>
      </c>
      <c r="H42" t="s">
        <v>205</v>
      </c>
      <c r="J42" t="s">
        <v>205</v>
      </c>
      <c r="L42" t="s">
        <v>206</v>
      </c>
    </row>
    <row r="43" spans="1:14" x14ac:dyDescent="0.2">
      <c r="A43">
        <v>2018</v>
      </c>
      <c r="B43" t="s">
        <v>205</v>
      </c>
      <c r="C43">
        <v>4.1870000000000003</v>
      </c>
      <c r="D43" t="s">
        <v>205</v>
      </c>
      <c r="E43">
        <v>4.0019999999999998</v>
      </c>
      <c r="F43" t="s">
        <v>205</v>
      </c>
      <c r="G43">
        <v>5.5960000000000001</v>
      </c>
      <c r="H43" t="s">
        <v>205</v>
      </c>
      <c r="I43" s="2">
        <f>N43/1000</f>
        <v>2.4994010640000002</v>
      </c>
      <c r="J43" t="s">
        <v>205</v>
      </c>
      <c r="L43" t="s">
        <v>206</v>
      </c>
      <c r="M43">
        <v>2018</v>
      </c>
      <c r="N43">
        <v>2499.4010640000001</v>
      </c>
    </row>
    <row r="44" spans="1:14" x14ac:dyDescent="0.2">
      <c r="A44" t="s">
        <v>207</v>
      </c>
      <c r="L44" t="s">
        <v>206</v>
      </c>
    </row>
    <row r="45" spans="1:14" x14ac:dyDescent="0.2">
      <c r="A45" t="s">
        <v>209</v>
      </c>
      <c r="B45" t="s">
        <v>205</v>
      </c>
      <c r="C45" s="2">
        <f>AVERAGE(C7:C43)</f>
        <v>6.6829729729729737</v>
      </c>
      <c r="D45" t="s">
        <v>205</v>
      </c>
      <c r="E45" s="2">
        <f>AVERAGE(E7:E43)</f>
        <v>6.779972972972975</v>
      </c>
      <c r="F45" t="s">
        <v>205</v>
      </c>
      <c r="G45" s="2">
        <f>AVERAGE(G7:G43)</f>
        <v>7.10135135135135</v>
      </c>
      <c r="H45" t="s">
        <v>205</v>
      </c>
      <c r="I45" s="2">
        <f>AVERAGE(I19:I43)</f>
        <v>3.1412014844374996</v>
      </c>
      <c r="J45" t="s">
        <v>205</v>
      </c>
      <c r="L45" t="s">
        <v>206</v>
      </c>
    </row>
    <row r="46" spans="1:14" x14ac:dyDescent="0.2">
      <c r="A46" t="s">
        <v>207</v>
      </c>
    </row>
    <row r="47" spans="1:14" x14ac:dyDescent="0.2">
      <c r="A47" t="s">
        <v>295</v>
      </c>
    </row>
    <row r="48" spans="1:14" x14ac:dyDescent="0.2">
      <c r="A48" t="s">
        <v>297</v>
      </c>
    </row>
    <row r="50" spans="1:1" x14ac:dyDescent="0.2">
      <c r="A50" s="41" t="s">
        <v>364</v>
      </c>
    </row>
    <row r="51" spans="1:1" x14ac:dyDescent="0.2">
      <c r="A51" s="41" t="s">
        <v>365</v>
      </c>
    </row>
    <row r="52" spans="1:1" x14ac:dyDescent="0.2">
      <c r="A52" s="41" t="s">
        <v>366</v>
      </c>
    </row>
    <row r="53" spans="1:1" x14ac:dyDescent="0.2">
      <c r="A53" s="41" t="s">
        <v>367</v>
      </c>
    </row>
    <row r="54" spans="1:1" x14ac:dyDescent="0.2">
      <c r="A54" s="41" t="s">
        <v>368</v>
      </c>
    </row>
    <row r="55" spans="1:1" x14ac:dyDescent="0.2">
      <c r="A55" s="41" t="s">
        <v>369</v>
      </c>
    </row>
    <row r="56" spans="1:1" x14ac:dyDescent="0.2">
      <c r="A56" s="41" t="s">
        <v>369</v>
      </c>
    </row>
    <row r="57" spans="1:1" x14ac:dyDescent="0.2">
      <c r="A57" s="41" t="s">
        <v>369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424"/>
  <sheetViews>
    <sheetView showGridLines="0" topLeftCell="K346" zoomScale="294" workbookViewId="0">
      <selection activeCell="R353" sqref="C352:R353"/>
    </sheetView>
  </sheetViews>
  <sheetFormatPr baseColWidth="10" defaultColWidth="10.83203125" defaultRowHeight="14" x14ac:dyDescent="0.2"/>
  <cols>
    <col min="1" max="1" width="10.83203125" style="13"/>
    <col min="2" max="17" width="7" style="4" customWidth="1"/>
    <col min="18" max="18" width="9.6640625" style="4" customWidth="1"/>
    <col min="19" max="58" width="7" style="4" customWidth="1"/>
    <col min="59" max="16384" width="10.83203125" style="4"/>
  </cols>
  <sheetData>
    <row r="1" spans="2:56" x14ac:dyDescent="0.2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2:56" x14ac:dyDescent="0.2">
      <c r="B2" s="4" t="s">
        <v>0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</row>
    <row r="3" spans="2:56" x14ac:dyDescent="0.2">
      <c r="C3" s="4">
        <v>1964</v>
      </c>
      <c r="D3" s="4">
        <v>1982</v>
      </c>
      <c r="E3" s="4">
        <v>1994</v>
      </c>
    </row>
    <row r="4" spans="2:56" x14ac:dyDescent="0.2">
      <c r="B4" s="4" t="s">
        <v>0</v>
      </c>
      <c r="C4" s="4" t="s">
        <v>15</v>
      </c>
      <c r="D4" s="4">
        <v>46</v>
      </c>
      <c r="E4" s="4">
        <v>1</v>
      </c>
    </row>
    <row r="5" spans="2:56" x14ac:dyDescent="0.2">
      <c r="B5" s="4">
        <v>2018</v>
      </c>
    </row>
    <row r="6" spans="2:56" x14ac:dyDescent="0.2">
      <c r="B6" s="4" t="s">
        <v>0</v>
      </c>
      <c r="C6" s="4" t="s">
        <v>16</v>
      </c>
      <c r="D6" s="4" t="s">
        <v>17</v>
      </c>
      <c r="E6" s="4" t="s">
        <v>18</v>
      </c>
      <c r="F6" s="4" t="s">
        <v>19</v>
      </c>
      <c r="G6" s="4" t="s">
        <v>20</v>
      </c>
      <c r="H6" s="4" t="s">
        <v>21</v>
      </c>
      <c r="I6" s="4" t="s">
        <v>22</v>
      </c>
    </row>
    <row r="7" spans="2:56" x14ac:dyDescent="0.2">
      <c r="B7" s="4">
        <v>1</v>
      </c>
    </row>
    <row r="8" spans="2:56" x14ac:dyDescent="0.2">
      <c r="B8" s="4" t="s">
        <v>0</v>
      </c>
      <c r="C8" s="4" t="s">
        <v>23</v>
      </c>
      <c r="D8" s="4" t="s">
        <v>19</v>
      </c>
      <c r="E8" s="4" t="s">
        <v>21</v>
      </c>
      <c r="F8" s="4" t="s">
        <v>24</v>
      </c>
    </row>
    <row r="9" spans="2:56" x14ac:dyDescent="0.2">
      <c r="B9" s="4">
        <v>15</v>
      </c>
    </row>
    <row r="10" spans="2:56" x14ac:dyDescent="0.2">
      <c r="B10" s="4" t="s">
        <v>0</v>
      </c>
      <c r="C10" s="4" t="s">
        <v>25</v>
      </c>
      <c r="D10" s="4" t="s">
        <v>26</v>
      </c>
      <c r="E10" s="4" t="s">
        <v>21</v>
      </c>
    </row>
    <row r="11" spans="2:56" x14ac:dyDescent="0.2">
      <c r="B11" s="4">
        <v>0</v>
      </c>
      <c r="C11" s="4">
        <v>8.0000000000000002E-3</v>
      </c>
      <c r="D11" s="4">
        <v>0.28899999999999998</v>
      </c>
      <c r="E11" s="4">
        <v>0.64100000000000001</v>
      </c>
      <c r="F11" s="4">
        <v>0.84199999999999997</v>
      </c>
      <c r="G11" s="4">
        <v>0.90100000000000002</v>
      </c>
      <c r="H11" s="4">
        <v>0.94699999999999995</v>
      </c>
      <c r="I11" s="4">
        <v>0.96299999999999997</v>
      </c>
      <c r="J11" s="4">
        <v>0.97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</row>
    <row r="12" spans="2:56" x14ac:dyDescent="0.2">
      <c r="B12" s="4" t="s">
        <v>0</v>
      </c>
      <c r="C12" s="4" t="s">
        <v>27</v>
      </c>
      <c r="D12" s="4" t="s">
        <v>28</v>
      </c>
    </row>
    <row r="13" spans="2:56" x14ac:dyDescent="0.2">
      <c r="B13" s="4" t="s">
        <v>0</v>
      </c>
      <c r="C13" s="4">
        <v>1965</v>
      </c>
      <c r="D13" s="4">
        <v>1966</v>
      </c>
      <c r="E13" s="4">
        <v>1967</v>
      </c>
      <c r="F13" s="4">
        <v>1968</v>
      </c>
      <c r="G13" s="4">
        <v>1969</v>
      </c>
      <c r="H13" s="4">
        <v>1970</v>
      </c>
      <c r="I13" s="4">
        <v>1971</v>
      </c>
      <c r="J13" s="4">
        <v>1972</v>
      </c>
      <c r="K13" s="4">
        <v>1973</v>
      </c>
      <c r="L13" s="4">
        <v>1974</v>
      </c>
      <c r="M13" s="4">
        <v>1975</v>
      </c>
      <c r="N13" s="4">
        <v>1976</v>
      </c>
      <c r="O13" s="4">
        <v>1977</v>
      </c>
      <c r="P13" s="4">
        <v>1978</v>
      </c>
      <c r="Q13" s="4">
        <v>1979</v>
      </c>
      <c r="R13" s="4">
        <v>1980</v>
      </c>
      <c r="S13" s="4">
        <v>1981</v>
      </c>
      <c r="T13" s="4">
        <v>1982</v>
      </c>
      <c r="U13" s="4">
        <v>1983</v>
      </c>
      <c r="V13" s="4">
        <v>1984</v>
      </c>
      <c r="W13" s="4">
        <v>1985</v>
      </c>
      <c r="X13" s="4">
        <v>1986</v>
      </c>
      <c r="Y13" s="4">
        <v>1987</v>
      </c>
      <c r="Z13" s="4">
        <v>1988</v>
      </c>
      <c r="AA13" s="4">
        <v>1989</v>
      </c>
      <c r="AB13" s="4">
        <v>1990</v>
      </c>
      <c r="AC13" s="4">
        <v>1991</v>
      </c>
      <c r="AD13" s="4">
        <v>1992</v>
      </c>
      <c r="AE13" s="4">
        <v>1993</v>
      </c>
      <c r="AF13" s="4">
        <v>1994</v>
      </c>
      <c r="AG13" s="4">
        <v>1995</v>
      </c>
      <c r="AH13" s="4">
        <v>1996</v>
      </c>
      <c r="AI13" s="4">
        <v>1997</v>
      </c>
      <c r="AJ13" s="4">
        <v>1998</v>
      </c>
      <c r="AK13" s="4">
        <v>1999</v>
      </c>
      <c r="AL13" s="4">
        <v>2000</v>
      </c>
      <c r="AM13" s="4">
        <v>2001</v>
      </c>
      <c r="AN13" s="4">
        <v>2002</v>
      </c>
      <c r="AO13" s="4">
        <v>2003</v>
      </c>
      <c r="AP13" s="4">
        <v>2004</v>
      </c>
      <c r="AQ13" s="4">
        <v>2005</v>
      </c>
      <c r="AR13" s="4">
        <v>2006</v>
      </c>
      <c r="AS13" s="4">
        <v>2007</v>
      </c>
      <c r="AT13" s="4">
        <v>2008</v>
      </c>
      <c r="AU13" s="4">
        <v>2009</v>
      </c>
      <c r="AV13" s="4">
        <v>2010</v>
      </c>
      <c r="AW13" s="4">
        <v>2011</v>
      </c>
      <c r="AX13" s="4">
        <v>2012</v>
      </c>
      <c r="AY13" s="4">
        <v>2013</v>
      </c>
      <c r="AZ13" s="4">
        <v>2014</v>
      </c>
      <c r="BA13" s="4">
        <v>2015</v>
      </c>
      <c r="BB13" s="4">
        <v>2016</v>
      </c>
      <c r="BC13" s="4">
        <v>2017</v>
      </c>
      <c r="BD13" s="4">
        <v>2018</v>
      </c>
    </row>
    <row r="14" spans="2:56" x14ac:dyDescent="0.2">
      <c r="B14" s="4" t="s">
        <v>0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</row>
    <row r="15" spans="2:56" x14ac:dyDescent="0.2">
      <c r="B15" s="4">
        <v>8</v>
      </c>
      <c r="C15" s="4">
        <v>7</v>
      </c>
      <c r="D15" s="4">
        <v>2</v>
      </c>
      <c r="E15" s="4">
        <v>9</v>
      </c>
      <c r="F15" s="4">
        <v>7</v>
      </c>
      <c r="G15" s="4">
        <v>7</v>
      </c>
      <c r="H15" s="4">
        <v>7</v>
      </c>
      <c r="I15" s="4">
        <v>7</v>
      </c>
      <c r="J15" s="4">
        <v>8</v>
      </c>
      <c r="K15" s="4">
        <v>6</v>
      </c>
      <c r="L15" s="4">
        <v>5</v>
      </c>
      <c r="M15" s="4">
        <v>7</v>
      </c>
      <c r="N15" s="4">
        <v>8</v>
      </c>
      <c r="O15" s="4">
        <v>8</v>
      </c>
      <c r="P15" s="4">
        <v>7</v>
      </c>
      <c r="Q15" s="4">
        <v>5</v>
      </c>
      <c r="R15" s="4">
        <v>4</v>
      </c>
      <c r="S15" s="4">
        <v>6</v>
      </c>
      <c r="T15" s="4">
        <v>7</v>
      </c>
      <c r="U15" s="4">
        <v>8</v>
      </c>
      <c r="V15" s="4">
        <v>3</v>
      </c>
      <c r="W15" s="4">
        <v>7</v>
      </c>
      <c r="X15" s="4">
        <v>7</v>
      </c>
      <c r="Y15" s="4">
        <v>7</v>
      </c>
      <c r="Z15" s="4">
        <v>7</v>
      </c>
      <c r="AA15" s="4">
        <v>8</v>
      </c>
      <c r="AB15" s="4">
        <v>4</v>
      </c>
      <c r="AC15" s="4">
        <v>6</v>
      </c>
      <c r="AD15" s="4">
        <v>2</v>
      </c>
      <c r="AE15" s="4">
        <v>1</v>
      </c>
      <c r="AF15" s="4">
        <v>6</v>
      </c>
      <c r="AG15" s="4">
        <v>6</v>
      </c>
      <c r="AH15" s="4">
        <v>4</v>
      </c>
      <c r="AI15" s="4">
        <v>4</v>
      </c>
      <c r="AJ15" s="4">
        <v>10</v>
      </c>
      <c r="AK15" s="4">
        <v>4</v>
      </c>
      <c r="AL15" s="4">
        <v>4</v>
      </c>
      <c r="AM15" s="4">
        <v>4</v>
      </c>
      <c r="AN15" s="4">
        <v>4</v>
      </c>
      <c r="AO15" s="4">
        <v>4</v>
      </c>
      <c r="AP15" s="4">
        <v>4</v>
      </c>
      <c r="AQ15" s="4">
        <v>4</v>
      </c>
      <c r="AR15" s="4">
        <v>4</v>
      </c>
      <c r="AS15" s="4">
        <v>4</v>
      </c>
      <c r="AT15" s="4">
        <v>4</v>
      </c>
      <c r="AU15" s="4">
        <v>4</v>
      </c>
      <c r="AV15" s="4">
        <v>4</v>
      </c>
      <c r="AW15" s="4">
        <v>4</v>
      </c>
      <c r="AX15" s="4">
        <v>4</v>
      </c>
      <c r="AY15" s="4">
        <v>4</v>
      </c>
      <c r="AZ15" s="4">
        <v>4</v>
      </c>
      <c r="BA15" s="4">
        <v>4</v>
      </c>
      <c r="BB15" s="4">
        <v>4</v>
      </c>
      <c r="BC15" s="5">
        <v>4</v>
      </c>
      <c r="BD15" s="5">
        <v>4</v>
      </c>
    </row>
    <row r="16" spans="2:56" x14ac:dyDescent="0.2">
      <c r="B16" s="4">
        <v>5</v>
      </c>
      <c r="C16" s="4">
        <v>6</v>
      </c>
      <c r="D16" s="4">
        <v>6</v>
      </c>
      <c r="E16" s="4">
        <v>8</v>
      </c>
      <c r="F16" s="4">
        <v>5</v>
      </c>
      <c r="G16" s="4">
        <v>8</v>
      </c>
      <c r="H16" s="4">
        <v>5</v>
      </c>
      <c r="I16" s="4">
        <v>4</v>
      </c>
      <c r="J16" s="4">
        <v>8</v>
      </c>
      <c r="K16" s="4">
        <v>4</v>
      </c>
      <c r="L16" s="4">
        <v>5</v>
      </c>
      <c r="M16" s="4">
        <v>5</v>
      </c>
      <c r="N16" s="4">
        <v>6</v>
      </c>
      <c r="O16" s="4">
        <v>5</v>
      </c>
      <c r="P16" s="4">
        <v>8</v>
      </c>
      <c r="Q16" s="4">
        <v>11</v>
      </c>
      <c r="R16" s="4">
        <v>6</v>
      </c>
      <c r="S16" s="4">
        <v>7</v>
      </c>
      <c r="T16" s="4">
        <v>9</v>
      </c>
      <c r="U16" s="4">
        <v>10</v>
      </c>
      <c r="V16" s="4">
        <v>4</v>
      </c>
      <c r="W16" s="4">
        <v>4</v>
      </c>
      <c r="X16" s="4">
        <v>6</v>
      </c>
      <c r="Y16" s="4">
        <v>5</v>
      </c>
      <c r="Z16" s="4">
        <v>7</v>
      </c>
      <c r="AA16" s="4">
        <v>9</v>
      </c>
      <c r="AB16" s="4">
        <v>5</v>
      </c>
      <c r="AC16" s="4">
        <v>7</v>
      </c>
      <c r="AD16" s="4">
        <v>3</v>
      </c>
      <c r="AE16" s="4">
        <v>5</v>
      </c>
      <c r="AF16" s="4">
        <v>3</v>
      </c>
      <c r="AG16" s="4">
        <v>5</v>
      </c>
      <c r="AH16" s="4">
        <v>4</v>
      </c>
      <c r="AI16" s="4">
        <v>6</v>
      </c>
      <c r="AJ16" s="4">
        <v>11</v>
      </c>
      <c r="AK16" s="4">
        <v>4</v>
      </c>
      <c r="AL16" s="4">
        <v>4</v>
      </c>
      <c r="AM16" s="4">
        <v>4</v>
      </c>
      <c r="AN16" s="4">
        <v>4</v>
      </c>
      <c r="AO16" s="4">
        <v>4</v>
      </c>
      <c r="AP16" s="4">
        <v>4</v>
      </c>
      <c r="AQ16" s="4">
        <v>4</v>
      </c>
      <c r="AR16" s="4">
        <v>4</v>
      </c>
      <c r="AS16" s="4">
        <v>4</v>
      </c>
      <c r="AT16" s="4">
        <v>4</v>
      </c>
      <c r="AU16" s="4">
        <v>4</v>
      </c>
      <c r="AV16" s="4">
        <v>4</v>
      </c>
      <c r="AW16" s="4">
        <v>4</v>
      </c>
      <c r="AX16" s="4">
        <v>4</v>
      </c>
      <c r="AY16" s="4">
        <v>4</v>
      </c>
      <c r="AZ16" s="4">
        <v>4</v>
      </c>
      <c r="BA16" s="4">
        <v>4</v>
      </c>
      <c r="BB16" s="4">
        <v>4</v>
      </c>
      <c r="BC16" s="5">
        <v>4</v>
      </c>
      <c r="BD16" s="5">
        <v>4</v>
      </c>
    </row>
    <row r="17" spans="1:20" x14ac:dyDescent="0.2">
      <c r="B17" s="4" t="s">
        <v>0</v>
      </c>
      <c r="C17" s="4" t="s">
        <v>36</v>
      </c>
      <c r="D17" s="4" t="s">
        <v>37</v>
      </c>
      <c r="E17" s="4" t="s">
        <v>38</v>
      </c>
      <c r="F17" s="4" t="s">
        <v>12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4">
        <v>10</v>
      </c>
      <c r="P17" s="4">
        <v>11</v>
      </c>
      <c r="Q17" s="4">
        <v>12</v>
      </c>
      <c r="R17" s="4">
        <v>13</v>
      </c>
      <c r="S17" s="4">
        <v>14</v>
      </c>
      <c r="T17" s="4">
        <v>15</v>
      </c>
    </row>
    <row r="18" spans="1:20" x14ac:dyDescent="0.2">
      <c r="A18" s="13">
        <v>1964</v>
      </c>
      <c r="B18" s="4">
        <v>6.6E-3</v>
      </c>
      <c r="C18" s="4">
        <v>0.17</v>
      </c>
      <c r="D18" s="4">
        <v>0.30299999999999999</v>
      </c>
      <c r="E18" s="4">
        <v>0.44700000000000001</v>
      </c>
      <c r="F18" s="4">
        <v>0.58899999999999997</v>
      </c>
      <c r="G18" s="4">
        <v>0.72199999999999998</v>
      </c>
      <c r="H18" s="4">
        <v>0.84</v>
      </c>
      <c r="I18" s="4">
        <v>0.94199999999999995</v>
      </c>
      <c r="J18" s="4">
        <v>1.0289999999999999</v>
      </c>
      <c r="K18" s="4">
        <v>1.1020000000000001</v>
      </c>
      <c r="L18" s="4">
        <v>1.163</v>
      </c>
      <c r="M18" s="4">
        <v>1.212</v>
      </c>
      <c r="N18" s="4">
        <v>1.2529999999999999</v>
      </c>
      <c r="O18" s="4">
        <v>1.286</v>
      </c>
      <c r="P18" s="4">
        <v>1.3120000000000001</v>
      </c>
    </row>
    <row r="19" spans="1:20" x14ac:dyDescent="0.2">
      <c r="A19" s="13">
        <v>1965</v>
      </c>
      <c r="B19" s="4">
        <v>6.6E-3</v>
      </c>
      <c r="C19" s="4">
        <v>0.17</v>
      </c>
      <c r="D19" s="4">
        <v>0.30299999999999999</v>
      </c>
      <c r="E19" s="4">
        <v>0.44700000000000001</v>
      </c>
      <c r="F19" s="4">
        <v>0.58899999999999997</v>
      </c>
      <c r="G19" s="4">
        <v>0.72199999999999998</v>
      </c>
      <c r="H19" s="4">
        <v>0.84</v>
      </c>
      <c r="I19" s="4">
        <v>0.94199999999999995</v>
      </c>
      <c r="J19" s="4">
        <v>1.0289999999999999</v>
      </c>
      <c r="K19" s="4">
        <v>1.1020000000000001</v>
      </c>
      <c r="L19" s="4">
        <v>1.163</v>
      </c>
      <c r="M19" s="4">
        <v>1.212</v>
      </c>
      <c r="N19" s="4">
        <v>1.2529999999999999</v>
      </c>
      <c r="O19" s="4">
        <v>1.286</v>
      </c>
      <c r="P19" s="4">
        <v>1.3120000000000001</v>
      </c>
    </row>
    <row r="20" spans="1:20" x14ac:dyDescent="0.2">
      <c r="A20" s="13">
        <v>1966</v>
      </c>
      <c r="B20" s="4">
        <v>6.6E-3</v>
      </c>
      <c r="C20" s="4">
        <v>0.17</v>
      </c>
      <c r="D20" s="4">
        <v>0.30299999999999999</v>
      </c>
      <c r="E20" s="4">
        <v>0.44700000000000001</v>
      </c>
      <c r="F20" s="4">
        <v>0.58899999999999997</v>
      </c>
      <c r="G20" s="4">
        <v>0.72199999999999998</v>
      </c>
      <c r="H20" s="4">
        <v>0.84</v>
      </c>
      <c r="I20" s="4">
        <v>0.94199999999999995</v>
      </c>
      <c r="J20" s="4">
        <v>1.0289999999999999</v>
      </c>
      <c r="K20" s="4">
        <v>1.1020000000000001</v>
      </c>
      <c r="L20" s="4">
        <v>1.163</v>
      </c>
      <c r="M20" s="4">
        <v>1.212</v>
      </c>
      <c r="N20" s="4">
        <v>1.2529999999999999</v>
      </c>
      <c r="O20" s="4">
        <v>1.286</v>
      </c>
      <c r="P20" s="4">
        <v>1.3120000000000001</v>
      </c>
    </row>
    <row r="21" spans="1:20" x14ac:dyDescent="0.2">
      <c r="A21" s="13">
        <v>1967</v>
      </c>
      <c r="B21" s="4">
        <v>6.6E-3</v>
      </c>
      <c r="C21" s="4">
        <v>0.17</v>
      </c>
      <c r="D21" s="4">
        <v>0.30299999999999999</v>
      </c>
      <c r="E21" s="4">
        <v>0.44700000000000001</v>
      </c>
      <c r="F21" s="4">
        <v>0.58899999999999997</v>
      </c>
      <c r="G21" s="4">
        <v>0.72199999999999998</v>
      </c>
      <c r="H21" s="4">
        <v>0.84</v>
      </c>
      <c r="I21" s="4">
        <v>0.94199999999999995</v>
      </c>
      <c r="J21" s="4">
        <v>1.0289999999999999</v>
      </c>
      <c r="K21" s="4">
        <v>1.1020000000000001</v>
      </c>
      <c r="L21" s="4">
        <v>1.163</v>
      </c>
      <c r="M21" s="4">
        <v>1.212</v>
      </c>
      <c r="N21" s="4">
        <v>1.2529999999999999</v>
      </c>
      <c r="O21" s="4">
        <v>1.286</v>
      </c>
      <c r="P21" s="4">
        <v>1.3120000000000001</v>
      </c>
    </row>
    <row r="22" spans="1:20" x14ac:dyDescent="0.2">
      <c r="A22" s="13">
        <v>1968</v>
      </c>
      <c r="B22" s="4">
        <v>6.6E-3</v>
      </c>
      <c r="C22" s="4">
        <v>0.17</v>
      </c>
      <c r="D22" s="4">
        <v>0.30299999999999999</v>
      </c>
      <c r="E22" s="4">
        <v>0.44700000000000001</v>
      </c>
      <c r="F22" s="4">
        <v>0.58899999999999997</v>
      </c>
      <c r="G22" s="4">
        <v>0.72199999999999998</v>
      </c>
      <c r="H22" s="4">
        <v>0.84</v>
      </c>
      <c r="I22" s="4">
        <v>0.94199999999999995</v>
      </c>
      <c r="J22" s="4">
        <v>1.0289999999999999</v>
      </c>
      <c r="K22" s="4">
        <v>1.1020000000000001</v>
      </c>
      <c r="L22" s="4">
        <v>1.163</v>
      </c>
      <c r="M22" s="4">
        <v>1.212</v>
      </c>
      <c r="N22" s="4">
        <v>1.2529999999999999</v>
      </c>
      <c r="O22" s="4">
        <v>1.286</v>
      </c>
      <c r="P22" s="4">
        <v>1.3120000000000001</v>
      </c>
    </row>
    <row r="23" spans="1:20" x14ac:dyDescent="0.2">
      <c r="A23" s="13">
        <v>1969</v>
      </c>
      <c r="B23" s="4">
        <v>6.6E-3</v>
      </c>
      <c r="C23" s="4">
        <v>0.17</v>
      </c>
      <c r="D23" s="4">
        <v>0.30299999999999999</v>
      </c>
      <c r="E23" s="4">
        <v>0.44700000000000001</v>
      </c>
      <c r="F23" s="4">
        <v>0.58899999999999997</v>
      </c>
      <c r="G23" s="4">
        <v>0.72199999999999998</v>
      </c>
      <c r="H23" s="4">
        <v>0.84</v>
      </c>
      <c r="I23" s="4">
        <v>0.94199999999999995</v>
      </c>
      <c r="J23" s="4">
        <v>1.0289999999999999</v>
      </c>
      <c r="K23" s="4">
        <v>1.1020000000000001</v>
      </c>
      <c r="L23" s="4">
        <v>1.163</v>
      </c>
      <c r="M23" s="4">
        <v>1.212</v>
      </c>
      <c r="N23" s="4">
        <v>1.2529999999999999</v>
      </c>
      <c r="O23" s="4">
        <v>1.286</v>
      </c>
      <c r="P23" s="4">
        <v>1.3120000000000001</v>
      </c>
    </row>
    <row r="24" spans="1:20" x14ac:dyDescent="0.2">
      <c r="A24" s="13">
        <v>1970</v>
      </c>
      <c r="B24" s="4">
        <v>6.6E-3</v>
      </c>
      <c r="C24" s="4">
        <v>0.17</v>
      </c>
      <c r="D24" s="4">
        <v>0.30299999999999999</v>
      </c>
      <c r="E24" s="4">
        <v>0.44700000000000001</v>
      </c>
      <c r="F24" s="4">
        <v>0.58899999999999997</v>
      </c>
      <c r="G24" s="4">
        <v>0.72199999999999998</v>
      </c>
      <c r="H24" s="4">
        <v>0.84</v>
      </c>
      <c r="I24" s="4">
        <v>0.94199999999999995</v>
      </c>
      <c r="J24" s="4">
        <v>1.0289999999999999</v>
      </c>
      <c r="K24" s="4">
        <v>1.1020000000000001</v>
      </c>
      <c r="L24" s="4">
        <v>1.163</v>
      </c>
      <c r="M24" s="4">
        <v>1.212</v>
      </c>
      <c r="N24" s="4">
        <v>1.2529999999999999</v>
      </c>
      <c r="O24" s="4">
        <v>1.286</v>
      </c>
      <c r="P24" s="4">
        <v>1.3120000000000001</v>
      </c>
    </row>
    <row r="25" spans="1:20" x14ac:dyDescent="0.2">
      <c r="A25" s="13">
        <v>1971</v>
      </c>
      <c r="B25" s="4">
        <v>6.6E-3</v>
      </c>
      <c r="C25" s="4">
        <v>0.17</v>
      </c>
      <c r="D25" s="4">
        <v>0.30299999999999999</v>
      </c>
      <c r="E25" s="4">
        <v>0.44700000000000001</v>
      </c>
      <c r="F25" s="4">
        <v>0.58899999999999997</v>
      </c>
      <c r="G25" s="4">
        <v>0.72199999999999998</v>
      </c>
      <c r="H25" s="4">
        <v>0.84</v>
      </c>
      <c r="I25" s="4">
        <v>0.94199999999999995</v>
      </c>
      <c r="J25" s="4">
        <v>1.0289999999999999</v>
      </c>
      <c r="K25" s="4">
        <v>1.1020000000000001</v>
      </c>
      <c r="L25" s="4">
        <v>1.163</v>
      </c>
      <c r="M25" s="4">
        <v>1.212</v>
      </c>
      <c r="N25" s="4">
        <v>1.2529999999999999</v>
      </c>
      <c r="O25" s="4">
        <v>1.286</v>
      </c>
      <c r="P25" s="4">
        <v>1.3120000000000001</v>
      </c>
    </row>
    <row r="26" spans="1:20" x14ac:dyDescent="0.2">
      <c r="A26" s="13">
        <v>1972</v>
      </c>
      <c r="B26" s="4">
        <v>6.6E-3</v>
      </c>
      <c r="C26" s="4">
        <v>0.17</v>
      </c>
      <c r="D26" s="4">
        <v>0.30299999999999999</v>
      </c>
      <c r="E26" s="4">
        <v>0.44700000000000001</v>
      </c>
      <c r="F26" s="4">
        <v>0.58899999999999997</v>
      </c>
      <c r="G26" s="4">
        <v>0.72199999999999998</v>
      </c>
      <c r="H26" s="4">
        <v>0.84</v>
      </c>
      <c r="I26" s="4">
        <v>0.94199999999999995</v>
      </c>
      <c r="J26" s="4">
        <v>1.0289999999999999</v>
      </c>
      <c r="K26" s="4">
        <v>1.1020000000000001</v>
      </c>
      <c r="L26" s="4">
        <v>1.163</v>
      </c>
      <c r="M26" s="4">
        <v>1.212</v>
      </c>
      <c r="N26" s="4">
        <v>1.2529999999999999</v>
      </c>
      <c r="O26" s="4">
        <v>1.286</v>
      </c>
      <c r="P26" s="4">
        <v>1.3120000000000001</v>
      </c>
    </row>
    <row r="27" spans="1:20" x14ac:dyDescent="0.2">
      <c r="A27" s="13">
        <v>1973</v>
      </c>
      <c r="B27" s="4">
        <v>6.6E-3</v>
      </c>
      <c r="C27" s="4">
        <v>0.17</v>
      </c>
      <c r="D27" s="4">
        <v>0.30299999999999999</v>
      </c>
      <c r="E27" s="4">
        <v>0.44700000000000001</v>
      </c>
      <c r="F27" s="4">
        <v>0.58899999999999997</v>
      </c>
      <c r="G27" s="4">
        <v>0.72199999999999998</v>
      </c>
      <c r="H27" s="4">
        <v>0.84</v>
      </c>
      <c r="I27" s="4">
        <v>0.94199999999999995</v>
      </c>
      <c r="J27" s="4">
        <v>1.0289999999999999</v>
      </c>
      <c r="K27" s="4">
        <v>1.1020000000000001</v>
      </c>
      <c r="L27" s="4">
        <v>1.163</v>
      </c>
      <c r="M27" s="4">
        <v>1.212</v>
      </c>
      <c r="N27" s="4">
        <v>1.2529999999999999</v>
      </c>
      <c r="O27" s="4">
        <v>1.286</v>
      </c>
      <c r="P27" s="4">
        <v>1.3120000000000001</v>
      </c>
    </row>
    <row r="28" spans="1:20" x14ac:dyDescent="0.2">
      <c r="A28" s="13">
        <v>1974</v>
      </c>
      <c r="B28" s="4">
        <v>6.6E-3</v>
      </c>
      <c r="C28" s="4">
        <v>0.17</v>
      </c>
      <c r="D28" s="4">
        <v>0.30299999999999999</v>
      </c>
      <c r="E28" s="4">
        <v>0.44700000000000001</v>
      </c>
      <c r="F28" s="4">
        <v>0.58899999999999997</v>
      </c>
      <c r="G28" s="4">
        <v>0.72199999999999998</v>
      </c>
      <c r="H28" s="4">
        <v>0.84</v>
      </c>
      <c r="I28" s="4">
        <v>0.94199999999999995</v>
      </c>
      <c r="J28" s="4">
        <v>1.0289999999999999</v>
      </c>
      <c r="K28" s="4">
        <v>1.1020000000000001</v>
      </c>
      <c r="L28" s="4">
        <v>1.163</v>
      </c>
      <c r="M28" s="4">
        <v>1.212</v>
      </c>
      <c r="N28" s="4">
        <v>1.2529999999999999</v>
      </c>
      <c r="O28" s="4">
        <v>1.286</v>
      </c>
      <c r="P28" s="4">
        <v>1.3120000000000001</v>
      </c>
    </row>
    <row r="29" spans="1:20" x14ac:dyDescent="0.2">
      <c r="A29" s="13">
        <v>1975</v>
      </c>
      <c r="B29" s="4">
        <v>6.6E-3</v>
      </c>
      <c r="C29" s="4">
        <v>0.17</v>
      </c>
      <c r="D29" s="4">
        <v>0.30299999999999999</v>
      </c>
      <c r="E29" s="4">
        <v>0.44700000000000001</v>
      </c>
      <c r="F29" s="4">
        <v>0.58899999999999997</v>
      </c>
      <c r="G29" s="4">
        <v>0.72199999999999998</v>
      </c>
      <c r="H29" s="4">
        <v>0.84</v>
      </c>
      <c r="I29" s="4">
        <v>0.94199999999999995</v>
      </c>
      <c r="J29" s="4">
        <v>1.0289999999999999</v>
      </c>
      <c r="K29" s="4">
        <v>1.1020000000000001</v>
      </c>
      <c r="L29" s="4">
        <v>1.163</v>
      </c>
      <c r="M29" s="4">
        <v>1.212</v>
      </c>
      <c r="N29" s="4">
        <v>1.2529999999999999</v>
      </c>
      <c r="O29" s="4">
        <v>1.286</v>
      </c>
      <c r="P29" s="4">
        <v>1.3120000000000001</v>
      </c>
    </row>
    <row r="30" spans="1:20" x14ac:dyDescent="0.2">
      <c r="A30" s="13">
        <v>1976</v>
      </c>
      <c r="B30" s="4">
        <v>6.6E-3</v>
      </c>
      <c r="C30" s="4">
        <v>0.17</v>
      </c>
      <c r="D30" s="4">
        <v>0.30299999999999999</v>
      </c>
      <c r="E30" s="4">
        <v>0.44700000000000001</v>
      </c>
      <c r="F30" s="4">
        <v>0.58899999999999997</v>
      </c>
      <c r="G30" s="4">
        <v>0.72199999999999998</v>
      </c>
      <c r="H30" s="4">
        <v>0.84</v>
      </c>
      <c r="I30" s="4">
        <v>0.94199999999999995</v>
      </c>
      <c r="J30" s="4">
        <v>1.0289999999999999</v>
      </c>
      <c r="K30" s="4">
        <v>1.1020000000000001</v>
      </c>
      <c r="L30" s="4">
        <v>1.163</v>
      </c>
      <c r="M30" s="4">
        <v>1.212</v>
      </c>
      <c r="N30" s="4">
        <v>1.2529999999999999</v>
      </c>
      <c r="O30" s="4">
        <v>1.286</v>
      </c>
      <c r="P30" s="4">
        <v>1.3120000000000001</v>
      </c>
    </row>
    <row r="31" spans="1:20" x14ac:dyDescent="0.2">
      <c r="A31" s="13">
        <v>1977</v>
      </c>
      <c r="B31" s="4">
        <v>6.6E-3</v>
      </c>
      <c r="C31" s="4">
        <v>0.17</v>
      </c>
      <c r="D31" s="4">
        <v>0.30299999999999999</v>
      </c>
      <c r="E31" s="4">
        <v>0.44700000000000001</v>
      </c>
      <c r="F31" s="4">
        <v>0.58899999999999997</v>
      </c>
      <c r="G31" s="4">
        <v>0.72199999999999998</v>
      </c>
      <c r="H31" s="4">
        <v>0.84</v>
      </c>
      <c r="I31" s="4">
        <v>0.94199999999999995</v>
      </c>
      <c r="J31" s="4">
        <v>1.0289999999999999</v>
      </c>
      <c r="K31" s="4">
        <v>1.1020000000000001</v>
      </c>
      <c r="L31" s="4">
        <v>1.163</v>
      </c>
      <c r="M31" s="4">
        <v>1.212</v>
      </c>
      <c r="N31" s="4">
        <v>1.2529999999999999</v>
      </c>
      <c r="O31" s="4">
        <v>1.286</v>
      </c>
      <c r="P31" s="4">
        <v>1.3120000000000001</v>
      </c>
    </row>
    <row r="32" spans="1:20" x14ac:dyDescent="0.2">
      <c r="A32" s="13">
        <v>1978</v>
      </c>
      <c r="B32" s="4">
        <v>6.6E-3</v>
      </c>
      <c r="C32" s="4">
        <v>0.17</v>
      </c>
      <c r="D32" s="4">
        <v>0.30299999999999999</v>
      </c>
      <c r="E32" s="4">
        <v>0.44700000000000001</v>
      </c>
      <c r="F32" s="4">
        <v>0.58899999999999997</v>
      </c>
      <c r="G32" s="4">
        <v>0.72199999999999998</v>
      </c>
      <c r="H32" s="4">
        <v>0.84</v>
      </c>
      <c r="I32" s="4">
        <v>0.94199999999999995</v>
      </c>
      <c r="J32" s="4">
        <v>1.0289999999999999</v>
      </c>
      <c r="K32" s="4">
        <v>1.1020000000000001</v>
      </c>
      <c r="L32" s="4">
        <v>1.163</v>
      </c>
      <c r="M32" s="4">
        <v>1.212</v>
      </c>
      <c r="N32" s="4">
        <v>1.2529999999999999</v>
      </c>
      <c r="O32" s="4">
        <v>1.286</v>
      </c>
      <c r="P32" s="4">
        <v>1.3120000000000001</v>
      </c>
    </row>
    <row r="33" spans="1:16" x14ac:dyDescent="0.2">
      <c r="A33" s="13">
        <v>1979</v>
      </c>
      <c r="B33" s="4">
        <v>6.6E-3</v>
      </c>
      <c r="C33" s="4">
        <v>0.17</v>
      </c>
      <c r="D33" s="4">
        <v>0.30299999999999999</v>
      </c>
      <c r="E33" s="4">
        <v>0.44700000000000001</v>
      </c>
      <c r="F33" s="4">
        <v>0.58899999999999997</v>
      </c>
      <c r="G33" s="4">
        <v>0.72199999999999998</v>
      </c>
      <c r="H33" s="4">
        <v>0.84</v>
      </c>
      <c r="I33" s="4">
        <v>0.94199999999999995</v>
      </c>
      <c r="J33" s="4">
        <v>1.0289999999999999</v>
      </c>
      <c r="K33" s="4">
        <v>1.1020000000000001</v>
      </c>
      <c r="L33" s="4">
        <v>1.163</v>
      </c>
      <c r="M33" s="4">
        <v>1.212</v>
      </c>
      <c r="N33" s="4">
        <v>1.2529999999999999</v>
      </c>
      <c r="O33" s="4">
        <v>1.286</v>
      </c>
      <c r="P33" s="4">
        <v>1.3120000000000001</v>
      </c>
    </row>
    <row r="34" spans="1:16" x14ac:dyDescent="0.2">
      <c r="A34" s="13">
        <v>1980</v>
      </c>
      <c r="B34" s="4">
        <v>6.6E-3</v>
      </c>
      <c r="C34" s="4">
        <v>0.17</v>
      </c>
      <c r="D34" s="4">
        <v>0.30299999999999999</v>
      </c>
      <c r="E34" s="4">
        <v>0.44700000000000001</v>
      </c>
      <c r="F34" s="4">
        <v>0.58899999999999997</v>
      </c>
      <c r="G34" s="4">
        <v>0.72199999999999998</v>
      </c>
      <c r="H34" s="4">
        <v>0.84</v>
      </c>
      <c r="I34" s="4">
        <v>0.94199999999999995</v>
      </c>
      <c r="J34" s="4">
        <v>1.0289999999999999</v>
      </c>
      <c r="K34" s="4">
        <v>1.1020000000000001</v>
      </c>
      <c r="L34" s="4">
        <v>1.163</v>
      </c>
      <c r="M34" s="4">
        <v>1.212</v>
      </c>
      <c r="N34" s="4">
        <v>1.2529999999999999</v>
      </c>
      <c r="O34" s="4">
        <v>1.286</v>
      </c>
      <c r="P34" s="4">
        <v>1.3120000000000001</v>
      </c>
    </row>
    <row r="35" spans="1:16" x14ac:dyDescent="0.2">
      <c r="A35" s="13">
        <v>1981</v>
      </c>
      <c r="B35" s="4">
        <v>6.6E-3</v>
      </c>
      <c r="C35" s="4">
        <v>0.17</v>
      </c>
      <c r="D35" s="4">
        <v>0.30299999999999999</v>
      </c>
      <c r="E35" s="4">
        <v>0.44700000000000001</v>
      </c>
      <c r="F35" s="4">
        <v>0.58899999999999997</v>
      </c>
      <c r="G35" s="4">
        <v>0.72199999999999998</v>
      </c>
      <c r="H35" s="4">
        <v>0.84</v>
      </c>
      <c r="I35" s="4">
        <v>0.94199999999999995</v>
      </c>
      <c r="J35" s="4">
        <v>1.0289999999999999</v>
      </c>
      <c r="K35" s="4">
        <v>1.1020000000000001</v>
      </c>
      <c r="L35" s="4">
        <v>1.163</v>
      </c>
      <c r="M35" s="4">
        <v>1.212</v>
      </c>
      <c r="N35" s="4">
        <v>1.2529999999999999</v>
      </c>
      <c r="O35" s="4">
        <v>1.286</v>
      </c>
      <c r="P35" s="4">
        <v>1.3120000000000001</v>
      </c>
    </row>
    <row r="36" spans="1:16" x14ac:dyDescent="0.2">
      <c r="A36" s="13">
        <v>1982</v>
      </c>
      <c r="B36" s="4">
        <v>6.6E-3</v>
      </c>
      <c r="C36" s="4">
        <v>0.17</v>
      </c>
      <c r="D36" s="4">
        <v>0.30299999999999999</v>
      </c>
      <c r="E36" s="4">
        <v>0.44700000000000001</v>
      </c>
      <c r="F36" s="4">
        <v>0.58899999999999997</v>
      </c>
      <c r="G36" s="4">
        <v>0.72199999999999998</v>
      </c>
      <c r="H36" s="4">
        <v>0.84</v>
      </c>
      <c r="I36" s="4">
        <v>0.94199999999999995</v>
      </c>
      <c r="J36" s="4">
        <v>1.0289999999999999</v>
      </c>
      <c r="K36" s="4">
        <v>1.1020000000000001</v>
      </c>
      <c r="L36" s="4">
        <v>1.163</v>
      </c>
      <c r="M36" s="4">
        <v>1.212</v>
      </c>
      <c r="N36" s="4">
        <v>1.2529999999999999</v>
      </c>
      <c r="O36" s="4">
        <v>1.286</v>
      </c>
      <c r="P36" s="4">
        <v>1.3120000000000001</v>
      </c>
    </row>
    <row r="37" spans="1:16" x14ac:dyDescent="0.2">
      <c r="A37" s="13">
        <v>1983</v>
      </c>
      <c r="B37" s="4">
        <v>6.6E-3</v>
      </c>
      <c r="C37" s="4">
        <v>0.17</v>
      </c>
      <c r="D37" s="4">
        <v>0.30299999999999999</v>
      </c>
      <c r="E37" s="4">
        <v>0.44700000000000001</v>
      </c>
      <c r="F37" s="4">
        <v>0.58899999999999997</v>
      </c>
      <c r="G37" s="4">
        <v>0.72199999999999998</v>
      </c>
      <c r="H37" s="4">
        <v>0.84</v>
      </c>
      <c r="I37" s="4">
        <v>0.94199999999999995</v>
      </c>
      <c r="J37" s="4">
        <v>1.0289999999999999</v>
      </c>
      <c r="K37" s="4">
        <v>1.1020000000000001</v>
      </c>
      <c r="L37" s="4">
        <v>1.163</v>
      </c>
      <c r="M37" s="4">
        <v>1.212</v>
      </c>
      <c r="N37" s="4">
        <v>1.2529999999999999</v>
      </c>
      <c r="O37" s="4">
        <v>1.286</v>
      </c>
      <c r="P37" s="4">
        <v>1.3120000000000001</v>
      </c>
    </row>
    <row r="38" spans="1:16" x14ac:dyDescent="0.2">
      <c r="A38" s="13">
        <v>1984</v>
      </c>
      <c r="B38" s="4">
        <v>6.6E-3</v>
      </c>
      <c r="C38" s="4">
        <v>0.17</v>
      </c>
      <c r="D38" s="4">
        <v>0.30299999999999999</v>
      </c>
      <c r="E38" s="4">
        <v>0.44700000000000001</v>
      </c>
      <c r="F38" s="4">
        <v>0.58899999999999997</v>
      </c>
      <c r="G38" s="4">
        <v>0.72199999999999998</v>
      </c>
      <c r="H38" s="4">
        <v>0.84</v>
      </c>
      <c r="I38" s="4">
        <v>0.94199999999999995</v>
      </c>
      <c r="J38" s="4">
        <v>1.0289999999999999</v>
      </c>
      <c r="K38" s="4">
        <v>1.1020000000000001</v>
      </c>
      <c r="L38" s="4">
        <v>1.163</v>
      </c>
      <c r="M38" s="4">
        <v>1.212</v>
      </c>
      <c r="N38" s="4">
        <v>1.2529999999999999</v>
      </c>
      <c r="O38" s="4">
        <v>1.286</v>
      </c>
      <c r="P38" s="4">
        <v>1.3120000000000001</v>
      </c>
    </row>
    <row r="39" spans="1:16" x14ac:dyDescent="0.2">
      <c r="A39" s="13">
        <v>1985</v>
      </c>
      <c r="B39" s="4">
        <v>6.6E-3</v>
      </c>
      <c r="C39" s="4">
        <v>0.17</v>
      </c>
      <c r="D39" s="4">
        <v>0.30299999999999999</v>
      </c>
      <c r="E39" s="4">
        <v>0.44700000000000001</v>
      </c>
      <c r="F39" s="4">
        <v>0.58899999999999997</v>
      </c>
      <c r="G39" s="4">
        <v>0.72199999999999998</v>
      </c>
      <c r="H39" s="4">
        <v>0.84</v>
      </c>
      <c r="I39" s="4">
        <v>0.94199999999999995</v>
      </c>
      <c r="J39" s="4">
        <v>1.0289999999999999</v>
      </c>
      <c r="K39" s="4">
        <v>1.1020000000000001</v>
      </c>
      <c r="L39" s="4">
        <v>1.163</v>
      </c>
      <c r="M39" s="4">
        <v>1.212</v>
      </c>
      <c r="N39" s="4">
        <v>1.2529999999999999</v>
      </c>
      <c r="O39" s="4">
        <v>1.286</v>
      </c>
      <c r="P39" s="4">
        <v>1.3120000000000001</v>
      </c>
    </row>
    <row r="40" spans="1:16" x14ac:dyDescent="0.2">
      <c r="A40" s="13">
        <v>1986</v>
      </c>
      <c r="B40" s="4">
        <v>6.6E-3</v>
      </c>
      <c r="C40" s="4">
        <v>0.17</v>
      </c>
      <c r="D40" s="4">
        <v>0.30299999999999999</v>
      </c>
      <c r="E40" s="4">
        <v>0.44700000000000001</v>
      </c>
      <c r="F40" s="4">
        <v>0.58899999999999997</v>
      </c>
      <c r="G40" s="4">
        <v>0.72199999999999998</v>
      </c>
      <c r="H40" s="4">
        <v>0.84</v>
      </c>
      <c r="I40" s="4">
        <v>0.94199999999999995</v>
      </c>
      <c r="J40" s="4">
        <v>1.0289999999999999</v>
      </c>
      <c r="K40" s="4">
        <v>1.1020000000000001</v>
      </c>
      <c r="L40" s="4">
        <v>1.163</v>
      </c>
      <c r="M40" s="4">
        <v>1.212</v>
      </c>
      <c r="N40" s="4">
        <v>1.2529999999999999</v>
      </c>
      <c r="O40" s="4">
        <v>1.286</v>
      </c>
      <c r="P40" s="4">
        <v>1.3120000000000001</v>
      </c>
    </row>
    <row r="41" spans="1:16" x14ac:dyDescent="0.2">
      <c r="A41" s="13">
        <v>1987</v>
      </c>
      <c r="B41" s="4">
        <v>6.6E-3</v>
      </c>
      <c r="C41" s="4">
        <v>0.17</v>
      </c>
      <c r="D41" s="4">
        <v>0.30299999999999999</v>
      </c>
      <c r="E41" s="4">
        <v>0.44700000000000001</v>
      </c>
      <c r="F41" s="4">
        <v>0.58899999999999997</v>
      </c>
      <c r="G41" s="4">
        <v>0.72199999999999998</v>
      </c>
      <c r="H41" s="4">
        <v>0.84</v>
      </c>
      <c r="I41" s="4">
        <v>0.94199999999999995</v>
      </c>
      <c r="J41" s="4">
        <v>1.0289999999999999</v>
      </c>
      <c r="K41" s="4">
        <v>1.1020000000000001</v>
      </c>
      <c r="L41" s="4">
        <v>1.163</v>
      </c>
      <c r="M41" s="4">
        <v>1.212</v>
      </c>
      <c r="N41" s="4">
        <v>1.2529999999999999</v>
      </c>
      <c r="O41" s="4">
        <v>1.286</v>
      </c>
      <c r="P41" s="4">
        <v>1.3120000000000001</v>
      </c>
    </row>
    <row r="42" spans="1:16" x14ac:dyDescent="0.2">
      <c r="A42" s="13">
        <v>1988</v>
      </c>
      <c r="B42" s="4">
        <v>6.6E-3</v>
      </c>
      <c r="C42" s="4">
        <v>0.17</v>
      </c>
      <c r="D42" s="4">
        <v>0.30299999999999999</v>
      </c>
      <c r="E42" s="4">
        <v>0.44700000000000001</v>
      </c>
      <c r="F42" s="4">
        <v>0.58899999999999997</v>
      </c>
      <c r="G42" s="4">
        <v>0.72199999999999998</v>
      </c>
      <c r="H42" s="4">
        <v>0.84</v>
      </c>
      <c r="I42" s="4">
        <v>0.94199999999999995</v>
      </c>
      <c r="J42" s="4">
        <v>1.0289999999999999</v>
      </c>
      <c r="K42" s="4">
        <v>1.1020000000000001</v>
      </c>
      <c r="L42" s="4">
        <v>1.163</v>
      </c>
      <c r="M42" s="4">
        <v>1.212</v>
      </c>
      <c r="N42" s="4">
        <v>1.2529999999999999</v>
      </c>
      <c r="O42" s="4">
        <v>1.286</v>
      </c>
      <c r="P42" s="4">
        <v>1.3120000000000001</v>
      </c>
    </row>
    <row r="43" spans="1:16" x14ac:dyDescent="0.2">
      <c r="A43" s="13">
        <v>1989</v>
      </c>
      <c r="B43" s="4">
        <v>6.6E-3</v>
      </c>
      <c r="C43" s="4">
        <v>0.17</v>
      </c>
      <c r="D43" s="4">
        <v>0.30299999999999999</v>
      </c>
      <c r="E43" s="4">
        <v>0.44700000000000001</v>
      </c>
      <c r="F43" s="4">
        <v>0.58899999999999997</v>
      </c>
      <c r="G43" s="4">
        <v>0.72199999999999998</v>
      </c>
      <c r="H43" s="4">
        <v>0.84</v>
      </c>
      <c r="I43" s="4">
        <v>0.94199999999999995</v>
      </c>
      <c r="J43" s="4">
        <v>1.0289999999999999</v>
      </c>
      <c r="K43" s="4">
        <v>1.1020000000000001</v>
      </c>
      <c r="L43" s="4">
        <v>1.163</v>
      </c>
      <c r="M43" s="4">
        <v>1.212</v>
      </c>
      <c r="N43" s="4">
        <v>1.2529999999999999</v>
      </c>
      <c r="O43" s="4">
        <v>1.286</v>
      </c>
      <c r="P43" s="4">
        <v>1.3120000000000001</v>
      </c>
    </row>
    <row r="44" spans="1:16" x14ac:dyDescent="0.2">
      <c r="A44" s="13">
        <v>1990</v>
      </c>
      <c r="B44" s="4">
        <v>6.6E-3</v>
      </c>
      <c r="C44" s="4">
        <v>0.17</v>
      </c>
      <c r="D44" s="4">
        <v>0.30299999999999999</v>
      </c>
      <c r="E44" s="4">
        <v>0.44700000000000001</v>
      </c>
      <c r="F44" s="4">
        <v>0.58899999999999997</v>
      </c>
      <c r="G44" s="4">
        <v>0.72199999999999998</v>
      </c>
      <c r="H44" s="4">
        <v>0.84</v>
      </c>
      <c r="I44" s="4">
        <v>0.94199999999999995</v>
      </c>
      <c r="J44" s="4">
        <v>1.0289999999999999</v>
      </c>
      <c r="K44" s="4">
        <v>1.1020000000000001</v>
      </c>
      <c r="L44" s="4">
        <v>1.163</v>
      </c>
      <c r="M44" s="4">
        <v>1.212</v>
      </c>
      <c r="N44" s="4">
        <v>1.2529999999999999</v>
      </c>
      <c r="O44" s="4">
        <v>1.286</v>
      </c>
      <c r="P44" s="4">
        <v>1.3120000000000001</v>
      </c>
    </row>
    <row r="45" spans="1:16" x14ac:dyDescent="0.2">
      <c r="A45" s="13">
        <v>1991</v>
      </c>
      <c r="B45" s="4">
        <v>6.6E-3</v>
      </c>
      <c r="C45" s="4">
        <v>0.149613</v>
      </c>
      <c r="D45" s="4">
        <v>0.285831903</v>
      </c>
      <c r="E45" s="4">
        <v>0.4763462</v>
      </c>
      <c r="F45" s="4">
        <v>0.60438824400000002</v>
      </c>
      <c r="G45" s="4">
        <v>0.72757859000000003</v>
      </c>
      <c r="H45" s="4">
        <v>0.83865891699999995</v>
      </c>
      <c r="I45" s="4">
        <v>0.87330405300000002</v>
      </c>
      <c r="J45" s="4">
        <v>1.0139296170000001</v>
      </c>
      <c r="K45" s="4">
        <v>1.126930891</v>
      </c>
      <c r="L45" s="4">
        <v>1.12934103</v>
      </c>
      <c r="M45" s="4">
        <v>1.25103857</v>
      </c>
      <c r="N45" s="4">
        <v>1.2398261399999999</v>
      </c>
      <c r="O45" s="4">
        <v>1.30809624</v>
      </c>
      <c r="P45" s="4">
        <v>1.2493070900000001</v>
      </c>
    </row>
    <row r="46" spans="1:16" x14ac:dyDescent="0.2">
      <c r="A46" s="13">
        <v>1992</v>
      </c>
      <c r="B46" s="4">
        <v>6.6E-3</v>
      </c>
      <c r="C46" s="4">
        <v>0.179094</v>
      </c>
      <c r="D46" s="4">
        <v>0.39381160900000001</v>
      </c>
      <c r="E46" s="4">
        <v>0.46200888899999998</v>
      </c>
      <c r="F46" s="4">
        <v>0.64725544999999995</v>
      </c>
      <c r="G46" s="4">
        <v>0.70067005999999998</v>
      </c>
      <c r="H46" s="4">
        <v>0.811723113</v>
      </c>
      <c r="I46" s="4">
        <v>0.98187545700000001</v>
      </c>
      <c r="J46" s="4">
        <v>1.0305708149999999</v>
      </c>
      <c r="K46" s="4">
        <v>1.2103165199999999</v>
      </c>
      <c r="L46" s="4">
        <v>1.2263809299999999</v>
      </c>
      <c r="M46" s="4">
        <v>1.27217625</v>
      </c>
      <c r="N46" s="4">
        <v>1.198747639</v>
      </c>
      <c r="O46" s="4">
        <v>1.34037031</v>
      </c>
      <c r="P46" s="4">
        <v>1.4303851400000001</v>
      </c>
    </row>
    <row r="47" spans="1:16" x14ac:dyDescent="0.2">
      <c r="A47" s="13">
        <v>1993</v>
      </c>
      <c r="B47" s="4">
        <v>6.6E-3</v>
      </c>
      <c r="C47" s="4">
        <v>0.33130999999999999</v>
      </c>
      <c r="D47" s="4">
        <v>0.49703545100000002</v>
      </c>
      <c r="E47" s="4">
        <v>0.61014173900000002</v>
      </c>
      <c r="F47" s="4">
        <v>0.64977752600000005</v>
      </c>
      <c r="G47" s="4">
        <v>0.753521793</v>
      </c>
      <c r="H47" s="4">
        <v>0.90396379500000001</v>
      </c>
      <c r="I47" s="4">
        <v>1.039495496</v>
      </c>
      <c r="J47" s="4">
        <v>1.21128119</v>
      </c>
      <c r="K47" s="4">
        <v>1.2320325999999999</v>
      </c>
      <c r="L47" s="4">
        <v>1.3914348000000001</v>
      </c>
      <c r="M47" s="4">
        <v>1.53791677</v>
      </c>
      <c r="N47" s="4">
        <v>1.61033834</v>
      </c>
      <c r="O47" s="4">
        <v>1.64628496</v>
      </c>
      <c r="P47" s="4">
        <v>1.58357897</v>
      </c>
    </row>
    <row r="48" spans="1:16" x14ac:dyDescent="0.2">
      <c r="A48" s="13">
        <v>1994</v>
      </c>
      <c r="B48" s="4">
        <v>6.6E-3</v>
      </c>
      <c r="C48" s="4">
        <v>0.23309099999999999</v>
      </c>
      <c r="D48" s="4">
        <v>0.40526662400000002</v>
      </c>
      <c r="E48" s="4">
        <v>0.65068223199999997</v>
      </c>
      <c r="F48" s="4">
        <v>0.72849960800000002</v>
      </c>
      <c r="G48" s="4">
        <v>0.74723297700000002</v>
      </c>
      <c r="H48" s="4">
        <v>0.70736453099999996</v>
      </c>
      <c r="I48" s="4">
        <v>1.057313237</v>
      </c>
      <c r="J48" s="4">
        <v>1.39452065</v>
      </c>
      <c r="K48" s="4">
        <v>1.3474982</v>
      </c>
      <c r="L48" s="4">
        <v>1.3469198600000001</v>
      </c>
      <c r="M48" s="4">
        <v>1.3911817500000001</v>
      </c>
      <c r="N48" s="4">
        <v>1.3941476399999999</v>
      </c>
      <c r="O48" s="4">
        <v>1.3010208000000001</v>
      </c>
      <c r="P48" s="4">
        <v>1.3412601099999999</v>
      </c>
    </row>
    <row r="49" spans="1:16" x14ac:dyDescent="0.2">
      <c r="A49" s="13">
        <v>1995</v>
      </c>
      <c r="B49" s="4">
        <v>6.6E-3</v>
      </c>
      <c r="C49" s="4">
        <v>0.15348000000000001</v>
      </c>
      <c r="D49" s="4">
        <v>0.37708986300000003</v>
      </c>
      <c r="E49" s="4">
        <v>0.49815483300000002</v>
      </c>
      <c r="F49" s="4">
        <v>0.73532449300000002</v>
      </c>
      <c r="G49" s="4">
        <v>0.83997333299999999</v>
      </c>
      <c r="H49" s="4">
        <v>0.85633702499999997</v>
      </c>
      <c r="I49" s="4">
        <v>0.98566918400000003</v>
      </c>
      <c r="J49" s="4">
        <v>1.2201855500000001</v>
      </c>
      <c r="K49" s="4">
        <v>1.31482583</v>
      </c>
      <c r="L49" s="4">
        <v>1.3876079800000001</v>
      </c>
      <c r="M49" s="4">
        <v>1.4769455499999999</v>
      </c>
      <c r="N49" s="4">
        <v>1.3898841399999999</v>
      </c>
      <c r="O49" s="4">
        <v>1.2974704619999999</v>
      </c>
      <c r="P49" s="4">
        <v>1.340887086</v>
      </c>
    </row>
    <row r="50" spans="1:16" x14ac:dyDescent="0.2">
      <c r="A50" s="13">
        <v>1996</v>
      </c>
      <c r="B50" s="4">
        <v>6.6E-3</v>
      </c>
      <c r="C50" s="4">
        <v>0.29288900000000001</v>
      </c>
      <c r="D50" s="4">
        <v>0.32274860300000002</v>
      </c>
      <c r="E50" s="4">
        <v>0.42734274999999999</v>
      </c>
      <c r="F50" s="4">
        <v>0.67863592500000003</v>
      </c>
      <c r="G50" s="4">
        <v>0.79367553300000004</v>
      </c>
      <c r="H50" s="4">
        <v>0.94852852899999995</v>
      </c>
      <c r="I50" s="4">
        <v>0.95264307500000001</v>
      </c>
      <c r="J50" s="4">
        <v>1.0202686670000001</v>
      </c>
      <c r="K50" s="4">
        <v>1.095993765</v>
      </c>
      <c r="L50" s="4">
        <v>1.3619166389999999</v>
      </c>
      <c r="M50" s="4">
        <v>1.50001019</v>
      </c>
      <c r="N50" s="4">
        <v>1.52034212</v>
      </c>
      <c r="O50" s="4">
        <v>1.7102096499999999</v>
      </c>
      <c r="P50" s="4">
        <v>1.59813542</v>
      </c>
    </row>
    <row r="51" spans="1:16" x14ac:dyDescent="0.2">
      <c r="A51" s="13">
        <v>1997</v>
      </c>
      <c r="B51" s="4">
        <v>6.6E-3</v>
      </c>
      <c r="C51" s="4">
        <v>0.18718399999999999</v>
      </c>
      <c r="D51" s="4">
        <v>0.31503196999999999</v>
      </c>
      <c r="E51" s="4">
        <v>0.47067610500000001</v>
      </c>
      <c r="F51" s="4">
        <v>0.55850195400000002</v>
      </c>
      <c r="G51" s="4">
        <v>0.74738351599999997</v>
      </c>
      <c r="H51" s="4">
        <v>0.89271527399999995</v>
      </c>
      <c r="I51" s="4">
        <v>1.07220585</v>
      </c>
      <c r="J51" s="4">
        <v>1.0905433360000001</v>
      </c>
      <c r="K51" s="4">
        <v>1.2428800310000001</v>
      </c>
      <c r="L51" s="4">
        <v>1.3458074</v>
      </c>
      <c r="M51" s="4">
        <v>1.44292292</v>
      </c>
      <c r="N51" s="4">
        <v>1.6677276000000001</v>
      </c>
      <c r="O51" s="4">
        <v>1.42339697</v>
      </c>
      <c r="P51" s="4">
        <v>1.3831085599999999</v>
      </c>
    </row>
    <row r="52" spans="1:16" x14ac:dyDescent="0.2">
      <c r="A52" s="13">
        <v>1998</v>
      </c>
      <c r="B52" s="4">
        <v>6.6E-3</v>
      </c>
      <c r="C52" s="4">
        <v>0.19053600000000001</v>
      </c>
      <c r="D52" s="4">
        <v>0.36837766100000002</v>
      </c>
      <c r="E52" s="4">
        <v>0.58858912900000004</v>
      </c>
      <c r="F52" s="4">
        <v>0.62727587500000004</v>
      </c>
      <c r="G52" s="4">
        <v>0.62064388999999998</v>
      </c>
      <c r="H52" s="4">
        <v>0.77505537199999996</v>
      </c>
      <c r="I52" s="4">
        <v>1.029246329</v>
      </c>
      <c r="J52" s="4">
        <v>1.1685028399999999</v>
      </c>
      <c r="K52" s="4">
        <v>1.25266839</v>
      </c>
      <c r="L52" s="4">
        <v>1.3267773700000001</v>
      </c>
      <c r="M52" s="4">
        <v>1.4521300800000001</v>
      </c>
      <c r="N52" s="4">
        <v>1.4136468900000001</v>
      </c>
      <c r="O52" s="4">
        <v>1.52324441</v>
      </c>
      <c r="P52" s="4">
        <v>1.5371140999999999</v>
      </c>
    </row>
    <row r="53" spans="1:16" x14ac:dyDescent="0.2">
      <c r="A53" s="13">
        <v>1999</v>
      </c>
      <c r="B53" s="4">
        <v>6.6E-3</v>
      </c>
      <c r="C53" s="4">
        <v>0.187805</v>
      </c>
      <c r="D53" s="4">
        <v>0.40473760600000003</v>
      </c>
      <c r="E53" s="4">
        <v>0.50737361400000003</v>
      </c>
      <c r="F53" s="4">
        <v>0.642725412</v>
      </c>
      <c r="G53" s="4">
        <v>0.70053221600000004</v>
      </c>
      <c r="H53" s="4">
        <v>0.72792719800000005</v>
      </c>
      <c r="I53" s="4">
        <v>0.890782721</v>
      </c>
      <c r="J53" s="4">
        <v>1.036612622</v>
      </c>
      <c r="K53" s="4">
        <v>1.2500708300000001</v>
      </c>
      <c r="L53" s="4">
        <v>1.248240432</v>
      </c>
      <c r="M53" s="4">
        <v>1.43060692</v>
      </c>
      <c r="N53" s="4">
        <v>0.99033293099999997</v>
      </c>
      <c r="O53" s="4">
        <v>0.51599183999999998</v>
      </c>
      <c r="P53" s="4">
        <v>1.235554203</v>
      </c>
    </row>
    <row r="54" spans="1:16" x14ac:dyDescent="0.2">
      <c r="A54" s="13">
        <v>2000</v>
      </c>
      <c r="B54" s="4">
        <v>6.6E-3</v>
      </c>
      <c r="C54" s="4">
        <v>0.21770800000000001</v>
      </c>
      <c r="D54" s="4">
        <v>0.35270836799999999</v>
      </c>
      <c r="E54" s="4">
        <v>0.52578446899999998</v>
      </c>
      <c r="F54" s="4">
        <v>0.62924242699999999</v>
      </c>
      <c r="G54" s="4">
        <v>0.730682041</v>
      </c>
      <c r="H54" s="4">
        <v>0.78200124800000004</v>
      </c>
      <c r="I54" s="4">
        <v>0.80583256999999997</v>
      </c>
      <c r="J54" s="4">
        <v>0.96579178099999996</v>
      </c>
      <c r="K54" s="4">
        <v>1.0065317170000001</v>
      </c>
      <c r="L54" s="4">
        <v>1.24215959</v>
      </c>
      <c r="M54" s="4">
        <v>1.320810898</v>
      </c>
      <c r="N54" s="4">
        <v>1.1006466610000001</v>
      </c>
      <c r="O54" s="4">
        <v>1.16522963</v>
      </c>
      <c r="P54" s="4">
        <v>1.46629382</v>
      </c>
    </row>
    <row r="55" spans="1:16" x14ac:dyDescent="0.2">
      <c r="A55" s="13">
        <v>2001</v>
      </c>
      <c r="B55" s="4">
        <v>6.4999999999999997E-3</v>
      </c>
      <c r="C55" s="4">
        <v>0.22672500000000001</v>
      </c>
      <c r="D55" s="4">
        <v>0.32697119099999999</v>
      </c>
      <c r="E55" s="4">
        <v>0.50346252599999997</v>
      </c>
      <c r="F55" s="4">
        <v>0.66903487900000003</v>
      </c>
      <c r="G55" s="4">
        <v>0.78766595500000003</v>
      </c>
      <c r="H55" s="4">
        <v>0.95771825799999999</v>
      </c>
      <c r="I55" s="4">
        <v>0.98661956500000003</v>
      </c>
      <c r="J55" s="4">
        <v>1.0631794699999999</v>
      </c>
      <c r="K55" s="4">
        <v>1.1154464820000001</v>
      </c>
      <c r="L55" s="4">
        <v>1.3138952800000001</v>
      </c>
      <c r="M55" s="4">
        <v>1.4349928999999999</v>
      </c>
      <c r="N55" s="4">
        <v>1.5626480730000001</v>
      </c>
      <c r="O55" s="4">
        <v>1.4333403</v>
      </c>
      <c r="P55" s="4">
        <v>1.46689118</v>
      </c>
    </row>
    <row r="56" spans="1:16" x14ac:dyDescent="0.2">
      <c r="A56" s="13">
        <v>2002</v>
      </c>
      <c r="B56" s="4">
        <v>6.7000000000000002E-3</v>
      </c>
      <c r="C56" s="4">
        <v>0.231265</v>
      </c>
      <c r="D56" s="4">
        <v>0.38608136500000001</v>
      </c>
      <c r="E56" s="4">
        <v>0.50899233200000005</v>
      </c>
      <c r="F56" s="4">
        <v>0.66613830100000004</v>
      </c>
      <c r="G56" s="4">
        <v>0.79498863799999997</v>
      </c>
      <c r="H56" s="4">
        <v>0.90973658800000001</v>
      </c>
      <c r="I56" s="4">
        <v>1.0294999760000001</v>
      </c>
      <c r="J56" s="4">
        <v>1.1039371099999999</v>
      </c>
      <c r="K56" s="4">
        <v>1.094826922</v>
      </c>
      <c r="L56" s="4">
        <v>1.28846182</v>
      </c>
      <c r="M56" s="4">
        <v>1.4480751700000001</v>
      </c>
      <c r="N56" s="4">
        <v>1.5967901</v>
      </c>
      <c r="O56" s="4">
        <v>1.342783668</v>
      </c>
      <c r="P56" s="4">
        <v>1.6825219300000001</v>
      </c>
    </row>
    <row r="57" spans="1:16" x14ac:dyDescent="0.2">
      <c r="A57" s="13">
        <v>2003</v>
      </c>
      <c r="B57" s="4">
        <v>6.4999999999999997E-3</v>
      </c>
      <c r="C57" s="4">
        <v>0.27606999999999998</v>
      </c>
      <c r="D57" s="4">
        <v>0.48928823799999999</v>
      </c>
      <c r="E57" s="4">
        <v>0.54655928200000004</v>
      </c>
      <c r="F57" s="4">
        <v>0.64893459499999995</v>
      </c>
      <c r="G57" s="4">
        <v>0.76704551399999998</v>
      </c>
      <c r="H57" s="4">
        <v>0.862457327</v>
      </c>
      <c r="I57" s="4">
        <v>0.95326739599999999</v>
      </c>
      <c r="J57" s="4">
        <v>1.081378341</v>
      </c>
      <c r="K57" s="4">
        <v>1.1997925700000001</v>
      </c>
      <c r="L57" s="4">
        <v>1.2000169700000001</v>
      </c>
      <c r="M57" s="4">
        <v>1.2055391799999999</v>
      </c>
      <c r="N57" s="4">
        <v>1.3615026649999999</v>
      </c>
      <c r="O57" s="4">
        <v>1.377197601</v>
      </c>
      <c r="P57" s="4">
        <v>1.69915317</v>
      </c>
    </row>
    <row r="58" spans="1:16" x14ac:dyDescent="0.2">
      <c r="A58" s="13">
        <v>2004</v>
      </c>
      <c r="B58" s="4">
        <v>6.7000000000000002E-3</v>
      </c>
      <c r="C58" s="4">
        <v>0.13478499999999999</v>
      </c>
      <c r="D58" s="4">
        <v>0.40901797000000001</v>
      </c>
      <c r="E58" s="4">
        <v>0.58270198600000001</v>
      </c>
      <c r="F58" s="4">
        <v>0.64026062800000005</v>
      </c>
      <c r="G58" s="4">
        <v>0.75845813100000004</v>
      </c>
      <c r="H58" s="4">
        <v>0.888571047</v>
      </c>
      <c r="I58" s="4">
        <v>0.92411166499999997</v>
      </c>
      <c r="J58" s="4">
        <v>1.0352945520000001</v>
      </c>
      <c r="K58" s="4">
        <v>1.161821378</v>
      </c>
      <c r="L58" s="4">
        <v>1.1096824380000001</v>
      </c>
      <c r="M58" s="4">
        <v>1.160295818</v>
      </c>
      <c r="N58" s="4">
        <v>1.333459146</v>
      </c>
      <c r="O58" s="4">
        <v>1.2810300889999999</v>
      </c>
      <c r="P58" s="4">
        <v>1.2132510700000001</v>
      </c>
    </row>
    <row r="59" spans="1:16" x14ac:dyDescent="0.2">
      <c r="A59" s="13">
        <v>2005</v>
      </c>
      <c r="B59" s="4">
        <v>6.6E-3</v>
      </c>
      <c r="C59" s="4">
        <v>0.28263899999999997</v>
      </c>
      <c r="D59" s="4">
        <v>0.34639855600000002</v>
      </c>
      <c r="E59" s="4">
        <v>0.50825602700000005</v>
      </c>
      <c r="F59" s="4">
        <v>0.64190091800000004</v>
      </c>
      <c r="G59" s="4">
        <v>0.74104308500000005</v>
      </c>
      <c r="H59" s="4">
        <v>0.88173943099999996</v>
      </c>
      <c r="I59" s="4">
        <v>0.95378384400000005</v>
      </c>
      <c r="J59" s="4">
        <v>1.0624631840000001</v>
      </c>
      <c r="K59" s="4">
        <v>1.0962984099999999</v>
      </c>
      <c r="L59" s="4">
        <v>1.2247241790000001</v>
      </c>
      <c r="M59" s="4">
        <v>1.27560092</v>
      </c>
      <c r="N59" s="4">
        <v>1.25146073</v>
      </c>
      <c r="O59" s="4">
        <v>1.174224326</v>
      </c>
      <c r="P59" s="4">
        <v>1.3729742490000001</v>
      </c>
    </row>
    <row r="60" spans="1:16" x14ac:dyDescent="0.2">
      <c r="A60" s="13">
        <v>2006</v>
      </c>
      <c r="B60" s="4">
        <v>6.6E-3</v>
      </c>
      <c r="C60" s="4">
        <v>0.174065</v>
      </c>
      <c r="D60" s="4">
        <v>0.30511706</v>
      </c>
      <c r="E60" s="4">
        <v>0.44741953099999998</v>
      </c>
      <c r="F60" s="4">
        <v>0.60596206399999997</v>
      </c>
      <c r="G60" s="4">
        <v>0.75457959399999996</v>
      </c>
      <c r="H60" s="4">
        <v>0.852636744</v>
      </c>
      <c r="I60" s="4">
        <v>0.95207157899999995</v>
      </c>
      <c r="J60" s="4">
        <v>1.064660379</v>
      </c>
      <c r="K60" s="4">
        <v>1.1144682800000001</v>
      </c>
      <c r="L60" s="4">
        <v>1.2192204369999999</v>
      </c>
      <c r="M60" s="4">
        <v>1.2340434680000001</v>
      </c>
      <c r="N60" s="4">
        <v>1.282166044</v>
      </c>
      <c r="O60" s="4">
        <v>1.39935871</v>
      </c>
      <c r="P60" s="4">
        <v>1.4617772899999999</v>
      </c>
    </row>
    <row r="61" spans="1:16" x14ac:dyDescent="0.2">
      <c r="A61" s="13">
        <v>2007</v>
      </c>
      <c r="B61" s="4">
        <v>6.6333329999999999E-3</v>
      </c>
      <c r="C61" s="4">
        <v>0.154728</v>
      </c>
      <c r="D61" s="4">
        <v>0.346450376</v>
      </c>
      <c r="E61" s="4">
        <v>0.50595245799999999</v>
      </c>
      <c r="F61" s="4">
        <v>0.64108189999999998</v>
      </c>
      <c r="G61" s="4">
        <v>0.78121324000000003</v>
      </c>
      <c r="H61" s="4">
        <v>0.96184033999999996</v>
      </c>
      <c r="I61" s="4">
        <v>1.09794638</v>
      </c>
      <c r="J61" s="4">
        <v>1.1818616099999999</v>
      </c>
      <c r="K61" s="4">
        <v>1.27493799</v>
      </c>
      <c r="L61" s="4">
        <v>1.3041845299999999</v>
      </c>
      <c r="M61" s="4">
        <v>1.47701463</v>
      </c>
      <c r="N61" s="4">
        <v>1.5001639200000001</v>
      </c>
      <c r="O61" s="4">
        <v>1.7376032299999999</v>
      </c>
      <c r="P61" s="4">
        <v>1.52026134</v>
      </c>
    </row>
    <row r="62" spans="1:16" x14ac:dyDescent="0.2">
      <c r="A62" s="13">
        <v>2008</v>
      </c>
      <c r="B62" s="4">
        <v>6.6111110000000002E-3</v>
      </c>
      <c r="C62" s="4">
        <v>0.2076326</v>
      </c>
      <c r="D62" s="4">
        <v>0.32965354099999999</v>
      </c>
      <c r="E62" s="4">
        <v>0.51957448299999998</v>
      </c>
      <c r="F62" s="4">
        <v>0.65228515399999998</v>
      </c>
      <c r="G62" s="4">
        <v>0.77404446000000005</v>
      </c>
      <c r="H62" s="4">
        <v>0.90267483500000001</v>
      </c>
      <c r="I62" s="4">
        <v>1.049082275</v>
      </c>
      <c r="J62" s="4">
        <v>1.1185356500000001</v>
      </c>
      <c r="K62" s="4">
        <v>1.28179423</v>
      </c>
      <c r="L62" s="4">
        <v>1.4208071</v>
      </c>
      <c r="M62" s="4">
        <v>1.5240582300000001</v>
      </c>
      <c r="N62" s="4">
        <v>1.5526720899999999</v>
      </c>
      <c r="O62" s="4">
        <v>1.9211944700000001</v>
      </c>
      <c r="P62" s="4">
        <v>1.65965238</v>
      </c>
    </row>
    <row r="63" spans="1:16" x14ac:dyDescent="0.2">
      <c r="A63" s="13">
        <v>2009</v>
      </c>
      <c r="B63" s="4">
        <v>6.6044440000000001E-3</v>
      </c>
      <c r="C63" s="4">
        <v>0.135797</v>
      </c>
      <c r="D63" s="4">
        <v>0.339597386</v>
      </c>
      <c r="E63" s="4">
        <v>0.52592318500000002</v>
      </c>
      <c r="F63" s="4">
        <v>0.70446937300000001</v>
      </c>
      <c r="G63" s="4">
        <v>0.87885154099999996</v>
      </c>
      <c r="H63" s="4">
        <v>1.001725644</v>
      </c>
      <c r="I63" s="4">
        <v>1.1254004</v>
      </c>
      <c r="J63" s="4">
        <v>1.39856113</v>
      </c>
      <c r="K63" s="4">
        <v>1.49005817</v>
      </c>
      <c r="L63" s="4">
        <v>1.5632283600000001</v>
      </c>
      <c r="M63" s="4">
        <v>1.6136672400000001</v>
      </c>
      <c r="N63" s="4">
        <v>1.81413939</v>
      </c>
      <c r="O63" s="4">
        <v>1.99574433</v>
      </c>
      <c r="P63" s="4">
        <v>2.2298296799999999</v>
      </c>
    </row>
    <row r="64" spans="1:16" x14ac:dyDescent="0.2">
      <c r="A64" s="13">
        <v>2010</v>
      </c>
      <c r="B64" s="4">
        <v>4.9767699999999998E-2</v>
      </c>
      <c r="C64" s="4">
        <v>0.17485600000000001</v>
      </c>
      <c r="D64" s="4">
        <v>0.38297868699999998</v>
      </c>
      <c r="E64" s="4">
        <v>0.48948259100000002</v>
      </c>
      <c r="F64" s="4">
        <v>0.66449410200000003</v>
      </c>
      <c r="G64" s="4">
        <v>0.91516265600000002</v>
      </c>
      <c r="H64" s="4">
        <v>1.11856036</v>
      </c>
      <c r="I64" s="4">
        <v>1.2609021</v>
      </c>
      <c r="J64" s="4">
        <v>1.3711128800000001</v>
      </c>
      <c r="K64" s="4">
        <v>1.5874197000000001</v>
      </c>
      <c r="L64" s="4">
        <v>1.6586642899999999</v>
      </c>
      <c r="M64" s="4">
        <v>1.9240474999999999</v>
      </c>
      <c r="N64" s="4">
        <v>1.92283575</v>
      </c>
      <c r="O64" s="4">
        <v>2.07927632</v>
      </c>
      <c r="P64" s="4">
        <v>2.3162119900000002</v>
      </c>
    </row>
    <row r="65" spans="1:43" x14ac:dyDescent="0.2">
      <c r="A65" s="13">
        <v>2011</v>
      </c>
      <c r="B65" s="4">
        <v>3.0688206999999999E-2</v>
      </c>
      <c r="C65" s="4">
        <v>0.204737208</v>
      </c>
      <c r="D65" s="4">
        <v>0.29041160900000001</v>
      </c>
      <c r="E65" s="4">
        <v>0.50868443200000002</v>
      </c>
      <c r="F65" s="4">
        <v>0.66511497600000002</v>
      </c>
      <c r="G65" s="4">
        <v>0.808472144</v>
      </c>
      <c r="H65" s="4">
        <v>0.97573500599999996</v>
      </c>
      <c r="I65" s="4">
        <v>1.22470357</v>
      </c>
      <c r="J65" s="4">
        <v>1.3464160999999999</v>
      </c>
      <c r="K65" s="4">
        <v>1.5176902999999999</v>
      </c>
      <c r="L65" s="4">
        <v>1.58467716</v>
      </c>
      <c r="M65" s="4">
        <v>1.6210097299999999</v>
      </c>
      <c r="N65" s="4">
        <v>2.17603071</v>
      </c>
      <c r="O65" s="4">
        <v>1.75379734</v>
      </c>
      <c r="P65" s="4">
        <v>2.28679933</v>
      </c>
    </row>
    <row r="66" spans="1:43" x14ac:dyDescent="0.2">
      <c r="A66" s="13">
        <v>2012</v>
      </c>
      <c r="B66" s="4">
        <v>2.9020117000000002E-2</v>
      </c>
      <c r="C66" s="4">
        <v>0.14197272499999999</v>
      </c>
      <c r="D66" s="4">
        <v>0.27036007899999998</v>
      </c>
      <c r="E66" s="4">
        <v>0.40963897399999999</v>
      </c>
      <c r="F66" s="4">
        <v>0.64271115599999995</v>
      </c>
      <c r="G66" s="4">
        <v>0.82371985199999997</v>
      </c>
      <c r="H66" s="4">
        <v>0.97437947599999997</v>
      </c>
      <c r="I66" s="4">
        <v>1.17166434</v>
      </c>
      <c r="J66" s="4">
        <v>1.3061895299999999</v>
      </c>
      <c r="K66" s="4">
        <v>1.51921456</v>
      </c>
      <c r="L66" s="4">
        <v>1.6142341899999999</v>
      </c>
      <c r="M66" s="4">
        <v>1.64407634</v>
      </c>
      <c r="N66" s="4">
        <v>1.71695646</v>
      </c>
      <c r="O66" s="4">
        <v>2.0401804800000001</v>
      </c>
      <c r="P66" s="4">
        <v>2.0862588899999999</v>
      </c>
    </row>
    <row r="67" spans="1:43" x14ac:dyDescent="0.2">
      <c r="A67" s="13">
        <v>2013</v>
      </c>
      <c r="B67" s="4">
        <v>9.4955100000000001E-2</v>
      </c>
      <c r="C67" s="4">
        <v>0.1439405</v>
      </c>
      <c r="D67" s="4">
        <v>0.28855872300000002</v>
      </c>
      <c r="E67" s="4">
        <v>0.44197592200000002</v>
      </c>
      <c r="F67" s="4">
        <v>0.56424349799999995</v>
      </c>
      <c r="G67" s="4">
        <v>0.78199227999999998</v>
      </c>
      <c r="H67" s="4">
        <v>1.13146386</v>
      </c>
      <c r="I67" s="4">
        <v>1.2839594700000001</v>
      </c>
      <c r="J67" s="4">
        <v>1.4259477</v>
      </c>
      <c r="K67" s="4">
        <v>1.69200945</v>
      </c>
      <c r="L67" s="4">
        <v>1.8337709099999999</v>
      </c>
      <c r="M67" s="4">
        <v>1.80581269</v>
      </c>
      <c r="N67" s="4">
        <v>1.96027938</v>
      </c>
      <c r="O67" s="4">
        <v>2.1865804500000001</v>
      </c>
      <c r="P67" s="4">
        <v>2.20673042</v>
      </c>
    </row>
    <row r="68" spans="1:43" x14ac:dyDescent="0.2">
      <c r="A68" s="13">
        <v>2014</v>
      </c>
      <c r="B68" s="4">
        <v>1.4342608999999999E-2</v>
      </c>
      <c r="C68" s="4">
        <v>0.19287000000000001</v>
      </c>
      <c r="D68" s="4">
        <v>0.31631329800000002</v>
      </c>
      <c r="E68" s="4">
        <v>0.45464192399999998</v>
      </c>
      <c r="F68" s="4">
        <v>0.61695911599999997</v>
      </c>
      <c r="G68" s="4">
        <v>0.75100178399999995</v>
      </c>
      <c r="H68" s="4">
        <v>0.89350185900000001</v>
      </c>
      <c r="I68" s="4">
        <v>1.1541569599999999</v>
      </c>
      <c r="J68" s="4">
        <v>1.3099915099999999</v>
      </c>
      <c r="K68" s="4">
        <v>1.370274953</v>
      </c>
      <c r="L68" s="4">
        <v>1.6915376499999999</v>
      </c>
      <c r="M68" s="4">
        <v>1.8146651300000001</v>
      </c>
      <c r="N68" s="4">
        <v>1.73304554</v>
      </c>
      <c r="O68" s="4">
        <v>1.65809597</v>
      </c>
      <c r="P68" s="4">
        <v>2.2359191699999998</v>
      </c>
    </row>
    <row r="69" spans="1:43" x14ac:dyDescent="0.2">
      <c r="A69" s="13">
        <v>2015</v>
      </c>
      <c r="B69" s="4">
        <v>2.5182262E-2</v>
      </c>
      <c r="C69" s="4">
        <v>0.18132380300000001</v>
      </c>
      <c r="D69" s="4">
        <v>0.40307783400000002</v>
      </c>
      <c r="E69" s="4">
        <v>0.46302596499999998</v>
      </c>
      <c r="F69" s="4">
        <v>0.57050188700000004</v>
      </c>
      <c r="G69" s="4">
        <v>0.689736711</v>
      </c>
      <c r="H69" s="4">
        <v>0.78601693399999994</v>
      </c>
      <c r="I69" s="4">
        <v>0.88723834300000004</v>
      </c>
      <c r="J69" s="4">
        <v>1.144517813</v>
      </c>
      <c r="K69" s="4">
        <v>1.200508701</v>
      </c>
      <c r="L69" s="4">
        <v>1.3777770600000001</v>
      </c>
      <c r="M69" s="4">
        <v>1.8916251900000001</v>
      </c>
      <c r="N69" s="4">
        <v>1.4524032200000001</v>
      </c>
      <c r="O69" s="4">
        <v>1.60281008</v>
      </c>
      <c r="P69" s="4">
        <v>2.6271085900000002</v>
      </c>
    </row>
    <row r="70" spans="1:43" x14ac:dyDescent="0.2">
      <c r="A70" s="13">
        <v>2016</v>
      </c>
      <c r="B70" s="4">
        <v>2.5182262E-2</v>
      </c>
      <c r="C70" s="4">
        <v>0.18132380300000001</v>
      </c>
      <c r="D70" s="4">
        <v>0.40726420800000002</v>
      </c>
      <c r="E70" s="4">
        <v>0.53086899499999995</v>
      </c>
      <c r="F70" s="4">
        <v>0.55684727599999995</v>
      </c>
      <c r="G70" s="4">
        <v>0.64769455799999998</v>
      </c>
      <c r="H70" s="4">
        <v>0.73219136799999995</v>
      </c>
      <c r="I70" s="4">
        <v>0.80126061900000001</v>
      </c>
      <c r="J70" s="4">
        <v>0.94278595499999995</v>
      </c>
      <c r="K70" s="4">
        <v>1.046683754</v>
      </c>
      <c r="L70" s="4">
        <v>1.20051774</v>
      </c>
      <c r="M70" s="4">
        <v>0.63702886000000003</v>
      </c>
      <c r="N70" s="4">
        <v>1.087659782</v>
      </c>
      <c r="O70" s="4">
        <v>1.869536944</v>
      </c>
      <c r="P70" s="4">
        <v>1.6383150500000001</v>
      </c>
    </row>
    <row r="71" spans="1:43" x14ac:dyDescent="0.2">
      <c r="A71" s="13">
        <v>2017</v>
      </c>
      <c r="B71" s="4">
        <v>2.5182262E-2</v>
      </c>
      <c r="C71" s="4">
        <v>0.19111972099999999</v>
      </c>
      <c r="D71" s="4">
        <v>0.40393241499999999</v>
      </c>
      <c r="E71" s="4">
        <v>0.49784357200000001</v>
      </c>
      <c r="F71" s="4">
        <v>0.65078630199999998</v>
      </c>
      <c r="G71" s="4">
        <v>0.69388099000000003</v>
      </c>
      <c r="H71" s="4">
        <v>0.75055241100000003</v>
      </c>
      <c r="I71" s="4">
        <v>0.82698238400000001</v>
      </c>
      <c r="J71" s="4">
        <v>0.89353728099999996</v>
      </c>
      <c r="K71" s="4">
        <v>0.912035665</v>
      </c>
      <c r="L71" s="4">
        <v>1.019403391</v>
      </c>
      <c r="M71" s="4">
        <v>1.0966663969999999</v>
      </c>
      <c r="N71" s="4">
        <v>1.2784151589999999</v>
      </c>
      <c r="O71" s="4">
        <v>1.4601639200000001</v>
      </c>
      <c r="P71" s="4">
        <v>1.6567195699999999</v>
      </c>
    </row>
    <row r="72" spans="1:43" x14ac:dyDescent="0.2">
      <c r="A72" s="13">
        <f>A71+1</f>
        <v>2018</v>
      </c>
      <c r="B72" s="4">
        <v>2.5182262E-2</v>
      </c>
      <c r="C72" s="4">
        <v>0.18622176200000001</v>
      </c>
      <c r="D72" s="4">
        <v>0.33776600000000001</v>
      </c>
      <c r="E72" s="4">
        <v>0.47090900000000002</v>
      </c>
      <c r="F72" s="4">
        <v>0.60913700000000004</v>
      </c>
      <c r="G72" s="4">
        <v>0.74671399999999999</v>
      </c>
      <c r="H72" s="4">
        <v>0.79096900000000003</v>
      </c>
      <c r="I72" s="4">
        <v>0.86366799999999999</v>
      </c>
      <c r="J72" s="4">
        <v>0.97555199999999997</v>
      </c>
      <c r="K72" s="4">
        <v>1.0747359999999999</v>
      </c>
      <c r="L72" s="4">
        <v>1.226893</v>
      </c>
      <c r="M72" s="4">
        <v>1.38554</v>
      </c>
      <c r="N72" s="4">
        <v>1.51326</v>
      </c>
      <c r="O72" s="4">
        <v>1.658812</v>
      </c>
      <c r="P72" s="4">
        <v>1.7539929999999999</v>
      </c>
    </row>
    <row r="73" spans="1:43" x14ac:dyDescent="0.2">
      <c r="B73" s="4" t="s">
        <v>0</v>
      </c>
      <c r="C73" s="4">
        <v>10</v>
      </c>
      <c r="D73" s="4">
        <v>11</v>
      </c>
      <c r="E73" s="4">
        <v>12</v>
      </c>
      <c r="F73" s="4">
        <v>13</v>
      </c>
      <c r="G73" s="4">
        <v>14</v>
      </c>
      <c r="H73" s="4">
        <v>15</v>
      </c>
      <c r="I73" s="4">
        <v>16</v>
      </c>
      <c r="J73" s="4">
        <v>17</v>
      </c>
      <c r="K73" s="4">
        <v>18</v>
      </c>
      <c r="L73" s="4">
        <v>19</v>
      </c>
      <c r="M73" s="4">
        <v>20</v>
      </c>
      <c r="N73" s="4">
        <v>21</v>
      </c>
      <c r="O73" s="4">
        <v>22</v>
      </c>
      <c r="P73" s="4">
        <v>23</v>
      </c>
      <c r="Q73" s="4">
        <v>24</v>
      </c>
      <c r="R73" s="4">
        <v>25</v>
      </c>
      <c r="S73" s="4">
        <v>26</v>
      </c>
      <c r="T73" s="4">
        <v>27</v>
      </c>
      <c r="U73" s="4">
        <v>28</v>
      </c>
      <c r="V73" s="4">
        <v>29</v>
      </c>
      <c r="W73" s="4">
        <v>30</v>
      </c>
      <c r="X73" s="4">
        <v>31</v>
      </c>
      <c r="Y73" s="4">
        <v>32</v>
      </c>
      <c r="Z73" s="4">
        <v>33</v>
      </c>
      <c r="AA73" s="4">
        <v>34</v>
      </c>
      <c r="AB73" s="4">
        <v>35</v>
      </c>
      <c r="AC73" s="4">
        <v>36</v>
      </c>
      <c r="AD73" s="4">
        <v>37</v>
      </c>
      <c r="AE73" s="4">
        <v>38</v>
      </c>
      <c r="AF73" s="4">
        <v>39</v>
      </c>
      <c r="AG73" s="4">
        <v>40</v>
      </c>
      <c r="AH73" s="4">
        <v>41</v>
      </c>
      <c r="AI73" s="4">
        <v>42</v>
      </c>
      <c r="AJ73" s="4">
        <v>43</v>
      </c>
      <c r="AK73" s="4">
        <v>44</v>
      </c>
      <c r="AL73" s="4">
        <v>45</v>
      </c>
      <c r="AM73" s="4">
        <v>46</v>
      </c>
      <c r="AN73" s="4">
        <v>47</v>
      </c>
      <c r="AO73" s="4">
        <v>48</v>
      </c>
      <c r="AP73" s="4">
        <v>49</v>
      </c>
      <c r="AQ73" s="4">
        <v>50</v>
      </c>
    </row>
    <row r="74" spans="1:43" x14ac:dyDescent="0.2">
      <c r="A74" s="13">
        <v>1964</v>
      </c>
      <c r="C74" s="4">
        <v>8.4881665999999995E-2</v>
      </c>
      <c r="D74" s="4">
        <v>0.195868126</v>
      </c>
      <c r="E74" s="4">
        <v>0.31376278800000001</v>
      </c>
      <c r="F74" s="4">
        <v>0.459295544</v>
      </c>
      <c r="G74" s="4">
        <v>0.58862360199999997</v>
      </c>
      <c r="H74" s="4">
        <v>0.69781833100000001</v>
      </c>
      <c r="I74" s="4">
        <v>0.79679873899999998</v>
      </c>
      <c r="J74" s="4">
        <v>0.91486126300000004</v>
      </c>
      <c r="K74" s="4">
        <v>1.0569570109999999</v>
      </c>
      <c r="L74" s="4">
        <v>1.147231476</v>
      </c>
      <c r="M74" s="4">
        <v>1.290106451</v>
      </c>
      <c r="N74" s="4">
        <v>1.3879178889999999</v>
      </c>
      <c r="O74" s="4">
        <v>1.4316667599999999</v>
      </c>
      <c r="P74" s="4">
        <v>1.4070027190000001</v>
      </c>
      <c r="Q74" s="4">
        <v>1.522866931</v>
      </c>
    </row>
    <row r="75" spans="1:43" x14ac:dyDescent="0.2">
      <c r="A75" s="13">
        <v>1965</v>
      </c>
      <c r="C75" s="4">
        <v>8.4881665999999995E-2</v>
      </c>
      <c r="D75" s="4">
        <v>0.195868126</v>
      </c>
      <c r="E75" s="4">
        <v>0.31376278800000001</v>
      </c>
      <c r="F75" s="4">
        <v>0.459295544</v>
      </c>
      <c r="G75" s="4">
        <v>0.58862360199999997</v>
      </c>
      <c r="H75" s="4">
        <v>0.69781833100000001</v>
      </c>
      <c r="I75" s="4">
        <v>0.79679873899999998</v>
      </c>
      <c r="J75" s="4">
        <v>0.91486126300000004</v>
      </c>
      <c r="K75" s="4">
        <v>1.0569570109999999</v>
      </c>
      <c r="L75" s="4">
        <v>1.147231476</v>
      </c>
      <c r="M75" s="4">
        <v>1.290106451</v>
      </c>
      <c r="N75" s="4">
        <v>1.3879178889999999</v>
      </c>
      <c r="O75" s="4">
        <v>1.4316667599999999</v>
      </c>
      <c r="P75" s="4">
        <v>1.4070027190000001</v>
      </c>
      <c r="Q75" s="4">
        <v>1.522866931</v>
      </c>
    </row>
    <row r="76" spans="1:43" x14ac:dyDescent="0.2">
      <c r="A76" s="13">
        <v>1966</v>
      </c>
      <c r="C76" s="4">
        <v>8.4881665999999995E-2</v>
      </c>
      <c r="D76" s="4">
        <v>0.195868126</v>
      </c>
      <c r="E76" s="4">
        <v>0.31376278800000001</v>
      </c>
      <c r="F76" s="4">
        <v>0.459295544</v>
      </c>
      <c r="G76" s="4">
        <v>0.58862360199999997</v>
      </c>
      <c r="H76" s="4">
        <v>0.69781833100000001</v>
      </c>
      <c r="I76" s="4">
        <v>0.79679873899999998</v>
      </c>
      <c r="J76" s="4">
        <v>0.91486126300000004</v>
      </c>
      <c r="K76" s="4">
        <v>1.0569570109999999</v>
      </c>
      <c r="L76" s="4">
        <v>1.147231476</v>
      </c>
      <c r="M76" s="4">
        <v>1.290106451</v>
      </c>
      <c r="N76" s="4">
        <v>1.3879178889999999</v>
      </c>
      <c r="O76" s="4">
        <v>1.4316667599999999</v>
      </c>
      <c r="P76" s="4">
        <v>1.4070027190000001</v>
      </c>
      <c r="Q76" s="4">
        <v>1.522866931</v>
      </c>
    </row>
    <row r="77" spans="1:43" x14ac:dyDescent="0.2">
      <c r="A77" s="13">
        <v>1967</v>
      </c>
      <c r="C77" s="4">
        <v>8.4881665999999995E-2</v>
      </c>
      <c r="D77" s="4">
        <v>0.195868126</v>
      </c>
      <c r="E77" s="4">
        <v>0.31376278800000001</v>
      </c>
      <c r="F77" s="4">
        <v>0.459295544</v>
      </c>
      <c r="G77" s="4">
        <v>0.58862360199999997</v>
      </c>
      <c r="H77" s="4">
        <v>0.69781833100000001</v>
      </c>
      <c r="I77" s="4">
        <v>0.79679873899999998</v>
      </c>
      <c r="J77" s="4">
        <v>0.91486126300000004</v>
      </c>
      <c r="K77" s="4">
        <v>1.0569570109999999</v>
      </c>
      <c r="L77" s="4">
        <v>1.147231476</v>
      </c>
      <c r="M77" s="4">
        <v>1.290106451</v>
      </c>
      <c r="N77" s="4">
        <v>1.3879178889999999</v>
      </c>
      <c r="O77" s="4">
        <v>1.4316667599999999</v>
      </c>
      <c r="P77" s="4">
        <v>1.4070027190000001</v>
      </c>
      <c r="Q77" s="4">
        <v>1.522866931</v>
      </c>
    </row>
    <row r="78" spans="1:43" x14ac:dyDescent="0.2">
      <c r="A78" s="13">
        <v>1968</v>
      </c>
      <c r="C78" s="4">
        <v>8.4881665999999995E-2</v>
      </c>
      <c r="D78" s="4">
        <v>0.195868126</v>
      </c>
      <c r="E78" s="4">
        <v>0.31376278800000001</v>
      </c>
      <c r="F78" s="4">
        <v>0.459295544</v>
      </c>
      <c r="G78" s="4">
        <v>0.58862360199999997</v>
      </c>
      <c r="H78" s="4">
        <v>0.69781833100000001</v>
      </c>
      <c r="I78" s="4">
        <v>0.79679873899999998</v>
      </c>
      <c r="J78" s="4">
        <v>0.91486126300000004</v>
      </c>
      <c r="K78" s="4">
        <v>1.0569570109999999</v>
      </c>
      <c r="L78" s="4">
        <v>1.147231476</v>
      </c>
      <c r="M78" s="4">
        <v>1.290106451</v>
      </c>
      <c r="N78" s="4">
        <v>1.3879178889999999</v>
      </c>
      <c r="O78" s="4">
        <v>1.4316667599999999</v>
      </c>
      <c r="P78" s="4">
        <v>1.4070027190000001</v>
      </c>
      <c r="Q78" s="4">
        <v>1.522866931</v>
      </c>
    </row>
    <row r="79" spans="1:43" x14ac:dyDescent="0.2">
      <c r="A79" s="13">
        <v>1969</v>
      </c>
      <c r="C79" s="4">
        <v>8.4881665999999995E-2</v>
      </c>
      <c r="D79" s="4">
        <v>0.195868126</v>
      </c>
      <c r="E79" s="4">
        <v>0.31376278800000001</v>
      </c>
      <c r="F79" s="4">
        <v>0.459295544</v>
      </c>
      <c r="G79" s="4">
        <v>0.58862360199999997</v>
      </c>
      <c r="H79" s="4">
        <v>0.69781833100000001</v>
      </c>
      <c r="I79" s="4">
        <v>0.79679873899999998</v>
      </c>
      <c r="J79" s="4">
        <v>0.91486126300000004</v>
      </c>
      <c r="K79" s="4">
        <v>1.0569570109999999</v>
      </c>
      <c r="L79" s="4">
        <v>1.147231476</v>
      </c>
      <c r="M79" s="4">
        <v>1.290106451</v>
      </c>
      <c r="N79" s="4">
        <v>1.3879178889999999</v>
      </c>
      <c r="O79" s="4">
        <v>1.4316667599999999</v>
      </c>
      <c r="P79" s="4">
        <v>1.4070027190000001</v>
      </c>
      <c r="Q79" s="4">
        <v>1.522866931</v>
      </c>
    </row>
    <row r="80" spans="1:43" x14ac:dyDescent="0.2">
      <c r="A80" s="13">
        <v>1970</v>
      </c>
      <c r="C80" s="4">
        <v>8.4881665999999995E-2</v>
      </c>
      <c r="D80" s="4">
        <v>0.195868126</v>
      </c>
      <c r="E80" s="4">
        <v>0.31376278800000001</v>
      </c>
      <c r="F80" s="4">
        <v>0.459295544</v>
      </c>
      <c r="G80" s="4">
        <v>0.58862360199999997</v>
      </c>
      <c r="H80" s="4">
        <v>0.69781833100000001</v>
      </c>
      <c r="I80" s="4">
        <v>0.79679873899999998</v>
      </c>
      <c r="J80" s="4">
        <v>0.91486126300000004</v>
      </c>
      <c r="K80" s="4">
        <v>1.0569570109999999</v>
      </c>
      <c r="L80" s="4">
        <v>1.147231476</v>
      </c>
      <c r="M80" s="4">
        <v>1.290106451</v>
      </c>
      <c r="N80" s="4">
        <v>1.3879178889999999</v>
      </c>
      <c r="O80" s="4">
        <v>1.4316667599999999</v>
      </c>
      <c r="P80" s="4">
        <v>1.4070027190000001</v>
      </c>
      <c r="Q80" s="4">
        <v>1.522866931</v>
      </c>
    </row>
    <row r="81" spans="1:17" x14ac:dyDescent="0.2">
      <c r="A81" s="13">
        <v>1971</v>
      </c>
      <c r="C81" s="4">
        <v>8.4881665999999995E-2</v>
      </c>
      <c r="D81" s="4">
        <v>0.195868126</v>
      </c>
      <c r="E81" s="4">
        <v>0.31376278800000001</v>
      </c>
      <c r="F81" s="4">
        <v>0.459295544</v>
      </c>
      <c r="G81" s="4">
        <v>0.58862360199999997</v>
      </c>
      <c r="H81" s="4">
        <v>0.69781833100000001</v>
      </c>
      <c r="I81" s="4">
        <v>0.79679873899999998</v>
      </c>
      <c r="J81" s="4">
        <v>0.91486126300000004</v>
      </c>
      <c r="K81" s="4">
        <v>1.0569570109999999</v>
      </c>
      <c r="L81" s="4">
        <v>1.147231476</v>
      </c>
      <c r="M81" s="4">
        <v>1.290106451</v>
      </c>
      <c r="N81" s="4">
        <v>1.3879178889999999</v>
      </c>
      <c r="O81" s="4">
        <v>1.4316667599999999</v>
      </c>
      <c r="P81" s="4">
        <v>1.4070027190000001</v>
      </c>
      <c r="Q81" s="4">
        <v>1.522866931</v>
      </c>
    </row>
    <row r="82" spans="1:17" x14ac:dyDescent="0.2">
      <c r="A82" s="13">
        <v>1972</v>
      </c>
      <c r="C82" s="4">
        <v>8.4881665999999995E-2</v>
      </c>
      <c r="D82" s="4">
        <v>0.195868126</v>
      </c>
      <c r="E82" s="4">
        <v>0.31376278800000001</v>
      </c>
      <c r="F82" s="4">
        <v>0.459295544</v>
      </c>
      <c r="G82" s="4">
        <v>0.58862360199999997</v>
      </c>
      <c r="H82" s="4">
        <v>0.69781833100000001</v>
      </c>
      <c r="I82" s="4">
        <v>0.79679873899999998</v>
      </c>
      <c r="J82" s="4">
        <v>0.91486126300000004</v>
      </c>
      <c r="K82" s="4">
        <v>1.0569570109999999</v>
      </c>
      <c r="L82" s="4">
        <v>1.147231476</v>
      </c>
      <c r="M82" s="4">
        <v>1.290106451</v>
      </c>
      <c r="N82" s="4">
        <v>1.3879178889999999</v>
      </c>
      <c r="O82" s="4">
        <v>1.4316667599999999</v>
      </c>
      <c r="P82" s="4">
        <v>1.4070027190000001</v>
      </c>
      <c r="Q82" s="4">
        <v>1.522866931</v>
      </c>
    </row>
    <row r="83" spans="1:17" x14ac:dyDescent="0.2">
      <c r="A83" s="13">
        <v>1973</v>
      </c>
      <c r="C83" s="4">
        <v>8.4881665999999995E-2</v>
      </c>
      <c r="D83" s="4">
        <v>0.195868126</v>
      </c>
      <c r="E83" s="4">
        <v>0.31376278800000001</v>
      </c>
      <c r="F83" s="4">
        <v>0.459295544</v>
      </c>
      <c r="G83" s="4">
        <v>0.58862360199999997</v>
      </c>
      <c r="H83" s="4">
        <v>0.69781833100000001</v>
      </c>
      <c r="I83" s="4">
        <v>0.79679873899999998</v>
      </c>
      <c r="J83" s="4">
        <v>0.91486126300000004</v>
      </c>
      <c r="K83" s="4">
        <v>1.0569570109999999</v>
      </c>
      <c r="L83" s="4">
        <v>1.147231476</v>
      </c>
      <c r="M83" s="4">
        <v>1.290106451</v>
      </c>
      <c r="N83" s="4">
        <v>1.3879178889999999</v>
      </c>
      <c r="O83" s="4">
        <v>1.4316667599999999</v>
      </c>
      <c r="P83" s="4">
        <v>1.4070027190000001</v>
      </c>
      <c r="Q83" s="4">
        <v>1.522866931</v>
      </c>
    </row>
    <row r="84" spans="1:17" x14ac:dyDescent="0.2">
      <c r="A84" s="13">
        <v>1974</v>
      </c>
      <c r="C84" s="4">
        <v>8.4881665999999995E-2</v>
      </c>
      <c r="D84" s="4">
        <v>0.195868126</v>
      </c>
      <c r="E84" s="4">
        <v>0.31376278800000001</v>
      </c>
      <c r="F84" s="4">
        <v>0.459295544</v>
      </c>
      <c r="G84" s="4">
        <v>0.58862360199999997</v>
      </c>
      <c r="H84" s="4">
        <v>0.69781833100000001</v>
      </c>
      <c r="I84" s="4">
        <v>0.79679873899999998</v>
      </c>
      <c r="J84" s="4">
        <v>0.91486126300000004</v>
      </c>
      <c r="K84" s="4">
        <v>1.0569570109999999</v>
      </c>
      <c r="L84" s="4">
        <v>1.147231476</v>
      </c>
      <c r="M84" s="4">
        <v>1.290106451</v>
      </c>
      <c r="N84" s="4">
        <v>1.3879178889999999</v>
      </c>
      <c r="O84" s="4">
        <v>1.4316667599999999</v>
      </c>
      <c r="P84" s="4">
        <v>1.4070027190000001</v>
      </c>
      <c r="Q84" s="4">
        <v>1.522866931</v>
      </c>
    </row>
    <row r="85" spans="1:17" x14ac:dyDescent="0.2">
      <c r="A85" s="13">
        <v>1975</v>
      </c>
      <c r="C85" s="4">
        <v>8.4881665999999995E-2</v>
      </c>
      <c r="D85" s="4">
        <v>0.195868126</v>
      </c>
      <c r="E85" s="4">
        <v>0.31376278800000001</v>
      </c>
      <c r="F85" s="4">
        <v>0.459295544</v>
      </c>
      <c r="G85" s="4">
        <v>0.58862360199999997</v>
      </c>
      <c r="H85" s="4">
        <v>0.69781833100000001</v>
      </c>
      <c r="I85" s="4">
        <v>0.79679873899999998</v>
      </c>
      <c r="J85" s="4">
        <v>0.91486126300000004</v>
      </c>
      <c r="K85" s="4">
        <v>1.0569570109999999</v>
      </c>
      <c r="L85" s="4">
        <v>1.147231476</v>
      </c>
      <c r="M85" s="4">
        <v>1.290106451</v>
      </c>
      <c r="N85" s="4">
        <v>1.3879178889999999</v>
      </c>
      <c r="O85" s="4">
        <v>1.4316667599999999</v>
      </c>
      <c r="P85" s="4">
        <v>1.4070027190000001</v>
      </c>
      <c r="Q85" s="4">
        <v>1.522866931</v>
      </c>
    </row>
    <row r="86" spans="1:17" x14ac:dyDescent="0.2">
      <c r="A86" s="13">
        <v>1976</v>
      </c>
      <c r="C86" s="4">
        <v>8.4881665999999995E-2</v>
      </c>
      <c r="D86" s="4">
        <v>0.195868126</v>
      </c>
      <c r="E86" s="4">
        <v>0.31376278800000001</v>
      </c>
      <c r="F86" s="4">
        <v>0.459295544</v>
      </c>
      <c r="G86" s="4">
        <v>0.58862360199999997</v>
      </c>
      <c r="H86" s="4">
        <v>0.69781833100000001</v>
      </c>
      <c r="I86" s="4">
        <v>0.79679873899999998</v>
      </c>
      <c r="J86" s="4">
        <v>0.91486126300000004</v>
      </c>
      <c r="K86" s="4">
        <v>1.0569570109999999</v>
      </c>
      <c r="L86" s="4">
        <v>1.147231476</v>
      </c>
      <c r="M86" s="4">
        <v>1.290106451</v>
      </c>
      <c r="N86" s="4">
        <v>1.3879178889999999</v>
      </c>
      <c r="O86" s="4">
        <v>1.4316667599999999</v>
      </c>
      <c r="P86" s="4">
        <v>1.4070027190000001</v>
      </c>
      <c r="Q86" s="4">
        <v>1.522866931</v>
      </c>
    </row>
    <row r="87" spans="1:17" x14ac:dyDescent="0.2">
      <c r="A87" s="13">
        <v>1977</v>
      </c>
      <c r="C87" s="4">
        <v>8.4881665999999995E-2</v>
      </c>
      <c r="D87" s="4">
        <v>0.195868126</v>
      </c>
      <c r="E87" s="4">
        <v>0.31376278800000001</v>
      </c>
      <c r="F87" s="4">
        <v>0.459295544</v>
      </c>
      <c r="G87" s="4">
        <v>0.58862360199999997</v>
      </c>
      <c r="H87" s="4">
        <v>0.69781833100000001</v>
      </c>
      <c r="I87" s="4">
        <v>0.79679873899999998</v>
      </c>
      <c r="J87" s="4">
        <v>0.91486126300000004</v>
      </c>
      <c r="K87" s="4">
        <v>1.0569570109999999</v>
      </c>
      <c r="L87" s="4">
        <v>1.147231476</v>
      </c>
      <c r="M87" s="4">
        <v>1.290106451</v>
      </c>
      <c r="N87" s="4">
        <v>1.3879178889999999</v>
      </c>
      <c r="O87" s="4">
        <v>1.4316667599999999</v>
      </c>
      <c r="P87" s="4">
        <v>1.4070027190000001</v>
      </c>
      <c r="Q87" s="4">
        <v>1.522866931</v>
      </c>
    </row>
    <row r="88" spans="1:17" x14ac:dyDescent="0.2">
      <c r="A88" s="13">
        <v>1978</v>
      </c>
      <c r="C88" s="4">
        <v>8.4881665999999995E-2</v>
      </c>
      <c r="D88" s="4">
        <v>0.195868126</v>
      </c>
      <c r="E88" s="4">
        <v>0.31376278800000001</v>
      </c>
      <c r="F88" s="4">
        <v>0.459295544</v>
      </c>
      <c r="G88" s="4">
        <v>0.58862360199999997</v>
      </c>
      <c r="H88" s="4">
        <v>0.69781833100000001</v>
      </c>
      <c r="I88" s="4">
        <v>0.79679873899999998</v>
      </c>
      <c r="J88" s="4">
        <v>0.91486126300000004</v>
      </c>
      <c r="K88" s="4">
        <v>1.0569570109999999</v>
      </c>
      <c r="L88" s="4">
        <v>1.147231476</v>
      </c>
      <c r="M88" s="4">
        <v>1.290106451</v>
      </c>
      <c r="N88" s="4">
        <v>1.3879178889999999</v>
      </c>
      <c r="O88" s="4">
        <v>1.4316667599999999</v>
      </c>
      <c r="P88" s="4">
        <v>1.4070027190000001</v>
      </c>
      <c r="Q88" s="4">
        <v>1.522866931</v>
      </c>
    </row>
    <row r="89" spans="1:17" x14ac:dyDescent="0.2">
      <c r="A89" s="13">
        <v>1979</v>
      </c>
      <c r="C89" s="4">
        <v>8.4881665999999995E-2</v>
      </c>
      <c r="D89" s="4">
        <v>0.195868126</v>
      </c>
      <c r="E89" s="4">
        <v>0.31376278800000001</v>
      </c>
      <c r="F89" s="4">
        <v>0.459295544</v>
      </c>
      <c r="G89" s="4">
        <v>0.58862360199999997</v>
      </c>
      <c r="H89" s="4">
        <v>0.69781833100000001</v>
      </c>
      <c r="I89" s="4">
        <v>0.79679873899999998</v>
      </c>
      <c r="J89" s="4">
        <v>0.91486126300000004</v>
      </c>
      <c r="K89" s="4">
        <v>1.0569570109999999</v>
      </c>
      <c r="L89" s="4">
        <v>1.147231476</v>
      </c>
      <c r="M89" s="4">
        <v>1.290106451</v>
      </c>
      <c r="N89" s="4">
        <v>1.3879178889999999</v>
      </c>
      <c r="O89" s="4">
        <v>1.4316667599999999</v>
      </c>
      <c r="P89" s="4">
        <v>1.4070027190000001</v>
      </c>
      <c r="Q89" s="4">
        <v>1.522866931</v>
      </c>
    </row>
    <row r="90" spans="1:17" x14ac:dyDescent="0.2">
      <c r="A90" s="13">
        <v>1980</v>
      </c>
      <c r="C90" s="4">
        <v>8.4881665999999995E-2</v>
      </c>
      <c r="D90" s="4">
        <v>0.195868126</v>
      </c>
      <c r="E90" s="4">
        <v>0.31376278800000001</v>
      </c>
      <c r="F90" s="4">
        <v>0.459295544</v>
      </c>
      <c r="G90" s="4">
        <v>0.58862360199999997</v>
      </c>
      <c r="H90" s="4">
        <v>0.69781833100000001</v>
      </c>
      <c r="I90" s="4">
        <v>0.79679873899999998</v>
      </c>
      <c r="J90" s="4">
        <v>0.91486126300000004</v>
      </c>
      <c r="K90" s="4">
        <v>1.0569570109999999</v>
      </c>
      <c r="L90" s="4">
        <v>1.147231476</v>
      </c>
      <c r="M90" s="4">
        <v>1.290106451</v>
      </c>
      <c r="N90" s="4">
        <v>1.3879178889999999</v>
      </c>
      <c r="O90" s="4">
        <v>1.4316667599999999</v>
      </c>
      <c r="P90" s="4">
        <v>1.4070027190000001</v>
      </c>
      <c r="Q90" s="4">
        <v>1.522866931</v>
      </c>
    </row>
    <row r="91" spans="1:17" x14ac:dyDescent="0.2">
      <c r="A91" s="13">
        <v>1981</v>
      </c>
      <c r="C91" s="4">
        <v>8.4881665999999995E-2</v>
      </c>
      <c r="D91" s="4">
        <v>0.195868126</v>
      </c>
      <c r="E91" s="4">
        <v>0.31376278800000001</v>
      </c>
      <c r="F91" s="4">
        <v>0.459295544</v>
      </c>
      <c r="G91" s="4">
        <v>0.58862360199999997</v>
      </c>
      <c r="H91" s="4">
        <v>0.69781833100000001</v>
      </c>
      <c r="I91" s="4">
        <v>0.79679873899999998</v>
      </c>
      <c r="J91" s="4">
        <v>0.91486126300000004</v>
      </c>
      <c r="K91" s="4">
        <v>1.0569570109999999</v>
      </c>
      <c r="L91" s="4">
        <v>1.147231476</v>
      </c>
      <c r="M91" s="4">
        <v>1.290106451</v>
      </c>
      <c r="N91" s="4">
        <v>1.3879178889999999</v>
      </c>
      <c r="O91" s="4">
        <v>1.4316667599999999</v>
      </c>
      <c r="P91" s="4">
        <v>1.4070027190000001</v>
      </c>
      <c r="Q91" s="4">
        <v>1.522866931</v>
      </c>
    </row>
    <row r="92" spans="1:17" x14ac:dyDescent="0.2">
      <c r="A92" s="13">
        <v>1982</v>
      </c>
      <c r="C92" s="4">
        <v>8.4881665999999995E-2</v>
      </c>
      <c r="D92" s="4">
        <v>0.195868126</v>
      </c>
      <c r="E92" s="4">
        <v>0.31376278800000001</v>
      </c>
      <c r="F92" s="4">
        <v>0.459295544</v>
      </c>
      <c r="G92" s="4">
        <v>0.58862360199999997</v>
      </c>
      <c r="H92" s="4">
        <v>0.69781833100000001</v>
      </c>
      <c r="I92" s="4">
        <v>0.79679873899999998</v>
      </c>
      <c r="J92" s="4">
        <v>0.91486126300000004</v>
      </c>
      <c r="K92" s="4">
        <v>1.0569570109999999</v>
      </c>
      <c r="L92" s="4">
        <v>1.147231476</v>
      </c>
      <c r="M92" s="4">
        <v>1.290106451</v>
      </c>
      <c r="N92" s="4">
        <v>1.3879178889999999</v>
      </c>
      <c r="O92" s="4">
        <v>1.4316667599999999</v>
      </c>
      <c r="P92" s="4">
        <v>1.4070027190000001</v>
      </c>
      <c r="Q92" s="4">
        <v>1.522866931</v>
      </c>
    </row>
    <row r="93" spans="1:17" x14ac:dyDescent="0.2">
      <c r="A93" s="13">
        <v>1983</v>
      </c>
      <c r="C93" s="4">
        <v>8.4881665999999995E-2</v>
      </c>
      <c r="D93" s="4">
        <v>0.195868126</v>
      </c>
      <c r="E93" s="4">
        <v>0.31376278800000001</v>
      </c>
      <c r="F93" s="4">
        <v>0.459295544</v>
      </c>
      <c r="G93" s="4">
        <v>0.58862360199999997</v>
      </c>
      <c r="H93" s="4">
        <v>0.69781833100000001</v>
      </c>
      <c r="I93" s="4">
        <v>0.79679873899999998</v>
      </c>
      <c r="J93" s="4">
        <v>0.91486126300000004</v>
      </c>
      <c r="K93" s="4">
        <v>1.0569570109999999</v>
      </c>
      <c r="L93" s="4">
        <v>1.147231476</v>
      </c>
      <c r="M93" s="4">
        <v>1.290106451</v>
      </c>
      <c r="N93" s="4">
        <v>1.3879178889999999</v>
      </c>
      <c r="O93" s="4">
        <v>1.4316667599999999</v>
      </c>
      <c r="P93" s="4">
        <v>1.4070027190000001</v>
      </c>
      <c r="Q93" s="4">
        <v>1.522866931</v>
      </c>
    </row>
    <row r="94" spans="1:17" x14ac:dyDescent="0.2">
      <c r="A94" s="13">
        <v>1984</v>
      </c>
      <c r="C94" s="4">
        <v>8.4881665999999995E-2</v>
      </c>
      <c r="D94" s="4">
        <v>0.195868126</v>
      </c>
      <c r="E94" s="4">
        <v>0.31376278800000001</v>
      </c>
      <c r="F94" s="4">
        <v>0.459295544</v>
      </c>
      <c r="G94" s="4">
        <v>0.58862360199999997</v>
      </c>
      <c r="H94" s="4">
        <v>0.69781833100000001</v>
      </c>
      <c r="I94" s="4">
        <v>0.79679873899999998</v>
      </c>
      <c r="J94" s="4">
        <v>0.91486126300000004</v>
      </c>
      <c r="K94" s="4">
        <v>1.0569570109999999</v>
      </c>
      <c r="L94" s="4">
        <v>1.147231476</v>
      </c>
      <c r="M94" s="4">
        <v>1.290106451</v>
      </c>
      <c r="N94" s="4">
        <v>1.3879178889999999</v>
      </c>
      <c r="O94" s="4">
        <v>1.4316667599999999</v>
      </c>
      <c r="P94" s="4">
        <v>1.4070027190000001</v>
      </c>
      <c r="Q94" s="4">
        <v>1.522866931</v>
      </c>
    </row>
    <row r="95" spans="1:17" x14ac:dyDescent="0.2">
      <c r="A95" s="13">
        <v>1985</v>
      </c>
      <c r="C95" s="4">
        <v>8.4881665999999995E-2</v>
      </c>
      <c r="D95" s="4">
        <v>0.195868126</v>
      </c>
      <c r="E95" s="4">
        <v>0.31376278800000001</v>
      </c>
      <c r="F95" s="4">
        <v>0.459295544</v>
      </c>
      <c r="G95" s="4">
        <v>0.58862360199999997</v>
      </c>
      <c r="H95" s="4">
        <v>0.69781833100000001</v>
      </c>
      <c r="I95" s="4">
        <v>0.79679873899999998</v>
      </c>
      <c r="J95" s="4">
        <v>0.91486126300000004</v>
      </c>
      <c r="K95" s="4">
        <v>1.0569570109999999</v>
      </c>
      <c r="L95" s="4">
        <v>1.147231476</v>
      </c>
      <c r="M95" s="4">
        <v>1.290106451</v>
      </c>
      <c r="N95" s="4">
        <v>1.3879178889999999</v>
      </c>
      <c r="O95" s="4">
        <v>1.4316667599999999</v>
      </c>
      <c r="P95" s="4">
        <v>1.4070027190000001</v>
      </c>
      <c r="Q95" s="4">
        <v>1.522866931</v>
      </c>
    </row>
    <row r="96" spans="1:17" x14ac:dyDescent="0.2">
      <c r="A96" s="13">
        <v>1986</v>
      </c>
      <c r="C96" s="4">
        <v>8.4881665999999995E-2</v>
      </c>
      <c r="D96" s="4">
        <v>0.195868126</v>
      </c>
      <c r="E96" s="4">
        <v>0.31376278800000001</v>
      </c>
      <c r="F96" s="4">
        <v>0.459295544</v>
      </c>
      <c r="G96" s="4">
        <v>0.58862360199999997</v>
      </c>
      <c r="H96" s="4">
        <v>0.69781833100000001</v>
      </c>
      <c r="I96" s="4">
        <v>0.79679873899999998</v>
      </c>
      <c r="J96" s="4">
        <v>0.91486126300000004</v>
      </c>
      <c r="K96" s="4">
        <v>1.0569570109999999</v>
      </c>
      <c r="L96" s="4">
        <v>1.147231476</v>
      </c>
      <c r="M96" s="4">
        <v>1.290106451</v>
      </c>
      <c r="N96" s="4">
        <v>1.3879178889999999</v>
      </c>
      <c r="O96" s="4">
        <v>1.4316667599999999</v>
      </c>
      <c r="P96" s="4">
        <v>1.4070027190000001</v>
      </c>
      <c r="Q96" s="4">
        <v>1.522866931</v>
      </c>
    </row>
    <row r="97" spans="1:17" x14ac:dyDescent="0.2">
      <c r="A97" s="13">
        <v>1987</v>
      </c>
      <c r="C97" s="4">
        <v>8.4881665999999995E-2</v>
      </c>
      <c r="D97" s="4">
        <v>0.195868126</v>
      </c>
      <c r="E97" s="4">
        <v>0.31376278800000001</v>
      </c>
      <c r="F97" s="4">
        <v>0.459295544</v>
      </c>
      <c r="G97" s="4">
        <v>0.58862360199999997</v>
      </c>
      <c r="H97" s="4">
        <v>0.69781833100000001</v>
      </c>
      <c r="I97" s="4">
        <v>0.79679873899999998</v>
      </c>
      <c r="J97" s="4">
        <v>0.91486126300000004</v>
      </c>
      <c r="K97" s="4">
        <v>1.0569570109999999</v>
      </c>
      <c r="L97" s="4">
        <v>1.147231476</v>
      </c>
      <c r="M97" s="4">
        <v>1.290106451</v>
      </c>
      <c r="N97" s="4">
        <v>1.3879178889999999</v>
      </c>
      <c r="O97" s="4">
        <v>1.4316667599999999</v>
      </c>
      <c r="P97" s="4">
        <v>1.4070027190000001</v>
      </c>
      <c r="Q97" s="4">
        <v>1.522866931</v>
      </c>
    </row>
    <row r="98" spans="1:17" x14ac:dyDescent="0.2">
      <c r="A98" s="13">
        <v>1988</v>
      </c>
      <c r="C98" s="4">
        <v>8.4881665999999995E-2</v>
      </c>
      <c r="D98" s="4">
        <v>0.195868126</v>
      </c>
      <c r="E98" s="4">
        <v>0.31376278800000001</v>
      </c>
      <c r="F98" s="4">
        <v>0.459295544</v>
      </c>
      <c r="G98" s="4">
        <v>0.58862360199999997</v>
      </c>
      <c r="H98" s="4">
        <v>0.69781833100000001</v>
      </c>
      <c r="I98" s="4">
        <v>0.79679873899999998</v>
      </c>
      <c r="J98" s="4">
        <v>0.91486126300000004</v>
      </c>
      <c r="K98" s="4">
        <v>1.0569570109999999</v>
      </c>
      <c r="L98" s="4">
        <v>1.147231476</v>
      </c>
      <c r="M98" s="4">
        <v>1.290106451</v>
      </c>
      <c r="N98" s="4">
        <v>1.3879178889999999</v>
      </c>
      <c r="O98" s="4">
        <v>1.4316667599999999</v>
      </c>
      <c r="P98" s="4">
        <v>1.4070027190000001</v>
      </c>
      <c r="Q98" s="4">
        <v>1.522866931</v>
      </c>
    </row>
    <row r="99" spans="1:17" x14ac:dyDescent="0.2">
      <c r="A99" s="13">
        <v>1989</v>
      </c>
      <c r="C99" s="4">
        <v>8.4881665999999995E-2</v>
      </c>
      <c r="D99" s="4">
        <v>0.195868126</v>
      </c>
      <c r="E99" s="4">
        <v>0.31376278800000001</v>
      </c>
      <c r="F99" s="4">
        <v>0.459295544</v>
      </c>
      <c r="G99" s="4">
        <v>0.58862360199999997</v>
      </c>
      <c r="H99" s="4">
        <v>0.69781833100000001</v>
      </c>
      <c r="I99" s="4">
        <v>0.79679873899999998</v>
      </c>
      <c r="J99" s="4">
        <v>0.91486126300000004</v>
      </c>
      <c r="K99" s="4">
        <v>1.0569570109999999</v>
      </c>
      <c r="L99" s="4">
        <v>1.147231476</v>
      </c>
      <c r="M99" s="4">
        <v>1.290106451</v>
      </c>
      <c r="N99" s="4">
        <v>1.3879178889999999</v>
      </c>
      <c r="O99" s="4">
        <v>1.4316667599999999</v>
      </c>
      <c r="P99" s="4">
        <v>1.4070027190000001</v>
      </c>
      <c r="Q99" s="4">
        <v>1.522866931</v>
      </c>
    </row>
    <row r="100" spans="1:17" x14ac:dyDescent="0.2">
      <c r="A100" s="13">
        <v>1990</v>
      </c>
      <c r="C100" s="4">
        <v>8.4881665999999995E-2</v>
      </c>
      <c r="D100" s="4">
        <v>0.195868126</v>
      </c>
      <c r="E100" s="4">
        <v>0.31376278800000001</v>
      </c>
      <c r="F100" s="4">
        <v>0.459295544</v>
      </c>
      <c r="G100" s="4">
        <v>0.58862360199999997</v>
      </c>
      <c r="H100" s="4">
        <v>0.69781833100000001</v>
      </c>
      <c r="I100" s="4">
        <v>0.79679873899999998</v>
      </c>
      <c r="J100" s="4">
        <v>0.91486126300000004</v>
      </c>
      <c r="K100" s="4">
        <v>1.0569570109999999</v>
      </c>
      <c r="L100" s="4">
        <v>1.147231476</v>
      </c>
      <c r="M100" s="4">
        <v>1.290106451</v>
      </c>
      <c r="N100" s="4">
        <v>1.3879178889999999</v>
      </c>
      <c r="O100" s="4">
        <v>1.4316667599999999</v>
      </c>
      <c r="P100" s="4">
        <v>1.4070027190000001</v>
      </c>
      <c r="Q100" s="4">
        <v>1.522866931</v>
      </c>
    </row>
    <row r="101" spans="1:17" x14ac:dyDescent="0.2">
      <c r="A101" s="13">
        <v>1991</v>
      </c>
      <c r="C101" s="4">
        <v>8.4881665999999995E-2</v>
      </c>
      <c r="D101" s="4">
        <v>0.195868126</v>
      </c>
      <c r="E101" s="4">
        <v>0.31376278800000001</v>
      </c>
      <c r="F101" s="4">
        <v>0.459295544</v>
      </c>
      <c r="G101" s="4">
        <v>0.58862360199999997</v>
      </c>
      <c r="H101" s="4">
        <v>0.69781833100000001</v>
      </c>
      <c r="I101" s="4">
        <v>0.79679873899999998</v>
      </c>
      <c r="J101" s="4">
        <v>0.91486126300000004</v>
      </c>
      <c r="K101" s="4">
        <v>1.0569570109999999</v>
      </c>
      <c r="L101" s="4">
        <v>1.147231476</v>
      </c>
      <c r="M101" s="4">
        <v>1.290106451</v>
      </c>
      <c r="N101" s="4">
        <v>1.3879178889999999</v>
      </c>
      <c r="O101" s="4">
        <v>1.4316667599999999</v>
      </c>
      <c r="P101" s="4">
        <v>1.4070027190000001</v>
      </c>
      <c r="Q101" s="4">
        <v>1.522866931</v>
      </c>
    </row>
    <row r="102" spans="1:17" x14ac:dyDescent="0.2">
      <c r="A102" s="13">
        <v>1992</v>
      </c>
      <c r="C102" s="4">
        <v>8.4881665999999995E-2</v>
      </c>
      <c r="D102" s="4">
        <v>0.195868126</v>
      </c>
      <c r="E102" s="4">
        <v>0.31376278800000001</v>
      </c>
      <c r="F102" s="4">
        <v>0.459295544</v>
      </c>
      <c r="G102" s="4">
        <v>0.58862360199999997</v>
      </c>
      <c r="H102" s="4">
        <v>0.69781833100000001</v>
      </c>
      <c r="I102" s="4">
        <v>0.79679873899999998</v>
      </c>
      <c r="J102" s="4">
        <v>0.91486126300000004</v>
      </c>
      <c r="K102" s="4">
        <v>1.0569570109999999</v>
      </c>
      <c r="L102" s="4">
        <v>1.147231476</v>
      </c>
      <c r="M102" s="4">
        <v>1.290106451</v>
      </c>
      <c r="N102" s="4">
        <v>1.3879178889999999</v>
      </c>
      <c r="O102" s="4">
        <v>1.4316667599999999</v>
      </c>
      <c r="P102" s="4">
        <v>1.4070027190000001</v>
      </c>
      <c r="Q102" s="4">
        <v>1.522866931</v>
      </c>
    </row>
    <row r="103" spans="1:17" x14ac:dyDescent="0.2">
      <c r="A103" s="13">
        <v>1993</v>
      </c>
      <c r="C103" s="4">
        <v>8.4881665999999995E-2</v>
      </c>
      <c r="D103" s="4">
        <v>0.195868126</v>
      </c>
      <c r="E103" s="4">
        <v>0.31376278800000001</v>
      </c>
      <c r="F103" s="4">
        <v>0.459295544</v>
      </c>
      <c r="G103" s="4">
        <v>0.58862360199999997</v>
      </c>
      <c r="H103" s="4">
        <v>0.69781833100000001</v>
      </c>
      <c r="I103" s="4">
        <v>0.79679873899999998</v>
      </c>
      <c r="J103" s="4">
        <v>0.91486126300000004</v>
      </c>
      <c r="K103" s="4">
        <v>1.0569570109999999</v>
      </c>
      <c r="L103" s="4">
        <v>1.147231476</v>
      </c>
      <c r="M103" s="4">
        <v>1.290106451</v>
      </c>
      <c r="N103" s="4">
        <v>1.3879178889999999</v>
      </c>
      <c r="O103" s="4">
        <v>1.4316667599999999</v>
      </c>
      <c r="P103" s="4">
        <v>1.4070027190000001</v>
      </c>
      <c r="Q103" s="4">
        <v>1.522866931</v>
      </c>
    </row>
    <row r="104" spans="1:17" x14ac:dyDescent="0.2">
      <c r="A104" s="13">
        <v>1994</v>
      </c>
      <c r="C104" s="4">
        <v>8.4881665999999995E-2</v>
      </c>
      <c r="D104" s="4">
        <v>0.195868126</v>
      </c>
      <c r="E104" s="4">
        <v>0.31376278800000001</v>
      </c>
      <c r="F104" s="4">
        <v>0.459295544</v>
      </c>
      <c r="G104" s="4">
        <v>0.58862360199999997</v>
      </c>
      <c r="H104" s="4">
        <v>0.69781833100000001</v>
      </c>
      <c r="I104" s="4">
        <v>0.79679873899999998</v>
      </c>
      <c r="J104" s="4">
        <v>0.91486126300000004</v>
      </c>
      <c r="K104" s="4">
        <v>1.0569570109999999</v>
      </c>
      <c r="L104" s="4">
        <v>1.147231476</v>
      </c>
      <c r="M104" s="4">
        <v>1.290106451</v>
      </c>
      <c r="N104" s="4">
        <v>1.3879178889999999</v>
      </c>
      <c r="O104" s="4">
        <v>1.4316667599999999</v>
      </c>
      <c r="P104" s="4">
        <v>1.4070027190000001</v>
      </c>
      <c r="Q104" s="4">
        <v>1.522866931</v>
      </c>
    </row>
    <row r="105" spans="1:17" x14ac:dyDescent="0.2">
      <c r="A105" s="13">
        <v>1995</v>
      </c>
      <c r="C105" s="4">
        <v>8.4881665999999995E-2</v>
      </c>
      <c r="D105" s="4">
        <v>0.195868126</v>
      </c>
      <c r="E105" s="4">
        <v>0.31376278800000001</v>
      </c>
      <c r="F105" s="4">
        <v>0.459295544</v>
      </c>
      <c r="G105" s="4">
        <v>0.58862360199999997</v>
      </c>
      <c r="H105" s="4">
        <v>0.69781833100000001</v>
      </c>
      <c r="I105" s="4">
        <v>0.79679873899999998</v>
      </c>
      <c r="J105" s="4">
        <v>0.91486126300000004</v>
      </c>
      <c r="K105" s="4">
        <v>1.0569570109999999</v>
      </c>
      <c r="L105" s="4">
        <v>1.147231476</v>
      </c>
      <c r="M105" s="4">
        <v>1.290106451</v>
      </c>
      <c r="N105" s="4">
        <v>1.3879178889999999</v>
      </c>
      <c r="O105" s="4">
        <v>1.4316667599999999</v>
      </c>
      <c r="P105" s="4">
        <v>1.4070027190000001</v>
      </c>
      <c r="Q105" s="4">
        <v>1.522866931</v>
      </c>
    </row>
    <row r="106" spans="1:17" x14ac:dyDescent="0.2">
      <c r="A106" s="13">
        <v>1996</v>
      </c>
      <c r="C106" s="4">
        <v>8.4881665999999995E-2</v>
      </c>
      <c r="D106" s="4">
        <v>0.195868126</v>
      </c>
      <c r="E106" s="4">
        <v>0.31376278800000001</v>
      </c>
      <c r="F106" s="4">
        <v>0.459295544</v>
      </c>
      <c r="G106" s="4">
        <v>0.58862360199999997</v>
      </c>
      <c r="H106" s="4">
        <v>0.69781833100000001</v>
      </c>
      <c r="I106" s="4">
        <v>0.79679873899999998</v>
      </c>
      <c r="J106" s="4">
        <v>0.91486126300000004</v>
      </c>
      <c r="K106" s="4">
        <v>1.0569570109999999</v>
      </c>
      <c r="L106" s="4">
        <v>1.147231476</v>
      </c>
      <c r="M106" s="4">
        <v>1.290106451</v>
      </c>
      <c r="N106" s="4">
        <v>1.3879178889999999</v>
      </c>
      <c r="O106" s="4">
        <v>1.4316667599999999</v>
      </c>
      <c r="P106" s="4">
        <v>1.4070027190000001</v>
      </c>
      <c r="Q106" s="4">
        <v>1.522866931</v>
      </c>
    </row>
    <row r="107" spans="1:17" x14ac:dyDescent="0.2">
      <c r="A107" s="13">
        <v>1997</v>
      </c>
      <c r="C107" s="4">
        <v>8.4881665999999995E-2</v>
      </c>
      <c r="D107" s="4">
        <v>0.195868126</v>
      </c>
      <c r="E107" s="4">
        <v>0.31376278800000001</v>
      </c>
      <c r="F107" s="4">
        <v>0.459295544</v>
      </c>
      <c r="G107" s="4">
        <v>0.58862360199999997</v>
      </c>
      <c r="H107" s="4">
        <v>0.69781833100000001</v>
      </c>
      <c r="I107" s="4">
        <v>0.79679873899999998</v>
      </c>
      <c r="J107" s="4">
        <v>0.91486126300000004</v>
      </c>
      <c r="K107" s="4">
        <v>1.0569570109999999</v>
      </c>
      <c r="L107" s="4">
        <v>1.147231476</v>
      </c>
      <c r="M107" s="4">
        <v>1.290106451</v>
      </c>
      <c r="N107" s="4">
        <v>1.3879178889999999</v>
      </c>
      <c r="O107" s="4">
        <v>1.4316667599999999</v>
      </c>
      <c r="P107" s="4">
        <v>1.4070027190000001</v>
      </c>
      <c r="Q107" s="4">
        <v>1.522866931</v>
      </c>
    </row>
    <row r="108" spans="1:17" x14ac:dyDescent="0.2">
      <c r="A108" s="13">
        <v>1998</v>
      </c>
      <c r="C108" s="4">
        <v>8.4881665999999995E-2</v>
      </c>
      <c r="D108" s="4">
        <v>0.195868126</v>
      </c>
      <c r="E108" s="4">
        <v>0.31376278800000001</v>
      </c>
      <c r="F108" s="4">
        <v>0.459295544</v>
      </c>
      <c r="G108" s="4">
        <v>0.58862360199999997</v>
      </c>
      <c r="H108" s="4">
        <v>0.69781833100000001</v>
      </c>
      <c r="I108" s="4">
        <v>0.79679873899999998</v>
      </c>
      <c r="J108" s="4">
        <v>0.91486126300000004</v>
      </c>
      <c r="K108" s="4">
        <v>1.0569570109999999</v>
      </c>
      <c r="L108" s="4">
        <v>1.147231476</v>
      </c>
      <c r="M108" s="4">
        <v>1.290106451</v>
      </c>
      <c r="N108" s="4">
        <v>1.3879178889999999</v>
      </c>
      <c r="O108" s="4">
        <v>1.4316667599999999</v>
      </c>
      <c r="P108" s="4">
        <v>1.4070027190000001</v>
      </c>
      <c r="Q108" s="4">
        <v>1.522866931</v>
      </c>
    </row>
    <row r="109" spans="1:17" x14ac:dyDescent="0.2">
      <c r="A109" s="13">
        <v>1999</v>
      </c>
      <c r="C109" s="4">
        <v>8.4881665999999995E-2</v>
      </c>
      <c r="D109" s="4">
        <v>0.195868126</v>
      </c>
      <c r="E109" s="4">
        <v>0.31376278800000001</v>
      </c>
      <c r="F109" s="4">
        <v>0.459295544</v>
      </c>
      <c r="G109" s="4">
        <v>0.58862360199999997</v>
      </c>
      <c r="H109" s="4">
        <v>0.69781833100000001</v>
      </c>
      <c r="I109" s="4">
        <v>0.79679873899999998</v>
      </c>
      <c r="J109" s="4">
        <v>0.91486126300000004</v>
      </c>
      <c r="K109" s="4">
        <v>1.0569570109999999</v>
      </c>
      <c r="L109" s="4">
        <v>1.147231476</v>
      </c>
      <c r="M109" s="4">
        <v>1.290106451</v>
      </c>
      <c r="N109" s="4">
        <v>1.3879178889999999</v>
      </c>
      <c r="O109" s="4">
        <v>1.4316667599999999</v>
      </c>
      <c r="P109" s="4">
        <v>1.4070027190000001</v>
      </c>
      <c r="Q109" s="4">
        <v>1.522866931</v>
      </c>
    </row>
    <row r="110" spans="1:17" x14ac:dyDescent="0.2">
      <c r="A110" s="13">
        <v>2000</v>
      </c>
      <c r="C110" s="4">
        <v>8.4881665999999995E-2</v>
      </c>
      <c r="D110" s="4">
        <v>0.195868126</v>
      </c>
      <c r="E110" s="4">
        <v>0.31376278800000001</v>
      </c>
      <c r="F110" s="4">
        <v>0.459295544</v>
      </c>
      <c r="G110" s="4">
        <v>0.58862360199999997</v>
      </c>
      <c r="H110" s="4">
        <v>0.69781833100000001</v>
      </c>
      <c r="I110" s="4">
        <v>0.79679873899999998</v>
      </c>
      <c r="J110" s="4">
        <v>0.91486126300000004</v>
      </c>
      <c r="K110" s="4">
        <v>1.0569570109999999</v>
      </c>
      <c r="L110" s="4">
        <v>1.147231476</v>
      </c>
      <c r="M110" s="4">
        <v>1.290106451</v>
      </c>
      <c r="N110" s="4">
        <v>1.3879178889999999</v>
      </c>
      <c r="O110" s="4">
        <v>1.4316667599999999</v>
      </c>
      <c r="P110" s="4">
        <v>1.4070027190000001</v>
      </c>
      <c r="Q110" s="4">
        <v>1.522866931</v>
      </c>
    </row>
    <row r="111" spans="1:17" x14ac:dyDescent="0.2">
      <c r="A111" s="13">
        <v>2001</v>
      </c>
      <c r="C111" s="4">
        <v>8.4881665999999995E-2</v>
      </c>
      <c r="D111" s="4">
        <v>0.195868126</v>
      </c>
      <c r="E111" s="4">
        <v>0.31376278800000001</v>
      </c>
      <c r="F111" s="4">
        <v>0.459295544</v>
      </c>
      <c r="G111" s="4">
        <v>0.58862360199999997</v>
      </c>
      <c r="H111" s="4">
        <v>0.69781833100000001</v>
      </c>
      <c r="I111" s="4">
        <v>0.79679873899999998</v>
      </c>
      <c r="J111" s="4">
        <v>0.91486126300000004</v>
      </c>
      <c r="K111" s="4">
        <v>1.0569570109999999</v>
      </c>
      <c r="L111" s="4">
        <v>1.147231476</v>
      </c>
      <c r="M111" s="4">
        <v>1.290106451</v>
      </c>
      <c r="N111" s="4">
        <v>1.3879178889999999</v>
      </c>
      <c r="O111" s="4">
        <v>1.4316667599999999</v>
      </c>
      <c r="P111" s="4">
        <v>1.4070027190000001</v>
      </c>
      <c r="Q111" s="4">
        <v>1.522866931</v>
      </c>
    </row>
    <row r="112" spans="1:17" x14ac:dyDescent="0.2">
      <c r="A112" s="13">
        <v>2002</v>
      </c>
      <c r="C112" s="4">
        <v>8.4881665999999995E-2</v>
      </c>
      <c r="D112" s="4">
        <v>0.195868126</v>
      </c>
      <c r="E112" s="4">
        <v>0.31376278800000001</v>
      </c>
      <c r="F112" s="4">
        <v>0.459295544</v>
      </c>
      <c r="G112" s="4">
        <v>0.58862360199999997</v>
      </c>
      <c r="H112" s="4">
        <v>0.69781833100000001</v>
      </c>
      <c r="I112" s="4">
        <v>0.79679873899999998</v>
      </c>
      <c r="J112" s="4">
        <v>0.91486126300000004</v>
      </c>
      <c r="K112" s="4">
        <v>1.0569570109999999</v>
      </c>
      <c r="L112" s="4">
        <v>1.147231476</v>
      </c>
      <c r="M112" s="4">
        <v>1.290106451</v>
      </c>
      <c r="N112" s="4">
        <v>1.3879178889999999</v>
      </c>
      <c r="O112" s="4">
        <v>1.4316667599999999</v>
      </c>
      <c r="P112" s="4">
        <v>1.4070027190000001</v>
      </c>
      <c r="Q112" s="4">
        <v>1.522866931</v>
      </c>
    </row>
    <row r="113" spans="1:17" x14ac:dyDescent="0.2">
      <c r="A113" s="13">
        <v>2003</v>
      </c>
      <c r="C113" s="4">
        <v>8.4881665999999995E-2</v>
      </c>
      <c r="D113" s="4">
        <v>0.195868126</v>
      </c>
      <c r="E113" s="4">
        <v>0.31376278800000001</v>
      </c>
      <c r="F113" s="4">
        <v>0.459295544</v>
      </c>
      <c r="G113" s="4">
        <v>0.58862360199999997</v>
      </c>
      <c r="H113" s="4">
        <v>0.69781833100000001</v>
      </c>
      <c r="I113" s="4">
        <v>0.79679873899999998</v>
      </c>
      <c r="J113" s="4">
        <v>0.91486126300000004</v>
      </c>
      <c r="K113" s="4">
        <v>1.0569570109999999</v>
      </c>
      <c r="L113" s="4">
        <v>1.147231476</v>
      </c>
      <c r="M113" s="4">
        <v>1.290106451</v>
      </c>
      <c r="N113" s="4">
        <v>1.3879178889999999</v>
      </c>
      <c r="O113" s="4">
        <v>1.4316667599999999</v>
      </c>
      <c r="P113" s="4">
        <v>1.4070027190000001</v>
      </c>
      <c r="Q113" s="4">
        <v>1.522866931</v>
      </c>
    </row>
    <row r="114" spans="1:17" x14ac:dyDescent="0.2">
      <c r="A114" s="13">
        <v>2004</v>
      </c>
      <c r="C114" s="4">
        <v>8.4881665999999995E-2</v>
      </c>
      <c r="D114" s="4">
        <v>0.195868126</v>
      </c>
      <c r="E114" s="4">
        <v>0.31376278800000001</v>
      </c>
      <c r="F114" s="4">
        <v>0.459295544</v>
      </c>
      <c r="G114" s="4">
        <v>0.58862360199999997</v>
      </c>
      <c r="H114" s="4">
        <v>0.69781833100000001</v>
      </c>
      <c r="I114" s="4">
        <v>0.79679873899999998</v>
      </c>
      <c r="J114" s="4">
        <v>0.91486126300000004</v>
      </c>
      <c r="K114" s="4">
        <v>1.0569570109999999</v>
      </c>
      <c r="L114" s="4">
        <v>1.147231476</v>
      </c>
      <c r="M114" s="4">
        <v>1.290106451</v>
      </c>
      <c r="N114" s="4">
        <v>1.3879178889999999</v>
      </c>
      <c r="O114" s="4">
        <v>1.4316667599999999</v>
      </c>
      <c r="P114" s="4">
        <v>1.4070027190000001</v>
      </c>
      <c r="Q114" s="4">
        <v>1.522866931</v>
      </c>
    </row>
    <row r="115" spans="1:17" x14ac:dyDescent="0.2">
      <c r="A115" s="13">
        <v>2005</v>
      </c>
      <c r="C115" s="4">
        <v>8.4881665999999995E-2</v>
      </c>
      <c r="D115" s="4">
        <v>0.195868126</v>
      </c>
      <c r="E115" s="4">
        <v>0.31376278800000001</v>
      </c>
      <c r="F115" s="4">
        <v>0.459295544</v>
      </c>
      <c r="G115" s="4">
        <v>0.58862360199999997</v>
      </c>
      <c r="H115" s="4">
        <v>0.69781833100000001</v>
      </c>
      <c r="I115" s="4">
        <v>0.79679873899999998</v>
      </c>
      <c r="J115" s="4">
        <v>0.91486126300000004</v>
      </c>
      <c r="K115" s="4">
        <v>1.0569570109999999</v>
      </c>
      <c r="L115" s="4">
        <v>1.147231476</v>
      </c>
      <c r="M115" s="4">
        <v>1.290106451</v>
      </c>
      <c r="N115" s="4">
        <v>1.3879178889999999</v>
      </c>
      <c r="O115" s="4">
        <v>1.4316667599999999</v>
      </c>
      <c r="P115" s="4">
        <v>1.4070027190000001</v>
      </c>
      <c r="Q115" s="4">
        <v>1.522866931</v>
      </c>
    </row>
    <row r="116" spans="1:17" x14ac:dyDescent="0.2">
      <c r="A116" s="13">
        <v>2006</v>
      </c>
      <c r="C116" s="4">
        <v>8.4881665999999995E-2</v>
      </c>
      <c r="D116" s="4">
        <v>0.195868126</v>
      </c>
      <c r="E116" s="4">
        <v>0.31376278800000001</v>
      </c>
      <c r="F116" s="4">
        <v>0.459295544</v>
      </c>
      <c r="G116" s="4">
        <v>0.58862360199999997</v>
      </c>
      <c r="H116" s="4">
        <v>0.69781833100000001</v>
      </c>
      <c r="I116" s="4">
        <v>0.79679873899999998</v>
      </c>
      <c r="J116" s="4">
        <v>0.91486126300000004</v>
      </c>
      <c r="K116" s="4">
        <v>1.0569570109999999</v>
      </c>
      <c r="L116" s="4">
        <v>1.147231476</v>
      </c>
      <c r="M116" s="4">
        <v>1.290106451</v>
      </c>
      <c r="N116" s="4">
        <v>1.3879178889999999</v>
      </c>
      <c r="O116" s="4">
        <v>1.4316667599999999</v>
      </c>
      <c r="P116" s="4">
        <v>1.4070027190000001</v>
      </c>
      <c r="Q116" s="4">
        <v>1.522866931</v>
      </c>
    </row>
    <row r="117" spans="1:17" x14ac:dyDescent="0.2">
      <c r="A117" s="13">
        <v>2007</v>
      </c>
      <c r="C117" s="4">
        <v>8.4881665999999995E-2</v>
      </c>
      <c r="D117" s="4">
        <v>0.195868126</v>
      </c>
      <c r="E117" s="4">
        <v>0.31376278800000001</v>
      </c>
      <c r="F117" s="4">
        <v>0.459295544</v>
      </c>
      <c r="G117" s="4">
        <v>0.58862360199999997</v>
      </c>
      <c r="H117" s="4">
        <v>0.69781833100000001</v>
      </c>
      <c r="I117" s="4">
        <v>0.79679873899999998</v>
      </c>
      <c r="J117" s="4">
        <v>0.91486126300000004</v>
      </c>
      <c r="K117" s="4">
        <v>1.0569570109999999</v>
      </c>
      <c r="L117" s="4">
        <v>1.147231476</v>
      </c>
      <c r="M117" s="4">
        <v>1.290106451</v>
      </c>
      <c r="N117" s="4">
        <v>1.3879178889999999</v>
      </c>
      <c r="O117" s="4">
        <v>1.4316667599999999</v>
      </c>
      <c r="P117" s="4">
        <v>1.4070027190000001</v>
      </c>
      <c r="Q117" s="4">
        <v>1.522866931</v>
      </c>
    </row>
    <row r="118" spans="1:17" x14ac:dyDescent="0.2">
      <c r="A118" s="13">
        <v>2008</v>
      </c>
      <c r="C118" s="4">
        <v>8.4881665999999995E-2</v>
      </c>
      <c r="D118" s="4">
        <v>0.195868126</v>
      </c>
      <c r="E118" s="4">
        <v>0.31376278800000001</v>
      </c>
      <c r="F118" s="4">
        <v>0.459295544</v>
      </c>
      <c r="G118" s="4">
        <v>0.58862360199999997</v>
      </c>
      <c r="H118" s="4">
        <v>0.69781833100000001</v>
      </c>
      <c r="I118" s="4">
        <v>0.79679873899999998</v>
      </c>
      <c r="J118" s="4">
        <v>0.91486126300000004</v>
      </c>
      <c r="K118" s="4">
        <v>1.0569570109999999</v>
      </c>
      <c r="L118" s="4">
        <v>1.147231476</v>
      </c>
      <c r="M118" s="4">
        <v>1.290106451</v>
      </c>
      <c r="N118" s="4">
        <v>1.3879178889999999</v>
      </c>
      <c r="O118" s="4">
        <v>1.4316667599999999</v>
      </c>
      <c r="P118" s="4">
        <v>1.4070027190000001</v>
      </c>
      <c r="Q118" s="4">
        <v>1.522866931</v>
      </c>
    </row>
    <row r="119" spans="1:17" x14ac:dyDescent="0.2">
      <c r="A119" s="13">
        <v>2009</v>
      </c>
      <c r="C119" s="4">
        <v>8.4881665999999995E-2</v>
      </c>
      <c r="D119" s="4">
        <v>0.195868126</v>
      </c>
      <c r="E119" s="4">
        <v>0.31376278800000001</v>
      </c>
      <c r="F119" s="4">
        <v>0.459295544</v>
      </c>
      <c r="G119" s="4">
        <v>0.58862360199999997</v>
      </c>
      <c r="H119" s="4">
        <v>0.69781833100000001</v>
      </c>
      <c r="I119" s="4">
        <v>0.79679873899999998</v>
      </c>
      <c r="J119" s="4">
        <v>0.91486126300000004</v>
      </c>
      <c r="K119" s="4">
        <v>1.0569570109999999</v>
      </c>
      <c r="L119" s="4">
        <v>1.147231476</v>
      </c>
      <c r="M119" s="4">
        <v>1.290106451</v>
      </c>
      <c r="N119" s="4">
        <v>1.3879178889999999</v>
      </c>
      <c r="O119" s="4">
        <v>1.4316667599999999</v>
      </c>
      <c r="P119" s="4">
        <v>1.4070027190000001</v>
      </c>
      <c r="Q119" s="4">
        <v>1.522866931</v>
      </c>
    </row>
    <row r="120" spans="1:17" x14ac:dyDescent="0.2">
      <c r="A120" s="13">
        <v>2010</v>
      </c>
      <c r="C120" s="4">
        <v>8.4881665999999995E-2</v>
      </c>
      <c r="D120" s="4">
        <v>0.195868126</v>
      </c>
      <c r="E120" s="4">
        <v>0.31376278800000001</v>
      </c>
      <c r="F120" s="4">
        <v>0.459295544</v>
      </c>
      <c r="G120" s="4">
        <v>0.58862360199999997</v>
      </c>
      <c r="H120" s="4">
        <v>0.69781833100000001</v>
      </c>
      <c r="I120" s="4">
        <v>0.79679873899999998</v>
      </c>
      <c r="J120" s="4">
        <v>0.91486126300000004</v>
      </c>
      <c r="K120" s="4">
        <v>1.0569570109999999</v>
      </c>
      <c r="L120" s="4">
        <v>1.147231476</v>
      </c>
      <c r="M120" s="4">
        <v>1.290106451</v>
      </c>
      <c r="N120" s="4">
        <v>1.3879178889999999</v>
      </c>
      <c r="O120" s="4">
        <v>1.4316667599999999</v>
      </c>
      <c r="P120" s="4">
        <v>1.4070027190000001</v>
      </c>
      <c r="Q120" s="4">
        <v>1.522866931</v>
      </c>
    </row>
    <row r="121" spans="1:17" x14ac:dyDescent="0.2">
      <c r="A121" s="13">
        <v>2011</v>
      </c>
      <c r="C121" s="4">
        <v>8.4881665999999995E-2</v>
      </c>
      <c r="D121" s="4">
        <v>0.195868126</v>
      </c>
      <c r="E121" s="4">
        <v>0.31376278800000001</v>
      </c>
      <c r="F121" s="4">
        <v>0.459295544</v>
      </c>
      <c r="G121" s="4">
        <v>0.58862360199999997</v>
      </c>
      <c r="H121" s="4">
        <v>0.69781833100000001</v>
      </c>
      <c r="I121" s="4">
        <v>0.79679873899999998</v>
      </c>
      <c r="J121" s="4">
        <v>0.91486126300000004</v>
      </c>
      <c r="K121" s="4">
        <v>1.0569570109999999</v>
      </c>
      <c r="L121" s="4">
        <v>1.147231476</v>
      </c>
      <c r="M121" s="4">
        <v>1.290106451</v>
      </c>
      <c r="N121" s="4">
        <v>1.3879178889999999</v>
      </c>
      <c r="O121" s="4">
        <v>1.4316667599999999</v>
      </c>
      <c r="P121" s="4">
        <v>1.4070027190000001</v>
      </c>
      <c r="Q121" s="4">
        <v>1.522866931</v>
      </c>
    </row>
    <row r="122" spans="1:17" x14ac:dyDescent="0.2">
      <c r="A122" s="13">
        <v>2012</v>
      </c>
      <c r="C122" s="4">
        <v>8.4881665999999995E-2</v>
      </c>
      <c r="D122" s="4">
        <v>0.195868126</v>
      </c>
      <c r="E122" s="4">
        <v>0.31376278800000001</v>
      </c>
      <c r="F122" s="4">
        <v>0.459295544</v>
      </c>
      <c r="G122" s="4">
        <v>0.58862360199999997</v>
      </c>
      <c r="H122" s="4">
        <v>0.69781833100000001</v>
      </c>
      <c r="I122" s="4">
        <v>0.79679873899999998</v>
      </c>
      <c r="J122" s="4">
        <v>0.91486126300000004</v>
      </c>
      <c r="K122" s="4">
        <v>1.0569570109999999</v>
      </c>
      <c r="L122" s="4">
        <v>1.147231476</v>
      </c>
      <c r="M122" s="4">
        <v>1.290106451</v>
      </c>
      <c r="N122" s="4">
        <v>1.3879178889999999</v>
      </c>
      <c r="O122" s="4">
        <v>1.4316667599999999</v>
      </c>
      <c r="P122" s="4">
        <v>1.4070027190000001</v>
      </c>
      <c r="Q122" s="4">
        <v>1.522866931</v>
      </c>
    </row>
    <row r="123" spans="1:17" x14ac:dyDescent="0.2">
      <c r="A123" s="13">
        <v>2013</v>
      </c>
      <c r="C123" s="4">
        <v>8.4881665999999995E-2</v>
      </c>
      <c r="D123" s="4">
        <v>0.195868126</v>
      </c>
      <c r="E123" s="4">
        <v>0.31376278800000001</v>
      </c>
      <c r="F123" s="4">
        <v>0.459295544</v>
      </c>
      <c r="G123" s="4">
        <v>0.58862360199999997</v>
      </c>
      <c r="H123" s="4">
        <v>0.69781833100000001</v>
      </c>
      <c r="I123" s="4">
        <v>0.79679873899999998</v>
      </c>
      <c r="J123" s="4">
        <v>0.91486126300000004</v>
      </c>
      <c r="K123" s="4">
        <v>1.0569570109999999</v>
      </c>
      <c r="L123" s="4">
        <v>1.147231476</v>
      </c>
      <c r="M123" s="4">
        <v>1.290106451</v>
      </c>
      <c r="N123" s="4">
        <v>1.3879178889999999</v>
      </c>
      <c r="O123" s="4">
        <v>1.4316667599999999</v>
      </c>
      <c r="P123" s="4">
        <v>1.4070027190000001</v>
      </c>
      <c r="Q123" s="4">
        <v>1.522866931</v>
      </c>
    </row>
    <row r="124" spans="1:17" x14ac:dyDescent="0.2">
      <c r="A124" s="13">
        <v>2014</v>
      </c>
      <c r="C124" s="4">
        <v>8.4881665999999995E-2</v>
      </c>
      <c r="D124" s="4">
        <v>0.195868126</v>
      </c>
      <c r="E124" s="4">
        <v>0.31376278800000001</v>
      </c>
      <c r="F124" s="4">
        <v>0.459295544</v>
      </c>
      <c r="G124" s="4">
        <v>0.58862360199999997</v>
      </c>
      <c r="H124" s="4">
        <v>0.69781833100000001</v>
      </c>
      <c r="I124" s="4">
        <v>0.79679873899999998</v>
      </c>
      <c r="J124" s="4">
        <v>0.91486126300000004</v>
      </c>
      <c r="K124" s="4">
        <v>1.0569570109999999</v>
      </c>
      <c r="L124" s="4">
        <v>1.147231476</v>
      </c>
      <c r="M124" s="4">
        <v>1.290106451</v>
      </c>
      <c r="N124" s="4">
        <v>1.3879178889999999</v>
      </c>
      <c r="O124" s="4">
        <v>1.4316667599999999</v>
      </c>
      <c r="P124" s="4">
        <v>1.4070027190000001</v>
      </c>
      <c r="Q124" s="4">
        <v>1.522866931</v>
      </c>
    </row>
    <row r="125" spans="1:17" x14ac:dyDescent="0.2">
      <c r="A125" s="13">
        <v>2015</v>
      </c>
      <c r="C125" s="4">
        <v>8.4881665999999995E-2</v>
      </c>
      <c r="D125" s="4">
        <v>0.195868126</v>
      </c>
      <c r="E125" s="4">
        <v>0.31376278800000001</v>
      </c>
      <c r="F125" s="4">
        <v>0.459295544</v>
      </c>
      <c r="G125" s="4">
        <v>0.58862360199999997</v>
      </c>
      <c r="H125" s="4">
        <v>0.69781833100000001</v>
      </c>
      <c r="I125" s="4">
        <v>0.79679873899999998</v>
      </c>
      <c r="J125" s="4">
        <v>0.91486126300000004</v>
      </c>
      <c r="K125" s="4">
        <v>1.0569570109999999</v>
      </c>
      <c r="L125" s="4">
        <v>1.147231476</v>
      </c>
      <c r="M125" s="4">
        <v>1.290106451</v>
      </c>
      <c r="N125" s="4">
        <v>1.3879178889999999</v>
      </c>
      <c r="O125" s="4">
        <v>1.4316667599999999</v>
      </c>
      <c r="P125" s="4">
        <v>1.4070027190000001</v>
      </c>
      <c r="Q125" s="4">
        <v>1.522866931</v>
      </c>
    </row>
    <row r="126" spans="1:17" x14ac:dyDescent="0.2">
      <c r="A126" s="13">
        <v>2016</v>
      </c>
      <c r="C126" s="4">
        <v>8.4881665999999995E-2</v>
      </c>
      <c r="D126" s="4">
        <v>0.195868126</v>
      </c>
      <c r="E126" s="4">
        <v>0.31376278800000001</v>
      </c>
      <c r="F126" s="4">
        <v>0.459295544</v>
      </c>
      <c r="G126" s="4">
        <v>0.58862360199999997</v>
      </c>
      <c r="H126" s="4">
        <v>0.69781833100000001</v>
      </c>
      <c r="I126" s="4">
        <v>0.79679873899999998</v>
      </c>
      <c r="J126" s="4">
        <v>0.91486126300000004</v>
      </c>
      <c r="K126" s="4">
        <v>1.0569570109999999</v>
      </c>
      <c r="L126" s="4">
        <v>1.147231476</v>
      </c>
      <c r="M126" s="4">
        <v>1.290106451</v>
      </c>
      <c r="N126" s="4">
        <v>1.3879178889999999</v>
      </c>
      <c r="O126" s="4">
        <v>1.4316667599999999</v>
      </c>
      <c r="P126" s="4">
        <v>1.4070027190000001</v>
      </c>
      <c r="Q126" s="4">
        <v>1.522866931</v>
      </c>
    </row>
    <row r="127" spans="1:17" x14ac:dyDescent="0.2">
      <c r="A127" s="13">
        <v>2017</v>
      </c>
      <c r="C127" s="4">
        <v>8.4881665999999995E-2</v>
      </c>
      <c r="D127" s="4">
        <v>0.195868126</v>
      </c>
      <c r="E127" s="4">
        <v>0.31376278800000001</v>
      </c>
      <c r="F127" s="4">
        <v>0.459295544</v>
      </c>
      <c r="G127" s="4">
        <v>0.58862360199999997</v>
      </c>
      <c r="H127" s="4">
        <v>0.69781833100000001</v>
      </c>
      <c r="I127" s="4">
        <v>0.79679873899999998</v>
      </c>
      <c r="J127" s="4">
        <v>0.91486126300000004</v>
      </c>
      <c r="K127" s="4">
        <v>1.0569570109999999</v>
      </c>
      <c r="L127" s="4">
        <v>1.147231476</v>
      </c>
      <c r="M127" s="4">
        <v>1.290106451</v>
      </c>
      <c r="N127" s="4">
        <v>1.3879178889999999</v>
      </c>
      <c r="O127" s="4">
        <v>1.4316667599999999</v>
      </c>
      <c r="P127" s="4">
        <v>1.4070027190000001</v>
      </c>
      <c r="Q127" s="4">
        <v>1.522866931</v>
      </c>
    </row>
    <row r="128" spans="1:17" x14ac:dyDescent="0.2">
      <c r="C128" s="4">
        <v>8.4881665999999995E-2</v>
      </c>
      <c r="D128" s="4">
        <v>0.195868126</v>
      </c>
      <c r="E128" s="4">
        <v>0.31376278800000001</v>
      </c>
      <c r="F128" s="4">
        <v>0.459295544</v>
      </c>
      <c r="G128" s="4">
        <v>0.58862360199999997</v>
      </c>
      <c r="H128" s="4">
        <v>0.69781833100000001</v>
      </c>
      <c r="I128" s="4">
        <v>0.79679873899999998</v>
      </c>
      <c r="J128" s="4">
        <v>0.91486126300000004</v>
      </c>
      <c r="K128" s="4">
        <v>1.0569570109999999</v>
      </c>
      <c r="L128" s="4">
        <v>1.147231476</v>
      </c>
      <c r="M128" s="4">
        <v>1.290106451</v>
      </c>
      <c r="N128" s="4">
        <v>1.3879178889999999</v>
      </c>
      <c r="O128" s="4">
        <v>1.4316667599999999</v>
      </c>
      <c r="P128" s="4">
        <v>1.4070027190000001</v>
      </c>
      <c r="Q128" s="4">
        <v>1.522866931</v>
      </c>
    </row>
    <row r="129" spans="2:56" x14ac:dyDescent="0.2">
      <c r="B129" s="4" t="s">
        <v>39</v>
      </c>
      <c r="C129" s="4" t="s">
        <v>38</v>
      </c>
      <c r="D129" s="4" t="s">
        <v>40</v>
      </c>
      <c r="E129" s="4" t="s">
        <v>41</v>
      </c>
      <c r="F129" s="4" t="s">
        <v>42</v>
      </c>
      <c r="G129" s="4" t="s">
        <v>11</v>
      </c>
      <c r="H129" s="4">
        <v>1000</v>
      </c>
    </row>
    <row r="130" spans="2:56" x14ac:dyDescent="0.2">
      <c r="B130" s="4" t="s">
        <v>43</v>
      </c>
      <c r="C130" s="4">
        <v>1965</v>
      </c>
      <c r="D130" s="4">
        <v>1966</v>
      </c>
      <c r="E130" s="4">
        <v>1967</v>
      </c>
      <c r="F130" s="4">
        <v>1968</v>
      </c>
      <c r="G130" s="4">
        <v>1969</v>
      </c>
      <c r="H130" s="4">
        <v>1970</v>
      </c>
      <c r="I130" s="4">
        <v>1971</v>
      </c>
      <c r="J130" s="4">
        <v>1972</v>
      </c>
      <c r="K130" s="4">
        <v>1973</v>
      </c>
      <c r="L130" s="4">
        <v>1974</v>
      </c>
      <c r="M130" s="4">
        <v>1975</v>
      </c>
      <c r="N130" s="4">
        <v>1976</v>
      </c>
      <c r="O130" s="4">
        <v>1977</v>
      </c>
      <c r="P130" s="4">
        <v>1978</v>
      </c>
      <c r="Q130" s="4">
        <v>1979</v>
      </c>
      <c r="R130" s="4">
        <v>1980</v>
      </c>
      <c r="S130" s="4">
        <v>1981</v>
      </c>
      <c r="T130" s="4">
        <v>1982</v>
      </c>
      <c r="U130" s="4">
        <v>1983</v>
      </c>
      <c r="V130" s="4">
        <v>1984</v>
      </c>
      <c r="W130" s="4">
        <v>1985</v>
      </c>
      <c r="X130" s="4">
        <v>1986</v>
      </c>
      <c r="Y130" s="4">
        <v>1987</v>
      </c>
      <c r="Z130" s="4">
        <v>1988</v>
      </c>
      <c r="AA130" s="4">
        <v>1989</v>
      </c>
      <c r="AB130" s="4">
        <v>1990</v>
      </c>
      <c r="AC130" s="4">
        <v>1991</v>
      </c>
      <c r="AD130" s="4">
        <v>1992</v>
      </c>
      <c r="AE130" s="4">
        <v>1993</v>
      </c>
      <c r="AF130" s="4">
        <v>1994</v>
      </c>
      <c r="AG130" s="4">
        <v>1995</v>
      </c>
      <c r="AH130" s="4">
        <v>1996</v>
      </c>
      <c r="AI130" s="4">
        <v>1997</v>
      </c>
      <c r="AJ130" s="4">
        <v>1998</v>
      </c>
      <c r="AK130" s="4">
        <v>1999</v>
      </c>
      <c r="AL130" s="4">
        <v>2000</v>
      </c>
      <c r="AM130" s="4">
        <v>2001</v>
      </c>
      <c r="AN130" s="4">
        <v>2002</v>
      </c>
      <c r="AO130" s="4">
        <v>2003</v>
      </c>
      <c r="AP130" s="4">
        <v>2004</v>
      </c>
      <c r="AQ130" s="4">
        <v>2005</v>
      </c>
      <c r="AR130" s="4">
        <v>2006</v>
      </c>
      <c r="AS130" s="4">
        <v>2007</v>
      </c>
      <c r="AT130" s="4">
        <v>2008</v>
      </c>
      <c r="AU130" s="4">
        <v>2009</v>
      </c>
      <c r="AV130" s="4">
        <v>2010</v>
      </c>
      <c r="AW130" s="4">
        <v>2011</v>
      </c>
      <c r="AX130" s="4">
        <v>2012</v>
      </c>
      <c r="AY130" s="4">
        <v>2013</v>
      </c>
      <c r="AZ130" s="4">
        <v>2014</v>
      </c>
      <c r="BA130" s="4">
        <v>2015</v>
      </c>
      <c r="BB130" s="4">
        <v>2016</v>
      </c>
      <c r="BC130" s="4">
        <v>2017</v>
      </c>
      <c r="BD130" s="4">
        <v>2018</v>
      </c>
    </row>
    <row r="131" spans="2:56" x14ac:dyDescent="0.2">
      <c r="B131" s="4" t="s">
        <v>0</v>
      </c>
      <c r="C131" s="4" t="s">
        <v>44</v>
      </c>
      <c r="D131" s="4" t="s">
        <v>2</v>
      </c>
      <c r="E131" s="4" t="s">
        <v>45</v>
      </c>
      <c r="F131" s="4" t="s">
        <v>46</v>
      </c>
      <c r="G131" s="4" t="s">
        <v>47</v>
      </c>
      <c r="H131" s="4" t="s">
        <v>4</v>
      </c>
      <c r="I131" s="4">
        <v>83.458333330000002</v>
      </c>
      <c r="J131" s="4">
        <v>1199072.8840000001</v>
      </c>
      <c r="K131" s="4">
        <v>1205530.7209999999</v>
      </c>
      <c r="L131" s="4">
        <v>1000</v>
      </c>
      <c r="M131" s="6">
        <v>8019</v>
      </c>
    </row>
    <row r="132" spans="2:56" x14ac:dyDescent="0.2">
      <c r="B132" s="4">
        <v>174.792</v>
      </c>
      <c r="C132" s="4">
        <v>230.55099999999999</v>
      </c>
      <c r="D132" s="4">
        <v>261.678</v>
      </c>
      <c r="E132" s="4">
        <v>550.36199999999997</v>
      </c>
      <c r="F132" s="4">
        <v>702.18100000000004</v>
      </c>
      <c r="G132" s="4">
        <v>862.78899999999999</v>
      </c>
      <c r="H132" s="4">
        <v>1256.5650000000001</v>
      </c>
      <c r="I132" s="4">
        <v>1743.7629999999999</v>
      </c>
      <c r="J132" s="4">
        <v>1874.5340000000001</v>
      </c>
      <c r="K132" s="4">
        <v>1758.9190000000001</v>
      </c>
      <c r="L132" s="4">
        <v>1588.39</v>
      </c>
      <c r="M132" s="4">
        <v>1356.7360000000001</v>
      </c>
      <c r="N132" s="4">
        <v>1177.8219999999999</v>
      </c>
      <c r="O132" s="4">
        <v>978.37</v>
      </c>
      <c r="P132" s="4">
        <v>979.43100000000004</v>
      </c>
      <c r="Q132" s="4">
        <v>935.71400000000006</v>
      </c>
      <c r="R132" s="4">
        <v>958.28</v>
      </c>
      <c r="S132" s="4">
        <v>973.50199999999995</v>
      </c>
      <c r="T132" s="4">
        <v>955.96400000000006</v>
      </c>
      <c r="U132" s="4">
        <v>981.45</v>
      </c>
      <c r="V132" s="4">
        <v>1092.0550000000001</v>
      </c>
      <c r="W132" s="4">
        <v>1139.6759999999999</v>
      </c>
      <c r="X132" s="4">
        <v>1141.9929999999999</v>
      </c>
      <c r="Y132" s="4">
        <v>859.41600000000005</v>
      </c>
      <c r="Z132" s="4">
        <v>1228.721</v>
      </c>
      <c r="AA132" s="4">
        <v>1229.5999999999999</v>
      </c>
      <c r="AB132" s="4">
        <v>1455.193</v>
      </c>
      <c r="AC132" s="4">
        <v>1195.64363</v>
      </c>
      <c r="AD132" s="4">
        <v>1390.29935</v>
      </c>
      <c r="AE132" s="4">
        <v>1326.60232</v>
      </c>
      <c r="AF132" s="4">
        <v>1329.35166</v>
      </c>
      <c r="AG132" s="4">
        <v>1264.2468899999999</v>
      </c>
      <c r="AH132" s="4">
        <v>1192.7810899999999</v>
      </c>
      <c r="AI132" s="4">
        <v>1124.4330500000001</v>
      </c>
      <c r="AJ132" s="4">
        <v>1102.15914</v>
      </c>
      <c r="AK132" s="4">
        <v>989.68030999999996</v>
      </c>
      <c r="AL132" s="4">
        <v>1132.70985</v>
      </c>
      <c r="AM132" s="4">
        <v>1387.1970200000001</v>
      </c>
      <c r="AN132" s="4">
        <v>1480.77388</v>
      </c>
      <c r="AO132" s="4">
        <v>1490.779227</v>
      </c>
      <c r="AP132" s="4">
        <v>1480.5516689999999</v>
      </c>
      <c r="AQ132" s="4">
        <v>1483.0218090000001</v>
      </c>
      <c r="AR132" s="4">
        <v>1488.0310449999999</v>
      </c>
      <c r="AS132" s="4">
        <v>1354.5017889999999</v>
      </c>
      <c r="AT132" s="4">
        <v>990.57806800000003</v>
      </c>
      <c r="AU132" s="4">
        <v>810.78434600000003</v>
      </c>
      <c r="AV132" s="4">
        <v>810.20650479999995</v>
      </c>
      <c r="AW132" s="4">
        <v>1199.041168</v>
      </c>
      <c r="AX132" s="4">
        <v>1205.212137</v>
      </c>
      <c r="AY132" s="4">
        <v>1270.7650900000001</v>
      </c>
      <c r="AZ132" s="4">
        <v>1297.41948</v>
      </c>
      <c r="BA132" s="4">
        <v>1321.5805829999999</v>
      </c>
      <c r="BB132" s="4">
        <v>1352.6592889999999</v>
      </c>
      <c r="BC132" s="5">
        <v>1359.273639</v>
      </c>
      <c r="BD132" s="4">
        <v>1373.8593760000001</v>
      </c>
    </row>
    <row r="133" spans="2:56" x14ac:dyDescent="0.2">
      <c r="C133" s="4" t="s">
        <v>48</v>
      </c>
      <c r="D133" s="4" t="s">
        <v>49</v>
      </c>
      <c r="E133" s="4" t="s">
        <v>11</v>
      </c>
      <c r="F133" s="4" t="s">
        <v>50</v>
      </c>
      <c r="G133" s="4" t="s">
        <v>51</v>
      </c>
      <c r="H133" s="4" t="s">
        <v>52</v>
      </c>
      <c r="I133" s="4" t="s">
        <v>53</v>
      </c>
      <c r="J133" s="4">
        <v>1900</v>
      </c>
    </row>
    <row r="134" spans="2:56" x14ac:dyDescent="0.2">
      <c r="B134" s="4" t="s">
        <v>43</v>
      </c>
      <c r="C134" s="4">
        <v>1965</v>
      </c>
      <c r="D134" s="4">
        <v>1966</v>
      </c>
      <c r="E134" s="4">
        <v>1967</v>
      </c>
      <c r="F134" s="4">
        <v>1968</v>
      </c>
      <c r="G134" s="4">
        <v>1969</v>
      </c>
      <c r="H134" s="4">
        <v>1970</v>
      </c>
      <c r="I134" s="4">
        <v>1971</v>
      </c>
      <c r="J134" s="4">
        <v>1972</v>
      </c>
      <c r="K134" s="4">
        <v>1973</v>
      </c>
      <c r="L134" s="4">
        <v>1974</v>
      </c>
      <c r="M134" s="4">
        <v>1975</v>
      </c>
      <c r="N134" s="4">
        <v>1976</v>
      </c>
      <c r="O134" s="4">
        <v>1977</v>
      </c>
      <c r="P134" s="4">
        <v>1978</v>
      </c>
      <c r="Q134" s="4">
        <v>1979</v>
      </c>
      <c r="R134" s="4">
        <v>1980</v>
      </c>
      <c r="S134" s="4">
        <v>1981</v>
      </c>
      <c r="T134" s="4">
        <v>1982</v>
      </c>
      <c r="U134" s="4">
        <v>1983</v>
      </c>
      <c r="V134" s="4">
        <v>1984</v>
      </c>
      <c r="W134" s="4">
        <v>1985</v>
      </c>
      <c r="X134" s="4">
        <v>1986</v>
      </c>
      <c r="Y134" s="4">
        <v>1987</v>
      </c>
      <c r="Z134" s="4">
        <v>1988</v>
      </c>
      <c r="AA134" s="4">
        <v>1989</v>
      </c>
      <c r="AB134" s="4">
        <v>1990</v>
      </c>
      <c r="AC134" s="4">
        <v>1991</v>
      </c>
      <c r="AD134" s="4">
        <v>1992</v>
      </c>
      <c r="AE134" s="4">
        <v>1993</v>
      </c>
      <c r="AF134" s="4">
        <v>1994</v>
      </c>
      <c r="AG134" s="4">
        <v>1995</v>
      </c>
      <c r="AH134" s="4">
        <v>1996</v>
      </c>
      <c r="AI134" s="4">
        <v>1997</v>
      </c>
      <c r="AJ134" s="4">
        <v>1998</v>
      </c>
      <c r="AK134" s="4">
        <v>1999</v>
      </c>
      <c r="AL134" s="4">
        <v>2000</v>
      </c>
      <c r="AM134" s="4">
        <v>2001</v>
      </c>
      <c r="AN134" s="4">
        <v>2002</v>
      </c>
      <c r="AO134" s="4">
        <v>2003</v>
      </c>
      <c r="AP134" s="4">
        <v>2004</v>
      </c>
      <c r="AQ134" s="4">
        <v>2005</v>
      </c>
      <c r="AR134" s="4">
        <v>2006</v>
      </c>
      <c r="AS134" s="4">
        <v>2007</v>
      </c>
      <c r="AT134" s="4">
        <v>2008</v>
      </c>
      <c r="AU134" s="4">
        <v>2009</v>
      </c>
      <c r="AV134" s="4">
        <v>2010</v>
      </c>
      <c r="AW134" s="4">
        <v>2011</v>
      </c>
      <c r="AX134" s="4">
        <v>2012</v>
      </c>
      <c r="AY134" s="4">
        <v>2013</v>
      </c>
      <c r="AZ134" s="4">
        <v>2014</v>
      </c>
      <c r="BA134" s="4">
        <v>2015</v>
      </c>
      <c r="BB134" s="4">
        <v>2016</v>
      </c>
      <c r="BC134" s="4">
        <v>2017</v>
      </c>
      <c r="BD134" s="4">
        <v>2018</v>
      </c>
    </row>
    <row r="135" spans="2:56" x14ac:dyDescent="0.2">
      <c r="B135" s="4">
        <v>0.56384999999999996</v>
      </c>
      <c r="C135" s="4">
        <v>0.38424999999999998</v>
      </c>
      <c r="D135" s="4">
        <v>0.35361999999999999</v>
      </c>
      <c r="E135" s="4">
        <v>0.67945999999999995</v>
      </c>
      <c r="F135" s="4">
        <v>0.62695000000000001</v>
      </c>
      <c r="G135" s="4">
        <v>0.60335000000000005</v>
      </c>
      <c r="H135" s="4">
        <v>1.0384800000000001</v>
      </c>
      <c r="I135" s="4">
        <v>1.5569299999999999</v>
      </c>
      <c r="J135" s="4">
        <v>1.5365</v>
      </c>
      <c r="K135" s="4">
        <v>1.7244299999999999</v>
      </c>
      <c r="L135" s="4">
        <v>1.5726599999999999</v>
      </c>
      <c r="M135" s="4">
        <v>1.49092</v>
      </c>
      <c r="N135" s="4">
        <v>1.28024</v>
      </c>
      <c r="O135" s="4">
        <v>1.526946667</v>
      </c>
      <c r="P135" s="4">
        <v>1.5219494440000001</v>
      </c>
      <c r="Q135" s="4">
        <v>1.5195243519999999</v>
      </c>
      <c r="R135" s="4">
        <v>1.48537341</v>
      </c>
      <c r="S135" s="4">
        <v>1.48537341</v>
      </c>
      <c r="T135" s="4">
        <v>1.48537341</v>
      </c>
      <c r="U135" s="4">
        <v>1.48537341</v>
      </c>
      <c r="V135" s="4">
        <v>1.48537341</v>
      </c>
      <c r="W135" s="4">
        <v>1.48537341</v>
      </c>
      <c r="X135" s="4">
        <v>1.48537341</v>
      </c>
      <c r="Y135" s="4">
        <v>1.48537341</v>
      </c>
      <c r="Z135" s="4">
        <v>1.48537341</v>
      </c>
      <c r="AA135" s="4">
        <v>1.48537341</v>
      </c>
      <c r="AB135" s="4">
        <v>1.48537341</v>
      </c>
      <c r="AC135" s="4">
        <v>1.48537341</v>
      </c>
      <c r="AD135" s="4">
        <v>1.48537341</v>
      </c>
      <c r="AE135" s="4">
        <v>1.48537341</v>
      </c>
      <c r="AF135" s="4">
        <v>1.48537341</v>
      </c>
      <c r="AG135" s="4">
        <v>1.48537341</v>
      </c>
      <c r="AH135" s="4">
        <v>1.48537341</v>
      </c>
      <c r="AI135" s="4">
        <v>1.48537341</v>
      </c>
      <c r="AJ135" s="4">
        <v>1.48537341</v>
      </c>
      <c r="AK135" s="4">
        <v>1.48537341</v>
      </c>
      <c r="AL135" s="4">
        <v>1.48537341</v>
      </c>
      <c r="AM135" s="4">
        <v>1.48537341</v>
      </c>
      <c r="AN135" s="4">
        <v>1.48537341</v>
      </c>
      <c r="AO135" s="4">
        <v>1.5</v>
      </c>
      <c r="AP135" s="4">
        <v>1.5</v>
      </c>
      <c r="AQ135" s="4">
        <v>1.5</v>
      </c>
      <c r="AR135" s="4">
        <v>1.5</v>
      </c>
      <c r="AS135" s="4">
        <v>1.5</v>
      </c>
      <c r="AT135" s="4">
        <v>1.5</v>
      </c>
      <c r="AU135" s="4">
        <v>1.5</v>
      </c>
      <c r="AV135" s="4">
        <v>1.5</v>
      </c>
      <c r="AW135" s="4">
        <v>1.5</v>
      </c>
      <c r="AX135" s="4">
        <v>1.5</v>
      </c>
      <c r="AY135" s="4">
        <v>1.5</v>
      </c>
      <c r="AZ135" s="4">
        <v>1.5</v>
      </c>
      <c r="BA135" s="4">
        <v>1.5</v>
      </c>
      <c r="BB135" s="4">
        <v>1.5</v>
      </c>
      <c r="BC135" s="5">
        <v>1.5</v>
      </c>
      <c r="BD135" s="4">
        <v>1.5</v>
      </c>
    </row>
    <row r="136" spans="2:56" x14ac:dyDescent="0.2">
      <c r="B136" s="4" t="s">
        <v>0</v>
      </c>
      <c r="C136" s="4" t="s">
        <v>54</v>
      </c>
      <c r="D136" s="4" t="s">
        <v>55</v>
      </c>
      <c r="E136" s="4" t="s">
        <v>1</v>
      </c>
    </row>
    <row r="137" spans="2:56" x14ac:dyDescent="0.2">
      <c r="B137" s="4" t="s">
        <v>0</v>
      </c>
      <c r="C137" s="4" t="s">
        <v>56</v>
      </c>
    </row>
    <row r="138" spans="2:56" x14ac:dyDescent="0.2">
      <c r="B138" s="4">
        <v>12</v>
      </c>
    </row>
    <row r="139" spans="2:56" x14ac:dyDescent="0.2">
      <c r="B139" s="4" t="s">
        <v>57</v>
      </c>
    </row>
    <row r="140" spans="2:56" x14ac:dyDescent="0.2">
      <c r="B140" s="4">
        <v>1965</v>
      </c>
      <c r="C140" s="4">
        <v>1966</v>
      </c>
      <c r="D140" s="4">
        <v>1967</v>
      </c>
      <c r="E140" s="4">
        <v>1968</v>
      </c>
      <c r="F140" s="4">
        <v>1969</v>
      </c>
      <c r="G140" s="4">
        <v>1970</v>
      </c>
      <c r="H140" s="4">
        <v>1971</v>
      </c>
      <c r="I140" s="4">
        <v>1972</v>
      </c>
      <c r="J140" s="4">
        <v>1973</v>
      </c>
      <c r="K140" s="4">
        <v>1974</v>
      </c>
      <c r="L140" s="4">
        <v>1975</v>
      </c>
      <c r="M140" s="4">
        <v>1976</v>
      </c>
    </row>
    <row r="141" spans="2:56" x14ac:dyDescent="0.2">
      <c r="B141" s="4">
        <v>2816.4374280000002</v>
      </c>
      <c r="C141" s="4">
        <v>3473.5804750000002</v>
      </c>
      <c r="D141" s="4">
        <v>3802.169891</v>
      </c>
      <c r="E141" s="4">
        <v>5257.3046009999998</v>
      </c>
      <c r="F141" s="4">
        <v>6712.4684180000004</v>
      </c>
      <c r="G141" s="4">
        <v>5679.8098280000004</v>
      </c>
      <c r="H141" s="4">
        <v>5257.3312830000004</v>
      </c>
      <c r="I141" s="4">
        <v>5726.7434839999996</v>
      </c>
      <c r="J141" s="4">
        <v>4787.923949</v>
      </c>
      <c r="K141" s="4">
        <v>4740.9925880000001</v>
      </c>
      <c r="L141" s="4">
        <v>4271.5744599999998</v>
      </c>
      <c r="M141" s="4">
        <v>4318.5230579999998</v>
      </c>
    </row>
    <row r="142" spans="2:56" x14ac:dyDescent="0.2">
      <c r="B142" s="4" t="s">
        <v>0</v>
      </c>
      <c r="C142" s="4" t="s">
        <v>58</v>
      </c>
    </row>
    <row r="143" spans="2:56" x14ac:dyDescent="0.2">
      <c r="B143" s="4">
        <v>563.28748559999997</v>
      </c>
      <c r="C143" s="4">
        <v>694.716095</v>
      </c>
      <c r="D143" s="4">
        <v>760.43397809999999</v>
      </c>
      <c r="E143" s="4">
        <v>1051.46092</v>
      </c>
      <c r="F143" s="4">
        <v>1342.493684</v>
      </c>
      <c r="G143" s="4">
        <v>1135.9619660000001</v>
      </c>
      <c r="H143" s="4">
        <v>1051.466257</v>
      </c>
      <c r="I143" s="4">
        <v>1145.3486969999999</v>
      </c>
      <c r="J143" s="4">
        <v>957.58478979999995</v>
      </c>
      <c r="K143" s="4">
        <v>948.19851759999995</v>
      </c>
      <c r="L143" s="4">
        <v>854.31489190000002</v>
      </c>
      <c r="M143" s="4">
        <v>863.70461160000002</v>
      </c>
    </row>
    <row r="144" spans="2:56" x14ac:dyDescent="0.2">
      <c r="B144" s="4" t="s">
        <v>0</v>
      </c>
      <c r="C144" s="4" t="s">
        <v>59</v>
      </c>
      <c r="D144" s="4" t="s">
        <v>47</v>
      </c>
    </row>
    <row r="145" spans="1:18" x14ac:dyDescent="0.2">
      <c r="B145" s="4">
        <v>13</v>
      </c>
      <c r="C145" s="4" t="s">
        <v>0</v>
      </c>
      <c r="D145" s="4" t="s">
        <v>56</v>
      </c>
    </row>
    <row r="146" spans="1:18" x14ac:dyDescent="0.2">
      <c r="B146" s="4" t="s">
        <v>57</v>
      </c>
    </row>
    <row r="147" spans="1:18" x14ac:dyDescent="0.2">
      <c r="C147" s="4">
        <v>2006</v>
      </c>
      <c r="D147" s="4">
        <v>2007</v>
      </c>
      <c r="E147" s="4">
        <v>2008</v>
      </c>
      <c r="F147" s="4">
        <v>2009</v>
      </c>
      <c r="G147" s="4">
        <v>2010</v>
      </c>
      <c r="H147" s="4">
        <v>2011</v>
      </c>
      <c r="I147" s="4">
        <v>2012</v>
      </c>
      <c r="J147" s="4">
        <v>2013</v>
      </c>
      <c r="K147" s="4">
        <v>2014</v>
      </c>
      <c r="L147" s="4">
        <v>2015</v>
      </c>
      <c r="M147" s="5">
        <v>2016</v>
      </c>
      <c r="N147" s="5">
        <v>2017</v>
      </c>
      <c r="O147" s="4">
        <v>2018</v>
      </c>
    </row>
    <row r="148" spans="1:18" x14ac:dyDescent="0.2">
      <c r="B148" s="4" t="s">
        <v>60</v>
      </c>
    </row>
    <row r="149" spans="1:18" x14ac:dyDescent="0.2">
      <c r="C149" s="4">
        <f>pm_2018_VAST1.dat!C149</f>
        <v>0.55500000000000005</v>
      </c>
      <c r="D149" s="4">
        <f>pm_2018_VAST1.dat!D149</f>
        <v>0.63800000000000001</v>
      </c>
      <c r="E149" s="4">
        <f>pm_2018_VAST1.dat!E149</f>
        <v>0.316</v>
      </c>
      <c r="F149" s="4">
        <f>pm_2018_VAST1.dat!F149</f>
        <v>0.28499999999999998</v>
      </c>
      <c r="G149" s="4">
        <f>pm_2018_VAST1.dat!G149</f>
        <v>0.67900000000000005</v>
      </c>
      <c r="H149" s="4">
        <f>pm_2018_VAST1.dat!H149</f>
        <v>0.54300000000000004</v>
      </c>
      <c r="I149" s="4">
        <f>pm_2018_VAST1.dat!I149</f>
        <v>0.66100000000000003</v>
      </c>
      <c r="J149" s="4">
        <f>pm_2018_VAST1.dat!J149</f>
        <v>0.69399999999999995</v>
      </c>
      <c r="K149" s="4">
        <f>pm_2018_VAST1.dat!K149</f>
        <v>0.89700000000000002</v>
      </c>
      <c r="L149" s="4">
        <f>pm_2018_VAST1.dat!L149</f>
        <v>0.95299999999999996</v>
      </c>
      <c r="M149" s="4">
        <f>pm_2018_VAST1.dat!M149</f>
        <v>0.77600000000000002</v>
      </c>
      <c r="N149" s="4">
        <f>pm_2018_VAST1.dat!N149</f>
        <v>0.73</v>
      </c>
      <c r="O149" s="4">
        <f>pm_2018_VAST1.dat!O149</f>
        <v>0.67200000000000004</v>
      </c>
    </row>
    <row r="150" spans="1:18" x14ac:dyDescent="0.2">
      <c r="B150" s="4" t="s">
        <v>61</v>
      </c>
      <c r="C150" s="4">
        <f>pm_2018_VAST1.dat!C150</f>
        <v>5.0999999999999997E-2</v>
      </c>
      <c r="D150" s="4">
        <f>pm_2018_VAST1.dat!D150</f>
        <v>8.6499999999999994E-2</v>
      </c>
      <c r="E150" s="4">
        <f>pm_2018_VAST1.dat!E150</f>
        <v>6.4299999999999996E-2</v>
      </c>
      <c r="F150" s="4">
        <f>pm_2018_VAST1.dat!F150</f>
        <v>0.1203</v>
      </c>
      <c r="G150" s="4">
        <f>pm_2018_VAST1.dat!G150</f>
        <v>8.5800000000000001E-2</v>
      </c>
      <c r="H150" s="4">
        <f>pm_2018_VAST1.dat!H150</f>
        <v>5.7200000000000001E-2</v>
      </c>
      <c r="I150" s="4">
        <f>pm_2018_VAST1.dat!I150</f>
        <v>6.25E-2</v>
      </c>
      <c r="J150" s="4">
        <f>pm_2018_VAST1.dat!J150</f>
        <v>3.9E-2</v>
      </c>
      <c r="K150" s="4">
        <f>pm_2018_VAST1.dat!K150</f>
        <v>4.2799999999999998E-2</v>
      </c>
      <c r="L150" s="4">
        <f>pm_2018_VAST1.dat!L150</f>
        <v>4.5600000000000002E-2</v>
      </c>
      <c r="M150" s="4">
        <f>pm_2018_VAST1.dat!M150</f>
        <v>3.6499999999999998E-2</v>
      </c>
      <c r="N150" s="4">
        <f>pm_2018_VAST1.dat!N150</f>
        <v>3.4200000000000001E-2</v>
      </c>
      <c r="O150" s="4">
        <f>pm_2018_VAST1.dat!O150</f>
        <v>3.3599999999999998E-2</v>
      </c>
      <c r="P150" s="4" t="s">
        <v>0</v>
      </c>
      <c r="Q150" s="4">
        <v>0.113458436</v>
      </c>
    </row>
    <row r="151" spans="1:18" x14ac:dyDescent="0.2">
      <c r="C151" s="4">
        <f>pm_2018_VAST1.dat!C151</f>
        <v>0.14538324772817071</v>
      </c>
      <c r="D151" s="4">
        <f>pm_2018_VAST1.dat!D151</f>
        <v>0.28345752666930074</v>
      </c>
      <c r="E151" s="4">
        <f>pm_2018_VAST1.dat!E151</f>
        <v>0.1043636507309364</v>
      </c>
      <c r="F151" s="4">
        <f>pm_2018_VAST1.dat!F151</f>
        <v>0.17610094824180167</v>
      </c>
      <c r="G151" s="4">
        <f>pm_2018_VAST1.dat!G151</f>
        <v>0.29923216120110635</v>
      </c>
      <c r="H151" s="4">
        <f>pm_2018_VAST1.dat!H151</f>
        <v>0.15953172659028056</v>
      </c>
      <c r="I151" s="4">
        <f>pm_2018_VAST1.dat!I151</f>
        <v>0.21219379691821419</v>
      </c>
      <c r="J151" s="4">
        <f>pm_2018_VAST1.dat!J151</f>
        <v>0.13901935993678388</v>
      </c>
      <c r="K151" s="4">
        <f>pm_2018_VAST1.dat!K151</f>
        <v>0.19719114974318452</v>
      </c>
      <c r="L151" s="4">
        <f>pm_2018_VAST1.dat!L151</f>
        <v>0.22320758593441328</v>
      </c>
      <c r="M151" s="4">
        <f>pm_2018_VAST1.dat!M151</f>
        <v>0.14548083761359148</v>
      </c>
      <c r="N151" s="4">
        <f>pm_2018_VAST1.dat!N151</f>
        <v>0.12823310944290794</v>
      </c>
      <c r="O151" s="4">
        <f>pm_2018_VAST1.dat!O151</f>
        <v>0.11597376531015412</v>
      </c>
      <c r="P151" s="4" t="s">
        <v>0</v>
      </c>
      <c r="Q151" s="4">
        <f t="array" ref="Q151">AVERAGE(C151:O151/C149:O149)</f>
        <v>0.30000000000000004</v>
      </c>
      <c r="R151" s="4">
        <v>4.2802581320000002</v>
      </c>
    </row>
    <row r="152" spans="1:18" x14ac:dyDescent="0.2">
      <c r="B152" s="4" t="s">
        <v>0</v>
      </c>
      <c r="C152" s="4" t="s">
        <v>36</v>
      </c>
      <c r="D152" s="4" t="s">
        <v>37</v>
      </c>
      <c r="E152" s="4" t="s">
        <v>38</v>
      </c>
      <c r="F152" s="4" t="s">
        <v>59</v>
      </c>
    </row>
    <row r="153" spans="1:18" x14ac:dyDescent="0.2">
      <c r="B153" s="4" t="s">
        <v>62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>
        <v>14</v>
      </c>
      <c r="P153" s="4">
        <v>15</v>
      </c>
    </row>
    <row r="154" spans="1:18" x14ac:dyDescent="0.2">
      <c r="A154" s="13">
        <v>2006</v>
      </c>
      <c r="B154" s="4">
        <v>1.9380752000000001E-2</v>
      </c>
      <c r="C154" s="4">
        <v>0.10145982200000001</v>
      </c>
      <c r="D154" s="4">
        <v>0.24414475499999999</v>
      </c>
      <c r="E154" s="4">
        <v>0.37814567100000002</v>
      </c>
      <c r="F154" s="4">
        <v>0.52699222899999998</v>
      </c>
      <c r="G154" s="4">
        <v>0.65206661499999996</v>
      </c>
      <c r="H154" s="4">
        <v>0.76360385099999994</v>
      </c>
      <c r="I154" s="4">
        <v>0.84666801899999999</v>
      </c>
      <c r="J154" s="4">
        <v>0.93351983299999997</v>
      </c>
      <c r="K154" s="4">
        <v>0.97143749400000001</v>
      </c>
      <c r="L154" s="4">
        <v>1.0011509190000001</v>
      </c>
      <c r="M154" s="4">
        <v>1.1495346909999999</v>
      </c>
      <c r="N154" s="4">
        <v>1.2116872009999999</v>
      </c>
      <c r="O154" s="4">
        <v>1.281049807</v>
      </c>
      <c r="P154" s="4">
        <v>1.179917849</v>
      </c>
    </row>
    <row r="155" spans="1:18" x14ac:dyDescent="0.2">
      <c r="A155" s="13">
        <v>2007</v>
      </c>
      <c r="B155" s="4">
        <v>1.8495648999999999E-2</v>
      </c>
      <c r="C155" s="4">
        <v>8.7193363999999995E-2</v>
      </c>
      <c r="D155" s="4">
        <v>0.279247415</v>
      </c>
      <c r="E155" s="4">
        <v>0.43718783300000003</v>
      </c>
      <c r="F155" s="4">
        <v>0.58248880300000005</v>
      </c>
      <c r="G155" s="4">
        <v>0.68663239899999995</v>
      </c>
      <c r="H155" s="4">
        <v>0.78823631599999999</v>
      </c>
      <c r="I155" s="4">
        <v>0.87099972599999997</v>
      </c>
      <c r="J155" s="4">
        <v>0.970100191</v>
      </c>
      <c r="K155" s="4">
        <v>1.1027085160000001</v>
      </c>
      <c r="L155" s="4">
        <v>1.1056714510000001</v>
      </c>
      <c r="M155" s="4">
        <v>1.2369484479999999</v>
      </c>
      <c r="N155" s="4">
        <v>1.2354868450000001</v>
      </c>
      <c r="O155" s="4">
        <v>1.749460306</v>
      </c>
      <c r="P155" s="4">
        <v>1.230626606</v>
      </c>
    </row>
    <row r="156" spans="1:18" x14ac:dyDescent="0.2">
      <c r="A156" s="13">
        <v>2008</v>
      </c>
      <c r="B156" s="4">
        <v>2.2553568E-2</v>
      </c>
      <c r="C156" s="4">
        <v>8.3533376000000006E-2</v>
      </c>
      <c r="D156" s="4">
        <v>0.21397105999999999</v>
      </c>
      <c r="E156" s="4">
        <v>0.40660791499999999</v>
      </c>
      <c r="F156" s="4">
        <v>0.57580060799999999</v>
      </c>
      <c r="G156" s="4">
        <v>0.68906324200000002</v>
      </c>
      <c r="H156" s="4">
        <v>0.80522349299999996</v>
      </c>
      <c r="I156" s="4">
        <v>0.98197084899999998</v>
      </c>
      <c r="J156" s="4">
        <v>0.96832022399999995</v>
      </c>
      <c r="K156" s="4">
        <v>1.262557586</v>
      </c>
      <c r="L156" s="4">
        <v>1.2472124309999999</v>
      </c>
      <c r="M156" s="4">
        <v>1.2466489679999999</v>
      </c>
      <c r="N156" s="4">
        <v>1.389705798</v>
      </c>
      <c r="O156" s="4">
        <v>1.6380326970000001</v>
      </c>
      <c r="P156" s="4">
        <v>1.2469683009999999</v>
      </c>
    </row>
    <row r="157" spans="1:18" x14ac:dyDescent="0.2">
      <c r="A157" s="13">
        <v>2009</v>
      </c>
      <c r="B157" s="4">
        <v>2.0319990999999999E-2</v>
      </c>
      <c r="C157" s="4">
        <v>0.10850145999999999</v>
      </c>
      <c r="D157" s="4">
        <v>0.24195861900000001</v>
      </c>
      <c r="E157" s="4">
        <v>0.41645069600000001</v>
      </c>
      <c r="F157" s="4">
        <v>0.64661924500000001</v>
      </c>
      <c r="G157" s="4">
        <v>0.78533266300000004</v>
      </c>
      <c r="H157" s="4">
        <v>0.95014345300000003</v>
      </c>
      <c r="I157" s="4">
        <v>1.0306215750000001</v>
      </c>
      <c r="J157" s="4">
        <v>1.0640246280000001</v>
      </c>
      <c r="K157" s="4">
        <v>1.3283554529999999</v>
      </c>
      <c r="L157" s="4">
        <v>1.326541881</v>
      </c>
      <c r="M157" s="4">
        <v>1.5470371329999999</v>
      </c>
      <c r="N157" s="4">
        <v>1.5565858539999999</v>
      </c>
      <c r="O157" s="4">
        <v>1.5368162080000001</v>
      </c>
      <c r="P157" s="4">
        <v>1.7437159609999999</v>
      </c>
    </row>
    <row r="158" spans="1:18" x14ac:dyDescent="0.2">
      <c r="A158" s="13">
        <v>2010</v>
      </c>
      <c r="B158" s="4">
        <v>3.1689083999999999E-2</v>
      </c>
      <c r="C158" s="4">
        <v>0.11734314799999999</v>
      </c>
      <c r="D158" s="4">
        <v>0.221257593</v>
      </c>
      <c r="E158" s="4">
        <v>0.44114833799999997</v>
      </c>
      <c r="F158" s="4">
        <v>0.56523318099999997</v>
      </c>
      <c r="G158" s="4">
        <v>0.72191307000000005</v>
      </c>
      <c r="H158" s="4">
        <v>0.93679943799999998</v>
      </c>
      <c r="I158" s="4">
        <v>1.3365648569999999</v>
      </c>
      <c r="J158" s="4">
        <v>1.574484153</v>
      </c>
      <c r="K158" s="4">
        <v>1.6224372220000001</v>
      </c>
      <c r="L158" s="4">
        <v>1.692529159</v>
      </c>
      <c r="M158" s="4">
        <v>1.895356839</v>
      </c>
      <c r="N158" s="4">
        <v>1.9269976470000001</v>
      </c>
      <c r="O158" s="4">
        <v>1.9414515240000001</v>
      </c>
      <c r="P158" s="4">
        <v>1.96177442</v>
      </c>
    </row>
    <row r="159" spans="1:18" x14ac:dyDescent="0.2">
      <c r="A159" s="13">
        <v>2011</v>
      </c>
      <c r="B159" s="4">
        <v>2.9375575000000001E-2</v>
      </c>
      <c r="C159" s="4">
        <v>0.106631395</v>
      </c>
      <c r="D159" s="4">
        <v>0.20897274199999999</v>
      </c>
      <c r="E159" s="4">
        <v>0.40841345800000001</v>
      </c>
      <c r="F159" s="4">
        <v>0.54885837500000001</v>
      </c>
      <c r="G159" s="4">
        <v>0.70586089699999999</v>
      </c>
      <c r="H159" s="4">
        <v>0.88746961899999999</v>
      </c>
      <c r="I159" s="4">
        <v>1.1324740360000001</v>
      </c>
      <c r="J159" s="4">
        <v>1.4220402940000001</v>
      </c>
      <c r="K159" s="4">
        <v>1.444774336</v>
      </c>
      <c r="L159" s="4">
        <v>1.510418611</v>
      </c>
      <c r="M159" s="4">
        <v>1.6415487989999999</v>
      </c>
      <c r="N159" s="4">
        <v>1.6941674689999999</v>
      </c>
      <c r="O159" s="4">
        <v>1.853097483</v>
      </c>
      <c r="P159" s="4">
        <v>1.8597176419999999</v>
      </c>
    </row>
    <row r="160" spans="1:18" x14ac:dyDescent="0.2">
      <c r="A160" s="13">
        <v>2012</v>
      </c>
      <c r="B160" s="4">
        <v>2.7062065E-2</v>
      </c>
      <c r="C160" s="4">
        <v>9.5919641999999999E-2</v>
      </c>
      <c r="D160" s="4">
        <v>0.196687891</v>
      </c>
      <c r="E160" s="4">
        <v>0.37567857900000001</v>
      </c>
      <c r="F160" s="4">
        <v>0.53248356900000005</v>
      </c>
      <c r="G160" s="4">
        <v>0.68980872500000001</v>
      </c>
      <c r="H160" s="4">
        <v>0.83813980099999996</v>
      </c>
      <c r="I160" s="4">
        <v>0.92838321599999996</v>
      </c>
      <c r="J160" s="4">
        <v>1.269596435</v>
      </c>
      <c r="K160" s="4">
        <v>1.2671114489999999</v>
      </c>
      <c r="L160" s="4">
        <v>1.3283080629999999</v>
      </c>
      <c r="M160" s="4">
        <v>1.3877407589999999</v>
      </c>
      <c r="N160" s="4">
        <v>1.461337291</v>
      </c>
      <c r="O160" s="4">
        <v>1.764743441</v>
      </c>
      <c r="P160" s="4">
        <v>1.757660864</v>
      </c>
    </row>
    <row r="161" spans="1:55" x14ac:dyDescent="0.2">
      <c r="A161" s="13">
        <v>2013</v>
      </c>
      <c r="B161" s="4">
        <v>2.9375575000000001E-2</v>
      </c>
      <c r="C161" s="4">
        <v>0.106631395</v>
      </c>
      <c r="D161" s="4">
        <v>0.20897274199999999</v>
      </c>
      <c r="E161" s="4">
        <v>0.40841345800000001</v>
      </c>
      <c r="F161" s="4">
        <v>0.54885837500000001</v>
      </c>
      <c r="G161" s="4">
        <v>0.70586089699999999</v>
      </c>
      <c r="H161" s="4">
        <v>0.88746961899999999</v>
      </c>
      <c r="I161" s="4">
        <v>1.1324740360000001</v>
      </c>
      <c r="J161" s="4">
        <v>1.4220402940000001</v>
      </c>
      <c r="K161" s="4">
        <v>1.444774336</v>
      </c>
      <c r="L161" s="4">
        <v>1.510418611</v>
      </c>
      <c r="M161" s="4">
        <v>1.6415487989999999</v>
      </c>
      <c r="N161" s="4">
        <v>1.6941674689999999</v>
      </c>
      <c r="O161" s="4">
        <v>1.853097483</v>
      </c>
      <c r="P161" s="4">
        <v>1.8597176419999999</v>
      </c>
    </row>
    <row r="162" spans="1:55" x14ac:dyDescent="0.2">
      <c r="A162" s="13">
        <v>2014</v>
      </c>
      <c r="B162" s="4">
        <v>2.5225422000000001E-2</v>
      </c>
      <c r="C162" s="4">
        <v>0.13456103799999999</v>
      </c>
      <c r="D162" s="4">
        <v>0.22362502000000001</v>
      </c>
      <c r="E162" s="4">
        <v>0.39429725100000002</v>
      </c>
      <c r="F162" s="4">
        <v>0.54727595100000004</v>
      </c>
      <c r="G162" s="4">
        <v>0.69453373399999996</v>
      </c>
      <c r="H162" s="4">
        <v>0.76282845600000004</v>
      </c>
      <c r="I162" s="4">
        <v>0.99709786499999997</v>
      </c>
      <c r="J162" s="4">
        <v>1.142014088</v>
      </c>
      <c r="K162" s="4">
        <v>1.2663642900000001</v>
      </c>
      <c r="L162" s="4">
        <v>1.4441065390000001</v>
      </c>
      <c r="M162" s="4">
        <v>1.7110011249999999</v>
      </c>
      <c r="N162" s="4">
        <v>1.9030163040000001</v>
      </c>
      <c r="O162" s="4">
        <v>1.7945568460000001</v>
      </c>
      <c r="P162" s="4">
        <v>1.7766869240000001</v>
      </c>
    </row>
    <row r="163" spans="1:55" x14ac:dyDescent="0.2">
      <c r="A163" s="13">
        <v>2015</v>
      </c>
      <c r="B163" s="4">
        <v>2.2663922E-2</v>
      </c>
      <c r="C163" s="4">
        <v>7.6370721000000003E-2</v>
      </c>
      <c r="D163" s="4">
        <v>0.20628748999999999</v>
      </c>
      <c r="E163" s="4">
        <v>0.38888217200000003</v>
      </c>
      <c r="F163" s="4">
        <v>0.57437083799999999</v>
      </c>
      <c r="G163" s="4">
        <v>0.62703836000000002</v>
      </c>
      <c r="H163" s="4">
        <v>0.80576405200000001</v>
      </c>
      <c r="I163" s="4">
        <v>0.94094098999999998</v>
      </c>
      <c r="J163" s="4">
        <v>1.0459384430000001</v>
      </c>
      <c r="K163" s="4">
        <v>1.065510102</v>
      </c>
      <c r="L163" s="4">
        <v>1.30555602</v>
      </c>
      <c r="M163" s="4">
        <v>1.6099144869999999</v>
      </c>
      <c r="N163" s="4">
        <v>1.4115746499999999</v>
      </c>
      <c r="O163" s="4">
        <v>1.6114570420000001</v>
      </c>
      <c r="P163" s="4">
        <v>2.2200154310000002</v>
      </c>
    </row>
    <row r="164" spans="1:55" x14ac:dyDescent="0.2">
      <c r="A164" s="13">
        <v>2016</v>
      </c>
      <c r="B164" s="4">
        <v>3.3300215000000001E-2</v>
      </c>
      <c r="C164" s="4">
        <v>0.109915022</v>
      </c>
      <c r="D164" s="4">
        <v>0.26589982299999998</v>
      </c>
      <c r="E164" s="4">
        <v>0.48098001200000001</v>
      </c>
      <c r="F164" s="4">
        <v>0.53885808499999999</v>
      </c>
      <c r="G164" s="4">
        <v>0.63233835000000005</v>
      </c>
      <c r="H164" s="4">
        <v>0.69664412799999997</v>
      </c>
      <c r="I164" s="4">
        <v>0.78559349499999998</v>
      </c>
      <c r="J164" s="4">
        <v>0.84670904400000002</v>
      </c>
      <c r="K164" s="4">
        <v>0.96047921300000005</v>
      </c>
      <c r="L164" s="4">
        <v>1.166773547</v>
      </c>
      <c r="M164" s="4">
        <v>1.3694739359999999</v>
      </c>
      <c r="N164" s="4">
        <v>1.6232018939999999</v>
      </c>
      <c r="O164" s="4">
        <v>1.6847912089999999</v>
      </c>
      <c r="P164" s="4">
        <v>1.738218</v>
      </c>
    </row>
    <row r="165" spans="1:55" x14ac:dyDescent="0.2">
      <c r="A165" s="13">
        <v>2017</v>
      </c>
      <c r="B165" s="4">
        <v>2.1695848E-2</v>
      </c>
      <c r="C165" s="4">
        <v>9.8126926000000003E-2</v>
      </c>
      <c r="D165" s="4">
        <v>0.19830637300000001</v>
      </c>
      <c r="E165" s="4">
        <v>0.39827524800000003</v>
      </c>
      <c r="F165" s="4">
        <v>0.52798778899999999</v>
      </c>
      <c r="G165" s="4">
        <v>0.595204387</v>
      </c>
      <c r="H165" s="4">
        <v>0.68596759900000004</v>
      </c>
      <c r="I165" s="4">
        <v>0.73654037900000002</v>
      </c>
      <c r="J165" s="4">
        <v>0.81809528600000003</v>
      </c>
      <c r="K165" s="4">
        <v>0.81914845199999997</v>
      </c>
      <c r="L165" s="4">
        <v>0.94734698799999995</v>
      </c>
      <c r="M165" s="4">
        <v>0.81578620099999999</v>
      </c>
      <c r="N165" s="4">
        <v>1.182831599</v>
      </c>
      <c r="O165" s="4">
        <v>1.3194748160000001</v>
      </c>
      <c r="P165" s="4">
        <v>1.5784266300000001</v>
      </c>
    </row>
    <row r="166" spans="1:55" x14ac:dyDescent="0.2">
      <c r="A166" s="13">
        <v>2018</v>
      </c>
      <c r="B166" s="4">
        <v>2.9279013E-2</v>
      </c>
      <c r="C166" s="4">
        <v>0.113887513</v>
      </c>
      <c r="D166" s="4">
        <v>0.25112267500000002</v>
      </c>
      <c r="E166" s="4">
        <v>0.40643369000000001</v>
      </c>
      <c r="F166" s="4">
        <v>0.51202235500000004</v>
      </c>
      <c r="G166" s="4">
        <v>0.59579568500000002</v>
      </c>
      <c r="H166" s="4">
        <v>0.67860015600000001</v>
      </c>
      <c r="I166" s="4">
        <v>0.72186286099999997</v>
      </c>
      <c r="J166" s="4">
        <v>0.81782518000000004</v>
      </c>
      <c r="K166" s="4">
        <v>0.874899121</v>
      </c>
      <c r="L166" s="4">
        <v>0.97760769599999997</v>
      </c>
      <c r="M166" s="4">
        <v>1.044707584</v>
      </c>
      <c r="N166" s="4">
        <v>1.1519333899999999</v>
      </c>
      <c r="O166" s="4">
        <v>1.389053393</v>
      </c>
      <c r="P166" s="4">
        <v>1.6261733949999999</v>
      </c>
    </row>
    <row r="167" spans="1:55" x14ac:dyDescent="0.2">
      <c r="A167" s="13">
        <v>1000</v>
      </c>
      <c r="B167" s="4" t="s">
        <v>0</v>
      </c>
      <c r="C167" s="4" t="s">
        <v>128</v>
      </c>
      <c r="D167" s="4">
        <v>1984</v>
      </c>
      <c r="E167" s="4">
        <v>1985</v>
      </c>
      <c r="F167" s="4">
        <v>1986</v>
      </c>
      <c r="G167" s="4">
        <v>1987</v>
      </c>
      <c r="H167" s="4">
        <v>1988</v>
      </c>
      <c r="I167" s="4">
        <v>1989</v>
      </c>
      <c r="J167" s="4">
        <v>1990</v>
      </c>
      <c r="K167" s="4">
        <v>1991</v>
      </c>
      <c r="L167" s="4">
        <v>1992</v>
      </c>
      <c r="M167" s="4">
        <v>1993</v>
      </c>
      <c r="N167" s="4">
        <v>1994</v>
      </c>
      <c r="O167" s="4">
        <v>1995</v>
      </c>
      <c r="P167" s="4">
        <v>1996</v>
      </c>
    </row>
    <row r="168" spans="1:55" x14ac:dyDescent="0.2">
      <c r="B168" s="4" t="s">
        <v>63</v>
      </c>
      <c r="C168" s="4" t="s">
        <v>19</v>
      </c>
      <c r="D168" s="4" t="s">
        <v>64</v>
      </c>
      <c r="E168" s="4" t="s">
        <v>19</v>
      </c>
      <c r="F168" s="4" t="s">
        <v>21</v>
      </c>
      <c r="G168" s="4" t="s">
        <v>65</v>
      </c>
      <c r="H168" s="4" t="s">
        <v>47</v>
      </c>
    </row>
    <row r="169" spans="1:55" x14ac:dyDescent="0.2">
      <c r="B169" s="4">
        <v>3</v>
      </c>
    </row>
    <row r="170" spans="1:55" x14ac:dyDescent="0.2">
      <c r="B170" s="4" t="s">
        <v>66</v>
      </c>
      <c r="C170" s="4" t="s">
        <v>19</v>
      </c>
      <c r="D170" s="4" t="s">
        <v>67</v>
      </c>
      <c r="E170" s="4" t="s">
        <v>68</v>
      </c>
      <c r="F170" s="4" t="s">
        <v>69</v>
      </c>
      <c r="G170" s="4" t="s">
        <v>70</v>
      </c>
      <c r="H170" s="4" t="s">
        <v>71</v>
      </c>
      <c r="I170" s="4" t="s">
        <v>72</v>
      </c>
      <c r="J170" s="4" t="s">
        <v>14</v>
      </c>
      <c r="K170" s="4" t="s">
        <v>21</v>
      </c>
      <c r="L170" s="4" t="s">
        <v>47</v>
      </c>
    </row>
    <row r="171" spans="1:55" x14ac:dyDescent="0.2">
      <c r="B171" s="4">
        <v>1</v>
      </c>
      <c r="C171" s="4">
        <v>1</v>
      </c>
      <c r="D171" s="4">
        <v>1</v>
      </c>
    </row>
    <row r="172" spans="1:55" x14ac:dyDescent="0.2">
      <c r="B172" s="4">
        <v>54</v>
      </c>
      <c r="C172" s="4">
        <v>37</v>
      </c>
      <c r="D172" s="4">
        <v>16</v>
      </c>
    </row>
    <row r="173" spans="1:55" x14ac:dyDescent="0.2">
      <c r="B173" s="4" t="s">
        <v>0</v>
      </c>
      <c r="C173" s="4" t="s">
        <v>73</v>
      </c>
      <c r="D173" s="4">
        <v>1900</v>
      </c>
    </row>
    <row r="174" spans="1:55" x14ac:dyDescent="0.2">
      <c r="B174" s="4">
        <v>1964</v>
      </c>
      <c r="C174" s="4">
        <v>1965</v>
      </c>
      <c r="D174" s="4">
        <v>1966</v>
      </c>
      <c r="E174" s="4">
        <v>1967</v>
      </c>
      <c r="F174" s="4">
        <v>1968</v>
      </c>
      <c r="G174" s="4">
        <v>1969</v>
      </c>
      <c r="H174" s="4">
        <v>1970</v>
      </c>
      <c r="I174" s="4">
        <v>1971</v>
      </c>
      <c r="J174" s="4">
        <v>1972</v>
      </c>
      <c r="K174" s="4">
        <v>1973</v>
      </c>
      <c r="L174" s="4">
        <v>1974</v>
      </c>
      <c r="M174" s="4">
        <v>1975</v>
      </c>
      <c r="N174" s="4">
        <v>1976</v>
      </c>
      <c r="O174" s="4">
        <v>1977</v>
      </c>
      <c r="P174" s="4">
        <v>1978</v>
      </c>
      <c r="Q174" s="4">
        <v>1979</v>
      </c>
      <c r="R174" s="4">
        <v>1980</v>
      </c>
      <c r="S174" s="4">
        <v>1981</v>
      </c>
      <c r="T174" s="4">
        <v>1982</v>
      </c>
      <c r="U174" s="4">
        <v>1983</v>
      </c>
      <c r="V174" s="4">
        <v>1984</v>
      </c>
      <c r="W174" s="4">
        <v>1985</v>
      </c>
      <c r="X174" s="4">
        <v>1986</v>
      </c>
      <c r="Y174" s="4">
        <v>1987</v>
      </c>
      <c r="Z174" s="4">
        <v>1988</v>
      </c>
      <c r="AA174" s="4">
        <v>1989</v>
      </c>
      <c r="AB174" s="4">
        <v>1990</v>
      </c>
      <c r="AC174" s="4">
        <v>1991</v>
      </c>
      <c r="AD174" s="4">
        <v>1992</v>
      </c>
      <c r="AE174" s="4">
        <v>1993</v>
      </c>
      <c r="AF174" s="4">
        <v>1994</v>
      </c>
      <c r="AG174" s="4">
        <v>1995</v>
      </c>
      <c r="AH174" s="4">
        <v>1996</v>
      </c>
      <c r="AI174" s="4">
        <v>1997</v>
      </c>
      <c r="AJ174" s="4">
        <v>1998</v>
      </c>
      <c r="AK174" s="4">
        <v>1999</v>
      </c>
      <c r="AL174" s="4">
        <v>2000</v>
      </c>
      <c r="AM174" s="4">
        <v>2001</v>
      </c>
      <c r="AN174" s="4">
        <v>2002</v>
      </c>
      <c r="AO174" s="4">
        <v>2003</v>
      </c>
      <c r="AP174" s="4">
        <v>2004</v>
      </c>
      <c r="AQ174" s="4">
        <v>2005</v>
      </c>
      <c r="AR174" s="4">
        <v>2006</v>
      </c>
      <c r="AS174" s="4">
        <v>2007</v>
      </c>
      <c r="AT174" s="4">
        <v>2008</v>
      </c>
      <c r="AU174" s="4">
        <v>2009</v>
      </c>
      <c r="AV174" s="4">
        <v>2010</v>
      </c>
      <c r="AW174" s="4">
        <v>2011</v>
      </c>
      <c r="AX174" s="4">
        <v>2012</v>
      </c>
      <c r="AY174" s="4">
        <v>2013</v>
      </c>
      <c r="AZ174" s="4">
        <v>2014</v>
      </c>
      <c r="BA174" s="4">
        <v>2015</v>
      </c>
      <c r="BB174" s="4">
        <v>2016</v>
      </c>
      <c r="BC174" s="5">
        <v>2017</v>
      </c>
    </row>
    <row r="175" spans="1:55" x14ac:dyDescent="0.2">
      <c r="B175" s="4">
        <v>1982</v>
      </c>
      <c r="C175" s="4">
        <v>1983</v>
      </c>
      <c r="D175" s="4">
        <v>1984</v>
      </c>
      <c r="E175" s="4">
        <v>1985</v>
      </c>
      <c r="F175" s="4">
        <v>1986</v>
      </c>
      <c r="G175" s="4">
        <v>1987</v>
      </c>
      <c r="H175" s="4">
        <v>1988</v>
      </c>
      <c r="I175" s="4">
        <v>1989</v>
      </c>
      <c r="J175" s="4">
        <v>1990</v>
      </c>
      <c r="K175" s="4">
        <v>1991</v>
      </c>
      <c r="L175" s="4">
        <v>1992</v>
      </c>
      <c r="M175" s="4">
        <v>1993</v>
      </c>
      <c r="N175" s="4">
        <v>1994</v>
      </c>
      <c r="O175" s="4">
        <v>1995</v>
      </c>
      <c r="P175" s="4">
        <v>1996</v>
      </c>
      <c r="Q175" s="4">
        <v>1997</v>
      </c>
      <c r="R175" s="4">
        <v>1998</v>
      </c>
      <c r="S175" s="4">
        <v>1999</v>
      </c>
      <c r="T175" s="4">
        <v>2000</v>
      </c>
      <c r="U175" s="4">
        <v>2001</v>
      </c>
      <c r="V175" s="4">
        <v>2002</v>
      </c>
      <c r="W175" s="4">
        <v>2003</v>
      </c>
      <c r="X175" s="4">
        <v>2004</v>
      </c>
      <c r="Y175" s="4">
        <v>2005</v>
      </c>
      <c r="Z175" s="4">
        <v>2006</v>
      </c>
      <c r="AA175" s="4">
        <v>2007</v>
      </c>
      <c r="AB175" s="4">
        <v>2008</v>
      </c>
      <c r="AC175" s="4">
        <v>2009</v>
      </c>
      <c r="AD175" s="4">
        <v>2010</v>
      </c>
      <c r="AE175" s="4">
        <v>2011</v>
      </c>
      <c r="AF175" s="4">
        <v>2012</v>
      </c>
      <c r="AG175" s="4">
        <v>2013</v>
      </c>
      <c r="AH175" s="4">
        <v>2014</v>
      </c>
      <c r="AI175" s="4">
        <v>2015</v>
      </c>
      <c r="AJ175" s="4">
        <v>2016</v>
      </c>
      <c r="AK175" s="4">
        <v>2017</v>
      </c>
      <c r="AL175" s="5">
        <v>2018</v>
      </c>
    </row>
    <row r="176" spans="1:55" x14ac:dyDescent="0.2">
      <c r="C176" s="4">
        <v>1994</v>
      </c>
      <c r="D176" s="4">
        <v>1996</v>
      </c>
      <c r="E176" s="4">
        <v>1997</v>
      </c>
      <c r="F176" s="4">
        <v>1999</v>
      </c>
      <c r="G176" s="4">
        <v>2000</v>
      </c>
      <c r="H176" s="4">
        <v>2002</v>
      </c>
      <c r="I176" s="4">
        <v>2004</v>
      </c>
      <c r="J176" s="4">
        <v>2006</v>
      </c>
      <c r="K176" s="4">
        <v>2007</v>
      </c>
      <c r="L176" s="4">
        <v>2008</v>
      </c>
      <c r="M176" s="4">
        <v>2009</v>
      </c>
      <c r="N176" s="4">
        <v>2010</v>
      </c>
      <c r="O176" s="4">
        <v>2012</v>
      </c>
      <c r="P176" s="4">
        <v>2014</v>
      </c>
      <c r="Q176" s="4">
        <v>2016</v>
      </c>
      <c r="R176" s="4">
        <v>2018</v>
      </c>
    </row>
    <row r="177" spans="1:55" x14ac:dyDescent="0.2">
      <c r="A177" s="13">
        <f>50/A180</f>
        <v>1.0335917312661498</v>
      </c>
      <c r="B177" s="4" t="s">
        <v>0</v>
      </c>
      <c r="C177" s="4" t="s">
        <v>74</v>
      </c>
      <c r="D177" s="4" t="s">
        <v>75</v>
      </c>
      <c r="E177" s="4" t="s">
        <v>4</v>
      </c>
      <c r="F177" s="4" t="s">
        <v>12</v>
      </c>
      <c r="G177" s="4" t="s">
        <v>13</v>
      </c>
      <c r="H177" s="4" t="s">
        <v>14</v>
      </c>
      <c r="I177" s="4" t="s">
        <v>71</v>
      </c>
      <c r="J177" s="4">
        <v>1999</v>
      </c>
    </row>
    <row r="178" spans="1:55" x14ac:dyDescent="0.2">
      <c r="A178" s="13">
        <f>AVERAGE(AC178:BZ178)</f>
        <v>454.81481481481484</v>
      </c>
      <c r="B178" s="4">
        <v>10</v>
      </c>
      <c r="C178" s="4">
        <v>10</v>
      </c>
      <c r="D178" s="4">
        <v>10</v>
      </c>
      <c r="E178" s="4">
        <v>10</v>
      </c>
      <c r="F178" s="4">
        <v>10</v>
      </c>
      <c r="G178" s="4">
        <v>10</v>
      </c>
      <c r="H178" s="4">
        <v>10</v>
      </c>
      <c r="I178" s="4">
        <v>10</v>
      </c>
      <c r="J178" s="4">
        <v>10</v>
      </c>
      <c r="K178" s="4">
        <v>10</v>
      </c>
      <c r="L178" s="4">
        <v>10</v>
      </c>
      <c r="M178" s="4">
        <v>10</v>
      </c>
      <c r="N178" s="4">
        <v>10</v>
      </c>
      <c r="O178" s="4">
        <v>10</v>
      </c>
      <c r="P178" s="4">
        <v>39</v>
      </c>
      <c r="Q178" s="4">
        <v>39</v>
      </c>
      <c r="R178" s="4">
        <v>39</v>
      </c>
      <c r="S178" s="4">
        <v>39</v>
      </c>
      <c r="T178" s="4">
        <v>39</v>
      </c>
      <c r="U178" s="4">
        <v>39</v>
      </c>
      <c r="V178" s="4">
        <v>39</v>
      </c>
      <c r="W178" s="4">
        <v>39</v>
      </c>
      <c r="X178" s="4">
        <v>39</v>
      </c>
      <c r="Y178" s="4">
        <v>39</v>
      </c>
      <c r="Z178" s="4">
        <v>39</v>
      </c>
      <c r="AA178" s="4">
        <v>39</v>
      </c>
      <c r="AB178" s="4">
        <v>39</v>
      </c>
      <c r="AC178" s="4">
        <v>134</v>
      </c>
      <c r="AD178" s="4">
        <v>155</v>
      </c>
      <c r="AE178" s="4">
        <v>211</v>
      </c>
      <c r="AF178" s="4">
        <v>83</v>
      </c>
      <c r="AG178" s="4">
        <v>107</v>
      </c>
      <c r="AH178" s="4">
        <v>115</v>
      </c>
      <c r="AI178" s="4">
        <v>198</v>
      </c>
      <c r="AJ178" s="4">
        <v>208</v>
      </c>
      <c r="AK178" s="4">
        <v>730</v>
      </c>
      <c r="AL178" s="4">
        <v>725</v>
      </c>
      <c r="AM178" s="4">
        <v>467</v>
      </c>
      <c r="AN178" s="4">
        <v>697</v>
      </c>
      <c r="AO178" s="4">
        <v>623</v>
      </c>
      <c r="AP178" s="4">
        <v>532</v>
      </c>
      <c r="AQ178" s="4">
        <v>638</v>
      </c>
      <c r="AR178" s="4">
        <v>525</v>
      </c>
      <c r="AS178" s="4">
        <v>654</v>
      </c>
      <c r="AT178" s="4">
        <v>545</v>
      </c>
      <c r="AU178" s="4">
        <v>371</v>
      </c>
      <c r="AV178" s="4">
        <v>383</v>
      </c>
      <c r="AW178" s="4">
        <v>716</v>
      </c>
      <c r="AX178" s="4">
        <v>659</v>
      </c>
      <c r="AY178" s="4">
        <v>624</v>
      </c>
      <c r="AZ178" s="4">
        <v>631</v>
      </c>
      <c r="BA178" s="4">
        <v>539</v>
      </c>
      <c r="BB178" s="4">
        <v>510</v>
      </c>
      <c r="BC178" s="5">
        <v>500</v>
      </c>
    </row>
    <row r="179" spans="1:55" x14ac:dyDescent="0.2">
      <c r="A179" s="13">
        <f>AVERAGE(B179:XFD179)</f>
        <v>99.837837837837839</v>
      </c>
      <c r="B179" s="4">
        <v>105</v>
      </c>
      <c r="C179" s="4">
        <v>126</v>
      </c>
      <c r="D179" s="4">
        <v>118</v>
      </c>
      <c r="E179" s="4">
        <v>125</v>
      </c>
      <c r="F179" s="4">
        <v>88</v>
      </c>
      <c r="G179" s="4">
        <v>105</v>
      </c>
      <c r="H179" s="4">
        <v>76</v>
      </c>
      <c r="I179" s="4">
        <v>80</v>
      </c>
      <c r="J179" s="4">
        <v>82</v>
      </c>
      <c r="K179" s="4">
        <v>71</v>
      </c>
      <c r="L179" s="4">
        <v>82</v>
      </c>
      <c r="M179" s="4">
        <v>90</v>
      </c>
      <c r="N179" s="4">
        <v>74</v>
      </c>
      <c r="O179" s="4">
        <v>75</v>
      </c>
      <c r="P179" s="4">
        <v>90</v>
      </c>
      <c r="Q179" s="4">
        <v>78</v>
      </c>
      <c r="R179" s="4">
        <v>82</v>
      </c>
      <c r="S179" s="4">
        <v>90</v>
      </c>
      <c r="T179" s="4">
        <v>101</v>
      </c>
      <c r="U179" s="4">
        <v>107</v>
      </c>
      <c r="V179" s="4">
        <v>110</v>
      </c>
      <c r="W179" s="4">
        <v>107</v>
      </c>
      <c r="X179" s="4">
        <v>108</v>
      </c>
      <c r="Y179" s="4">
        <v>109</v>
      </c>
      <c r="Z179" s="4">
        <v>102</v>
      </c>
      <c r="AA179" s="4">
        <v>97</v>
      </c>
      <c r="AB179" s="4">
        <v>82</v>
      </c>
      <c r="AC179" s="4">
        <v>87</v>
      </c>
      <c r="AD179" s="4">
        <v>90</v>
      </c>
      <c r="AE179" s="4">
        <v>113</v>
      </c>
      <c r="AF179" s="4">
        <v>116</v>
      </c>
      <c r="AG179" s="4">
        <v>120</v>
      </c>
      <c r="AH179" s="4">
        <v>137</v>
      </c>
      <c r="AI179" s="4">
        <v>151</v>
      </c>
      <c r="AJ179" s="4">
        <v>115</v>
      </c>
      <c r="AK179" s="4">
        <v>105</v>
      </c>
      <c r="AL179" s="33">
        <v>100</v>
      </c>
    </row>
    <row r="180" spans="1:55" x14ac:dyDescent="0.2">
      <c r="A180" s="13">
        <f>AVERAGE(B180:XFD180)</f>
        <v>48.375</v>
      </c>
      <c r="B180" s="18">
        <v>43</v>
      </c>
      <c r="C180" s="18">
        <v>32</v>
      </c>
      <c r="D180" s="18">
        <v>49</v>
      </c>
      <c r="E180" s="18">
        <v>67</v>
      </c>
      <c r="F180" s="18">
        <v>70</v>
      </c>
      <c r="G180" s="18">
        <v>72</v>
      </c>
      <c r="H180" s="18">
        <v>51</v>
      </c>
      <c r="I180" s="18">
        <v>47</v>
      </c>
      <c r="J180" s="18">
        <v>39</v>
      </c>
      <c r="K180" s="18">
        <v>35</v>
      </c>
      <c r="L180" s="18">
        <v>26</v>
      </c>
      <c r="M180" s="18">
        <v>34</v>
      </c>
      <c r="N180" s="18">
        <v>44</v>
      </c>
      <c r="O180" s="18">
        <v>79</v>
      </c>
      <c r="P180" s="18">
        <v>61</v>
      </c>
      <c r="Q180" s="5">
        <v>25</v>
      </c>
      <c r="AT180" s="5"/>
    </row>
    <row r="181" spans="1:55" x14ac:dyDescent="0.2">
      <c r="B181" s="4" t="s">
        <v>78</v>
      </c>
      <c r="C181" s="4" t="s">
        <v>79</v>
      </c>
      <c r="D181" s="4" t="s">
        <v>80</v>
      </c>
      <c r="E181" s="4" t="s">
        <v>81</v>
      </c>
      <c r="F181" s="4" t="s">
        <v>56</v>
      </c>
      <c r="G181" s="4" t="s">
        <v>82</v>
      </c>
      <c r="H181" s="4" t="s">
        <v>83</v>
      </c>
      <c r="I181" s="4" t="s">
        <v>7</v>
      </c>
      <c r="J181" s="4" t="s">
        <v>84</v>
      </c>
      <c r="K181" s="4" t="s">
        <v>85</v>
      </c>
      <c r="L181" s="4" t="s">
        <v>86</v>
      </c>
      <c r="M181" s="4" t="s">
        <v>2</v>
      </c>
      <c r="N181" s="4" t="s">
        <v>87</v>
      </c>
      <c r="O181" s="4" t="s">
        <v>21</v>
      </c>
      <c r="P181" s="4" t="s">
        <v>88</v>
      </c>
    </row>
    <row r="182" spans="1:55" x14ac:dyDescent="0.2">
      <c r="A182" s="13">
        <v>1964</v>
      </c>
      <c r="B182" s="4">
        <v>2.5321E-2</v>
      </c>
      <c r="C182" s="4">
        <v>0.105571</v>
      </c>
      <c r="D182" s="4">
        <v>0.16556299999999999</v>
      </c>
      <c r="E182" s="4">
        <v>0.19361100000000001</v>
      </c>
      <c r="F182" s="4">
        <v>9.5441999999999999E-2</v>
      </c>
      <c r="G182" s="4">
        <v>0.26840700000000001</v>
      </c>
      <c r="H182" s="4">
        <v>0.120764</v>
      </c>
      <c r="I182" s="4">
        <v>2.5321E-2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</row>
    <row r="183" spans="1:55" x14ac:dyDescent="0.2">
      <c r="A183" s="13">
        <v>1965</v>
      </c>
      <c r="B183" s="4">
        <v>1.417E-2</v>
      </c>
      <c r="C183" s="4">
        <v>1.5327E-2</v>
      </c>
      <c r="D183" s="4">
        <v>0.20416400000000001</v>
      </c>
      <c r="E183" s="4">
        <v>0.55031799999999997</v>
      </c>
      <c r="F183" s="4">
        <v>0.13475999999999999</v>
      </c>
      <c r="G183" s="4">
        <v>3.3544999999999998E-2</v>
      </c>
      <c r="H183" s="4">
        <v>3.2389000000000001E-2</v>
      </c>
      <c r="I183" s="4">
        <v>1.5327E-2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</row>
    <row r="184" spans="1:55" x14ac:dyDescent="0.2">
      <c r="A184" s="13">
        <v>1966</v>
      </c>
      <c r="B184" s="4">
        <v>2.8427999999999998E-2</v>
      </c>
      <c r="C184" s="4">
        <v>0.16830200000000001</v>
      </c>
      <c r="D184" s="4">
        <v>5.7357999999999999E-2</v>
      </c>
      <c r="E184" s="4">
        <v>0.420126</v>
      </c>
      <c r="F184" s="4">
        <v>0.26490599999999997</v>
      </c>
      <c r="G184" s="4">
        <v>2.4150999999999999E-2</v>
      </c>
      <c r="H184" s="4">
        <v>2.6415000000000001E-2</v>
      </c>
      <c r="I184" s="4">
        <v>1.0314E-2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</row>
    <row r="185" spans="1:55" x14ac:dyDescent="0.2">
      <c r="A185" s="13">
        <v>1967</v>
      </c>
      <c r="B185" s="4">
        <v>9.4669999999999997E-3</v>
      </c>
      <c r="C185" s="4">
        <v>0.110178</v>
      </c>
      <c r="D185" s="4">
        <v>0.577515</v>
      </c>
      <c r="E185" s="4">
        <v>8.7692000000000006E-2</v>
      </c>
      <c r="F185" s="4">
        <v>0.16</v>
      </c>
      <c r="G185" s="4">
        <v>3.7988000000000001E-2</v>
      </c>
      <c r="H185" s="4">
        <v>1.1479E-2</v>
      </c>
      <c r="I185" s="4">
        <v>5.6800000000000002E-3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</row>
    <row r="186" spans="1:55" x14ac:dyDescent="0.2">
      <c r="A186" s="13">
        <v>1968</v>
      </c>
      <c r="B186" s="4">
        <v>3.2939000000000003E-2</v>
      </c>
      <c r="C186" s="4">
        <v>0.178617</v>
      </c>
      <c r="D186" s="4">
        <v>0.14021800000000001</v>
      </c>
      <c r="E186" s="4">
        <v>0.46851700000000002</v>
      </c>
      <c r="F186" s="4">
        <v>0.10736999999999999</v>
      </c>
      <c r="G186" s="4">
        <v>3.0572999999999999E-2</v>
      </c>
      <c r="H186" s="4">
        <v>3.6579E-2</v>
      </c>
      <c r="I186" s="4">
        <v>5.1869999999999998E-3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</row>
    <row r="187" spans="1:55" x14ac:dyDescent="0.2">
      <c r="A187" s="13">
        <v>1969</v>
      </c>
      <c r="B187" s="4">
        <v>1.4678E-2</v>
      </c>
      <c r="C187" s="4">
        <v>7.9766000000000004E-2</v>
      </c>
      <c r="D187" s="4">
        <v>0.459233</v>
      </c>
      <c r="E187" s="4">
        <v>0.31568400000000002</v>
      </c>
      <c r="F187" s="4">
        <v>0.10843</v>
      </c>
      <c r="G187" s="4">
        <v>2.3050000000000002E-3</v>
      </c>
      <c r="H187" s="4">
        <v>1.2142E-2</v>
      </c>
      <c r="I187" s="4">
        <v>7.7609999999999997E-3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</row>
    <row r="188" spans="1:55" x14ac:dyDescent="0.2">
      <c r="A188" s="13">
        <v>1970</v>
      </c>
      <c r="B188" s="4">
        <v>0.15676200000000001</v>
      </c>
      <c r="C188" s="4">
        <v>0.238147</v>
      </c>
      <c r="D188" s="4">
        <v>0.37426300000000001</v>
      </c>
      <c r="E188" s="4">
        <v>0.17669899999999999</v>
      </c>
      <c r="F188" s="4">
        <v>3.4247E-2</v>
      </c>
      <c r="G188" s="4">
        <v>1.1143E-2</v>
      </c>
      <c r="H188" s="4">
        <v>5.5710000000000004E-3</v>
      </c>
      <c r="I188" s="4">
        <v>3.1679999999999998E-3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</row>
    <row r="189" spans="1:55" x14ac:dyDescent="0.2">
      <c r="A189" s="13">
        <v>1971</v>
      </c>
      <c r="B189" s="4">
        <v>0.165462</v>
      </c>
      <c r="C189" s="4">
        <v>4.9415000000000001E-2</v>
      </c>
      <c r="D189" s="4">
        <v>0.27603</v>
      </c>
      <c r="E189" s="4">
        <v>0.18528700000000001</v>
      </c>
      <c r="F189" s="4">
        <v>0.27468900000000002</v>
      </c>
      <c r="G189" s="4">
        <v>2.6682999999999998E-2</v>
      </c>
      <c r="H189" s="4">
        <v>1.7514999999999999E-2</v>
      </c>
      <c r="I189" s="4">
        <v>4.9189999999999998E-3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</row>
    <row r="190" spans="1:55" x14ac:dyDescent="0.2">
      <c r="A190" s="13">
        <v>1972</v>
      </c>
      <c r="B190" s="4">
        <v>3.1427999999999998E-2</v>
      </c>
      <c r="C190" s="4">
        <v>0.15159600000000001</v>
      </c>
      <c r="D190" s="4">
        <v>0.349715</v>
      </c>
      <c r="E190" s="4">
        <v>0.28007900000000002</v>
      </c>
      <c r="F190" s="4">
        <v>0.11734700000000001</v>
      </c>
      <c r="G190" s="4">
        <v>4.6027999999999999E-2</v>
      </c>
      <c r="H190" s="4">
        <v>1.7471E-2</v>
      </c>
      <c r="I190" s="4">
        <v>6.3350000000000004E-3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</row>
    <row r="191" spans="1:55" x14ac:dyDescent="0.2">
      <c r="A191" s="13">
        <v>1973</v>
      </c>
      <c r="B191" s="4">
        <v>1.1129E-2</v>
      </c>
      <c r="C191" s="4">
        <v>0.100338</v>
      </c>
      <c r="D191" s="4">
        <v>0.121466</v>
      </c>
      <c r="E191" s="4">
        <v>0.26405400000000001</v>
      </c>
      <c r="F191" s="4">
        <v>0.202123</v>
      </c>
      <c r="G191" s="4">
        <v>0.13807</v>
      </c>
      <c r="H191" s="4">
        <v>7.6822000000000001E-2</v>
      </c>
      <c r="I191" s="4">
        <v>5.5642999999999998E-2</v>
      </c>
      <c r="J191" s="4">
        <v>2.4972000000000001E-2</v>
      </c>
      <c r="K191" s="4">
        <v>4.4980000000000003E-3</v>
      </c>
      <c r="L191" s="4">
        <v>5.6599999999999999E-4</v>
      </c>
      <c r="M191" s="4">
        <v>1.4999999999999999E-4</v>
      </c>
      <c r="N191" s="4">
        <v>3.2499999999999997E-5</v>
      </c>
      <c r="O191" s="4">
        <v>1.3799999999999999E-4</v>
      </c>
      <c r="P191" s="4">
        <v>0</v>
      </c>
    </row>
    <row r="192" spans="1:55" x14ac:dyDescent="0.2">
      <c r="A192" s="13">
        <v>1974</v>
      </c>
      <c r="B192" s="4">
        <v>2.4247000000000001E-2</v>
      </c>
      <c r="C192" s="4">
        <v>0.52727900000000005</v>
      </c>
      <c r="D192" s="4">
        <v>0.19487099999999999</v>
      </c>
      <c r="E192" s="4">
        <v>5.5426999999999997E-2</v>
      </c>
      <c r="F192" s="4">
        <v>7.4453000000000005E-2</v>
      </c>
      <c r="G192" s="4">
        <v>4.0191999999999999E-2</v>
      </c>
      <c r="H192" s="4">
        <v>2.5745000000000001E-2</v>
      </c>
      <c r="I192" s="4">
        <v>2.1690000000000001E-2</v>
      </c>
      <c r="J192" s="4">
        <v>2.1288999999999999E-2</v>
      </c>
      <c r="K192" s="4">
        <v>8.9540000000000002E-3</v>
      </c>
      <c r="L192" s="4">
        <v>3.6380000000000002E-3</v>
      </c>
      <c r="M192" s="4">
        <v>9.5E-4</v>
      </c>
      <c r="N192" s="4">
        <v>9.4799999999999995E-4</v>
      </c>
      <c r="O192" s="4">
        <v>1.6899999999999999E-4</v>
      </c>
      <c r="P192" s="4">
        <v>1.47E-4</v>
      </c>
    </row>
    <row r="193" spans="1:16" x14ac:dyDescent="0.2">
      <c r="A193" s="13">
        <v>1975</v>
      </c>
      <c r="B193" s="4">
        <v>8.5430000000000002E-3</v>
      </c>
      <c r="C193" s="4">
        <v>0.150288</v>
      </c>
      <c r="D193" s="4">
        <v>0.69184299999999999</v>
      </c>
      <c r="E193" s="4">
        <v>5.3185000000000003E-2</v>
      </c>
      <c r="F193" s="4">
        <v>1.4149E-2</v>
      </c>
      <c r="G193" s="4">
        <v>2.6572999999999999E-2</v>
      </c>
      <c r="H193" s="4">
        <v>2.5451999999999999E-2</v>
      </c>
      <c r="I193" s="4">
        <v>1.3868999999999999E-2</v>
      </c>
      <c r="J193" s="4">
        <v>8.1620000000000009E-3</v>
      </c>
      <c r="K193" s="4">
        <v>5.7470000000000004E-3</v>
      </c>
      <c r="L193" s="4">
        <v>1.421E-3</v>
      </c>
      <c r="M193" s="4">
        <v>5.62E-4</v>
      </c>
      <c r="N193" s="4">
        <v>9.0400000000000002E-5</v>
      </c>
      <c r="O193" s="4">
        <v>1.16E-4</v>
      </c>
      <c r="P193" s="4">
        <v>0</v>
      </c>
    </row>
    <row r="194" spans="1:16" x14ac:dyDescent="0.2">
      <c r="A194" s="13">
        <v>1976</v>
      </c>
      <c r="B194" s="4">
        <v>2.0000000000000001E-4</v>
      </c>
      <c r="C194" s="4">
        <v>0.120162</v>
      </c>
      <c r="D194" s="4">
        <v>0.45461600000000002</v>
      </c>
      <c r="E194" s="4">
        <v>0.30598599999999998</v>
      </c>
      <c r="F194" s="4">
        <v>3.0152000000000002E-2</v>
      </c>
      <c r="G194" s="4">
        <v>1.3916E-2</v>
      </c>
      <c r="H194" s="4">
        <v>1.9279000000000001E-2</v>
      </c>
      <c r="I194" s="4">
        <v>2.2363000000000001E-2</v>
      </c>
      <c r="J194" s="4">
        <v>1.7395999999999998E-2</v>
      </c>
      <c r="K194" s="4">
        <v>8.5719999999999998E-3</v>
      </c>
      <c r="L194" s="4">
        <v>3.9560000000000003E-3</v>
      </c>
      <c r="M194" s="4">
        <v>2.7060000000000001E-3</v>
      </c>
      <c r="N194" s="4">
        <v>6.9700000000000003E-4</v>
      </c>
      <c r="O194" s="4">
        <v>0</v>
      </c>
      <c r="P194" s="4">
        <v>0</v>
      </c>
    </row>
    <row r="195" spans="1:16" x14ac:dyDescent="0.2">
      <c r="A195" s="13">
        <v>1977</v>
      </c>
      <c r="B195" s="4">
        <v>3.7671999999999997E-2</v>
      </c>
      <c r="C195" s="4">
        <v>0.247673</v>
      </c>
      <c r="D195" s="4">
        <v>0.331098</v>
      </c>
      <c r="E195" s="4">
        <v>0.23990500000000001</v>
      </c>
      <c r="F195" s="4">
        <v>8.6128999999999997E-2</v>
      </c>
      <c r="G195" s="4">
        <v>1.9158000000000001E-2</v>
      </c>
      <c r="H195" s="4">
        <v>7.0299999999999998E-3</v>
      </c>
      <c r="I195" s="4">
        <v>1.0141000000000001E-2</v>
      </c>
      <c r="J195" s="4">
        <v>8.1110000000000002E-3</v>
      </c>
      <c r="K195" s="4">
        <v>6.5139999999999998E-3</v>
      </c>
      <c r="L195" s="4">
        <v>3.3600000000000001E-3</v>
      </c>
      <c r="M195" s="4">
        <v>1.6670000000000001E-3</v>
      </c>
      <c r="N195" s="4">
        <v>1.2290000000000001E-3</v>
      </c>
      <c r="O195" s="4">
        <v>2.4499999999999999E-4</v>
      </c>
      <c r="P195" s="4">
        <v>6.7799999999999995E-5</v>
      </c>
    </row>
    <row r="196" spans="1:16" x14ac:dyDescent="0.2">
      <c r="A196" s="13">
        <v>1978</v>
      </c>
      <c r="B196" s="4">
        <v>1.2042000000000001E-2</v>
      </c>
      <c r="C196" s="4">
        <v>0.186306</v>
      </c>
      <c r="D196" s="4">
        <v>0.308118</v>
      </c>
      <c r="E196" s="4">
        <v>0.26135900000000001</v>
      </c>
      <c r="F196" s="4">
        <v>0.15068000000000001</v>
      </c>
      <c r="G196" s="4">
        <v>4.0794999999999998E-2</v>
      </c>
      <c r="H196" s="4">
        <v>1.1771999999999999E-2</v>
      </c>
      <c r="I196" s="4">
        <v>7.0980000000000001E-3</v>
      </c>
      <c r="J196" s="4">
        <v>8.0470000000000003E-3</v>
      </c>
      <c r="K196" s="4">
        <v>6.4710000000000002E-3</v>
      </c>
      <c r="L196" s="4">
        <v>4.5589999999999997E-3</v>
      </c>
      <c r="M196" s="4">
        <v>1.7409999999999999E-3</v>
      </c>
      <c r="N196" s="4">
        <v>7.2199999999999999E-4</v>
      </c>
      <c r="O196" s="4">
        <v>2.2100000000000001E-4</v>
      </c>
      <c r="P196" s="4">
        <v>6.9200000000000002E-5</v>
      </c>
    </row>
    <row r="197" spans="1:16" x14ac:dyDescent="0.2">
      <c r="A197" s="13">
        <v>1979</v>
      </c>
      <c r="B197" s="4">
        <v>3.95E-2</v>
      </c>
      <c r="C197" s="4">
        <v>0.21152499999999999</v>
      </c>
      <c r="D197" s="4">
        <v>0.28037299999999998</v>
      </c>
      <c r="E197" s="4">
        <v>0.16364799999999999</v>
      </c>
      <c r="F197" s="4">
        <v>0.152892</v>
      </c>
      <c r="G197" s="4">
        <v>8.3939E-2</v>
      </c>
      <c r="H197" s="4">
        <v>2.1921E-2</v>
      </c>
      <c r="I197" s="4">
        <v>1.0012E-2</v>
      </c>
      <c r="J197" s="4">
        <v>1.3972999999999999E-2</v>
      </c>
      <c r="K197" s="4">
        <v>1.0706E-2</v>
      </c>
      <c r="L197" s="4">
        <v>6.862E-3</v>
      </c>
      <c r="M197" s="4">
        <v>3.0690000000000001E-3</v>
      </c>
      <c r="N197" s="4">
        <v>1.1529999999999999E-3</v>
      </c>
      <c r="O197" s="4">
        <v>2.0599999999999999E-4</v>
      </c>
      <c r="P197" s="4">
        <v>2.22E-4</v>
      </c>
    </row>
    <row r="198" spans="1:16" x14ac:dyDescent="0.2">
      <c r="A198" s="13">
        <v>1980</v>
      </c>
      <c r="B198" s="4">
        <v>4.0340000000000003E-3</v>
      </c>
      <c r="C198" s="4">
        <v>0.19093199999999999</v>
      </c>
      <c r="D198" s="4">
        <v>0.33992600000000001</v>
      </c>
      <c r="E198" s="4">
        <v>0.183116</v>
      </c>
      <c r="F198" s="4">
        <v>0.10412399999999999</v>
      </c>
      <c r="G198" s="4">
        <v>8.7117E-2</v>
      </c>
      <c r="H198" s="4">
        <v>3.4571999999999999E-2</v>
      </c>
      <c r="I198" s="4">
        <v>1.5525000000000001E-2</v>
      </c>
      <c r="J198" s="4">
        <v>8.9809999999999994E-3</v>
      </c>
      <c r="K198" s="4">
        <v>9.8770000000000004E-3</v>
      </c>
      <c r="L198" s="4">
        <v>1.0508E-2</v>
      </c>
      <c r="M198" s="4">
        <v>6.561E-3</v>
      </c>
      <c r="N198" s="4">
        <v>3.192E-3</v>
      </c>
      <c r="O198" s="4">
        <v>1.036E-3</v>
      </c>
      <c r="P198" s="4">
        <v>5.0000000000000001E-4</v>
      </c>
    </row>
    <row r="199" spans="1:16" x14ac:dyDescent="0.2">
      <c r="A199" s="13">
        <v>1981</v>
      </c>
      <c r="B199" s="4">
        <v>2.6200000000000003E-4</v>
      </c>
      <c r="C199" s="4">
        <v>3.3202000000000002E-2</v>
      </c>
      <c r="D199" s="4">
        <v>0.46571299999999999</v>
      </c>
      <c r="E199" s="4">
        <v>0.29335</v>
      </c>
      <c r="F199" s="4">
        <v>0.10438699999999999</v>
      </c>
      <c r="G199" s="4">
        <v>4.7308000000000003E-2</v>
      </c>
      <c r="H199" s="4">
        <v>2.3758000000000001E-2</v>
      </c>
      <c r="I199" s="4">
        <v>1.3610000000000001E-2</v>
      </c>
      <c r="J199" s="4">
        <v>7.4029999999999999E-3</v>
      </c>
      <c r="K199" s="4">
        <v>4.2989999999999999E-3</v>
      </c>
      <c r="L199" s="4">
        <v>3.4529999999999999E-3</v>
      </c>
      <c r="M199" s="4">
        <v>2.1150000000000001E-3</v>
      </c>
      <c r="N199" s="4">
        <v>6.9899999999999997E-4</v>
      </c>
      <c r="O199" s="4">
        <v>2.9E-4</v>
      </c>
      <c r="P199" s="4">
        <v>1.5200000000000001E-4</v>
      </c>
    </row>
    <row r="200" spans="1:16" x14ac:dyDescent="0.2">
      <c r="A200" s="13">
        <v>1982</v>
      </c>
      <c r="B200" s="4">
        <v>2.3700000000000001E-3</v>
      </c>
      <c r="C200" s="4">
        <v>1.2649000000000001E-2</v>
      </c>
      <c r="D200" s="4">
        <v>8.0549999999999997E-2</v>
      </c>
      <c r="E200" s="4">
        <v>0.58499100000000004</v>
      </c>
      <c r="F200" s="4">
        <v>0.21074300000000001</v>
      </c>
      <c r="G200" s="4">
        <v>5.1754000000000001E-2</v>
      </c>
      <c r="H200" s="4">
        <v>1.7953E-2</v>
      </c>
      <c r="I200" s="4">
        <v>1.7972999999999999E-2</v>
      </c>
      <c r="J200" s="4">
        <v>1.0743000000000001E-2</v>
      </c>
      <c r="K200" s="4">
        <v>4.5310000000000003E-3</v>
      </c>
      <c r="L200" s="4">
        <v>2.7039999999999998E-3</v>
      </c>
      <c r="M200" s="4">
        <v>1.5870000000000001E-3</v>
      </c>
      <c r="N200" s="4">
        <v>9.2800000000000001E-4</v>
      </c>
      <c r="O200" s="4">
        <v>3.4400000000000001E-4</v>
      </c>
      <c r="P200" s="4">
        <v>1.8000000000000001E-4</v>
      </c>
    </row>
    <row r="201" spans="1:16" x14ac:dyDescent="0.2">
      <c r="A201" s="13">
        <v>1983</v>
      </c>
      <c r="B201" s="4">
        <v>2.9060000000000002E-3</v>
      </c>
      <c r="C201" s="4">
        <v>6.7964999999999998E-2</v>
      </c>
      <c r="D201" s="4">
        <v>9.0430999999999997E-2</v>
      </c>
      <c r="E201" s="4">
        <v>0.17937800000000001</v>
      </c>
      <c r="F201" s="4">
        <v>0.46820899999999999</v>
      </c>
      <c r="G201" s="4">
        <v>0.12509300000000001</v>
      </c>
      <c r="H201" s="4">
        <v>2.3737999999999999E-2</v>
      </c>
      <c r="I201" s="4">
        <v>1.4167000000000001E-2</v>
      </c>
      <c r="J201" s="4">
        <v>1.1353E-2</v>
      </c>
      <c r="K201" s="4">
        <v>6.3619999999999996E-3</v>
      </c>
      <c r="L201" s="4">
        <v>4.3559999999999996E-3</v>
      </c>
      <c r="M201" s="4">
        <v>2.8080000000000002E-3</v>
      </c>
      <c r="N201" s="4">
        <v>2.0170000000000001E-3</v>
      </c>
      <c r="O201" s="4">
        <v>9.9700000000000006E-4</v>
      </c>
      <c r="P201" s="4">
        <v>2.1800000000000001E-4</v>
      </c>
    </row>
    <row r="202" spans="1:16" x14ac:dyDescent="0.2">
      <c r="A202" s="13">
        <v>1984</v>
      </c>
      <c r="B202" s="4">
        <v>1.0820000000000001E-3</v>
      </c>
      <c r="C202" s="4">
        <v>2.3623000000000002E-2</v>
      </c>
      <c r="D202" s="4">
        <v>4.5693999999999999E-2</v>
      </c>
      <c r="E202" s="4">
        <v>0.22206999999999999</v>
      </c>
      <c r="F202" s="4">
        <v>0.25354900000000002</v>
      </c>
      <c r="G202" s="4">
        <v>0.33724700000000002</v>
      </c>
      <c r="H202" s="4">
        <v>6.9013000000000005E-2</v>
      </c>
      <c r="I202" s="4">
        <v>1.8339999999999999E-2</v>
      </c>
      <c r="J202" s="4">
        <v>1.2938E-2</v>
      </c>
      <c r="K202" s="4">
        <v>8.0669999999999995E-3</v>
      </c>
      <c r="L202" s="4">
        <v>3.6600000000000001E-3</v>
      </c>
      <c r="M202" s="4">
        <v>1.299E-3</v>
      </c>
      <c r="N202" s="4">
        <v>1.5100000000000001E-3</v>
      </c>
      <c r="O202" s="4">
        <v>8.61E-4</v>
      </c>
      <c r="P202" s="4">
        <v>1.0460000000000001E-3</v>
      </c>
    </row>
    <row r="203" spans="1:16" x14ac:dyDescent="0.2">
      <c r="A203" s="13">
        <v>1985</v>
      </c>
      <c r="B203" s="4">
        <v>1.377E-3</v>
      </c>
      <c r="C203" s="4">
        <v>2.8742E-2</v>
      </c>
      <c r="D203" s="4">
        <v>0.198541</v>
      </c>
      <c r="E203" s="4">
        <v>6.3409999999999994E-2</v>
      </c>
      <c r="F203" s="4">
        <v>0.190469</v>
      </c>
      <c r="G203" s="4">
        <v>0.16742599999999999</v>
      </c>
      <c r="H203" s="4">
        <v>0.23080999999999999</v>
      </c>
      <c r="I203" s="4">
        <v>5.8574000000000001E-2</v>
      </c>
      <c r="J203" s="4">
        <v>1.9047999999999999E-2</v>
      </c>
      <c r="K203" s="4">
        <v>1.3448999999999999E-2</v>
      </c>
      <c r="L203" s="4">
        <v>1.2929E-2</v>
      </c>
      <c r="M203" s="4">
        <v>5.5529999999999998E-3</v>
      </c>
      <c r="N203" s="4">
        <v>4.9090000000000002E-3</v>
      </c>
      <c r="O203" s="4">
        <v>2.088E-3</v>
      </c>
      <c r="P203" s="4">
        <v>2.6749999999999999E-3</v>
      </c>
    </row>
    <row r="204" spans="1:16" x14ac:dyDescent="0.2">
      <c r="A204" s="13">
        <v>1986</v>
      </c>
      <c r="B204" s="4">
        <v>1.5139999999999999E-3</v>
      </c>
      <c r="C204" s="4">
        <v>4.2153999999999997E-2</v>
      </c>
      <c r="D204" s="4">
        <v>4.5221999999999998E-2</v>
      </c>
      <c r="E204" s="4">
        <v>0.36684699999999998</v>
      </c>
      <c r="F204" s="4">
        <v>0.10492600000000001</v>
      </c>
      <c r="G204" s="4">
        <v>0.18529300000000001</v>
      </c>
      <c r="H204" s="4">
        <v>0.108734</v>
      </c>
      <c r="I204" s="4">
        <v>0.105004</v>
      </c>
      <c r="J204" s="4">
        <v>2.9249000000000001E-2</v>
      </c>
      <c r="K204" s="4">
        <v>7.4400000000000004E-3</v>
      </c>
      <c r="L204" s="4">
        <v>1.637E-3</v>
      </c>
      <c r="M204" s="4">
        <v>1.2639999999999999E-3</v>
      </c>
      <c r="N204" s="4">
        <v>1.3200000000000001E-4</v>
      </c>
      <c r="O204" s="4">
        <v>5.8299999999999997E-4</v>
      </c>
      <c r="P204" s="4">
        <v>0</v>
      </c>
    </row>
    <row r="205" spans="1:16" x14ac:dyDescent="0.2">
      <c r="A205" s="13">
        <v>1987</v>
      </c>
      <c r="B205" s="4">
        <v>0</v>
      </c>
      <c r="C205" s="4">
        <v>1.4352999999999999E-2</v>
      </c>
      <c r="D205" s="4">
        <v>8.0902000000000002E-2</v>
      </c>
      <c r="E205" s="4">
        <v>5.6279000000000003E-2</v>
      </c>
      <c r="F205" s="4">
        <v>0.29985800000000001</v>
      </c>
      <c r="G205" s="4">
        <v>0.100715</v>
      </c>
      <c r="H205" s="4">
        <v>8.8820999999999997E-2</v>
      </c>
      <c r="I205" s="4">
        <v>6.5741999999999995E-2</v>
      </c>
      <c r="J205" s="4">
        <v>0.179309</v>
      </c>
      <c r="K205" s="4">
        <v>3.9206999999999999E-2</v>
      </c>
      <c r="L205" s="4">
        <v>2.8063999999999999E-2</v>
      </c>
      <c r="M205" s="4">
        <v>1.5557E-2</v>
      </c>
      <c r="N205" s="4">
        <v>2.0974E-2</v>
      </c>
      <c r="O205" s="4">
        <v>4.4209999999999996E-3</v>
      </c>
      <c r="P205" s="4">
        <v>5.7990000000000003E-3</v>
      </c>
    </row>
    <row r="206" spans="1:16" x14ac:dyDescent="0.2">
      <c r="A206" s="13">
        <v>1988</v>
      </c>
      <c r="B206" s="4">
        <v>0</v>
      </c>
      <c r="C206" s="4">
        <v>4.8669999999999998E-3</v>
      </c>
      <c r="D206" s="4">
        <v>0.20707800000000001</v>
      </c>
      <c r="E206" s="4">
        <v>0.19230800000000001</v>
      </c>
      <c r="F206" s="4">
        <v>0.115004</v>
      </c>
      <c r="G206" s="4">
        <v>0.24830199999999999</v>
      </c>
      <c r="H206" s="4">
        <v>0.10252699999999999</v>
      </c>
      <c r="I206" s="4">
        <v>4.7865999999999999E-2</v>
      </c>
      <c r="J206" s="4">
        <v>1.7871999999999999E-2</v>
      </c>
      <c r="K206" s="4">
        <v>4.4149000000000001E-2</v>
      </c>
      <c r="L206" s="4">
        <v>8.3239999999999998E-3</v>
      </c>
      <c r="M206" s="4">
        <v>4.6579999999999998E-3</v>
      </c>
      <c r="N206" s="4">
        <v>1.7149999999999999E-3</v>
      </c>
      <c r="O206" s="4">
        <v>2.506E-3</v>
      </c>
      <c r="P206" s="4">
        <v>2.8249999999999998E-3</v>
      </c>
    </row>
    <row r="207" spans="1:16" x14ac:dyDescent="0.2">
      <c r="A207" s="13">
        <v>1989</v>
      </c>
      <c r="B207" s="4">
        <v>0</v>
      </c>
      <c r="C207" s="4">
        <v>2.6710000000000002E-3</v>
      </c>
      <c r="D207" s="4">
        <v>3.0904000000000001E-2</v>
      </c>
      <c r="E207" s="4">
        <v>8.3527000000000004E-2</v>
      </c>
      <c r="F207" s="4">
        <v>0.25288300000000002</v>
      </c>
      <c r="G207" s="4">
        <v>9.3473000000000001E-2</v>
      </c>
      <c r="H207" s="4">
        <v>0.32077600000000001</v>
      </c>
      <c r="I207" s="4">
        <v>5.3997000000000003E-2</v>
      </c>
      <c r="J207" s="4">
        <v>5.8166000000000002E-2</v>
      </c>
      <c r="K207" s="4">
        <v>1.8176000000000001E-2</v>
      </c>
      <c r="L207" s="4">
        <v>7.2330000000000005E-2</v>
      </c>
      <c r="M207" s="4">
        <v>6.1019999999999998E-3</v>
      </c>
      <c r="N207" s="4">
        <v>2.235E-3</v>
      </c>
      <c r="O207" s="4">
        <v>1.436E-3</v>
      </c>
      <c r="P207" s="4">
        <v>3.3249999999999998E-3</v>
      </c>
    </row>
    <row r="208" spans="1:16" x14ac:dyDescent="0.2">
      <c r="A208" s="13">
        <v>1990</v>
      </c>
      <c r="B208" s="4">
        <v>7.5199999999999996E-4</v>
      </c>
      <c r="C208" s="4">
        <v>1.8901000000000001E-2</v>
      </c>
      <c r="D208" s="4">
        <v>3.2625000000000001E-2</v>
      </c>
      <c r="E208" s="4">
        <v>0.12570799999999999</v>
      </c>
      <c r="F208" s="4">
        <v>0.114964</v>
      </c>
      <c r="G208" s="4">
        <v>0.27363300000000002</v>
      </c>
      <c r="H208" s="4">
        <v>7.4005000000000001E-2</v>
      </c>
      <c r="I208" s="4">
        <v>0.21101500000000001</v>
      </c>
      <c r="J208" s="4">
        <v>3.7631999999999999E-2</v>
      </c>
      <c r="K208" s="4">
        <v>5.8368000000000003E-2</v>
      </c>
      <c r="L208" s="4">
        <v>5.1780000000000003E-3</v>
      </c>
      <c r="M208" s="4">
        <v>3.4402000000000002E-2</v>
      </c>
      <c r="N208" s="4">
        <v>4.8650000000000004E-3</v>
      </c>
      <c r="O208" s="4">
        <v>2.6770000000000001E-3</v>
      </c>
      <c r="P208" s="4">
        <v>5.2750000000000002E-3</v>
      </c>
    </row>
    <row r="209" spans="1:18" x14ac:dyDescent="0.2">
      <c r="A209" s="13">
        <v>1991</v>
      </c>
      <c r="B209" s="4">
        <v>389.57400000000001</v>
      </c>
      <c r="C209" s="4">
        <v>113171.246</v>
      </c>
      <c r="D209" s="4">
        <v>44377.118000000002</v>
      </c>
      <c r="E209" s="4">
        <v>88939.243000000002</v>
      </c>
      <c r="F209" s="4">
        <v>151831.85800000001</v>
      </c>
      <c r="G209" s="4">
        <v>181937.23800000001</v>
      </c>
      <c r="H209" s="4">
        <v>509695.98599999998</v>
      </c>
      <c r="I209" s="4">
        <v>81478.505999999994</v>
      </c>
      <c r="J209" s="4">
        <v>292863.18300000002</v>
      </c>
      <c r="K209" s="4">
        <v>29464.685000000001</v>
      </c>
      <c r="L209" s="4">
        <v>143946.71599999999</v>
      </c>
      <c r="M209" s="4">
        <v>18242.940999999999</v>
      </c>
      <c r="N209" s="4">
        <v>88287.566999999995</v>
      </c>
      <c r="O209" s="4">
        <v>21837.841</v>
      </c>
      <c r="P209" s="4">
        <v>50005.35</v>
      </c>
      <c r="Q209" s="4" t="s">
        <v>0</v>
      </c>
      <c r="R209" s="21">
        <v>1816469</v>
      </c>
    </row>
    <row r="210" spans="1:18" x14ac:dyDescent="0.2">
      <c r="A210" s="13">
        <v>1992</v>
      </c>
      <c r="B210" s="4">
        <v>1963.817</v>
      </c>
      <c r="C210" s="4">
        <v>88216.877999999997</v>
      </c>
      <c r="D210" s="4">
        <v>670812.79</v>
      </c>
      <c r="E210" s="4">
        <v>130291.321</v>
      </c>
      <c r="F210" s="4">
        <v>82898.781000000003</v>
      </c>
      <c r="G210" s="4">
        <v>110166.81600000001</v>
      </c>
      <c r="H210" s="4">
        <v>136177.829</v>
      </c>
      <c r="I210" s="4">
        <v>254831.21400000001</v>
      </c>
      <c r="J210" s="4">
        <v>102726.463</v>
      </c>
      <c r="K210" s="4">
        <v>152502.26300000001</v>
      </c>
      <c r="L210" s="4">
        <v>57876.972999999998</v>
      </c>
      <c r="M210" s="4">
        <v>45353.714999999997</v>
      </c>
      <c r="N210" s="4">
        <v>13708.388999999999</v>
      </c>
      <c r="O210" s="4">
        <v>43213.482000000004</v>
      </c>
      <c r="P210" s="4">
        <v>32332.071</v>
      </c>
      <c r="Q210" s="4" t="s">
        <v>0</v>
      </c>
      <c r="R210" s="21">
        <v>1923073</v>
      </c>
    </row>
    <row r="211" spans="1:18" x14ac:dyDescent="0.2">
      <c r="A211" s="13">
        <v>1993</v>
      </c>
      <c r="B211" s="4">
        <v>94.552999999999997</v>
      </c>
      <c r="C211" s="4">
        <v>6917.3739999999998</v>
      </c>
      <c r="D211" s="4">
        <v>243618.641</v>
      </c>
      <c r="E211" s="4">
        <v>1144408.8</v>
      </c>
      <c r="F211" s="4">
        <v>108022.22</v>
      </c>
      <c r="G211" s="4">
        <v>73939.486999999994</v>
      </c>
      <c r="H211" s="4">
        <v>68533.705000000002</v>
      </c>
      <c r="I211" s="4">
        <v>53098.612999999998</v>
      </c>
      <c r="J211" s="4">
        <v>91647.46</v>
      </c>
      <c r="K211" s="4">
        <v>20461.642</v>
      </c>
      <c r="L211" s="4">
        <v>35213.79</v>
      </c>
      <c r="M211" s="4">
        <v>10862.126</v>
      </c>
      <c r="N211" s="4">
        <v>13502.848</v>
      </c>
      <c r="O211" s="4">
        <v>7305.2520000000004</v>
      </c>
      <c r="P211" s="4">
        <v>16014.065000000001</v>
      </c>
      <c r="Q211" s="4" t="s">
        <v>0</v>
      </c>
      <c r="R211" s="21">
        <v>1893641</v>
      </c>
    </row>
    <row r="212" spans="1:18" x14ac:dyDescent="0.2">
      <c r="A212" s="13">
        <v>1994</v>
      </c>
      <c r="B212" s="4">
        <v>1167.769</v>
      </c>
      <c r="C212" s="4">
        <v>35589.735000000001</v>
      </c>
      <c r="D212" s="4">
        <v>58612.067999999999</v>
      </c>
      <c r="E212" s="4">
        <v>347405.30900000001</v>
      </c>
      <c r="F212" s="4">
        <v>1067224.702</v>
      </c>
      <c r="G212" s="4">
        <v>180474.84400000001</v>
      </c>
      <c r="H212" s="4">
        <v>57739.999000000003</v>
      </c>
      <c r="I212" s="4">
        <v>18728.565999999999</v>
      </c>
      <c r="J212" s="4">
        <v>12367.620999999999</v>
      </c>
      <c r="K212" s="4">
        <v>20247.034</v>
      </c>
      <c r="L212" s="4">
        <v>9182.09</v>
      </c>
      <c r="M212" s="4">
        <v>10150.168</v>
      </c>
      <c r="N212" s="4">
        <v>7576.5129999999999</v>
      </c>
      <c r="O212" s="4">
        <v>4058.4360000000001</v>
      </c>
      <c r="P212" s="4">
        <v>8040.1040000000003</v>
      </c>
      <c r="Q212" s="4" t="s">
        <v>0</v>
      </c>
      <c r="R212" s="21">
        <v>1838565</v>
      </c>
    </row>
    <row r="213" spans="1:18" x14ac:dyDescent="0.2">
      <c r="A213" s="13">
        <v>1995</v>
      </c>
      <c r="B213" s="4">
        <v>0</v>
      </c>
      <c r="C213" s="4">
        <v>362.23399999999998</v>
      </c>
      <c r="D213" s="4">
        <v>77134.933000000005</v>
      </c>
      <c r="E213" s="4">
        <v>148491.08600000001</v>
      </c>
      <c r="F213" s="4">
        <v>406831.16</v>
      </c>
      <c r="G213" s="4">
        <v>767104.99800000002</v>
      </c>
      <c r="H213" s="4">
        <v>121936.992</v>
      </c>
      <c r="I213" s="4">
        <v>31977.238000000001</v>
      </c>
      <c r="J213" s="4">
        <v>11202.132</v>
      </c>
      <c r="K213" s="4">
        <v>8112.6930000000002</v>
      </c>
      <c r="L213" s="4">
        <v>17685.144</v>
      </c>
      <c r="M213" s="4">
        <v>5228.7539999999999</v>
      </c>
      <c r="N213" s="4">
        <v>6653.2340000000004</v>
      </c>
      <c r="O213" s="4">
        <v>1347.8219999999999</v>
      </c>
      <c r="P213" s="4">
        <v>9082.5769999999993</v>
      </c>
      <c r="Q213" s="4" t="s">
        <v>0</v>
      </c>
      <c r="R213" s="21">
        <v>1613151</v>
      </c>
    </row>
    <row r="214" spans="1:18" x14ac:dyDescent="0.2">
      <c r="A214" s="13">
        <v>1996</v>
      </c>
      <c r="B214" s="4">
        <v>0</v>
      </c>
      <c r="C214" s="4">
        <v>16705.888999999999</v>
      </c>
      <c r="D214" s="4">
        <v>51918.124000000003</v>
      </c>
      <c r="E214" s="4">
        <v>82638.434999999998</v>
      </c>
      <c r="F214" s="4">
        <v>161493.758</v>
      </c>
      <c r="G214" s="4">
        <v>362775.97700000001</v>
      </c>
      <c r="H214" s="4">
        <v>481648.022</v>
      </c>
      <c r="I214" s="4">
        <v>186012.14199999999</v>
      </c>
      <c r="J214" s="4">
        <v>32583.736000000001</v>
      </c>
      <c r="K214" s="4">
        <v>14098.593000000001</v>
      </c>
      <c r="L214" s="4">
        <v>8438.5239999999994</v>
      </c>
      <c r="M214" s="4">
        <v>8658.3449999999993</v>
      </c>
      <c r="N214" s="4">
        <v>4502.9480000000003</v>
      </c>
      <c r="O214" s="4">
        <v>5928.2209999999995</v>
      </c>
      <c r="P214" s="4">
        <v>5026.0749999999998</v>
      </c>
      <c r="Q214" s="4" t="s">
        <v>0</v>
      </c>
      <c r="R214" s="21">
        <v>1422429</v>
      </c>
    </row>
    <row r="215" spans="1:18" x14ac:dyDescent="0.2">
      <c r="A215" s="13">
        <v>1997</v>
      </c>
      <c r="B215" s="4">
        <v>1642.2339999999999</v>
      </c>
      <c r="C215" s="4">
        <v>77851.847999999998</v>
      </c>
      <c r="D215" s="4">
        <v>39246.144</v>
      </c>
      <c r="E215" s="4">
        <v>107649.409</v>
      </c>
      <c r="F215" s="4">
        <v>472667.19199999998</v>
      </c>
      <c r="G215" s="4">
        <v>282593.09000000003</v>
      </c>
      <c r="H215" s="4">
        <v>252640.554</v>
      </c>
      <c r="I215" s="4">
        <v>200068.83</v>
      </c>
      <c r="J215" s="4">
        <v>65432.843999999997</v>
      </c>
      <c r="K215" s="4">
        <v>14010.332</v>
      </c>
      <c r="L215" s="4">
        <v>5934.4459999999999</v>
      </c>
      <c r="M215" s="4">
        <v>5275.4650000000001</v>
      </c>
      <c r="N215" s="4">
        <v>3278.3739999999998</v>
      </c>
      <c r="O215" s="4">
        <v>4446.9970000000003</v>
      </c>
      <c r="P215" s="4">
        <v>9998.3970000000008</v>
      </c>
      <c r="Q215" s="4" t="s">
        <v>0</v>
      </c>
      <c r="R215" s="21">
        <v>1542736</v>
      </c>
    </row>
    <row r="216" spans="1:18" x14ac:dyDescent="0.2">
      <c r="A216" s="13">
        <v>1998</v>
      </c>
      <c r="B216" s="4">
        <v>220.08500000000001</v>
      </c>
      <c r="C216" s="4">
        <v>42328.663999999997</v>
      </c>
      <c r="D216" s="4">
        <v>85616.472999999998</v>
      </c>
      <c r="E216" s="4">
        <v>70923.703999999998</v>
      </c>
      <c r="F216" s="4">
        <v>154774.05600000001</v>
      </c>
      <c r="G216" s="4">
        <v>697028.57700000005</v>
      </c>
      <c r="H216" s="4">
        <v>202038.77499999999</v>
      </c>
      <c r="I216" s="4">
        <v>130969.685</v>
      </c>
      <c r="J216" s="4">
        <v>107502.47900000001</v>
      </c>
      <c r="K216" s="4">
        <v>29113.557000000001</v>
      </c>
      <c r="L216" s="4">
        <v>6117.2470000000003</v>
      </c>
      <c r="M216" s="4">
        <v>6200.07</v>
      </c>
      <c r="N216" s="4">
        <v>2439.152</v>
      </c>
      <c r="O216" s="4">
        <v>3558.84</v>
      </c>
      <c r="P216" s="4">
        <v>5611.3050000000003</v>
      </c>
      <c r="Q216" s="4" t="s">
        <v>0</v>
      </c>
      <c r="R216" s="21">
        <v>1544443</v>
      </c>
    </row>
    <row r="217" spans="1:18" x14ac:dyDescent="0.2">
      <c r="A217" s="13">
        <v>1999</v>
      </c>
      <c r="B217" s="4">
        <v>191.87799999999999</v>
      </c>
      <c r="C217" s="4">
        <v>9649.6229999999996</v>
      </c>
      <c r="D217" s="4">
        <v>294436.09299999999</v>
      </c>
      <c r="E217" s="4">
        <v>224555.033</v>
      </c>
      <c r="F217" s="4">
        <v>102324.72</v>
      </c>
      <c r="G217" s="4">
        <v>159704.82</v>
      </c>
      <c r="H217" s="4">
        <v>470779.56900000002</v>
      </c>
      <c r="I217" s="4">
        <v>130685.88</v>
      </c>
      <c r="J217" s="4">
        <v>56328.538999999997</v>
      </c>
      <c r="K217" s="4">
        <v>34117.658000000003</v>
      </c>
      <c r="L217" s="4">
        <v>3655.915</v>
      </c>
      <c r="M217" s="4">
        <v>2267.1109999999999</v>
      </c>
      <c r="N217" s="4">
        <v>813.72299999999996</v>
      </c>
      <c r="O217" s="4">
        <v>397.37200000000001</v>
      </c>
      <c r="P217" s="4">
        <v>1846.6859999999999</v>
      </c>
      <c r="Q217" s="4" t="s">
        <v>0</v>
      </c>
      <c r="R217" s="21">
        <v>1491755</v>
      </c>
    </row>
    <row r="218" spans="1:18" x14ac:dyDescent="0.2">
      <c r="A218" s="13">
        <v>2000</v>
      </c>
      <c r="B218" s="4">
        <v>0</v>
      </c>
      <c r="C218" s="4">
        <v>15332.214</v>
      </c>
      <c r="D218" s="4">
        <v>80266.570999999996</v>
      </c>
      <c r="E218" s="4">
        <v>425831.83500000002</v>
      </c>
      <c r="F218" s="4">
        <v>346974.34899999999</v>
      </c>
      <c r="G218" s="4">
        <v>105151.561</v>
      </c>
      <c r="H218" s="4">
        <v>170382.75200000001</v>
      </c>
      <c r="I218" s="4">
        <v>357627.32299999997</v>
      </c>
      <c r="J218" s="4">
        <v>85956.498999999996</v>
      </c>
      <c r="K218" s="4">
        <v>29457.682000000001</v>
      </c>
      <c r="L218" s="4">
        <v>22278.072</v>
      </c>
      <c r="M218" s="4">
        <v>5336.2219999999998</v>
      </c>
      <c r="N218" s="4">
        <v>1340.472</v>
      </c>
      <c r="O218" s="4">
        <v>628.37099999999998</v>
      </c>
      <c r="P218" s="4">
        <v>938.37300000000005</v>
      </c>
      <c r="Q218" s="4" t="s">
        <v>0</v>
      </c>
      <c r="R218" s="21">
        <v>1647502</v>
      </c>
    </row>
    <row r="219" spans="1:18" x14ac:dyDescent="0.2">
      <c r="A219" s="13">
        <v>2001</v>
      </c>
      <c r="B219" s="4">
        <v>0</v>
      </c>
      <c r="C219" s="4">
        <v>3084.0819999999999</v>
      </c>
      <c r="D219" s="4">
        <v>46891.601000000002</v>
      </c>
      <c r="E219" s="4">
        <v>154726.845</v>
      </c>
      <c r="F219" s="4">
        <v>582562.62899999996</v>
      </c>
      <c r="G219" s="4">
        <v>410467.83600000001</v>
      </c>
      <c r="H219" s="4">
        <v>135860.79699999999</v>
      </c>
      <c r="I219" s="4">
        <v>127004.325</v>
      </c>
      <c r="J219" s="4">
        <v>157299.897</v>
      </c>
      <c r="K219" s="4">
        <v>58963.252999999997</v>
      </c>
      <c r="L219" s="4">
        <v>34428.25</v>
      </c>
      <c r="M219" s="4">
        <v>15999.852000000001</v>
      </c>
      <c r="N219" s="4">
        <v>5423.6450000000004</v>
      </c>
      <c r="O219" s="4">
        <v>3709.105</v>
      </c>
      <c r="P219" s="4">
        <v>1982.923</v>
      </c>
      <c r="Q219" s="4" t="s">
        <v>0</v>
      </c>
      <c r="R219" s="21">
        <v>1738405</v>
      </c>
    </row>
    <row r="220" spans="1:18" x14ac:dyDescent="0.2">
      <c r="A220" s="13">
        <v>2002</v>
      </c>
      <c r="B220" s="4">
        <v>896.24699999999996</v>
      </c>
      <c r="C220" s="4">
        <v>46960.366000000002</v>
      </c>
      <c r="D220" s="4">
        <v>108614.984</v>
      </c>
      <c r="E220" s="4">
        <v>213379.41399999999</v>
      </c>
      <c r="F220" s="4">
        <v>287356.30699999997</v>
      </c>
      <c r="G220" s="4">
        <v>602274.72</v>
      </c>
      <c r="H220" s="4">
        <v>270186.35600000003</v>
      </c>
      <c r="I220" s="4">
        <v>100646.40399999999</v>
      </c>
      <c r="J220" s="4">
        <v>86265.324999999997</v>
      </c>
      <c r="K220" s="4">
        <v>96759.331000000006</v>
      </c>
      <c r="L220" s="4">
        <v>33892.197999999997</v>
      </c>
      <c r="M220" s="4">
        <v>15336.596</v>
      </c>
      <c r="N220" s="4">
        <v>11015.279</v>
      </c>
      <c r="O220" s="4">
        <v>2669.201</v>
      </c>
      <c r="P220" s="4">
        <v>1835.4490000000001</v>
      </c>
      <c r="Q220" s="4" t="s">
        <v>0</v>
      </c>
      <c r="R220" s="21">
        <v>1878088</v>
      </c>
    </row>
    <row r="221" spans="1:18" x14ac:dyDescent="0.2">
      <c r="A221" s="13">
        <v>2003</v>
      </c>
      <c r="B221" s="4">
        <v>0</v>
      </c>
      <c r="C221" s="4">
        <v>14109.644</v>
      </c>
      <c r="D221" s="4">
        <v>408579.70799999998</v>
      </c>
      <c r="E221" s="4">
        <v>323481.978</v>
      </c>
      <c r="F221" s="4">
        <v>367205.84399999998</v>
      </c>
      <c r="G221" s="4">
        <v>307130.69799999997</v>
      </c>
      <c r="H221" s="4">
        <v>331247.14500000002</v>
      </c>
      <c r="I221" s="4">
        <v>158767.45000000001</v>
      </c>
      <c r="J221" s="4">
        <v>49547.88</v>
      </c>
      <c r="K221" s="4">
        <v>38445.472000000002</v>
      </c>
      <c r="L221" s="4">
        <v>36120.182999999997</v>
      </c>
      <c r="M221" s="4">
        <v>22732.501</v>
      </c>
      <c r="N221" s="4">
        <v>6770.8469999999998</v>
      </c>
      <c r="O221" s="4">
        <v>3455.5619999999999</v>
      </c>
      <c r="P221" s="4">
        <v>3195.1959999999999</v>
      </c>
      <c r="Q221" s="4" t="s">
        <v>0</v>
      </c>
      <c r="R221" s="21">
        <v>2070790</v>
      </c>
    </row>
    <row r="222" spans="1:18" x14ac:dyDescent="0.2">
      <c r="A222" s="13">
        <v>2004</v>
      </c>
      <c r="B222" s="4">
        <v>0</v>
      </c>
      <c r="C222" s="4">
        <v>472.74700000000001</v>
      </c>
      <c r="D222" s="4">
        <v>90113.138999999996</v>
      </c>
      <c r="E222" s="4">
        <v>825409.40300000005</v>
      </c>
      <c r="F222" s="4">
        <v>483692.60499999998</v>
      </c>
      <c r="G222" s="4">
        <v>238969.49900000001</v>
      </c>
      <c r="H222" s="4">
        <v>168482.40299999999</v>
      </c>
      <c r="I222" s="4">
        <v>155208.60699999999</v>
      </c>
      <c r="J222" s="4">
        <v>63231.432999999997</v>
      </c>
      <c r="K222" s="4">
        <v>15501.659</v>
      </c>
      <c r="L222" s="4">
        <v>18560.982</v>
      </c>
      <c r="M222" s="4">
        <v>26774.437999999998</v>
      </c>
      <c r="N222" s="4">
        <v>8939.6409999999996</v>
      </c>
      <c r="O222" s="4">
        <v>6410.6769999999997</v>
      </c>
      <c r="P222" s="4">
        <v>7628.2839999999997</v>
      </c>
      <c r="Q222" s="4" t="s">
        <v>0</v>
      </c>
      <c r="R222" s="21">
        <v>2109396</v>
      </c>
    </row>
    <row r="223" spans="1:18" x14ac:dyDescent="0.2">
      <c r="A223" s="13">
        <v>2005</v>
      </c>
      <c r="B223" s="4">
        <v>0</v>
      </c>
      <c r="C223" s="4">
        <v>4141.0529999999999</v>
      </c>
      <c r="D223" s="4">
        <v>51083.675000000003</v>
      </c>
      <c r="E223" s="4">
        <v>399372.82799999998</v>
      </c>
      <c r="F223" s="4">
        <v>859074.43799999997</v>
      </c>
      <c r="G223" s="4">
        <v>483457.92099999997</v>
      </c>
      <c r="H223" s="4">
        <v>157561.81</v>
      </c>
      <c r="I223" s="4">
        <v>68662.805999999997</v>
      </c>
      <c r="J223" s="4">
        <v>68321.411999999997</v>
      </c>
      <c r="K223" s="4">
        <v>30797.671999999999</v>
      </c>
      <c r="L223" s="4">
        <v>9622.5460000000003</v>
      </c>
      <c r="M223" s="4">
        <v>8925.6149999999998</v>
      </c>
      <c r="N223" s="4">
        <v>3027.0529999999999</v>
      </c>
      <c r="O223" s="4">
        <v>2244.0740000000001</v>
      </c>
      <c r="P223" s="4">
        <v>2795.4749999999999</v>
      </c>
      <c r="Q223" s="4" t="s">
        <v>0</v>
      </c>
      <c r="R223" s="21">
        <v>2149088</v>
      </c>
    </row>
    <row r="224" spans="1:18" x14ac:dyDescent="0.2">
      <c r="A224" s="13">
        <v>2006</v>
      </c>
      <c r="B224" s="4">
        <v>0</v>
      </c>
      <c r="C224" s="4">
        <v>9976.6180000000004</v>
      </c>
      <c r="D224" s="4">
        <v>83181.281000000003</v>
      </c>
      <c r="E224" s="4">
        <v>293286.82</v>
      </c>
      <c r="F224" s="4">
        <v>615345.93900000001</v>
      </c>
      <c r="G224" s="4">
        <v>592562.50899999996</v>
      </c>
      <c r="H224" s="4">
        <v>283626.99599999998</v>
      </c>
      <c r="I224" s="4">
        <v>109860.035</v>
      </c>
      <c r="J224" s="4">
        <v>49506.307999999997</v>
      </c>
      <c r="K224" s="4">
        <v>40670.169000000002</v>
      </c>
      <c r="L224" s="4">
        <v>16990.442999999999</v>
      </c>
      <c r="M224" s="4">
        <v>8261.9959999999992</v>
      </c>
      <c r="N224" s="4">
        <v>8356.4330000000009</v>
      </c>
      <c r="O224" s="4">
        <v>4547.5649999999996</v>
      </c>
      <c r="P224" s="4">
        <v>7080.6819999999998</v>
      </c>
      <c r="Q224" s="4" t="s">
        <v>0</v>
      </c>
      <c r="R224" s="21">
        <v>2123254</v>
      </c>
    </row>
    <row r="225" spans="1:39" x14ac:dyDescent="0.2">
      <c r="A225" s="13">
        <v>2007</v>
      </c>
      <c r="B225" s="4">
        <v>1628.575</v>
      </c>
      <c r="C225" s="4">
        <v>16913.692999999999</v>
      </c>
      <c r="D225" s="4">
        <v>60498.61</v>
      </c>
      <c r="E225" s="4">
        <v>137515.01199999999</v>
      </c>
      <c r="F225" s="4">
        <v>388609.22200000001</v>
      </c>
      <c r="G225" s="4">
        <v>508735.359</v>
      </c>
      <c r="H225" s="4">
        <v>300146.88199999998</v>
      </c>
      <c r="I225" s="4">
        <v>139480.685</v>
      </c>
      <c r="J225" s="4">
        <v>47584.317000000003</v>
      </c>
      <c r="K225" s="4">
        <v>27418.282999999999</v>
      </c>
      <c r="L225" s="4">
        <v>24217.690999999999</v>
      </c>
      <c r="M225" s="4">
        <v>9501.0159999999996</v>
      </c>
      <c r="N225" s="4">
        <v>6060.76</v>
      </c>
      <c r="O225" s="4">
        <v>2823.288</v>
      </c>
      <c r="P225" s="4">
        <v>11372.585999999999</v>
      </c>
      <c r="Q225" s="4" t="s">
        <v>0</v>
      </c>
      <c r="R225" s="21">
        <v>1682506</v>
      </c>
    </row>
    <row r="226" spans="1:39" x14ac:dyDescent="0.2">
      <c r="A226" s="13">
        <v>2008</v>
      </c>
      <c r="B226" s="4">
        <v>0</v>
      </c>
      <c r="C226" s="4">
        <v>25887.483</v>
      </c>
      <c r="D226" s="4">
        <v>57572.921000000002</v>
      </c>
      <c r="E226" s="4">
        <v>79413.828999999998</v>
      </c>
      <c r="F226" s="4">
        <v>148847.77299999999</v>
      </c>
      <c r="G226" s="4">
        <v>308393.40299999999</v>
      </c>
      <c r="H226" s="4">
        <v>242016.84</v>
      </c>
      <c r="I226" s="4">
        <v>149334.43799999999</v>
      </c>
      <c r="J226" s="4">
        <v>82517.86</v>
      </c>
      <c r="K226" s="4">
        <v>21781.635999999999</v>
      </c>
      <c r="L226" s="4">
        <v>18399.441999999999</v>
      </c>
      <c r="M226" s="4">
        <v>13973.056</v>
      </c>
      <c r="N226" s="4">
        <v>8882.4889999999996</v>
      </c>
      <c r="O226" s="4">
        <v>2825.0659999999998</v>
      </c>
      <c r="P226" s="4">
        <v>12828.156000000001</v>
      </c>
      <c r="Q226" s="4" t="s">
        <v>0</v>
      </c>
      <c r="R226" s="21">
        <v>1172674</v>
      </c>
    </row>
    <row r="227" spans="1:39" x14ac:dyDescent="0.2">
      <c r="A227" s="13">
        <v>2009</v>
      </c>
      <c r="B227" s="4">
        <v>0</v>
      </c>
      <c r="C227" s="4">
        <v>1314.5830000000001</v>
      </c>
      <c r="D227" s="4">
        <v>175885.81200000001</v>
      </c>
      <c r="E227" s="4">
        <v>199871.24400000001</v>
      </c>
      <c r="F227" s="4">
        <v>82354.686000000002</v>
      </c>
      <c r="G227" s="4">
        <v>112946.04700000001</v>
      </c>
      <c r="H227" s="4">
        <v>123367.32399999999</v>
      </c>
      <c r="I227" s="4">
        <v>104017.576</v>
      </c>
      <c r="J227" s="4">
        <v>65932.225999999995</v>
      </c>
      <c r="K227" s="4">
        <v>40456.074999999997</v>
      </c>
      <c r="L227" s="4">
        <v>23896.422999999999</v>
      </c>
      <c r="M227" s="4">
        <v>7607.21</v>
      </c>
      <c r="N227" s="4">
        <v>8195.8340000000007</v>
      </c>
      <c r="O227" s="4">
        <v>3332.5540000000001</v>
      </c>
      <c r="P227" s="4">
        <v>9010.2199999999993</v>
      </c>
      <c r="Q227" s="4" t="s">
        <v>0</v>
      </c>
      <c r="R227" s="21">
        <v>958188</v>
      </c>
    </row>
    <row r="228" spans="1:39" x14ac:dyDescent="0.2">
      <c r="A228" s="13">
        <v>2010</v>
      </c>
      <c r="B228" s="4">
        <v>1038.972</v>
      </c>
      <c r="C228" s="4">
        <v>27151.579000000002</v>
      </c>
      <c r="D228" s="4">
        <v>30847.146000000001</v>
      </c>
      <c r="E228" s="4">
        <v>557916.68099999998</v>
      </c>
      <c r="F228" s="4">
        <v>220633.75700000001</v>
      </c>
      <c r="G228" s="4">
        <v>55007.150999999998</v>
      </c>
      <c r="H228" s="4">
        <v>42454.516000000003</v>
      </c>
      <c r="I228" s="4">
        <v>56572.317999999999</v>
      </c>
      <c r="J228" s="4">
        <v>52871.334000000003</v>
      </c>
      <c r="K228" s="4">
        <v>31764.132000000001</v>
      </c>
      <c r="L228" s="4">
        <v>15999.888999999999</v>
      </c>
      <c r="M228" s="4">
        <v>8793.9050000000007</v>
      </c>
      <c r="N228" s="4">
        <v>6228.4970000000003</v>
      </c>
      <c r="O228" s="4">
        <v>4729.5129999999999</v>
      </c>
      <c r="P228" s="4">
        <v>5530.0339999999997</v>
      </c>
      <c r="Q228" s="4" t="s">
        <v>0</v>
      </c>
      <c r="R228" s="21">
        <v>1117539</v>
      </c>
    </row>
    <row r="229" spans="1:39" x14ac:dyDescent="0.2">
      <c r="A229" s="13">
        <v>2011</v>
      </c>
      <c r="B229" s="4">
        <v>439.07</v>
      </c>
      <c r="C229" s="4">
        <v>11410.413</v>
      </c>
      <c r="D229" s="4">
        <v>192811.109</v>
      </c>
      <c r="E229" s="4">
        <v>115606.251</v>
      </c>
      <c r="F229" s="4">
        <v>809474.86499999999</v>
      </c>
      <c r="G229" s="4">
        <v>284361.95400000003</v>
      </c>
      <c r="H229" s="4">
        <v>64084.642999999996</v>
      </c>
      <c r="I229" s="4">
        <v>37701.133999999998</v>
      </c>
      <c r="J229" s="4">
        <v>38348.107000000004</v>
      </c>
      <c r="K229" s="4">
        <v>40244.483</v>
      </c>
      <c r="L229" s="4">
        <v>25274.387999999999</v>
      </c>
      <c r="M229" s="4">
        <v>12844.814</v>
      </c>
      <c r="N229" s="4">
        <v>1822.819</v>
      </c>
      <c r="O229" s="4">
        <v>4088.8820000000001</v>
      </c>
      <c r="P229" s="4">
        <v>4234.6009999999997</v>
      </c>
      <c r="Q229" s="4" t="s">
        <v>0</v>
      </c>
      <c r="R229" s="21">
        <v>1642748</v>
      </c>
    </row>
    <row r="230" spans="1:39" x14ac:dyDescent="0.2">
      <c r="A230" s="13">
        <v>2012</v>
      </c>
      <c r="B230" s="4">
        <v>0</v>
      </c>
      <c r="C230" s="4">
        <v>23705.411</v>
      </c>
      <c r="D230" s="4">
        <v>117842.838</v>
      </c>
      <c r="E230" s="4">
        <v>943811.88399999996</v>
      </c>
      <c r="F230" s="4">
        <v>173671.16200000001</v>
      </c>
      <c r="G230" s="4">
        <v>433067.10100000002</v>
      </c>
      <c r="H230" s="4">
        <v>139900.66</v>
      </c>
      <c r="I230" s="4">
        <v>36952.281000000003</v>
      </c>
      <c r="J230" s="4">
        <v>17622.732</v>
      </c>
      <c r="K230" s="4">
        <v>14680.593000000001</v>
      </c>
      <c r="L230" s="4">
        <v>16212.08</v>
      </c>
      <c r="M230" s="4">
        <v>13833.844999999999</v>
      </c>
      <c r="N230" s="4">
        <v>7795.1570000000002</v>
      </c>
      <c r="O230" s="4">
        <v>5916.0050000000001</v>
      </c>
      <c r="P230" s="4">
        <v>3021.404</v>
      </c>
      <c r="Q230" s="4" t="s">
        <v>0</v>
      </c>
      <c r="R230" s="21">
        <v>1948033</v>
      </c>
    </row>
    <row r="231" spans="1:39" x14ac:dyDescent="0.2">
      <c r="A231" s="13">
        <v>2013</v>
      </c>
      <c r="B231" s="4">
        <v>1747.78</v>
      </c>
      <c r="C231" s="4">
        <v>824.48900000000003</v>
      </c>
      <c r="D231" s="4">
        <v>65324.891000000003</v>
      </c>
      <c r="E231" s="4">
        <v>342119.48</v>
      </c>
      <c r="F231" s="4">
        <v>955524.16</v>
      </c>
      <c r="G231" s="4">
        <v>195194.90400000001</v>
      </c>
      <c r="H231" s="4">
        <v>155881.12899999999</v>
      </c>
      <c r="I231" s="4">
        <v>69052.364000000001</v>
      </c>
      <c r="J231" s="4">
        <v>20085.844000000001</v>
      </c>
      <c r="K231" s="4">
        <v>13334.206</v>
      </c>
      <c r="L231" s="4">
        <v>12521.42</v>
      </c>
      <c r="M231" s="4">
        <v>11956.744000000001</v>
      </c>
      <c r="N231" s="4">
        <v>7948.41</v>
      </c>
      <c r="O231" s="4">
        <v>4855.1090000000004</v>
      </c>
      <c r="P231" s="4">
        <v>5556.1289999999999</v>
      </c>
      <c r="Q231" s="4" t="s">
        <v>0</v>
      </c>
      <c r="R231" s="21">
        <v>1861927</v>
      </c>
    </row>
    <row r="232" spans="1:39" x14ac:dyDescent="0.2">
      <c r="A232" s="13">
        <v>2014</v>
      </c>
      <c r="B232" s="4">
        <v>0</v>
      </c>
      <c r="C232" s="4">
        <v>39591.368999999999</v>
      </c>
      <c r="D232" s="4">
        <v>31441.3</v>
      </c>
      <c r="E232" s="4">
        <v>168628.579</v>
      </c>
      <c r="F232" s="4">
        <v>397383.81699999998</v>
      </c>
      <c r="G232" s="4">
        <v>752245.70799999998</v>
      </c>
      <c r="H232" s="4">
        <v>210304.18900000001</v>
      </c>
      <c r="I232" s="4">
        <v>86346.612999999998</v>
      </c>
      <c r="J232" s="4">
        <v>29153.561000000002</v>
      </c>
      <c r="K232" s="4">
        <v>9015.7759999999998</v>
      </c>
      <c r="L232" s="4">
        <v>4631.8990000000003</v>
      </c>
      <c r="M232" s="4">
        <v>4743.5649999999996</v>
      </c>
      <c r="N232" s="4">
        <v>4481.7160000000003</v>
      </c>
      <c r="O232" s="4">
        <v>2911.4349999999999</v>
      </c>
      <c r="P232" s="4">
        <v>6138.4560000000001</v>
      </c>
      <c r="Q232" s="4" t="s">
        <v>0</v>
      </c>
      <c r="R232" s="21">
        <v>1747018</v>
      </c>
    </row>
    <row r="233" spans="1:39" x14ac:dyDescent="0.2">
      <c r="A233" s="13">
        <v>2015</v>
      </c>
      <c r="B233" s="4">
        <v>0</v>
      </c>
      <c r="C233" s="4">
        <v>15735.781000000001</v>
      </c>
      <c r="D233" s="4">
        <v>633167.11800000002</v>
      </c>
      <c r="E233" s="4">
        <v>194789.08199999999</v>
      </c>
      <c r="F233" s="4">
        <v>229065.73800000001</v>
      </c>
      <c r="G233" s="4">
        <v>385234.109</v>
      </c>
      <c r="H233" s="4">
        <v>509395.33500000002</v>
      </c>
      <c r="I233" s="4">
        <v>88174.899000000005</v>
      </c>
      <c r="J233" s="4">
        <v>42967.285000000003</v>
      </c>
      <c r="K233" s="4">
        <v>17223.674999999999</v>
      </c>
      <c r="L233" s="4">
        <v>3151.2710000000002</v>
      </c>
      <c r="M233" s="4">
        <v>2184.9920000000002</v>
      </c>
      <c r="N233" s="4">
        <v>3342.8029999999999</v>
      </c>
      <c r="O233" s="4">
        <v>2733.2579999999998</v>
      </c>
      <c r="P233" s="4">
        <v>1286.3520000000001</v>
      </c>
      <c r="Q233" s="4" t="s">
        <v>0</v>
      </c>
      <c r="R233" s="21">
        <v>2128452</v>
      </c>
    </row>
    <row r="234" spans="1:39" x14ac:dyDescent="0.2">
      <c r="A234" s="13">
        <v>2016</v>
      </c>
      <c r="B234" s="5">
        <v>0</v>
      </c>
      <c r="C234" s="5">
        <v>513.81100000000004</v>
      </c>
      <c r="D234" s="5">
        <v>91701.017999999996</v>
      </c>
      <c r="E234" s="5">
        <v>1389711.96</v>
      </c>
      <c r="F234" s="5">
        <v>159282.682</v>
      </c>
      <c r="G234" s="5">
        <v>175325.33499999999</v>
      </c>
      <c r="H234" s="5">
        <v>175485.30499999999</v>
      </c>
      <c r="I234" s="5">
        <v>223115.72399999999</v>
      </c>
      <c r="J234" s="5">
        <v>34719.370000000003</v>
      </c>
      <c r="K234" s="5">
        <v>13155.031000000001</v>
      </c>
      <c r="L234" s="5">
        <v>7889.9189999999999</v>
      </c>
      <c r="M234" s="5">
        <v>455.54</v>
      </c>
      <c r="N234" s="5">
        <v>1299.915</v>
      </c>
      <c r="O234" s="5">
        <v>757.42100000000005</v>
      </c>
      <c r="P234" s="5">
        <v>1096.1759999999999</v>
      </c>
      <c r="Q234" s="4" t="s">
        <v>0</v>
      </c>
      <c r="R234" s="21">
        <v>2274509</v>
      </c>
    </row>
    <row r="235" spans="1:39" x14ac:dyDescent="0.2">
      <c r="A235" s="13">
        <v>2017</v>
      </c>
      <c r="B235" s="22">
        <v>0</v>
      </c>
      <c r="C235" s="22">
        <v>2023.136469</v>
      </c>
      <c r="D235" s="22">
        <v>29837.811089999999</v>
      </c>
      <c r="E235" s="22">
        <v>551446.01300000004</v>
      </c>
      <c r="F235" s="22">
        <v>894584.20479999995</v>
      </c>
      <c r="G235" s="22">
        <v>214665.15779999999</v>
      </c>
      <c r="H235" s="22">
        <v>147536.6973</v>
      </c>
      <c r="I235" s="22">
        <v>123201.1229</v>
      </c>
      <c r="J235" s="22">
        <v>96340.834270000007</v>
      </c>
      <c r="K235" s="22">
        <v>21539.790410000001</v>
      </c>
      <c r="L235" s="22">
        <v>7841.1146410000001</v>
      </c>
      <c r="M235" s="22">
        <v>6289.1560499999996</v>
      </c>
      <c r="N235" s="22">
        <v>552.85794310000006</v>
      </c>
      <c r="O235" s="22">
        <v>229.381001</v>
      </c>
      <c r="P235" s="22">
        <v>142.4888516</v>
      </c>
      <c r="Q235" s="22" t="s">
        <v>0</v>
      </c>
      <c r="R235" s="23">
        <v>2096230</v>
      </c>
    </row>
    <row r="236" spans="1:39" x14ac:dyDescent="0.2">
      <c r="B236" s="4" t="s">
        <v>0</v>
      </c>
    </row>
    <row r="237" spans="1:39" x14ac:dyDescent="0.2">
      <c r="B237" s="4" t="s">
        <v>0</v>
      </c>
      <c r="C237" s="4">
        <v>1982</v>
      </c>
      <c r="D237" s="4">
        <v>1983</v>
      </c>
      <c r="E237" s="4">
        <v>1984</v>
      </c>
      <c r="F237" s="4">
        <v>1985</v>
      </c>
      <c r="G237" s="4">
        <v>1986</v>
      </c>
      <c r="H237" s="4">
        <v>1987</v>
      </c>
      <c r="I237" s="4">
        <v>1988</v>
      </c>
      <c r="J237" s="4">
        <v>1989</v>
      </c>
      <c r="K237" s="4">
        <v>1990</v>
      </c>
      <c r="L237" s="4">
        <v>1991</v>
      </c>
      <c r="M237" s="4">
        <v>1992</v>
      </c>
      <c r="N237" s="4">
        <v>1993</v>
      </c>
      <c r="O237" s="4">
        <v>1994</v>
      </c>
      <c r="P237" s="4">
        <v>1995</v>
      </c>
      <c r="Q237" s="4">
        <v>1996</v>
      </c>
      <c r="R237" s="4">
        <v>1997</v>
      </c>
      <c r="S237" s="4">
        <v>1998</v>
      </c>
      <c r="T237" s="4">
        <v>1999</v>
      </c>
      <c r="U237" s="4">
        <v>2000</v>
      </c>
      <c r="V237" s="4">
        <v>2001</v>
      </c>
      <c r="W237" s="4">
        <v>2002</v>
      </c>
      <c r="X237" s="4">
        <v>2003</v>
      </c>
      <c r="Y237" s="4">
        <v>2004</v>
      </c>
      <c r="Z237" s="4">
        <v>2005</v>
      </c>
      <c r="AA237" s="4">
        <v>2006</v>
      </c>
      <c r="AB237" s="4">
        <v>2007</v>
      </c>
      <c r="AC237" s="4">
        <v>2008</v>
      </c>
      <c r="AD237" s="4">
        <v>2009</v>
      </c>
      <c r="AE237" s="4">
        <v>2010</v>
      </c>
      <c r="AF237" s="4">
        <v>2011</v>
      </c>
      <c r="AG237" s="4">
        <v>2012</v>
      </c>
      <c r="AH237" s="4">
        <v>2013</v>
      </c>
      <c r="AI237" s="4">
        <v>2014</v>
      </c>
      <c r="AJ237" s="4">
        <v>2015</v>
      </c>
      <c r="AK237" s="4">
        <v>2016</v>
      </c>
      <c r="AL237" s="4">
        <v>2017</v>
      </c>
      <c r="AM237" s="4">
        <v>2018</v>
      </c>
    </row>
    <row r="238" spans="1:39" x14ac:dyDescent="0.2">
      <c r="A238" s="13">
        <v>1000</v>
      </c>
      <c r="B238" s="4" t="s">
        <v>0</v>
      </c>
      <c r="C238" s="4">
        <v>3818.9933253444201</v>
      </c>
      <c r="D238" s="4">
        <v>9824.6600632935897</v>
      </c>
      <c r="E238" s="4">
        <v>6986.4288573292906</v>
      </c>
      <c r="F238" s="4">
        <v>8199.4200045703692</v>
      </c>
      <c r="G238" s="4">
        <v>7399.3342210923902</v>
      </c>
      <c r="H238" s="4">
        <v>7786.8624231876793</v>
      </c>
      <c r="I238" s="4">
        <v>10922.033297054601</v>
      </c>
      <c r="J238" s="4">
        <v>10482.3832596501</v>
      </c>
      <c r="K238" s="4">
        <v>11674.2288559596</v>
      </c>
      <c r="L238" s="4">
        <v>7514.6693448022097</v>
      </c>
      <c r="M238" s="4">
        <v>6698.6422508976493</v>
      </c>
      <c r="N238" s="4">
        <v>7936.6053751508207</v>
      </c>
      <c r="O238" s="4">
        <v>7431.8631046287701</v>
      </c>
      <c r="P238" s="4">
        <v>6544.1272433507202</v>
      </c>
      <c r="Q238" s="4">
        <v>4066.8356687474802</v>
      </c>
      <c r="R238" s="4">
        <v>5030.76945859843</v>
      </c>
      <c r="S238" s="4">
        <v>4037.57121536566</v>
      </c>
      <c r="T238" s="4">
        <v>5184.6505452118799</v>
      </c>
      <c r="U238" s="4">
        <v>8024.3331145972306</v>
      </c>
      <c r="V238" s="4">
        <v>6105.6546993109496</v>
      </c>
      <c r="W238" s="4">
        <v>7028.4760927655097</v>
      </c>
      <c r="X238" s="4">
        <v>11468.192246516901</v>
      </c>
      <c r="Y238" s="4">
        <v>5743.14179596759</v>
      </c>
      <c r="Z238" s="4">
        <v>7017.7872623366102</v>
      </c>
      <c r="AA238" s="4">
        <v>4015.7990820866703</v>
      </c>
      <c r="AB238" s="4">
        <v>6438.1672200075</v>
      </c>
      <c r="AC238" s="4">
        <v>4257.9405790535902</v>
      </c>
      <c r="AD238" s="4">
        <v>2933.7374754880602</v>
      </c>
      <c r="AE238" s="4">
        <v>5182.9477074245297</v>
      </c>
      <c r="AF238" s="4">
        <v>4603.8047776180802</v>
      </c>
      <c r="AG238" s="4">
        <v>4770.8032046217704</v>
      </c>
      <c r="AH238" s="4">
        <v>6166.2920156459795</v>
      </c>
      <c r="AI238" s="4">
        <v>12508.0956911742</v>
      </c>
      <c r="AJ238" s="4">
        <v>10877.7135665321</v>
      </c>
      <c r="AK238" s="4">
        <v>9776.2551405984505</v>
      </c>
      <c r="AL238" s="4">
        <v>8694.0519634740303</v>
      </c>
      <c r="AM238" s="4">
        <v>5595.7610611152904</v>
      </c>
    </row>
    <row r="239" spans="1:39" x14ac:dyDescent="0.2">
      <c r="C239" s="4">
        <v>4069.210419</v>
      </c>
      <c r="D239" s="4">
        <v>8409.1923220000008</v>
      </c>
      <c r="E239" s="4">
        <v>6408.6833399999996</v>
      </c>
      <c r="F239" s="4">
        <v>8250.3651790000004</v>
      </c>
      <c r="G239" s="4">
        <v>6825.572169</v>
      </c>
      <c r="H239" s="4">
        <v>7892.194066</v>
      </c>
      <c r="I239" s="4">
        <v>11088.28364</v>
      </c>
      <c r="J239" s="4">
        <v>9795.7952110000006</v>
      </c>
      <c r="K239" s="4">
        <v>11899.774429999999</v>
      </c>
      <c r="L239" s="4">
        <v>7389.5233459999999</v>
      </c>
      <c r="M239" s="4">
        <v>6210.9275749999997</v>
      </c>
      <c r="N239" s="4">
        <v>7089.3522549999998</v>
      </c>
      <c r="O239" s="4">
        <v>7100.0313100000003</v>
      </c>
      <c r="P239" s="4">
        <v>9107.0586230000008</v>
      </c>
      <c r="Q239" s="4">
        <v>4079.746944</v>
      </c>
      <c r="R239" s="4">
        <v>5019.4167520000001</v>
      </c>
      <c r="S239" s="4">
        <v>3509.9100589999998</v>
      </c>
      <c r="T239" s="4">
        <v>5454.721391</v>
      </c>
      <c r="U239" s="4">
        <v>7355.1066870000004</v>
      </c>
      <c r="V239" s="4">
        <v>5439.7519540000003</v>
      </c>
      <c r="W239" s="4">
        <v>6770.7229779999998</v>
      </c>
      <c r="X239" s="4">
        <v>13508.104740000001</v>
      </c>
      <c r="Y239" s="4">
        <v>5105.8036670000001</v>
      </c>
      <c r="Z239" s="4">
        <v>6696.4670230000002</v>
      </c>
      <c r="AA239" s="4">
        <v>3886.151484</v>
      </c>
      <c r="AB239" s="4">
        <v>6145.11096</v>
      </c>
      <c r="AC239" s="4">
        <v>3994.3283550000001</v>
      </c>
      <c r="AD239" s="4">
        <v>2989.6963940000001</v>
      </c>
      <c r="AE239" s="4">
        <v>5131.6989100000001</v>
      </c>
      <c r="AF239" s="4">
        <v>3948.6031320000002</v>
      </c>
      <c r="AG239" s="4">
        <v>4613.8707700000004</v>
      </c>
      <c r="AH239" s="4">
        <v>6114.8965479999997</v>
      </c>
      <c r="AI239" s="4">
        <v>10331.24582</v>
      </c>
      <c r="AJ239" s="4">
        <v>8587.4017629999998</v>
      </c>
      <c r="AK239" s="4">
        <v>6607.6368709999997</v>
      </c>
      <c r="AL239" s="5">
        <v>6256.3738810000004</v>
      </c>
      <c r="AM239" s="22">
        <v>4187.4237489999996</v>
      </c>
    </row>
    <row r="240" spans="1:39" x14ac:dyDescent="0.2">
      <c r="B240" s="4" t="s">
        <v>0</v>
      </c>
      <c r="C240" s="4" t="s">
        <v>68</v>
      </c>
      <c r="D240" s="4" t="s">
        <v>13</v>
      </c>
      <c r="E240" s="4" t="s">
        <v>89</v>
      </c>
      <c r="F240" s="4" t="s">
        <v>91</v>
      </c>
      <c r="G240" s="4" t="s">
        <v>92</v>
      </c>
      <c r="H240" s="4" t="s">
        <v>93</v>
      </c>
      <c r="I240" s="4">
        <v>1000</v>
      </c>
      <c r="J240" s="4">
        <v>9.0865036999999996E-2</v>
      </c>
    </row>
    <row r="241" spans="1:50" x14ac:dyDescent="0.2">
      <c r="B241" s="4">
        <v>656.50977020000005</v>
      </c>
      <c r="C241" s="4">
        <v>870.96553659999995</v>
      </c>
      <c r="D241" s="4">
        <v>810.74621530000002</v>
      </c>
      <c r="E241" s="4">
        <v>720.56485039999995</v>
      </c>
      <c r="F241" s="4">
        <v>835.88927469999999</v>
      </c>
      <c r="G241" s="4">
        <v>1195.6791800000001</v>
      </c>
      <c r="H241" s="4">
        <v>1547.018253</v>
      </c>
      <c r="I241" s="4">
        <v>1118.275333</v>
      </c>
      <c r="J241" s="4">
        <v>2044.9835539999999</v>
      </c>
      <c r="K241" s="4">
        <v>1290.940431</v>
      </c>
      <c r="L241" s="4">
        <v>1025.6372650000001</v>
      </c>
      <c r="M241" s="4">
        <v>858.71530059999998</v>
      </c>
      <c r="N241" s="4">
        <v>988.30626299999994</v>
      </c>
      <c r="O241" s="4">
        <v>2233.498212</v>
      </c>
      <c r="P241" s="4">
        <v>446.90477120000003</v>
      </c>
      <c r="Q241" s="4">
        <v>789.31973010000002</v>
      </c>
      <c r="R241" s="4">
        <v>517.41081369999995</v>
      </c>
      <c r="S241" s="4">
        <v>868.79179380000005</v>
      </c>
      <c r="T241" s="4">
        <v>1100.2415140000001</v>
      </c>
      <c r="U241" s="4">
        <v>544.17073949999997</v>
      </c>
      <c r="V241" s="4">
        <v>777.47636120000004</v>
      </c>
      <c r="W241" s="4">
        <v>4536.0247609999997</v>
      </c>
      <c r="X241" s="4">
        <v>606.69997130000002</v>
      </c>
      <c r="Y241" s="4">
        <v>760.34212190000005</v>
      </c>
      <c r="Z241" s="4">
        <v>445.99101990000003</v>
      </c>
      <c r="AA241" s="4">
        <v>777.43350090000001</v>
      </c>
      <c r="AB241" s="4">
        <v>530.82389430000001</v>
      </c>
      <c r="AC241" s="4">
        <v>426.84132790000001</v>
      </c>
      <c r="AD241" s="4">
        <v>772.44351859999995</v>
      </c>
      <c r="AE241" s="4">
        <v>454.26026510000003</v>
      </c>
      <c r="AF241" s="4">
        <v>587.74866239999994</v>
      </c>
      <c r="AG241" s="4">
        <v>572.58136019999995</v>
      </c>
      <c r="AH241" s="4">
        <v>842.74485660000005</v>
      </c>
      <c r="AI241" s="4">
        <v>680.8952554</v>
      </c>
      <c r="AJ241" s="4">
        <v>843.43117310000002</v>
      </c>
      <c r="AK241" s="5">
        <v>613.19290960000001</v>
      </c>
      <c r="AL241" s="22">
        <v>754.38064039999995</v>
      </c>
    </row>
    <row r="242" spans="1:50" x14ac:dyDescent="0.2">
      <c r="B242" s="4" t="s">
        <v>0</v>
      </c>
      <c r="C242" s="4" t="s">
        <v>68</v>
      </c>
      <c r="D242" s="4" t="s">
        <v>13</v>
      </c>
      <c r="E242" s="4" t="s">
        <v>14</v>
      </c>
      <c r="F242" s="4" t="s">
        <v>95</v>
      </c>
      <c r="G242" s="4" t="s">
        <v>96</v>
      </c>
      <c r="H242" s="4" t="s">
        <v>26</v>
      </c>
      <c r="I242" s="4" t="s">
        <v>21</v>
      </c>
      <c r="R242" s="4">
        <v>1000</v>
      </c>
    </row>
    <row r="243" spans="1:50" x14ac:dyDescent="0.2">
      <c r="A243" s="13">
        <v>1982</v>
      </c>
      <c r="B243" s="4">
        <v>3.1871223999999997E-2</v>
      </c>
      <c r="C243" s="4">
        <v>7.5186374E-2</v>
      </c>
      <c r="D243" s="4">
        <v>0.16796630000000001</v>
      </c>
      <c r="E243" s="4">
        <v>0.348916962</v>
      </c>
      <c r="F243" s="4">
        <v>0.42529784700000001</v>
      </c>
      <c r="G243" s="4">
        <v>0.64374716499999995</v>
      </c>
      <c r="H243" s="4">
        <v>0.99868167399999996</v>
      </c>
      <c r="I243" s="4">
        <v>1.085515902</v>
      </c>
      <c r="J243" s="4">
        <v>1.1663619750000001</v>
      </c>
      <c r="K243" s="4">
        <v>1.354272964</v>
      </c>
      <c r="L243" s="4">
        <v>1.5520643569999999</v>
      </c>
      <c r="M243" s="4">
        <v>1.60956385</v>
      </c>
      <c r="N243" s="4">
        <v>1.8063532520000001</v>
      </c>
      <c r="O243" s="4">
        <v>1.703207717</v>
      </c>
      <c r="P243" s="4">
        <v>2.5566317110000001</v>
      </c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</row>
    <row r="244" spans="1:50" x14ac:dyDescent="0.2">
      <c r="A244" s="13">
        <f>A243+1</f>
        <v>1983</v>
      </c>
      <c r="B244" s="4">
        <v>1.7393809E-2</v>
      </c>
      <c r="C244" s="4">
        <v>0.141313627</v>
      </c>
      <c r="D244" s="4">
        <v>0.241806885</v>
      </c>
      <c r="E244" s="4">
        <v>0.36002627399999998</v>
      </c>
      <c r="F244" s="4">
        <v>0.48991436599999999</v>
      </c>
      <c r="G244" s="4">
        <v>0.57242813199999998</v>
      </c>
      <c r="H244" s="4">
        <v>0.71397469400000002</v>
      </c>
      <c r="I244" s="4">
        <v>1.0570476150000001</v>
      </c>
      <c r="J244" s="4">
        <v>1.1008105450000001</v>
      </c>
      <c r="K244" s="4">
        <v>0.98997981999999995</v>
      </c>
      <c r="L244" s="4">
        <v>1.07470938</v>
      </c>
      <c r="M244" s="4">
        <v>1.0838589649999999</v>
      </c>
      <c r="N244" s="4">
        <v>1.493856997</v>
      </c>
      <c r="O244" s="4">
        <v>1.0736505919999999</v>
      </c>
      <c r="P244" s="4">
        <v>1.7210023839999999</v>
      </c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</row>
    <row r="245" spans="1:50" x14ac:dyDescent="0.2">
      <c r="A245" s="13">
        <f t="shared" ref="A245:A279" si="0">A244+1</f>
        <v>1984</v>
      </c>
      <c r="B245" s="4">
        <v>1.4057076E-2</v>
      </c>
      <c r="C245" s="4">
        <v>7.2449457999999994E-2</v>
      </c>
      <c r="D245" s="4">
        <v>0.25062933799999998</v>
      </c>
      <c r="E245" s="4">
        <v>0.36242606199999999</v>
      </c>
      <c r="F245" s="4">
        <v>0.48886538000000002</v>
      </c>
      <c r="G245" s="4">
        <v>0.62258209900000006</v>
      </c>
      <c r="H245" s="4">
        <v>0.75891899799999996</v>
      </c>
      <c r="I245" s="4">
        <v>0.99952946099999995</v>
      </c>
      <c r="J245" s="4">
        <v>1.191830006</v>
      </c>
      <c r="K245" s="4">
        <v>1.388738724</v>
      </c>
      <c r="L245" s="4">
        <v>1.4816718740000001</v>
      </c>
      <c r="M245" s="4">
        <v>1.674948189</v>
      </c>
      <c r="N245" s="4">
        <v>1.327583196</v>
      </c>
      <c r="O245" s="4">
        <v>1.446157361</v>
      </c>
      <c r="P245" s="4">
        <v>2.0717369969999999</v>
      </c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</row>
    <row r="246" spans="1:50" x14ac:dyDescent="0.2">
      <c r="A246" s="13">
        <f t="shared" si="0"/>
        <v>1985</v>
      </c>
      <c r="B246" s="4">
        <v>1.3549291E-2</v>
      </c>
      <c r="C246" s="4">
        <v>0.104355437</v>
      </c>
      <c r="D246" s="4">
        <v>0.234818632</v>
      </c>
      <c r="E246" s="4">
        <v>0.39409506300000002</v>
      </c>
      <c r="F246" s="4">
        <v>0.48561811399999999</v>
      </c>
      <c r="G246" s="4">
        <v>0.61581203900000003</v>
      </c>
      <c r="H246" s="4">
        <v>0.75249829000000001</v>
      </c>
      <c r="I246" s="4">
        <v>0.86880060299999995</v>
      </c>
      <c r="J246" s="4">
        <v>1.40013969</v>
      </c>
      <c r="K246" s="4">
        <v>1.091833069</v>
      </c>
      <c r="L246" s="4">
        <v>1.245806038</v>
      </c>
      <c r="M246" s="4">
        <v>1.7436950440000001</v>
      </c>
      <c r="N246" s="4">
        <v>1.614745772</v>
      </c>
      <c r="O246" s="4">
        <v>1.599907499</v>
      </c>
      <c r="P246" s="4">
        <v>2.5618350630000002</v>
      </c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</row>
    <row r="247" spans="1:50" x14ac:dyDescent="0.2">
      <c r="A247" s="13">
        <f t="shared" si="0"/>
        <v>1986</v>
      </c>
      <c r="B247" s="4">
        <v>1.1730163E-2</v>
      </c>
      <c r="C247" s="4">
        <v>0.101955014</v>
      </c>
      <c r="D247" s="4">
        <v>0.195047263</v>
      </c>
      <c r="E247" s="4">
        <v>0.345255066</v>
      </c>
      <c r="F247" s="4">
        <v>0.45269872100000003</v>
      </c>
      <c r="G247" s="4">
        <v>0.636289459</v>
      </c>
      <c r="H247" s="4">
        <v>0.71631781800000005</v>
      </c>
      <c r="I247" s="4">
        <v>0.84527395699999996</v>
      </c>
      <c r="J247" s="4">
        <v>0.99547625200000001</v>
      </c>
      <c r="K247" s="4">
        <v>1.236911227</v>
      </c>
      <c r="L247" s="4">
        <v>1.274868436</v>
      </c>
      <c r="M247" s="4">
        <v>1.0934350159999999</v>
      </c>
      <c r="N247" s="4">
        <v>2.1641365910000001</v>
      </c>
      <c r="O247" s="4">
        <v>2.1227598890000001</v>
      </c>
      <c r="P247" s="4">
        <v>2.3419563810000001</v>
      </c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</row>
    <row r="248" spans="1:50" x14ac:dyDescent="0.2">
      <c r="A248" s="13">
        <f t="shared" si="0"/>
        <v>1987</v>
      </c>
      <c r="B248" s="4">
        <v>1.7441664999999999E-2</v>
      </c>
      <c r="C248" s="4">
        <v>0.109681581</v>
      </c>
      <c r="D248" s="4">
        <v>0.27055981099999998</v>
      </c>
      <c r="E248" s="4">
        <v>0.35612210799999999</v>
      </c>
      <c r="F248" s="4">
        <v>0.435398589</v>
      </c>
      <c r="G248" s="4">
        <v>0.52452027199999995</v>
      </c>
      <c r="H248" s="4">
        <v>0.695544842</v>
      </c>
      <c r="I248" s="4">
        <v>0.77717839499999997</v>
      </c>
      <c r="J248" s="4">
        <v>0.86862888299999996</v>
      </c>
      <c r="K248" s="4">
        <v>0.95634149199999996</v>
      </c>
      <c r="L248" s="4">
        <v>1.133564145</v>
      </c>
      <c r="M248" s="4">
        <v>1.3692185290000001</v>
      </c>
      <c r="N248" s="4">
        <v>1.679636286</v>
      </c>
      <c r="O248" s="4">
        <v>2.0070692330000002</v>
      </c>
      <c r="P248" s="4">
        <v>2.122077698</v>
      </c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</row>
    <row r="249" spans="1:50" x14ac:dyDescent="0.2">
      <c r="A249" s="13">
        <f t="shared" si="0"/>
        <v>1988</v>
      </c>
      <c r="B249" s="4">
        <v>1.8388785000000001E-2</v>
      </c>
      <c r="C249" s="4">
        <v>0.108357895</v>
      </c>
      <c r="D249" s="4">
        <v>0.300046639</v>
      </c>
      <c r="E249" s="4">
        <v>0.347271938</v>
      </c>
      <c r="F249" s="4">
        <v>0.446431093</v>
      </c>
      <c r="G249" s="4">
        <v>0.51320600199999999</v>
      </c>
      <c r="H249" s="4">
        <v>0.58859577399999996</v>
      </c>
      <c r="I249" s="4">
        <v>0.73975918799999996</v>
      </c>
      <c r="J249" s="4">
        <v>0.83904830799999996</v>
      </c>
      <c r="K249" s="4">
        <v>0.97843114099999995</v>
      </c>
      <c r="L249" s="4">
        <v>1.171230429</v>
      </c>
      <c r="M249" s="4">
        <v>1.1896984310000001</v>
      </c>
      <c r="N249" s="4">
        <v>1.6445336399999999</v>
      </c>
      <c r="O249" s="4">
        <v>0.892124582</v>
      </c>
      <c r="P249" s="4">
        <v>1.5790873759999999</v>
      </c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</row>
    <row r="250" spans="1:50" x14ac:dyDescent="0.2">
      <c r="A250" s="13">
        <f t="shared" si="0"/>
        <v>1989</v>
      </c>
      <c r="B250" s="4">
        <v>1.5641812000000001E-2</v>
      </c>
      <c r="C250" s="4">
        <v>9.1536768000000004E-2</v>
      </c>
      <c r="D250" s="4">
        <v>0.176704531</v>
      </c>
      <c r="E250" s="4">
        <v>0.363214382</v>
      </c>
      <c r="F250" s="4">
        <v>0.43188785000000002</v>
      </c>
      <c r="G250" s="4">
        <v>0.51439629799999997</v>
      </c>
      <c r="H250" s="4">
        <v>0.61653639299999996</v>
      </c>
      <c r="I250" s="4">
        <v>0.65458978099999998</v>
      </c>
      <c r="J250" s="4">
        <v>0.89435365</v>
      </c>
      <c r="K250" s="4">
        <v>0.88873956200000004</v>
      </c>
      <c r="L250" s="4">
        <v>1.0056713820000001</v>
      </c>
      <c r="M250" s="4">
        <v>1.026515557</v>
      </c>
      <c r="N250" s="4">
        <v>1.0687477249999999</v>
      </c>
      <c r="O250" s="4">
        <v>1.1178371739999999</v>
      </c>
      <c r="P250" s="4">
        <v>1.132818272</v>
      </c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</row>
    <row r="251" spans="1:50" x14ac:dyDescent="0.2">
      <c r="A251" s="13">
        <f t="shared" si="0"/>
        <v>1990</v>
      </c>
      <c r="B251" s="4">
        <v>1.2647960999999999E-2</v>
      </c>
      <c r="C251" s="4">
        <v>0.102228442</v>
      </c>
      <c r="D251" s="4">
        <v>0.15954771000000001</v>
      </c>
      <c r="E251" s="4">
        <v>0.38513388999999998</v>
      </c>
      <c r="F251" s="4">
        <v>0.50305771200000005</v>
      </c>
      <c r="G251" s="4">
        <v>0.56847650500000002</v>
      </c>
      <c r="H251" s="4">
        <v>0.60532171599999995</v>
      </c>
      <c r="I251" s="4">
        <v>0.71355565300000001</v>
      </c>
      <c r="J251" s="4">
        <v>0.77566952700000003</v>
      </c>
      <c r="K251" s="4">
        <v>1.0241967359999999</v>
      </c>
      <c r="L251" s="4">
        <v>1.03845261</v>
      </c>
      <c r="M251" s="4">
        <v>1.088294635</v>
      </c>
      <c r="N251" s="4">
        <v>1.018571313</v>
      </c>
      <c r="O251" s="4">
        <v>1.205001789</v>
      </c>
      <c r="P251" s="4">
        <v>1.270606541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</row>
    <row r="252" spans="1:50" x14ac:dyDescent="0.2">
      <c r="A252" s="13">
        <f t="shared" si="0"/>
        <v>1991</v>
      </c>
      <c r="B252" s="4">
        <v>1.9444449999999999E-2</v>
      </c>
      <c r="C252" s="4">
        <v>0.108252507</v>
      </c>
      <c r="D252" s="4">
        <v>0.15646185500000001</v>
      </c>
      <c r="E252" s="4">
        <v>0.37138569100000002</v>
      </c>
      <c r="F252" s="4">
        <v>0.49215790399999998</v>
      </c>
      <c r="G252" s="4">
        <v>0.58122786299999996</v>
      </c>
      <c r="H252" s="4">
        <v>0.68887962800000002</v>
      </c>
      <c r="I252" s="4">
        <v>0.73117509599999997</v>
      </c>
      <c r="J252" s="4">
        <v>0.85866907999999997</v>
      </c>
      <c r="K252" s="4">
        <v>0.88980142100000004</v>
      </c>
      <c r="L252" s="4">
        <v>1.0552102860000001</v>
      </c>
      <c r="M252" s="4">
        <v>1.145457672</v>
      </c>
      <c r="N252" s="4">
        <v>1.215588093</v>
      </c>
      <c r="O252" s="4">
        <v>1.3250515599999999</v>
      </c>
      <c r="P252" s="4">
        <v>1.8161492290000001</v>
      </c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</row>
    <row r="253" spans="1:50" x14ac:dyDescent="0.2">
      <c r="A253" s="13">
        <f t="shared" si="0"/>
        <v>1992</v>
      </c>
      <c r="B253" s="4">
        <v>1.4178377000000001E-2</v>
      </c>
      <c r="C253" s="4">
        <v>0.11345733</v>
      </c>
      <c r="D253" s="4">
        <v>0.28411560699999999</v>
      </c>
      <c r="E253" s="4">
        <v>0.38451004700000002</v>
      </c>
      <c r="F253" s="4">
        <v>0.54977955700000003</v>
      </c>
      <c r="G253" s="4">
        <v>0.64660427399999998</v>
      </c>
      <c r="H253" s="4">
        <v>0.78377771200000002</v>
      </c>
      <c r="I253" s="4">
        <v>0.82833832600000001</v>
      </c>
      <c r="J253" s="4">
        <v>0.88033483400000001</v>
      </c>
      <c r="K253" s="4">
        <v>0.96400227599999999</v>
      </c>
      <c r="L253" s="4">
        <v>1.067007408</v>
      </c>
      <c r="M253" s="4">
        <v>1.2000335609999999</v>
      </c>
      <c r="N253" s="4">
        <v>1.300591383</v>
      </c>
      <c r="O253" s="4">
        <v>1.278803243</v>
      </c>
      <c r="P253" s="4">
        <v>1.247820486</v>
      </c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</row>
    <row r="254" spans="1:50" x14ac:dyDescent="0.2">
      <c r="A254" s="13">
        <f t="shared" si="0"/>
        <v>1993</v>
      </c>
      <c r="B254" s="4">
        <v>1.181974E-2</v>
      </c>
      <c r="C254" s="4">
        <v>7.2052891999999993E-2</v>
      </c>
      <c r="D254" s="4">
        <v>0.32259984200000003</v>
      </c>
      <c r="E254" s="4">
        <v>0.44783809899999999</v>
      </c>
      <c r="F254" s="4">
        <v>0.49299942000000002</v>
      </c>
      <c r="G254" s="4">
        <v>0.53961715200000004</v>
      </c>
      <c r="H254" s="4">
        <v>0.64394592100000003</v>
      </c>
      <c r="I254" s="4">
        <v>0.777729118</v>
      </c>
      <c r="J254" s="4">
        <v>0.96294252599999997</v>
      </c>
      <c r="K254" s="4">
        <v>1.0168811710000001</v>
      </c>
      <c r="L254" s="4">
        <v>1.1298136889999999</v>
      </c>
      <c r="M254" s="4">
        <v>1.2348227000000001</v>
      </c>
      <c r="N254" s="4">
        <v>1.341550225</v>
      </c>
      <c r="O254" s="4">
        <v>1.4926961219999999</v>
      </c>
      <c r="P254" s="4">
        <v>1.597307955</v>
      </c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</row>
    <row r="255" spans="1:50" x14ac:dyDescent="0.2">
      <c r="A255" s="13">
        <f t="shared" si="0"/>
        <v>1994</v>
      </c>
      <c r="B255" s="4">
        <v>1.4690312000000001E-2</v>
      </c>
      <c r="C255" s="4">
        <v>8.6165247E-2</v>
      </c>
      <c r="D255" s="4">
        <v>0.24209718199999999</v>
      </c>
      <c r="E255" s="4">
        <v>0.47871877000000002</v>
      </c>
      <c r="F255" s="4">
        <v>0.57017401700000003</v>
      </c>
      <c r="G255" s="4">
        <v>0.63039849100000001</v>
      </c>
      <c r="H255" s="4">
        <v>0.70696063200000003</v>
      </c>
      <c r="I255" s="4">
        <v>0.943517669</v>
      </c>
      <c r="J255" s="4">
        <v>1.120632495</v>
      </c>
      <c r="K255" s="4">
        <v>1.074950268</v>
      </c>
      <c r="L255" s="4">
        <v>1.151910529</v>
      </c>
      <c r="M255" s="4">
        <v>1.277381101</v>
      </c>
      <c r="N255" s="4">
        <v>1.3369846620000001</v>
      </c>
      <c r="O255" s="4">
        <v>1.421991783</v>
      </c>
      <c r="P255" s="4">
        <v>1.500662578</v>
      </c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</row>
    <row r="256" spans="1:50" x14ac:dyDescent="0.2">
      <c r="A256" s="13">
        <f t="shared" si="0"/>
        <v>1995</v>
      </c>
      <c r="B256" s="4">
        <v>1.2636420000000001E-2</v>
      </c>
      <c r="C256" s="4">
        <v>8.8343474000000005E-2</v>
      </c>
      <c r="D256" s="4">
        <v>0.170425206</v>
      </c>
      <c r="E256" s="4">
        <v>0.37104027899999997</v>
      </c>
      <c r="F256" s="4">
        <v>0.47444901900000003</v>
      </c>
      <c r="G256" s="4">
        <v>0.62725204599999995</v>
      </c>
      <c r="H256" s="4">
        <v>0.65245372899999998</v>
      </c>
      <c r="I256" s="4">
        <v>0.78389145800000004</v>
      </c>
      <c r="J256" s="4">
        <v>0.89953074600000005</v>
      </c>
      <c r="K256" s="4">
        <v>1.099486156</v>
      </c>
      <c r="L256" s="4">
        <v>1.0447122680000001</v>
      </c>
      <c r="M256" s="4">
        <v>1.22146508</v>
      </c>
      <c r="N256" s="4">
        <v>1.220370972</v>
      </c>
      <c r="O256" s="4">
        <v>1.3382406790000001</v>
      </c>
      <c r="P256" s="4">
        <v>1.544376132</v>
      </c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</row>
    <row r="257" spans="1:50" x14ac:dyDescent="0.2">
      <c r="A257" s="13">
        <f t="shared" si="0"/>
        <v>1996</v>
      </c>
      <c r="B257" s="4">
        <v>1.675515E-2</v>
      </c>
      <c r="C257" s="4">
        <v>8.0521230999999999E-2</v>
      </c>
      <c r="D257" s="4">
        <v>0.15369444199999999</v>
      </c>
      <c r="E257" s="4">
        <v>0.32678433299999998</v>
      </c>
      <c r="F257" s="4">
        <v>0.49621199500000002</v>
      </c>
      <c r="G257" s="4">
        <v>0.57599259700000005</v>
      </c>
      <c r="H257" s="4">
        <v>0.69648516100000002</v>
      </c>
      <c r="I257" s="4">
        <v>0.77883640499999995</v>
      </c>
      <c r="J257" s="4">
        <v>0.93887296499999995</v>
      </c>
      <c r="K257" s="4">
        <v>1.020987554</v>
      </c>
      <c r="L257" s="4">
        <v>1.2713977059999999</v>
      </c>
      <c r="M257" s="4">
        <v>1.377276768</v>
      </c>
      <c r="N257" s="4">
        <v>1.414034977</v>
      </c>
      <c r="O257" s="4">
        <v>1.549745135</v>
      </c>
      <c r="P257" s="4">
        <v>1.6375945430000001</v>
      </c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</row>
    <row r="258" spans="1:50" x14ac:dyDescent="0.2">
      <c r="A258" s="13">
        <f t="shared" si="0"/>
        <v>1997</v>
      </c>
      <c r="B258" s="4">
        <v>1.6234994999999999E-2</v>
      </c>
      <c r="C258" s="4">
        <v>5.3126079E-2</v>
      </c>
      <c r="D258" s="4">
        <v>0.23730220199999999</v>
      </c>
      <c r="E258" s="4">
        <v>0.337008535</v>
      </c>
      <c r="F258" s="4">
        <v>0.40622533100000002</v>
      </c>
      <c r="G258" s="4">
        <v>0.53666327899999999</v>
      </c>
      <c r="H258" s="4">
        <v>0.67744917199999999</v>
      </c>
      <c r="I258" s="4">
        <v>0.76944828099999996</v>
      </c>
      <c r="J258" s="4">
        <v>0.93744950800000004</v>
      </c>
      <c r="K258" s="4">
        <v>1.013007556</v>
      </c>
      <c r="L258" s="4">
        <v>1.122740689</v>
      </c>
      <c r="M258" s="4">
        <v>1.269260611</v>
      </c>
      <c r="N258" s="4">
        <v>1.226747727</v>
      </c>
      <c r="O258" s="4">
        <v>1.4621277180000001</v>
      </c>
      <c r="P258" s="4">
        <v>1.569379946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</row>
    <row r="259" spans="1:50" x14ac:dyDescent="0.2">
      <c r="A259" s="13">
        <f t="shared" si="0"/>
        <v>1998</v>
      </c>
      <c r="B259" s="4">
        <v>1.6341089999999999E-2</v>
      </c>
      <c r="C259" s="4">
        <v>6.9673230000000003E-2</v>
      </c>
      <c r="D259" s="4">
        <v>0.18395847000000001</v>
      </c>
      <c r="E259" s="4">
        <v>0.34345705199999998</v>
      </c>
      <c r="F259" s="4">
        <v>0.46732517299999998</v>
      </c>
      <c r="G259" s="4">
        <v>0.50878899799999999</v>
      </c>
      <c r="H259" s="4">
        <v>0.65969929699999996</v>
      </c>
      <c r="I259" s="4">
        <v>0.804256054</v>
      </c>
      <c r="J259" s="4">
        <v>0.89410427400000003</v>
      </c>
      <c r="K259" s="4">
        <v>0.95763215099999999</v>
      </c>
      <c r="L259" s="4">
        <v>1.057476431</v>
      </c>
      <c r="M259" s="4">
        <v>1.3475576579999999</v>
      </c>
      <c r="N259" s="4">
        <v>1.345390004</v>
      </c>
      <c r="O259" s="4">
        <v>1.7638678400000001</v>
      </c>
      <c r="P259" s="4">
        <v>1.8096213370000001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</row>
    <row r="260" spans="1:50" x14ac:dyDescent="0.2">
      <c r="A260" s="13">
        <f t="shared" si="0"/>
        <v>1999</v>
      </c>
      <c r="B260" s="4">
        <v>1.4215979E-2</v>
      </c>
      <c r="C260" s="4">
        <v>7.9683910999999996E-2</v>
      </c>
      <c r="D260" s="4">
        <v>0.21606193400000001</v>
      </c>
      <c r="E260" s="4">
        <v>0.35377877099999999</v>
      </c>
      <c r="F260" s="4">
        <v>0.416892653</v>
      </c>
      <c r="G260" s="4">
        <v>0.55748681700000002</v>
      </c>
      <c r="H260" s="4">
        <v>0.63106169099999998</v>
      </c>
      <c r="I260" s="4">
        <v>0.76167368800000002</v>
      </c>
      <c r="J260" s="4">
        <v>0.96140819899999996</v>
      </c>
      <c r="K260" s="4">
        <v>0.98586187300000006</v>
      </c>
      <c r="L260" s="4">
        <v>1.0745762160000001</v>
      </c>
      <c r="M260" s="4">
        <v>1.1619737290000001</v>
      </c>
      <c r="N260" s="4">
        <v>1.5194072839999999</v>
      </c>
      <c r="O260" s="4">
        <v>1.7251163839999999</v>
      </c>
      <c r="P260" s="4">
        <v>1.868934275</v>
      </c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</row>
    <row r="261" spans="1:50" x14ac:dyDescent="0.2">
      <c r="A261" s="13">
        <f t="shared" si="0"/>
        <v>2000</v>
      </c>
      <c r="B261" s="4">
        <v>1.046947E-2</v>
      </c>
      <c r="C261" s="4">
        <v>6.2744664000000006E-2</v>
      </c>
      <c r="D261" s="4">
        <v>0.23976942200000001</v>
      </c>
      <c r="E261" s="4">
        <v>0.37462224700000002</v>
      </c>
      <c r="F261" s="4">
        <v>0.447404517</v>
      </c>
      <c r="G261" s="4">
        <v>0.51758806499999999</v>
      </c>
      <c r="H261" s="4">
        <v>0.64299242199999995</v>
      </c>
      <c r="I261" s="4">
        <v>0.701421721</v>
      </c>
      <c r="J261" s="4">
        <v>0.76949362700000001</v>
      </c>
      <c r="K261" s="4">
        <v>0.94393050899999997</v>
      </c>
      <c r="L261" s="4">
        <v>1.1273260000000001</v>
      </c>
      <c r="M261" s="4">
        <v>1.1885052270000001</v>
      </c>
      <c r="N261" s="4">
        <v>1.299610672</v>
      </c>
      <c r="O261" s="4">
        <v>1.436332035</v>
      </c>
      <c r="P261" s="4">
        <v>1.8101239680000001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</row>
    <row r="262" spans="1:50" x14ac:dyDescent="0.2">
      <c r="A262" s="13">
        <f t="shared" si="0"/>
        <v>2001</v>
      </c>
      <c r="B262" s="4">
        <v>1.6224849E-2</v>
      </c>
      <c r="C262" s="4">
        <v>6.8509006999999997E-2</v>
      </c>
      <c r="D262" s="4">
        <v>0.16557430200000001</v>
      </c>
      <c r="E262" s="4">
        <v>0.37552668900000002</v>
      </c>
      <c r="F262" s="4">
        <v>0.50219892200000005</v>
      </c>
      <c r="G262" s="4">
        <v>0.598478222</v>
      </c>
      <c r="H262" s="4">
        <v>0.67041333400000003</v>
      </c>
      <c r="I262" s="4">
        <v>0.76372211999999995</v>
      </c>
      <c r="J262" s="4">
        <v>0.85225304300000004</v>
      </c>
      <c r="K262" s="4">
        <v>0.90565772200000005</v>
      </c>
      <c r="L262" s="4">
        <v>1.0930609899999999</v>
      </c>
      <c r="M262" s="4">
        <v>1.1931162829999999</v>
      </c>
      <c r="N262" s="4">
        <v>1.4021881469999999</v>
      </c>
      <c r="O262" s="4">
        <v>1.3838851190000001</v>
      </c>
      <c r="P262" s="4">
        <v>1.6798106070000001</v>
      </c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</row>
    <row r="263" spans="1:50" x14ac:dyDescent="0.2">
      <c r="A263" s="13">
        <f t="shared" si="0"/>
        <v>2002</v>
      </c>
      <c r="B263" s="4">
        <v>1.1467951000000001E-2</v>
      </c>
      <c r="C263" s="4">
        <v>9.7455911000000006E-2</v>
      </c>
      <c r="D263" s="4">
        <v>0.256041201</v>
      </c>
      <c r="E263" s="4">
        <v>0.37866836500000001</v>
      </c>
      <c r="F263" s="4">
        <v>0.51193629200000002</v>
      </c>
      <c r="G263" s="4">
        <v>0.63415805999999997</v>
      </c>
      <c r="H263" s="4">
        <v>0.66269648999999997</v>
      </c>
      <c r="I263" s="4">
        <v>0.79832983300000004</v>
      </c>
      <c r="J263" s="4">
        <v>0.89066262399999996</v>
      </c>
      <c r="K263" s="4">
        <v>0.92756766599999996</v>
      </c>
      <c r="L263" s="4">
        <v>0.93867413200000005</v>
      </c>
      <c r="M263" s="4">
        <v>1.1002360579999999</v>
      </c>
      <c r="N263" s="4">
        <v>1.195096833</v>
      </c>
      <c r="O263" s="4">
        <v>1.400508004</v>
      </c>
      <c r="P263" s="4">
        <v>1.864319147</v>
      </c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</row>
    <row r="264" spans="1:50" x14ac:dyDescent="0.2">
      <c r="A264" s="13">
        <f t="shared" si="0"/>
        <v>2003</v>
      </c>
      <c r="B264" s="4">
        <v>2.0553808999999999E-2</v>
      </c>
      <c r="C264" s="4">
        <v>0.106301254</v>
      </c>
      <c r="D264" s="4">
        <v>0.34071357000000002</v>
      </c>
      <c r="E264" s="4">
        <v>0.43110104500000002</v>
      </c>
      <c r="F264" s="4">
        <v>0.56762416699999996</v>
      </c>
      <c r="G264" s="4">
        <v>0.68769901700000002</v>
      </c>
      <c r="H264" s="4">
        <v>0.74466953800000002</v>
      </c>
      <c r="I264" s="4">
        <v>0.84911278300000004</v>
      </c>
      <c r="J264" s="4">
        <v>0.903518873</v>
      </c>
      <c r="K264" s="4">
        <v>0.96379372100000005</v>
      </c>
      <c r="L264" s="4">
        <v>0.96933923399999999</v>
      </c>
      <c r="M264" s="4">
        <v>1.0187605129999999</v>
      </c>
      <c r="N264" s="4">
        <v>1.02541601</v>
      </c>
      <c r="O264" s="4">
        <v>1.1195992349999999</v>
      </c>
      <c r="P264" s="4">
        <v>1.1871322019999999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</row>
    <row r="265" spans="1:50" x14ac:dyDescent="0.2">
      <c r="A265" s="13">
        <f t="shared" si="0"/>
        <v>2004</v>
      </c>
      <c r="B265" s="4">
        <v>1.9404380999999998E-2</v>
      </c>
      <c r="C265" s="4">
        <v>9.9154638000000003E-2</v>
      </c>
      <c r="D265" s="4">
        <v>0.30512597899999999</v>
      </c>
      <c r="E265" s="4">
        <v>0.48013074700000002</v>
      </c>
      <c r="F265" s="4">
        <v>0.55407356600000002</v>
      </c>
      <c r="G265" s="4">
        <v>0.67639425399999997</v>
      </c>
      <c r="H265" s="4">
        <v>0.75154427499999998</v>
      </c>
      <c r="I265" s="4">
        <v>0.78295904800000005</v>
      </c>
      <c r="J265" s="4">
        <v>0.93352976899999995</v>
      </c>
      <c r="K265" s="4">
        <v>0.94087373399999996</v>
      </c>
      <c r="L265" s="4">
        <v>1.027809789</v>
      </c>
      <c r="M265" s="4">
        <v>1.0346643799999999</v>
      </c>
      <c r="N265" s="4">
        <v>1.1074719449999999</v>
      </c>
      <c r="O265" s="4">
        <v>1.320152974</v>
      </c>
      <c r="P265" s="4">
        <v>1.3759132730000001</v>
      </c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</row>
    <row r="266" spans="1:50" x14ac:dyDescent="0.2">
      <c r="A266" s="13">
        <f t="shared" si="0"/>
        <v>2005</v>
      </c>
      <c r="B266" s="4">
        <v>1.8445775000000001E-2</v>
      </c>
      <c r="C266" s="4">
        <v>7.8518394000000005E-2</v>
      </c>
      <c r="D266" s="4">
        <v>0.24051349599999999</v>
      </c>
      <c r="E266" s="4">
        <v>0.39128733599999999</v>
      </c>
      <c r="F266" s="4">
        <v>0.51036264399999998</v>
      </c>
      <c r="G266" s="4">
        <v>0.58325382400000003</v>
      </c>
      <c r="H266" s="4">
        <v>0.68831302000000005</v>
      </c>
      <c r="I266" s="4">
        <v>0.79210721100000003</v>
      </c>
      <c r="J266" s="4">
        <v>0.86232747099999996</v>
      </c>
      <c r="K266" s="4">
        <v>0.90140993000000003</v>
      </c>
      <c r="L266" s="4">
        <v>1.0056247679999999</v>
      </c>
      <c r="M266" s="4">
        <v>1.058454598</v>
      </c>
      <c r="N266" s="4">
        <v>1.089917332</v>
      </c>
      <c r="O266" s="4">
        <v>1.186867297</v>
      </c>
      <c r="P266" s="4">
        <v>1.3172954100000001</v>
      </c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</row>
    <row r="267" spans="1:50" x14ac:dyDescent="0.2">
      <c r="A267" s="13">
        <f t="shared" si="0"/>
        <v>2006</v>
      </c>
      <c r="B267" s="4">
        <v>9.3111700000000006E-3</v>
      </c>
      <c r="C267" s="4">
        <v>8.1327449999999996E-2</v>
      </c>
      <c r="D267" s="4">
        <v>0.14851422</v>
      </c>
      <c r="E267" s="4">
        <v>0.37531587599999999</v>
      </c>
      <c r="F267" s="4">
        <v>0.51466251900000004</v>
      </c>
      <c r="G267" s="4">
        <v>0.60515469200000005</v>
      </c>
      <c r="H267" s="4">
        <v>0.71690492699999997</v>
      </c>
      <c r="I267" s="4">
        <v>0.80334283100000003</v>
      </c>
      <c r="J267" s="4">
        <v>0.89646065900000005</v>
      </c>
      <c r="K267" s="4">
        <v>1.027403783</v>
      </c>
      <c r="L267" s="4">
        <v>1.0701929480000001</v>
      </c>
      <c r="M267" s="4">
        <v>1.1534127649999999</v>
      </c>
      <c r="N267" s="4">
        <v>1.2548584199999999</v>
      </c>
      <c r="O267" s="4">
        <v>1.2305981020000001</v>
      </c>
      <c r="P267" s="4">
        <v>1.329210005</v>
      </c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</row>
    <row r="268" spans="1:50" x14ac:dyDescent="0.2">
      <c r="A268" s="13">
        <f t="shared" si="0"/>
        <v>2007</v>
      </c>
      <c r="B268" s="4">
        <v>1.2229248999999999E-2</v>
      </c>
      <c r="C268" s="4">
        <v>9.5294788000000005E-2</v>
      </c>
      <c r="D268" s="4">
        <v>0.31173625700000002</v>
      </c>
      <c r="E268" s="4">
        <v>0.44316769099999997</v>
      </c>
      <c r="F268" s="4">
        <v>0.54793623800000002</v>
      </c>
      <c r="G268" s="4">
        <v>0.66832907500000005</v>
      </c>
      <c r="H268" s="4">
        <v>0.77124758699999996</v>
      </c>
      <c r="I268" s="4">
        <v>0.83786180099999996</v>
      </c>
      <c r="J268" s="4">
        <v>0.91518119399999998</v>
      </c>
      <c r="K268" s="4">
        <v>1.059712693</v>
      </c>
      <c r="L268" s="4">
        <v>1.108413383</v>
      </c>
      <c r="M268" s="4">
        <v>1.089317951</v>
      </c>
      <c r="N268" s="4">
        <v>1.2755547860000001</v>
      </c>
      <c r="O268" s="4">
        <v>1.2666671860000001</v>
      </c>
      <c r="P268" s="4">
        <v>1.372976988</v>
      </c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</row>
    <row r="269" spans="1:50" x14ac:dyDescent="0.2">
      <c r="A269" s="13">
        <f t="shared" si="0"/>
        <v>2008</v>
      </c>
      <c r="B269" s="4">
        <v>1.4094157E-2</v>
      </c>
      <c r="C269" s="4">
        <v>5.4279565000000002E-2</v>
      </c>
      <c r="D269" s="4">
        <v>0.22928535</v>
      </c>
      <c r="E269" s="4">
        <v>0.427276881</v>
      </c>
      <c r="F269" s="4">
        <v>0.52999837299999997</v>
      </c>
      <c r="G269" s="4">
        <v>0.64342024099999995</v>
      </c>
      <c r="H269" s="4">
        <v>0.75666446700000001</v>
      </c>
      <c r="I269" s="4">
        <v>0.857774606</v>
      </c>
      <c r="J269" s="4">
        <v>0.91936505999999996</v>
      </c>
      <c r="K269" s="4">
        <v>1.0595086890000001</v>
      </c>
      <c r="L269" s="4">
        <v>1.204851527</v>
      </c>
      <c r="M269" s="4">
        <v>1.1865599680000001</v>
      </c>
      <c r="N269" s="4">
        <v>1.3442069729999999</v>
      </c>
      <c r="O269" s="4">
        <v>1.5057405290000001</v>
      </c>
      <c r="P269" s="4">
        <v>1.5342752740000001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</row>
    <row r="270" spans="1:50" x14ac:dyDescent="0.2">
      <c r="A270" s="13">
        <f t="shared" si="0"/>
        <v>2009</v>
      </c>
      <c r="B270" s="4">
        <v>1.0376478E-2</v>
      </c>
      <c r="C270" s="4">
        <v>0.113182122</v>
      </c>
      <c r="D270" s="4">
        <v>0.22155184999999999</v>
      </c>
      <c r="E270" s="4">
        <v>0.41123075799999997</v>
      </c>
      <c r="F270" s="4">
        <v>0.56321429300000003</v>
      </c>
      <c r="G270" s="4">
        <v>0.68687928399999998</v>
      </c>
      <c r="H270" s="4">
        <v>0.84501316999999998</v>
      </c>
      <c r="I270" s="4">
        <v>0.91526317599999996</v>
      </c>
      <c r="J270" s="4">
        <v>0.956244121</v>
      </c>
      <c r="K270" s="4">
        <v>1.16628775</v>
      </c>
      <c r="L270" s="4">
        <v>1.1650524099999999</v>
      </c>
      <c r="M270" s="4">
        <v>1.4319307619999999</v>
      </c>
      <c r="N270" s="4">
        <v>1.4307769269999999</v>
      </c>
      <c r="O270" s="4">
        <v>1.5292484340000001</v>
      </c>
      <c r="P270" s="4">
        <v>1.7610363570000001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</row>
    <row r="271" spans="1:50" x14ac:dyDescent="0.2">
      <c r="A271" s="13">
        <f t="shared" si="0"/>
        <v>2010</v>
      </c>
      <c r="B271" s="4">
        <v>1.8466123000000001E-2</v>
      </c>
      <c r="C271" s="4">
        <v>7.8232404000000005E-2</v>
      </c>
      <c r="D271" s="4">
        <v>0.24435457099999999</v>
      </c>
      <c r="E271" s="4">
        <v>0.40271839999999998</v>
      </c>
      <c r="F271" s="4">
        <v>0.54110581700000004</v>
      </c>
      <c r="G271" s="4">
        <v>0.66987450900000001</v>
      </c>
      <c r="H271" s="4">
        <v>0.89332529999999999</v>
      </c>
      <c r="I271" s="4">
        <v>0.97814820199999997</v>
      </c>
      <c r="J271" s="4">
        <v>1.0159919230000001</v>
      </c>
      <c r="K271" s="4">
        <v>1.113304552</v>
      </c>
      <c r="L271" s="4">
        <v>1.1455800789999999</v>
      </c>
      <c r="M271" s="4">
        <v>1.25887292</v>
      </c>
      <c r="N271" s="4">
        <v>1.42428475</v>
      </c>
      <c r="O271" s="4">
        <v>1.526776814</v>
      </c>
      <c r="P271" s="4">
        <v>1.934781034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</row>
    <row r="272" spans="1:50" x14ac:dyDescent="0.2">
      <c r="A272" s="13">
        <f t="shared" si="0"/>
        <v>2011</v>
      </c>
      <c r="B272" s="4">
        <v>1.4640917999999999E-2</v>
      </c>
      <c r="C272" s="4">
        <v>0.11234941599999999</v>
      </c>
      <c r="D272" s="4">
        <v>0.23327588299999999</v>
      </c>
      <c r="E272" s="4">
        <v>0.425946504</v>
      </c>
      <c r="F272" s="4">
        <v>0.548479995</v>
      </c>
      <c r="G272" s="4">
        <v>0.64071729799999999</v>
      </c>
      <c r="H272" s="4">
        <v>0.79454101799999999</v>
      </c>
      <c r="I272" s="4">
        <v>0.99525983399999995</v>
      </c>
      <c r="J272" s="4">
        <v>1.09421236</v>
      </c>
      <c r="K272" s="4">
        <v>1.140071058</v>
      </c>
      <c r="L272" s="4">
        <v>1.2293644459999999</v>
      </c>
      <c r="M272" s="4">
        <v>1.279440978</v>
      </c>
      <c r="N272" s="4">
        <v>1.3995691349999999</v>
      </c>
      <c r="O272" s="4">
        <v>1.446563485</v>
      </c>
      <c r="P272" s="4">
        <v>1.6171668939999999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</row>
    <row r="273" spans="1:50" x14ac:dyDescent="0.2">
      <c r="A273" s="13">
        <f t="shared" si="0"/>
        <v>2012</v>
      </c>
      <c r="B273" s="4">
        <v>1.3375985999999999E-2</v>
      </c>
      <c r="C273" s="4">
        <v>7.9705947999999999E-2</v>
      </c>
      <c r="D273" s="4">
        <v>0.206783152</v>
      </c>
      <c r="E273" s="4">
        <v>0.36104333100000002</v>
      </c>
      <c r="F273" s="4">
        <v>0.53547905600000001</v>
      </c>
      <c r="G273" s="4">
        <v>0.662714892</v>
      </c>
      <c r="H273" s="4">
        <v>0.79421664700000005</v>
      </c>
      <c r="I273" s="4">
        <v>0.91587371699999998</v>
      </c>
      <c r="J273" s="4">
        <v>1.190771037</v>
      </c>
      <c r="K273" s="4">
        <v>1.2163213310000001</v>
      </c>
      <c r="L273" s="4">
        <v>1.271804511</v>
      </c>
      <c r="M273" s="4">
        <v>1.3180755660000001</v>
      </c>
      <c r="N273" s="4">
        <v>1.40640952</v>
      </c>
      <c r="O273" s="4">
        <v>1.6424079620000001</v>
      </c>
      <c r="P273" s="4">
        <v>1.898995889</v>
      </c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</row>
    <row r="274" spans="1:50" x14ac:dyDescent="0.2">
      <c r="A274" s="13">
        <f t="shared" si="0"/>
        <v>2013</v>
      </c>
      <c r="B274" s="4">
        <v>1.7066309000000002E-2</v>
      </c>
      <c r="C274" s="4">
        <v>6.8625580000000005E-2</v>
      </c>
      <c r="D274" s="4">
        <v>0.22520538700000001</v>
      </c>
      <c r="E274" s="4">
        <v>0.42376303199999998</v>
      </c>
      <c r="F274" s="4">
        <v>0.49225944999999999</v>
      </c>
      <c r="G274" s="4">
        <v>0.61741658300000002</v>
      </c>
      <c r="H274" s="4">
        <v>0.82367687899999997</v>
      </c>
      <c r="I274" s="4">
        <v>0.97002404200000003</v>
      </c>
      <c r="J274" s="4">
        <v>1.0792522870000001</v>
      </c>
      <c r="K274" s="4">
        <v>1.212366721</v>
      </c>
      <c r="L274" s="4">
        <v>1.28790702</v>
      </c>
      <c r="M274" s="4">
        <v>1.3346965989999999</v>
      </c>
      <c r="N274" s="4">
        <v>1.450174793</v>
      </c>
      <c r="O274" s="4">
        <v>1.602957974</v>
      </c>
      <c r="P274" s="4">
        <v>1.7072802090000001</v>
      </c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</row>
    <row r="275" spans="1:50" x14ac:dyDescent="0.2">
      <c r="A275" s="13">
        <f t="shared" si="0"/>
        <v>2014</v>
      </c>
      <c r="B275" s="4">
        <v>1.6262658999999999E-2</v>
      </c>
      <c r="C275" s="4">
        <v>0.100495194</v>
      </c>
      <c r="D275" s="4">
        <v>0.219225322</v>
      </c>
      <c r="E275" s="4">
        <v>0.35977999599999999</v>
      </c>
      <c r="F275" s="4">
        <v>0.47664241600000001</v>
      </c>
      <c r="G275" s="4">
        <v>0.60135325100000003</v>
      </c>
      <c r="H275" s="4">
        <v>0.65313027700000004</v>
      </c>
      <c r="I275" s="4">
        <v>0.88067025700000001</v>
      </c>
      <c r="J275" s="4">
        <v>0.96611046099999998</v>
      </c>
      <c r="K275" s="4">
        <v>1.1054641140000001</v>
      </c>
      <c r="L275" s="4">
        <v>1.2883494950000001</v>
      </c>
      <c r="M275" s="4">
        <v>1.3009906099999999</v>
      </c>
      <c r="N275" s="4">
        <v>1.3556347200000001</v>
      </c>
      <c r="O275" s="4">
        <v>1.454922533</v>
      </c>
      <c r="P275" s="4">
        <v>1.6235025380000001</v>
      </c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</row>
    <row r="276" spans="1:50" x14ac:dyDescent="0.2">
      <c r="A276" s="13">
        <f t="shared" si="0"/>
        <v>2015</v>
      </c>
      <c r="B276" s="4">
        <v>1.9334679E-2</v>
      </c>
      <c r="C276" s="4">
        <v>9.2677248000000004E-2</v>
      </c>
      <c r="D276" s="4">
        <v>0.28827361800000001</v>
      </c>
      <c r="E276" s="4">
        <v>0.391657484</v>
      </c>
      <c r="F276" s="4">
        <v>0.517743591</v>
      </c>
      <c r="G276" s="4">
        <v>0.59509114699999999</v>
      </c>
      <c r="H276" s="4">
        <v>0.71768048200000001</v>
      </c>
      <c r="I276" s="4">
        <v>0.80275369799999996</v>
      </c>
      <c r="J276" s="4">
        <v>1.0374109680000001</v>
      </c>
      <c r="K276" s="4">
        <v>1.0687903190000001</v>
      </c>
      <c r="L276" s="4">
        <v>1.304994392</v>
      </c>
      <c r="M276" s="4">
        <v>1.5747140100000001</v>
      </c>
      <c r="N276" s="4">
        <v>1.3432047819999999</v>
      </c>
      <c r="O276" s="4">
        <v>1.556839146</v>
      </c>
      <c r="P276" s="4">
        <v>1.7556270899999999</v>
      </c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</row>
    <row r="277" spans="1:50" x14ac:dyDescent="0.2">
      <c r="A277" s="13">
        <f t="shared" si="0"/>
        <v>2016</v>
      </c>
      <c r="B277" s="4">
        <v>2.2516319E-2</v>
      </c>
      <c r="C277" s="4">
        <v>8.3460929000000003E-2</v>
      </c>
      <c r="D277" s="4">
        <v>0.241921837</v>
      </c>
      <c r="E277" s="4">
        <v>0.434082258</v>
      </c>
      <c r="F277" s="4">
        <v>0.50784999500000005</v>
      </c>
      <c r="G277" s="4">
        <v>0.60348826499999997</v>
      </c>
      <c r="H277" s="4">
        <v>0.6897681</v>
      </c>
      <c r="I277" s="4">
        <v>0.77471898900000002</v>
      </c>
      <c r="J277" s="4">
        <v>0.83722594100000003</v>
      </c>
      <c r="K277" s="4">
        <v>0.91568844199999999</v>
      </c>
      <c r="L277" s="4">
        <v>1.062030931</v>
      </c>
      <c r="M277" s="4">
        <v>0.96818514700000002</v>
      </c>
      <c r="N277" s="4">
        <v>1.333656715</v>
      </c>
      <c r="O277" s="4">
        <v>1.5773549389999999</v>
      </c>
      <c r="P277" s="4">
        <v>1.5836552610000001</v>
      </c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</row>
    <row r="278" spans="1:50" x14ac:dyDescent="0.2">
      <c r="A278" s="13">
        <f t="shared" si="0"/>
        <v>2017</v>
      </c>
      <c r="B278" s="5">
        <v>2.1695848E-2</v>
      </c>
      <c r="C278" s="5">
        <v>9.8126926000000003E-2</v>
      </c>
      <c r="D278" s="5">
        <v>0.19830637300000001</v>
      </c>
      <c r="E278" s="5">
        <v>0.39827524800000003</v>
      </c>
      <c r="F278" s="5">
        <v>0.52798778899999999</v>
      </c>
      <c r="G278" s="5">
        <v>0.595204387</v>
      </c>
      <c r="H278" s="5">
        <v>0.68596759900000004</v>
      </c>
      <c r="I278" s="5">
        <v>0.73654037900000002</v>
      </c>
      <c r="J278" s="5">
        <v>0.81809528600000003</v>
      </c>
      <c r="K278" s="5">
        <v>0.81914845199999997</v>
      </c>
      <c r="L278" s="5">
        <v>0.94734698799999995</v>
      </c>
      <c r="M278" s="5">
        <v>0.81578620099999999</v>
      </c>
      <c r="N278" s="5">
        <v>1.182831599</v>
      </c>
      <c r="O278" s="5">
        <v>1.3194748160000001</v>
      </c>
      <c r="P278" s="5">
        <v>1.5784266300000001</v>
      </c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</row>
    <row r="279" spans="1:50" x14ac:dyDescent="0.2">
      <c r="A279" s="13">
        <f t="shared" si="0"/>
        <v>2018</v>
      </c>
      <c r="B279" s="5">
        <v>2.0371863E-2</v>
      </c>
      <c r="C279" s="5">
        <v>7.2853995000000005E-2</v>
      </c>
      <c r="D279" s="5">
        <v>0.20618455099999999</v>
      </c>
      <c r="E279" s="5">
        <v>0.37438923200000002</v>
      </c>
      <c r="F279" s="5">
        <v>0.49502077500000002</v>
      </c>
      <c r="G279" s="5">
        <v>0.60269383799999998</v>
      </c>
      <c r="H279" s="5">
        <v>0.69679902900000001</v>
      </c>
      <c r="I279" s="5">
        <v>0.74444716</v>
      </c>
      <c r="J279" s="5">
        <v>0.83931376899999999</v>
      </c>
      <c r="K279" s="5">
        <v>0.87778742499999995</v>
      </c>
      <c r="L279" s="5">
        <v>0.959051812</v>
      </c>
      <c r="M279" s="5">
        <v>0.93513048700000001</v>
      </c>
      <c r="N279" s="5">
        <v>1.017570394</v>
      </c>
      <c r="O279" s="5">
        <v>1.0690698540000001</v>
      </c>
      <c r="P279" s="5">
        <v>1.1205693139999999</v>
      </c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</row>
    <row r="280" spans="1:50" x14ac:dyDescent="0.2">
      <c r="B280" s="4" t="s">
        <v>0</v>
      </c>
    </row>
    <row r="281" spans="1:50" x14ac:dyDescent="0.2">
      <c r="B281" s="4" t="s">
        <v>0</v>
      </c>
      <c r="C281" s="4" t="s">
        <v>68</v>
      </c>
      <c r="D281" s="4" t="s">
        <v>13</v>
      </c>
      <c r="E281" s="4" t="s">
        <v>14</v>
      </c>
      <c r="F281" s="4" t="s">
        <v>76</v>
      </c>
      <c r="G281" s="4" t="s">
        <v>97</v>
      </c>
      <c r="H281" s="4">
        <v>1000</v>
      </c>
      <c r="I281" s="4">
        <v>8</v>
      </c>
      <c r="J281" s="4">
        <v>385</v>
      </c>
      <c r="K281" s="4">
        <v>588</v>
      </c>
      <c r="L281" s="4">
        <v>65</v>
      </c>
      <c r="M281" s="9">
        <v>1.05E+18</v>
      </c>
      <c r="N281" s="4">
        <v>1025.4608720000001</v>
      </c>
      <c r="O281" s="4">
        <v>0.105345544</v>
      </c>
      <c r="P281" s="4">
        <v>1000</v>
      </c>
    </row>
    <row r="282" spans="1:50" x14ac:dyDescent="0.2">
      <c r="B282" s="4" t="s">
        <v>0</v>
      </c>
      <c r="C282" s="4">
        <v>1983</v>
      </c>
      <c r="D282" s="4">
        <v>1984</v>
      </c>
      <c r="E282" s="4">
        <v>1985</v>
      </c>
      <c r="F282" s="4">
        <v>1986</v>
      </c>
      <c r="G282" s="4">
        <v>1987</v>
      </c>
      <c r="H282" s="4">
        <v>1988</v>
      </c>
      <c r="I282" s="4">
        <v>1989</v>
      </c>
      <c r="J282" s="4">
        <v>1990</v>
      </c>
      <c r="K282" s="4">
        <v>1991</v>
      </c>
      <c r="L282" s="4">
        <v>1992</v>
      </c>
      <c r="M282" s="4">
        <v>1993</v>
      </c>
      <c r="N282" s="4">
        <v>1994</v>
      </c>
      <c r="O282" s="4">
        <v>1995</v>
      </c>
      <c r="P282" s="4">
        <v>1996</v>
      </c>
      <c r="Q282" s="4">
        <v>1997</v>
      </c>
      <c r="R282" s="4">
        <v>1998</v>
      </c>
      <c r="S282" s="4">
        <v>1999</v>
      </c>
      <c r="T282" s="4">
        <v>2000</v>
      </c>
      <c r="U282" s="4">
        <v>2001</v>
      </c>
      <c r="V282" s="4">
        <v>2002</v>
      </c>
      <c r="W282" s="4">
        <v>2003</v>
      </c>
      <c r="X282" s="4">
        <v>2004</v>
      </c>
      <c r="Y282" s="4">
        <v>2005</v>
      </c>
      <c r="Z282" s="4">
        <v>2006</v>
      </c>
      <c r="AA282" s="4">
        <v>2007</v>
      </c>
      <c r="AB282" s="4">
        <v>2008</v>
      </c>
      <c r="AC282" s="4">
        <v>2009</v>
      </c>
      <c r="AD282" s="4">
        <v>2010</v>
      </c>
      <c r="AE282" s="4">
        <v>2011</v>
      </c>
      <c r="AF282" s="4">
        <v>2012</v>
      </c>
      <c r="AG282" s="4">
        <v>2013</v>
      </c>
      <c r="AH282" s="4">
        <v>2014</v>
      </c>
      <c r="AI282" s="4">
        <v>2015</v>
      </c>
      <c r="AJ282" s="4">
        <v>2016</v>
      </c>
      <c r="AK282" s="4">
        <v>2017</v>
      </c>
      <c r="AL282" s="4">
        <v>2018</v>
      </c>
    </row>
    <row r="283" spans="1:50" x14ac:dyDescent="0.2">
      <c r="B283" s="4" t="s">
        <v>0</v>
      </c>
      <c r="C283" s="4" t="s">
        <v>98</v>
      </c>
      <c r="D283" s="4" t="s">
        <v>94</v>
      </c>
      <c r="E283" s="4" t="s">
        <v>99</v>
      </c>
      <c r="F283" s="4" t="s">
        <v>4</v>
      </c>
      <c r="G283" s="4" t="s">
        <v>100</v>
      </c>
      <c r="H283" s="4" t="s">
        <v>101</v>
      </c>
      <c r="I283" s="4" t="s">
        <v>102</v>
      </c>
      <c r="J283" s="4" t="s">
        <v>103</v>
      </c>
      <c r="K283" s="4" t="s">
        <v>104</v>
      </c>
      <c r="L283" s="4" t="s">
        <v>105</v>
      </c>
      <c r="M283" s="4" t="s">
        <v>106</v>
      </c>
    </row>
    <row r="284" spans="1:50" x14ac:dyDescent="0.2">
      <c r="B284" s="4">
        <v>1273.2812289999999</v>
      </c>
      <c r="C284" s="4">
        <v>1128.2297269999999</v>
      </c>
      <c r="D284" s="4">
        <v>739.22674370000004</v>
      </c>
      <c r="E284" s="4">
        <v>1930.851273</v>
      </c>
      <c r="F284" s="4">
        <v>826.37305709999998</v>
      </c>
      <c r="G284" s="4">
        <v>1125.6309409999999</v>
      </c>
      <c r="H284" s="4">
        <v>1456.237948</v>
      </c>
      <c r="I284" s="4">
        <v>1136.2500769999999</v>
      </c>
      <c r="J284" s="4">
        <v>1369.8423049999999</v>
      </c>
      <c r="K284" s="4">
        <v>827.37876029999995</v>
      </c>
      <c r="L284" s="4">
        <v>802.10384590000001</v>
      </c>
      <c r="M284" s="4">
        <v>863.1712933</v>
      </c>
      <c r="N284" s="4">
        <v>972.72426849999999</v>
      </c>
      <c r="O284" s="4">
        <v>1809.1080569999999</v>
      </c>
      <c r="P284" s="4">
        <v>458.01831700000002</v>
      </c>
      <c r="Q284" s="4">
        <v>981.64882130000001</v>
      </c>
      <c r="R284" s="4">
        <v>578.14863890000004</v>
      </c>
      <c r="S284" s="4">
        <v>833.79533160000005</v>
      </c>
      <c r="T284" s="4">
        <v>1006.046504</v>
      </c>
      <c r="U284" s="4">
        <v>695.62402029999998</v>
      </c>
      <c r="V284" s="4">
        <v>750.12433099999998</v>
      </c>
      <c r="W284" s="4">
        <v>1863.12202</v>
      </c>
      <c r="X284" s="4">
        <v>498.72073189999998</v>
      </c>
      <c r="Y284" s="4">
        <v>697.37650199999996</v>
      </c>
      <c r="Z284" s="4">
        <v>427.32597920000001</v>
      </c>
      <c r="AA284" s="4">
        <v>668.51356580000004</v>
      </c>
      <c r="AB284" s="4">
        <v>430.89842470000002</v>
      </c>
      <c r="AC284" s="4">
        <v>415.07588490000001</v>
      </c>
      <c r="AD284" s="4">
        <v>707.02709560000005</v>
      </c>
      <c r="AE284" s="4">
        <v>452.59352639999997</v>
      </c>
      <c r="AF284" s="4">
        <v>610.80090210000003</v>
      </c>
      <c r="AG284" s="4">
        <v>625.30178760000001</v>
      </c>
      <c r="AH284" s="4">
        <v>792.41687979999995</v>
      </c>
      <c r="AI284" s="4">
        <v>705.3779581</v>
      </c>
      <c r="AJ284" s="4">
        <v>700</v>
      </c>
      <c r="AK284" s="4">
        <v>700</v>
      </c>
      <c r="AL284" s="4">
        <v>700</v>
      </c>
    </row>
    <row r="285" spans="1:50" x14ac:dyDescent="0.2">
      <c r="B285" s="4" t="s">
        <v>0</v>
      </c>
      <c r="C285" s="4" t="s">
        <v>68</v>
      </c>
      <c r="D285" s="4" t="s">
        <v>69</v>
      </c>
      <c r="E285" s="4" t="s">
        <v>14</v>
      </c>
      <c r="F285" s="4" t="s">
        <v>107</v>
      </c>
      <c r="G285" s="4" t="s">
        <v>26</v>
      </c>
      <c r="H285" s="4" t="s">
        <v>21</v>
      </c>
      <c r="I285" s="4" t="s">
        <v>108</v>
      </c>
      <c r="J285" s="4">
        <v>96</v>
      </c>
      <c r="K285" s="4" t="s">
        <v>109</v>
      </c>
      <c r="L285" s="4" t="s">
        <v>38</v>
      </c>
      <c r="M285" s="4" t="s">
        <v>110</v>
      </c>
      <c r="N285" s="4" t="s">
        <v>19</v>
      </c>
      <c r="O285" s="4" t="s">
        <v>111</v>
      </c>
      <c r="P285" s="4">
        <v>1000000</v>
      </c>
      <c r="Q285" s="4" t="s">
        <v>112</v>
      </c>
      <c r="R285" s="4" t="s">
        <v>19</v>
      </c>
      <c r="S285" s="4" t="s">
        <v>113</v>
      </c>
      <c r="T285" s="4" t="s">
        <v>114</v>
      </c>
      <c r="U285" s="4">
        <v>2</v>
      </c>
      <c r="V285" s="4">
        <v>3</v>
      </c>
      <c r="W285" s="4">
        <v>4</v>
      </c>
      <c r="X285" s="4">
        <v>5</v>
      </c>
    </row>
    <row r="286" spans="1:50" x14ac:dyDescent="0.2">
      <c r="A286" s="13">
        <v>1982</v>
      </c>
      <c r="B286" s="4">
        <v>1113.7047090000001</v>
      </c>
      <c r="C286" s="4">
        <v>2844.2760830000002</v>
      </c>
      <c r="D286" s="4">
        <v>3486.0435149999998</v>
      </c>
      <c r="E286" s="4">
        <v>4588.0214999999998</v>
      </c>
      <c r="F286" s="4">
        <v>1549.6388609999999</v>
      </c>
      <c r="G286" s="4">
        <v>196.80714259999999</v>
      </c>
      <c r="H286" s="4">
        <v>122.9010906</v>
      </c>
      <c r="I286" s="4">
        <v>57.618651059999998</v>
      </c>
      <c r="J286" s="4">
        <v>36.162565890000003</v>
      </c>
      <c r="K286" s="4">
        <v>21.81417063</v>
      </c>
      <c r="L286" s="4">
        <v>13.16959638</v>
      </c>
      <c r="M286" s="4">
        <v>7.78481326</v>
      </c>
      <c r="N286" s="4">
        <v>2.5862248339999998</v>
      </c>
      <c r="O286" s="4">
        <v>0.93312012200000005</v>
      </c>
      <c r="P286" s="4">
        <v>0.36078229000000001</v>
      </c>
      <c r="Q286" s="4" t="s">
        <v>0</v>
      </c>
      <c r="R286" s="6">
        <v>14106</v>
      </c>
      <c r="S286" s="4">
        <v>1982</v>
      </c>
      <c r="T286" s="4">
        <v>16</v>
      </c>
      <c r="U286" s="4">
        <v>1</v>
      </c>
      <c r="V286" s="4">
        <v>2</v>
      </c>
      <c r="W286" s="4">
        <v>1</v>
      </c>
      <c r="X286" s="4">
        <v>18</v>
      </c>
      <c r="Y286" s="4">
        <v>33</v>
      </c>
      <c r="Z286" s="4">
        <v>33</v>
      </c>
      <c r="AA286" s="4">
        <v>33</v>
      </c>
      <c r="AB286" s="4">
        <v>33</v>
      </c>
      <c r="AC286" s="4">
        <v>33</v>
      </c>
      <c r="AD286" s="4">
        <v>33</v>
      </c>
    </row>
    <row r="287" spans="1:50" x14ac:dyDescent="0.2">
      <c r="A287" s="13">
        <f>A286+1</f>
        <v>1983</v>
      </c>
      <c r="B287" s="4">
        <v>1622.0447999999999</v>
      </c>
      <c r="C287" s="4">
        <v>691.55867769999998</v>
      </c>
      <c r="D287" s="4">
        <v>1752.585597</v>
      </c>
      <c r="E287" s="4">
        <v>3178.9141559999998</v>
      </c>
      <c r="F287" s="4">
        <v>6893.6122230000001</v>
      </c>
      <c r="G287" s="4">
        <v>2091.1212609999998</v>
      </c>
      <c r="H287" s="4">
        <v>372.38319890000002</v>
      </c>
      <c r="I287" s="4">
        <v>195.04367550000001</v>
      </c>
      <c r="J287" s="4">
        <v>86.469177830000007</v>
      </c>
      <c r="K287" s="4">
        <v>75.787234499999997</v>
      </c>
      <c r="L287" s="4">
        <v>56.784213899999997</v>
      </c>
      <c r="M287" s="4">
        <v>19.770387249999999</v>
      </c>
      <c r="N287" s="4">
        <v>7.5090055629999997</v>
      </c>
      <c r="O287" s="4">
        <v>6.8110693800000002</v>
      </c>
      <c r="P287" s="4">
        <v>2.1792884080000001</v>
      </c>
      <c r="Q287" s="4" t="s">
        <v>0</v>
      </c>
      <c r="R287" s="6">
        <v>21162</v>
      </c>
      <c r="S287" s="4">
        <v>1983</v>
      </c>
      <c r="T287" s="4">
        <v>2</v>
      </c>
      <c r="U287" s="4">
        <v>8</v>
      </c>
      <c r="V287" s="4">
        <v>5</v>
      </c>
      <c r="W287" s="4">
        <v>5</v>
      </c>
      <c r="X287" s="4">
        <v>1</v>
      </c>
      <c r="Y287" s="4">
        <v>9</v>
      </c>
      <c r="Z287" s="4">
        <v>28</v>
      </c>
      <c r="AA287" s="4">
        <v>28</v>
      </c>
      <c r="AB287" s="4">
        <v>30</v>
      </c>
      <c r="AC287" s="4">
        <v>28</v>
      </c>
      <c r="AD287" s="4">
        <v>27</v>
      </c>
    </row>
    <row r="288" spans="1:50" x14ac:dyDescent="0.2">
      <c r="A288" s="13">
        <f t="shared" ref="A288:A322" si="1">A287+1</f>
        <v>1984</v>
      </c>
      <c r="B288" s="4">
        <v>359.8117949</v>
      </c>
      <c r="C288" s="4">
        <v>378.13868400000001</v>
      </c>
      <c r="D288" s="4">
        <v>533.62144450000005</v>
      </c>
      <c r="E288" s="4">
        <v>1450.813952</v>
      </c>
      <c r="F288" s="4">
        <v>1893.996594</v>
      </c>
      <c r="G288" s="4">
        <v>4569.1647229999999</v>
      </c>
      <c r="H288" s="4">
        <v>883.14738139999997</v>
      </c>
      <c r="I288" s="4">
        <v>189.9157113</v>
      </c>
      <c r="J288" s="4">
        <v>87.308104889999996</v>
      </c>
      <c r="K288" s="4">
        <v>29.652645039999999</v>
      </c>
      <c r="L288" s="4">
        <v>20.175602619999999</v>
      </c>
      <c r="M288" s="4">
        <v>7.4825767350000003</v>
      </c>
      <c r="N288" s="4">
        <v>4.8418833040000004</v>
      </c>
      <c r="O288" s="4">
        <v>5.4228012300000001</v>
      </c>
      <c r="P288" s="4">
        <v>2.8798089139999998</v>
      </c>
      <c r="Q288" s="4" t="s">
        <v>0</v>
      </c>
      <c r="R288" s="6">
        <v>11374</v>
      </c>
      <c r="S288" s="4">
        <v>1984</v>
      </c>
      <c r="T288" s="4">
        <v>30</v>
      </c>
      <c r="U288" s="4">
        <v>20</v>
      </c>
      <c r="V288" s="4">
        <v>14</v>
      </c>
      <c r="W288" s="4">
        <v>12</v>
      </c>
      <c r="X288" s="4">
        <v>11</v>
      </c>
      <c r="Y288" s="4">
        <v>4</v>
      </c>
      <c r="Z288" s="4">
        <v>15</v>
      </c>
      <c r="AA288" s="4">
        <v>29</v>
      </c>
      <c r="AB288" s="4">
        <v>29</v>
      </c>
      <c r="AC288" s="4">
        <v>32</v>
      </c>
      <c r="AD288" s="4">
        <v>32</v>
      </c>
    </row>
    <row r="289" spans="1:30" x14ac:dyDescent="0.2">
      <c r="A289" s="13">
        <f t="shared" si="1"/>
        <v>1985</v>
      </c>
      <c r="B289" s="4">
        <v>5802.4210169999997</v>
      </c>
      <c r="C289" s="4">
        <v>896.90389330000005</v>
      </c>
      <c r="D289" s="4">
        <v>3937.0560959999998</v>
      </c>
      <c r="E289" s="4">
        <v>1266.8400220000001</v>
      </c>
      <c r="F289" s="4">
        <v>4154.8041229999999</v>
      </c>
      <c r="G289" s="4">
        <v>2471.6684749999999</v>
      </c>
      <c r="H289" s="4">
        <v>1604.502735</v>
      </c>
      <c r="I289" s="4">
        <v>304.22940310000001</v>
      </c>
      <c r="J289" s="4">
        <v>71.472324310000005</v>
      </c>
      <c r="K289" s="4">
        <v>61.537915439999999</v>
      </c>
      <c r="L289" s="4">
        <v>20.203883879999999</v>
      </c>
      <c r="M289" s="4">
        <v>6.4962406509999999</v>
      </c>
      <c r="N289" s="4">
        <v>7.0227244190000002</v>
      </c>
      <c r="O289" s="4">
        <v>0.89656233500000004</v>
      </c>
      <c r="P289" s="4">
        <v>0.30390708599999999</v>
      </c>
      <c r="Q289" s="4" t="s">
        <v>0</v>
      </c>
      <c r="R289" s="6">
        <v>21312</v>
      </c>
      <c r="S289" s="4">
        <v>1985</v>
      </c>
      <c r="T289" s="4">
        <v>1</v>
      </c>
      <c r="U289" s="4">
        <v>4</v>
      </c>
      <c r="V289" s="4">
        <v>1</v>
      </c>
      <c r="W289" s="4">
        <v>16</v>
      </c>
      <c r="X289" s="4">
        <v>6</v>
      </c>
      <c r="Y289" s="4">
        <v>7</v>
      </c>
      <c r="Z289" s="4">
        <v>7</v>
      </c>
      <c r="AA289" s="4">
        <v>25</v>
      </c>
      <c r="AB289" s="4">
        <v>32</v>
      </c>
      <c r="AC289" s="4">
        <v>31</v>
      </c>
      <c r="AD289" s="4">
        <v>31</v>
      </c>
    </row>
    <row r="290" spans="1:30" x14ac:dyDescent="0.2">
      <c r="A290" s="13">
        <f t="shared" si="1"/>
        <v>1986</v>
      </c>
      <c r="B290" s="4">
        <v>2284.2151629999998</v>
      </c>
      <c r="C290" s="4">
        <v>414.82344640000002</v>
      </c>
      <c r="D290" s="4">
        <v>607.88729799999999</v>
      </c>
      <c r="E290" s="4">
        <v>2154.7366430000002</v>
      </c>
      <c r="F290" s="4">
        <v>1221.930877</v>
      </c>
      <c r="G290" s="4">
        <v>1916.892079</v>
      </c>
      <c r="H290" s="4">
        <v>1674.9524260000001</v>
      </c>
      <c r="I290" s="4">
        <v>1532.2041999999999</v>
      </c>
      <c r="J290" s="4">
        <v>481.15236920000001</v>
      </c>
      <c r="K290" s="4">
        <v>71.637109769999995</v>
      </c>
      <c r="L290" s="4">
        <v>32.708414130000001</v>
      </c>
      <c r="M290" s="4">
        <v>14.3986617</v>
      </c>
      <c r="N290" s="4">
        <v>0.93007907099999998</v>
      </c>
      <c r="O290" s="4">
        <v>3.0056354320000001</v>
      </c>
      <c r="P290" s="4">
        <v>0</v>
      </c>
      <c r="Q290" s="4" t="s">
        <v>0</v>
      </c>
      <c r="R290" s="6">
        <v>12818</v>
      </c>
      <c r="S290" s="4">
        <v>1986</v>
      </c>
      <c r="T290" s="4">
        <v>5</v>
      </c>
      <c r="U290" s="4">
        <v>10</v>
      </c>
      <c r="V290" s="4">
        <v>16</v>
      </c>
      <c r="W290" s="4">
        <v>9</v>
      </c>
      <c r="X290" s="4">
        <v>23</v>
      </c>
      <c r="Y290" s="4">
        <v>10</v>
      </c>
      <c r="Z290" s="4">
        <v>8</v>
      </c>
      <c r="AA290" s="4">
        <v>3</v>
      </c>
      <c r="AB290" s="4">
        <v>10</v>
      </c>
      <c r="AC290" s="4">
        <v>30</v>
      </c>
      <c r="AD290" s="4">
        <v>30</v>
      </c>
    </row>
    <row r="291" spans="1:30" x14ac:dyDescent="0.2">
      <c r="A291" s="13">
        <f t="shared" si="1"/>
        <v>1987</v>
      </c>
      <c r="B291" s="4">
        <v>345.50929189999999</v>
      </c>
      <c r="C291" s="4">
        <v>636.37685380000005</v>
      </c>
      <c r="D291" s="4">
        <v>1019.4198239999999</v>
      </c>
      <c r="E291" s="4">
        <v>813.96432549999997</v>
      </c>
      <c r="F291" s="4">
        <v>5117.5091229999998</v>
      </c>
      <c r="G291" s="4">
        <v>1435.459932</v>
      </c>
      <c r="H291" s="4">
        <v>1369.4736929999999</v>
      </c>
      <c r="I291" s="4">
        <v>534.24833290000004</v>
      </c>
      <c r="J291" s="4">
        <v>1633.1068130000001</v>
      </c>
      <c r="K291" s="4">
        <v>242.74876230000001</v>
      </c>
      <c r="L291" s="4">
        <v>67.995830600000005</v>
      </c>
      <c r="M291" s="4">
        <v>24.347380770000001</v>
      </c>
      <c r="N291" s="4">
        <v>4.4184572480000002</v>
      </c>
      <c r="O291" s="4">
        <v>2.0693122920000002</v>
      </c>
      <c r="P291" s="4">
        <v>1.4227757379999999</v>
      </c>
      <c r="Q291" s="4" t="s">
        <v>0</v>
      </c>
      <c r="R291" s="6">
        <v>13298</v>
      </c>
      <c r="S291" s="4">
        <v>1987</v>
      </c>
      <c r="T291" s="4">
        <v>32</v>
      </c>
      <c r="U291" s="4">
        <v>7</v>
      </c>
      <c r="V291" s="4">
        <v>6</v>
      </c>
      <c r="W291" s="4">
        <v>21</v>
      </c>
      <c r="X291" s="4">
        <v>4</v>
      </c>
      <c r="Y291" s="4">
        <v>17</v>
      </c>
      <c r="Z291" s="4">
        <v>11</v>
      </c>
      <c r="AA291" s="4">
        <v>16</v>
      </c>
      <c r="AB291" s="4">
        <v>1</v>
      </c>
      <c r="AC291" s="4">
        <v>15</v>
      </c>
      <c r="AD291" s="4">
        <v>25</v>
      </c>
    </row>
    <row r="292" spans="1:30" x14ac:dyDescent="0.2">
      <c r="A292" s="13">
        <f t="shared" si="1"/>
        <v>1988</v>
      </c>
      <c r="B292" s="4">
        <v>910.11731510000004</v>
      </c>
      <c r="C292" s="4">
        <v>581.37018850000004</v>
      </c>
      <c r="D292" s="4">
        <v>2190.4620949999999</v>
      </c>
      <c r="E292" s="4">
        <v>4163.414393</v>
      </c>
      <c r="F292" s="4">
        <v>1707.1157229999999</v>
      </c>
      <c r="G292" s="4">
        <v>5316.2147949999999</v>
      </c>
      <c r="H292" s="4">
        <v>1535.839152</v>
      </c>
      <c r="I292" s="4">
        <v>1099.155616</v>
      </c>
      <c r="J292" s="4">
        <v>619.20653419999996</v>
      </c>
      <c r="K292" s="4">
        <v>1422.565486</v>
      </c>
      <c r="L292" s="4">
        <v>130.3335649</v>
      </c>
      <c r="M292" s="4">
        <v>77.055525759999995</v>
      </c>
      <c r="N292" s="4">
        <v>13.92265074</v>
      </c>
      <c r="O292" s="4">
        <v>21.2718089</v>
      </c>
      <c r="P292" s="4">
        <v>7.8905437200000001</v>
      </c>
      <c r="Q292" s="4" t="s">
        <v>0</v>
      </c>
      <c r="R292" s="6">
        <v>20548</v>
      </c>
      <c r="S292" s="4">
        <v>1988</v>
      </c>
      <c r="T292" s="4">
        <v>14</v>
      </c>
      <c r="U292" s="4">
        <v>6</v>
      </c>
      <c r="V292" s="4">
        <v>4</v>
      </c>
      <c r="W292" s="4">
        <v>3</v>
      </c>
      <c r="X292" s="4">
        <v>16</v>
      </c>
      <c r="Y292" s="4">
        <v>3</v>
      </c>
      <c r="Z292" s="4">
        <v>9</v>
      </c>
      <c r="AA292" s="4">
        <v>5</v>
      </c>
      <c r="AB292" s="4">
        <v>7</v>
      </c>
      <c r="AC292" s="4">
        <v>1</v>
      </c>
      <c r="AD292" s="4">
        <v>15</v>
      </c>
    </row>
    <row r="293" spans="1:30" x14ac:dyDescent="0.2">
      <c r="A293" s="13">
        <f t="shared" si="1"/>
        <v>1989</v>
      </c>
      <c r="B293" s="4">
        <v>699.46262439999998</v>
      </c>
      <c r="C293" s="4">
        <v>352.3439803</v>
      </c>
      <c r="D293" s="4">
        <v>746.06321130000003</v>
      </c>
      <c r="E293" s="4">
        <v>2483.2806089999999</v>
      </c>
      <c r="F293" s="4">
        <v>5356.3276079999996</v>
      </c>
      <c r="G293" s="4">
        <v>1007.942758</v>
      </c>
      <c r="H293" s="4">
        <v>3632.8181180000001</v>
      </c>
      <c r="I293" s="4">
        <v>547.56464689999996</v>
      </c>
      <c r="J293" s="4">
        <v>596.44135349999999</v>
      </c>
      <c r="K293" s="4">
        <v>233.99545620000001</v>
      </c>
      <c r="L293" s="4">
        <v>705.53544539999996</v>
      </c>
      <c r="M293" s="4">
        <v>118.1188171</v>
      </c>
      <c r="N293" s="4">
        <v>101.0097821</v>
      </c>
      <c r="O293" s="4">
        <v>51.515376779999997</v>
      </c>
      <c r="P293" s="4">
        <v>64.554978199999994</v>
      </c>
      <c r="Q293" s="4" t="s">
        <v>0</v>
      </c>
      <c r="R293" s="6">
        <v>16808</v>
      </c>
      <c r="S293" s="4">
        <v>1989</v>
      </c>
      <c r="T293" s="4">
        <v>22</v>
      </c>
      <c r="U293" s="4">
        <v>21</v>
      </c>
      <c r="V293" s="4">
        <v>11</v>
      </c>
      <c r="W293" s="4">
        <v>7</v>
      </c>
      <c r="X293" s="4">
        <v>3</v>
      </c>
      <c r="Y293" s="4">
        <v>24</v>
      </c>
      <c r="Z293" s="4">
        <v>1</v>
      </c>
      <c r="AA293" s="4">
        <v>14</v>
      </c>
      <c r="AB293" s="4">
        <v>6</v>
      </c>
      <c r="AC293" s="4">
        <v>14</v>
      </c>
      <c r="AD293" s="4">
        <v>2</v>
      </c>
    </row>
    <row r="294" spans="1:30" x14ac:dyDescent="0.2">
      <c r="A294" s="13">
        <f t="shared" si="1"/>
        <v>1990</v>
      </c>
      <c r="B294" s="4">
        <v>1485.3592309999999</v>
      </c>
      <c r="C294" s="4">
        <v>383.08263629999999</v>
      </c>
      <c r="D294" s="4">
        <v>118.7031178</v>
      </c>
      <c r="E294" s="4">
        <v>932.5380619</v>
      </c>
      <c r="F294" s="4">
        <v>1991.455561</v>
      </c>
      <c r="G294" s="4">
        <v>6591.8494989999999</v>
      </c>
      <c r="H294" s="4">
        <v>1340.1923959999999</v>
      </c>
      <c r="I294" s="4">
        <v>3237.4844790000002</v>
      </c>
      <c r="J294" s="4">
        <v>324.61817539999998</v>
      </c>
      <c r="K294" s="4">
        <v>548.91886680000005</v>
      </c>
      <c r="L294" s="4">
        <v>81.536124090000001</v>
      </c>
      <c r="M294" s="4">
        <v>765.17534009999997</v>
      </c>
      <c r="N294" s="4">
        <v>65.177450059999998</v>
      </c>
      <c r="O294" s="4">
        <v>47.238525350000003</v>
      </c>
      <c r="P294" s="4">
        <v>69.261310559999998</v>
      </c>
      <c r="Q294" s="4" t="s">
        <v>0</v>
      </c>
      <c r="R294" s="6">
        <v>18161</v>
      </c>
      <c r="S294" s="4">
        <v>1990</v>
      </c>
      <c r="T294" s="4">
        <v>7</v>
      </c>
      <c r="U294" s="4">
        <v>19</v>
      </c>
      <c r="V294" s="4">
        <v>31</v>
      </c>
      <c r="W294" s="4">
        <v>20</v>
      </c>
      <c r="X294" s="4">
        <v>14</v>
      </c>
      <c r="Y294" s="4">
        <v>2</v>
      </c>
      <c r="Z294" s="4">
        <v>13</v>
      </c>
      <c r="AA294" s="4">
        <v>1</v>
      </c>
      <c r="AB294" s="4">
        <v>21</v>
      </c>
      <c r="AC294" s="4">
        <v>6</v>
      </c>
      <c r="AD294" s="4">
        <v>23</v>
      </c>
    </row>
    <row r="295" spans="1:30" x14ac:dyDescent="0.2">
      <c r="A295" s="13">
        <f t="shared" si="1"/>
        <v>1991</v>
      </c>
      <c r="B295" s="4">
        <v>2516.481769</v>
      </c>
      <c r="C295" s="4">
        <v>789.23478039999998</v>
      </c>
      <c r="D295" s="4">
        <v>279.7599022</v>
      </c>
      <c r="E295" s="4">
        <v>98.579109959999997</v>
      </c>
      <c r="F295" s="4">
        <v>700.79519149999999</v>
      </c>
      <c r="G295" s="4">
        <v>698.83041839999999</v>
      </c>
      <c r="H295" s="4">
        <v>2287.2645280000002</v>
      </c>
      <c r="I295" s="4">
        <v>858.15290779999998</v>
      </c>
      <c r="J295" s="4">
        <v>1767.3476069999999</v>
      </c>
      <c r="K295" s="4">
        <v>445.86936609999998</v>
      </c>
      <c r="L295" s="4">
        <v>571.89592519999997</v>
      </c>
      <c r="M295" s="4">
        <v>114.4591911</v>
      </c>
      <c r="N295" s="4">
        <v>339.54236379999998</v>
      </c>
      <c r="O295" s="4">
        <v>46.131845269999999</v>
      </c>
      <c r="P295" s="4">
        <v>35.442667299999997</v>
      </c>
      <c r="Q295" s="4" t="s">
        <v>0</v>
      </c>
      <c r="R295" s="6">
        <v>11664</v>
      </c>
      <c r="S295" s="4">
        <v>1991</v>
      </c>
      <c r="T295" s="4">
        <v>3</v>
      </c>
      <c r="U295" s="4">
        <v>5</v>
      </c>
      <c r="V295" s="4">
        <v>21</v>
      </c>
      <c r="W295" s="4">
        <v>33</v>
      </c>
      <c r="X295" s="4">
        <v>28</v>
      </c>
      <c r="Y295" s="4">
        <v>30</v>
      </c>
      <c r="Z295" s="4">
        <v>5</v>
      </c>
      <c r="AA295" s="4">
        <v>9</v>
      </c>
      <c r="AB295" s="4">
        <v>2</v>
      </c>
      <c r="AC295" s="4">
        <v>9</v>
      </c>
      <c r="AD295" s="4">
        <v>3</v>
      </c>
    </row>
    <row r="296" spans="1:30" x14ac:dyDescent="0.2">
      <c r="A296" s="13">
        <f t="shared" si="1"/>
        <v>1992</v>
      </c>
      <c r="B296" s="4">
        <v>1206.924221</v>
      </c>
      <c r="C296" s="4">
        <v>235.18333240000001</v>
      </c>
      <c r="D296" s="4">
        <v>1675.988814</v>
      </c>
      <c r="E296" s="4">
        <v>276.75275210000001</v>
      </c>
      <c r="F296" s="4">
        <v>440.89956180000001</v>
      </c>
      <c r="G296" s="4">
        <v>887.44357239999999</v>
      </c>
      <c r="H296" s="4">
        <v>891.1120737</v>
      </c>
      <c r="I296" s="4">
        <v>1299.864773</v>
      </c>
      <c r="J296" s="4">
        <v>560.87115840000001</v>
      </c>
      <c r="K296" s="4">
        <v>1082.1893279999999</v>
      </c>
      <c r="L296" s="4">
        <v>365.85742950000002</v>
      </c>
      <c r="M296" s="4">
        <v>392.6766768</v>
      </c>
      <c r="N296" s="4">
        <v>162.50880240000001</v>
      </c>
      <c r="O296" s="4">
        <v>125.238756</v>
      </c>
      <c r="P296" s="4">
        <v>107.8816187</v>
      </c>
      <c r="Q296" s="4" t="s">
        <v>0</v>
      </c>
      <c r="R296" s="6">
        <v>9962</v>
      </c>
      <c r="S296" s="4">
        <v>1992</v>
      </c>
      <c r="T296" s="4">
        <v>15</v>
      </c>
      <c r="U296" s="4">
        <v>13</v>
      </c>
      <c r="V296" s="4">
        <v>3</v>
      </c>
      <c r="W296" s="4">
        <v>26</v>
      </c>
      <c r="X296" s="4">
        <v>32</v>
      </c>
      <c r="Y296" s="4">
        <v>28</v>
      </c>
      <c r="Z296" s="4">
        <v>23</v>
      </c>
      <c r="AA296" s="4">
        <v>7</v>
      </c>
      <c r="AB296" s="4">
        <v>11</v>
      </c>
      <c r="AC296" s="4">
        <v>4</v>
      </c>
      <c r="AD296" s="4">
        <v>7</v>
      </c>
    </row>
    <row r="297" spans="1:30" x14ac:dyDescent="0.2">
      <c r="A297" s="13">
        <f t="shared" si="1"/>
        <v>1993</v>
      </c>
      <c r="B297" s="4">
        <v>1954.152611</v>
      </c>
      <c r="C297" s="4">
        <v>266.8290136</v>
      </c>
      <c r="D297" s="4">
        <v>1090.350261</v>
      </c>
      <c r="E297" s="4">
        <v>4454.3906820000002</v>
      </c>
      <c r="F297" s="4">
        <v>940.90220369999997</v>
      </c>
      <c r="G297" s="4">
        <v>724.26144790000001</v>
      </c>
      <c r="H297" s="4">
        <v>352.90891540000001</v>
      </c>
      <c r="I297" s="4">
        <v>439.19240380000002</v>
      </c>
      <c r="J297" s="4">
        <v>561.5346965</v>
      </c>
      <c r="K297" s="4">
        <v>339.69010429999997</v>
      </c>
      <c r="L297" s="4">
        <v>283.86163959999999</v>
      </c>
      <c r="M297" s="4">
        <v>207.88497390000001</v>
      </c>
      <c r="N297" s="4">
        <v>155.95758029999999</v>
      </c>
      <c r="O297" s="4">
        <v>82.010056390000003</v>
      </c>
      <c r="P297" s="4">
        <v>90.511411949999996</v>
      </c>
      <c r="Q297" s="4" t="s">
        <v>0</v>
      </c>
      <c r="R297" s="6">
        <v>13126</v>
      </c>
      <c r="S297" s="4">
        <v>1993</v>
      </c>
      <c r="T297" s="4">
        <v>4</v>
      </c>
      <c r="U297" s="4">
        <v>15</v>
      </c>
      <c r="V297" s="4">
        <v>8</v>
      </c>
      <c r="W297" s="4">
        <v>2</v>
      </c>
      <c r="X297" s="4">
        <v>26</v>
      </c>
      <c r="Y297" s="4">
        <v>29</v>
      </c>
      <c r="Z297" s="4">
        <v>29</v>
      </c>
      <c r="AA297" s="4">
        <v>17</v>
      </c>
      <c r="AB297" s="4">
        <v>5</v>
      </c>
      <c r="AC297" s="4">
        <v>8</v>
      </c>
      <c r="AD297" s="4">
        <v>5</v>
      </c>
    </row>
    <row r="298" spans="1:30" x14ac:dyDescent="0.2">
      <c r="A298" s="13">
        <f t="shared" si="1"/>
        <v>1994</v>
      </c>
      <c r="B298" s="4">
        <v>1106.3363529999999</v>
      </c>
      <c r="C298" s="4">
        <v>433.83538670000002</v>
      </c>
      <c r="D298" s="4">
        <v>502.9742632</v>
      </c>
      <c r="E298" s="4">
        <v>1773.1006050000001</v>
      </c>
      <c r="F298" s="4">
        <v>4921.0719980000003</v>
      </c>
      <c r="G298" s="4">
        <v>826.94719229999998</v>
      </c>
      <c r="H298" s="4">
        <v>209.71865460000001</v>
      </c>
      <c r="I298" s="4">
        <v>161.44996660000001</v>
      </c>
      <c r="J298" s="4">
        <v>166.79471849999999</v>
      </c>
      <c r="K298" s="4">
        <v>323.96219930000001</v>
      </c>
      <c r="L298" s="4">
        <v>172.34287259999999</v>
      </c>
      <c r="M298" s="4">
        <v>242.51464129999999</v>
      </c>
      <c r="N298" s="4">
        <v>86.866774820000003</v>
      </c>
      <c r="O298" s="4">
        <v>79.947818100000006</v>
      </c>
      <c r="P298" s="4">
        <v>121.93437249999999</v>
      </c>
      <c r="Q298" s="4" t="s">
        <v>0</v>
      </c>
      <c r="R298" s="6">
        <v>11732</v>
      </c>
      <c r="S298" s="4">
        <v>1994</v>
      </c>
      <c r="T298" s="4">
        <v>13</v>
      </c>
      <c r="U298" s="4">
        <v>9</v>
      </c>
      <c r="V298" s="4">
        <v>12</v>
      </c>
      <c r="W298" s="4">
        <v>13</v>
      </c>
      <c r="X298" s="4">
        <v>5</v>
      </c>
      <c r="Y298" s="4">
        <v>27</v>
      </c>
      <c r="Z298" s="4">
        <v>32</v>
      </c>
      <c r="AA298" s="4">
        <v>30</v>
      </c>
      <c r="AB298" s="4">
        <v>25</v>
      </c>
      <c r="AC298" s="4">
        <v>10</v>
      </c>
      <c r="AD298" s="4">
        <v>11</v>
      </c>
    </row>
    <row r="299" spans="1:30" x14ac:dyDescent="0.2">
      <c r="A299" s="13">
        <f t="shared" si="1"/>
        <v>1995</v>
      </c>
      <c r="B299" s="4">
        <v>685.0787411</v>
      </c>
      <c r="C299" s="4">
        <v>56.86088728</v>
      </c>
      <c r="D299" s="4">
        <v>309.79287649999998</v>
      </c>
      <c r="E299" s="4">
        <v>2565.8677699999998</v>
      </c>
      <c r="F299" s="4">
        <v>3093.0851339999999</v>
      </c>
      <c r="G299" s="4">
        <v>4760.1019960000003</v>
      </c>
      <c r="H299" s="4">
        <v>2039.781113</v>
      </c>
      <c r="I299" s="4">
        <v>571.51290770000003</v>
      </c>
      <c r="J299" s="4">
        <v>323.67609249999998</v>
      </c>
      <c r="K299" s="4">
        <v>166.25023830000001</v>
      </c>
      <c r="L299" s="4">
        <v>338.51817610000001</v>
      </c>
      <c r="M299" s="4">
        <v>131.94070669999999</v>
      </c>
      <c r="N299" s="4">
        <v>234.08934880000001</v>
      </c>
      <c r="O299" s="4">
        <v>79.365863129999994</v>
      </c>
      <c r="P299" s="4">
        <v>95.794014050000001</v>
      </c>
      <c r="Q299" s="4" t="s">
        <v>0</v>
      </c>
      <c r="R299" s="6">
        <v>15651</v>
      </c>
      <c r="S299" s="4">
        <v>1995</v>
      </c>
      <c r="T299" s="4">
        <v>10</v>
      </c>
      <c r="U299" s="4">
        <v>25</v>
      </c>
      <c r="V299" s="4">
        <v>19</v>
      </c>
      <c r="W299" s="4">
        <v>8</v>
      </c>
      <c r="X299" s="4">
        <v>9</v>
      </c>
      <c r="Y299" s="4">
        <v>5</v>
      </c>
      <c r="Z299" s="4">
        <v>6</v>
      </c>
      <c r="AA299" s="4">
        <v>18</v>
      </c>
      <c r="AB299" s="4">
        <v>22</v>
      </c>
      <c r="AC299" s="4">
        <v>19</v>
      </c>
      <c r="AD299" s="4">
        <v>6</v>
      </c>
    </row>
    <row r="300" spans="1:30" x14ac:dyDescent="0.2">
      <c r="A300" s="13">
        <f t="shared" si="1"/>
        <v>1996</v>
      </c>
      <c r="B300" s="4">
        <v>1176.475453</v>
      </c>
      <c r="C300" s="4">
        <v>312.35182179999998</v>
      </c>
      <c r="D300" s="4">
        <v>158.13630889999999</v>
      </c>
      <c r="E300" s="4">
        <v>377.00535830000001</v>
      </c>
      <c r="F300" s="4">
        <v>1220.536533</v>
      </c>
      <c r="G300" s="4">
        <v>1657.7558839999999</v>
      </c>
      <c r="H300" s="4">
        <v>1318.6199329999999</v>
      </c>
      <c r="I300" s="4">
        <v>408.34721569999999</v>
      </c>
      <c r="J300" s="4">
        <v>86.818638149999998</v>
      </c>
      <c r="K300" s="4">
        <v>87.970209740000001</v>
      </c>
      <c r="L300" s="4">
        <v>53.96077073</v>
      </c>
      <c r="M300" s="4">
        <v>99.451907969999993</v>
      </c>
      <c r="N300" s="4">
        <v>33.20324463</v>
      </c>
      <c r="O300" s="4">
        <v>56.465699290000003</v>
      </c>
      <c r="P300" s="4">
        <v>80.456065120000005</v>
      </c>
      <c r="Q300" s="4" t="s">
        <v>0</v>
      </c>
      <c r="R300" s="6">
        <v>7993</v>
      </c>
      <c r="S300" s="4">
        <v>1996</v>
      </c>
      <c r="T300" s="4">
        <v>12</v>
      </c>
      <c r="U300" s="4">
        <v>17</v>
      </c>
      <c r="V300" s="4">
        <v>28</v>
      </c>
      <c r="W300" s="4">
        <v>27</v>
      </c>
      <c r="X300" s="4">
        <v>24</v>
      </c>
      <c r="Y300" s="4">
        <v>14</v>
      </c>
      <c r="Z300" s="4">
        <v>10</v>
      </c>
      <c r="AA300" s="4">
        <v>19</v>
      </c>
      <c r="AB300" s="4">
        <v>28</v>
      </c>
      <c r="AC300" s="4">
        <v>25</v>
      </c>
      <c r="AD300" s="4">
        <v>22</v>
      </c>
    </row>
    <row r="301" spans="1:30" x14ac:dyDescent="0.2">
      <c r="A301" s="13">
        <f t="shared" si="1"/>
        <v>1997</v>
      </c>
      <c r="B301" s="4">
        <v>2445.032158</v>
      </c>
      <c r="C301" s="4">
        <v>335.8380128</v>
      </c>
      <c r="D301" s="4">
        <v>190.6858651</v>
      </c>
      <c r="E301" s="4">
        <v>262.250292</v>
      </c>
      <c r="F301" s="4">
        <v>3332.479092</v>
      </c>
      <c r="G301" s="4">
        <v>1461.899316</v>
      </c>
      <c r="H301" s="4">
        <v>855.26555519999999</v>
      </c>
      <c r="I301" s="4">
        <v>950.71143510000002</v>
      </c>
      <c r="J301" s="4">
        <v>143.6644402</v>
      </c>
      <c r="K301" s="4">
        <v>69.845865660000001</v>
      </c>
      <c r="L301" s="4">
        <v>49.658035589999997</v>
      </c>
      <c r="M301" s="4">
        <v>52.007244470000003</v>
      </c>
      <c r="N301" s="4">
        <v>85.93824291</v>
      </c>
      <c r="O301" s="4">
        <v>25.189474199999999</v>
      </c>
      <c r="P301" s="4">
        <v>90.326588220000005</v>
      </c>
      <c r="Q301" s="4" t="s">
        <v>0</v>
      </c>
      <c r="R301" s="6">
        <v>11248</v>
      </c>
      <c r="S301" s="4">
        <v>1997</v>
      </c>
      <c r="T301" s="4">
        <v>6</v>
      </c>
      <c r="U301" s="4">
        <v>18</v>
      </c>
      <c r="V301" s="4">
        <v>27</v>
      </c>
      <c r="W301" s="4">
        <v>30</v>
      </c>
      <c r="X301" s="4">
        <v>7</v>
      </c>
      <c r="Y301" s="4">
        <v>15</v>
      </c>
      <c r="Z301" s="4">
        <v>17</v>
      </c>
      <c r="AA301" s="4">
        <v>6</v>
      </c>
      <c r="AB301" s="4">
        <v>26</v>
      </c>
      <c r="AC301" s="4">
        <v>26</v>
      </c>
      <c r="AD301" s="4">
        <v>26</v>
      </c>
    </row>
    <row r="302" spans="1:30" x14ac:dyDescent="0.2">
      <c r="A302" s="13">
        <f t="shared" si="1"/>
        <v>1998</v>
      </c>
      <c r="B302" s="4">
        <v>646.8340455</v>
      </c>
      <c r="C302" s="4">
        <v>610.53355390000002</v>
      </c>
      <c r="D302" s="4">
        <v>368.19309520000002</v>
      </c>
      <c r="E302" s="4">
        <v>286.95875389999998</v>
      </c>
      <c r="F302" s="4">
        <v>509.85393529999999</v>
      </c>
      <c r="G302" s="4">
        <v>2796.2020769999999</v>
      </c>
      <c r="H302" s="4">
        <v>644.88274260000003</v>
      </c>
      <c r="I302" s="4">
        <v>384.65023339999999</v>
      </c>
      <c r="J302" s="4">
        <v>292.64263449999999</v>
      </c>
      <c r="K302" s="4">
        <v>73.181206230000001</v>
      </c>
      <c r="L302" s="4">
        <v>33.124800720000003</v>
      </c>
      <c r="M302" s="4">
        <v>11.216758349999999</v>
      </c>
      <c r="N302" s="4">
        <v>25.53415116</v>
      </c>
      <c r="O302" s="4">
        <v>31.11350294</v>
      </c>
      <c r="P302" s="4">
        <v>71.905955610000007</v>
      </c>
      <c r="Q302" s="4" t="s">
        <v>0</v>
      </c>
      <c r="R302" s="6">
        <v>7054</v>
      </c>
      <c r="S302" s="4">
        <v>1998</v>
      </c>
      <c r="T302" s="4">
        <v>26</v>
      </c>
      <c r="U302" s="4">
        <v>11</v>
      </c>
      <c r="V302" s="4">
        <v>20</v>
      </c>
      <c r="W302" s="4">
        <v>31</v>
      </c>
      <c r="X302" s="4">
        <v>31</v>
      </c>
      <c r="Y302" s="4">
        <v>6</v>
      </c>
      <c r="Z302" s="4">
        <v>22</v>
      </c>
      <c r="AA302" s="4">
        <v>20</v>
      </c>
      <c r="AB302" s="4">
        <v>18</v>
      </c>
      <c r="AC302" s="4">
        <v>27</v>
      </c>
      <c r="AD302" s="4">
        <v>29</v>
      </c>
    </row>
    <row r="303" spans="1:30" x14ac:dyDescent="0.2">
      <c r="A303" s="13">
        <f t="shared" si="1"/>
        <v>1999</v>
      </c>
      <c r="B303" s="4">
        <v>821.0040103</v>
      </c>
      <c r="C303" s="4">
        <v>932.85035059999996</v>
      </c>
      <c r="D303" s="4">
        <v>1112.447885</v>
      </c>
      <c r="E303" s="4">
        <v>1234.814427</v>
      </c>
      <c r="F303" s="4">
        <v>672.96997050000004</v>
      </c>
      <c r="G303" s="4">
        <v>1086.9002640000001</v>
      </c>
      <c r="H303" s="4">
        <v>2724.5340209999999</v>
      </c>
      <c r="I303" s="4">
        <v>710.16560630000004</v>
      </c>
      <c r="J303" s="4">
        <v>341.70487739999999</v>
      </c>
      <c r="K303" s="4">
        <v>309.60152820000002</v>
      </c>
      <c r="L303" s="4">
        <v>118.6105675</v>
      </c>
      <c r="M303" s="4">
        <v>45.66249749</v>
      </c>
      <c r="N303" s="4">
        <v>17.56904359</v>
      </c>
      <c r="O303" s="4">
        <v>23.64217154</v>
      </c>
      <c r="P303" s="4">
        <v>81.246104070000001</v>
      </c>
      <c r="Q303" s="4" t="s">
        <v>0</v>
      </c>
      <c r="R303" s="6">
        <v>10275</v>
      </c>
      <c r="S303" s="4">
        <v>1999</v>
      </c>
      <c r="T303" s="4">
        <v>21</v>
      </c>
      <c r="U303" s="4">
        <v>3</v>
      </c>
      <c r="V303" s="4">
        <v>9</v>
      </c>
      <c r="W303" s="4">
        <v>18</v>
      </c>
      <c r="X303" s="4">
        <v>29</v>
      </c>
      <c r="Y303" s="4">
        <v>22</v>
      </c>
      <c r="Z303" s="4">
        <v>3</v>
      </c>
      <c r="AA303" s="4">
        <v>10</v>
      </c>
      <c r="AB303" s="4">
        <v>17</v>
      </c>
      <c r="AC303" s="4">
        <v>11</v>
      </c>
      <c r="AD303" s="4">
        <v>18</v>
      </c>
    </row>
    <row r="304" spans="1:30" x14ac:dyDescent="0.2">
      <c r="A304" s="13">
        <f t="shared" si="1"/>
        <v>2000</v>
      </c>
      <c r="B304" s="4">
        <v>953.55964670000003</v>
      </c>
      <c r="C304" s="4">
        <v>342.1068315</v>
      </c>
      <c r="D304" s="4">
        <v>552.56329989999995</v>
      </c>
      <c r="E304" s="4">
        <v>2115.4961929999999</v>
      </c>
      <c r="F304" s="4">
        <v>2023.3578910000001</v>
      </c>
      <c r="G304" s="4">
        <v>976.96955890000004</v>
      </c>
      <c r="H304" s="4">
        <v>759.70003659999998</v>
      </c>
      <c r="I304" s="4">
        <v>2417.0717669999999</v>
      </c>
      <c r="J304" s="4">
        <v>942.95754079999995</v>
      </c>
      <c r="K304" s="4">
        <v>486.04630320000001</v>
      </c>
      <c r="L304" s="4">
        <v>202.72669579999999</v>
      </c>
      <c r="M304" s="4">
        <v>133.50964149999999</v>
      </c>
      <c r="N304" s="4">
        <v>41.284277289999999</v>
      </c>
      <c r="O304" s="4">
        <v>17.5564456</v>
      </c>
      <c r="P304" s="4">
        <v>72.648836290000006</v>
      </c>
      <c r="Q304" s="4" t="s">
        <v>0</v>
      </c>
      <c r="R304" s="6">
        <v>12493</v>
      </c>
      <c r="S304" s="4">
        <v>2000</v>
      </c>
      <c r="T304" s="4">
        <v>18</v>
      </c>
      <c r="U304" s="4">
        <v>14</v>
      </c>
      <c r="V304" s="4">
        <v>15</v>
      </c>
      <c r="W304" s="4">
        <v>10</v>
      </c>
      <c r="X304" s="4">
        <v>12</v>
      </c>
      <c r="Y304" s="4">
        <v>25</v>
      </c>
      <c r="Z304" s="4">
        <v>20</v>
      </c>
      <c r="AA304" s="4">
        <v>2</v>
      </c>
      <c r="AB304" s="4">
        <v>3</v>
      </c>
      <c r="AC304" s="4">
        <v>7</v>
      </c>
      <c r="AD304" s="4">
        <v>10</v>
      </c>
    </row>
    <row r="305" spans="1:30" x14ac:dyDescent="0.2">
      <c r="A305" s="13">
        <f t="shared" si="1"/>
        <v>2001</v>
      </c>
      <c r="B305" s="4">
        <v>2055.5027810000001</v>
      </c>
      <c r="C305" s="4">
        <v>1162.0491340000001</v>
      </c>
      <c r="D305" s="4">
        <v>546.09946339999999</v>
      </c>
      <c r="E305" s="4">
        <v>515.71956030000001</v>
      </c>
      <c r="F305" s="4">
        <v>1328.115172</v>
      </c>
      <c r="G305" s="4">
        <v>1374.2406940000001</v>
      </c>
      <c r="H305" s="4">
        <v>588.13568910000004</v>
      </c>
      <c r="I305" s="4">
        <v>298.07057049999997</v>
      </c>
      <c r="J305" s="4">
        <v>871.08637150000004</v>
      </c>
      <c r="K305" s="4">
        <v>621.22881319999999</v>
      </c>
      <c r="L305" s="4">
        <v>239.3619314</v>
      </c>
      <c r="M305" s="4">
        <v>190.76032319999999</v>
      </c>
      <c r="N305" s="4">
        <v>74.7411922</v>
      </c>
      <c r="O305" s="4">
        <v>26.48506081</v>
      </c>
      <c r="P305" s="4">
        <v>73.491336649999994</v>
      </c>
      <c r="Q305" s="4" t="s">
        <v>0</v>
      </c>
      <c r="R305" s="6">
        <v>9976</v>
      </c>
      <c r="S305" s="4">
        <v>2001</v>
      </c>
      <c r="T305" s="4">
        <v>11</v>
      </c>
      <c r="U305" s="4">
        <v>2</v>
      </c>
      <c r="V305" s="4">
        <v>13</v>
      </c>
      <c r="W305" s="4">
        <v>22</v>
      </c>
      <c r="X305" s="4">
        <v>19</v>
      </c>
      <c r="Y305" s="4">
        <v>16</v>
      </c>
      <c r="Z305" s="4">
        <v>24</v>
      </c>
      <c r="AA305" s="4">
        <v>26</v>
      </c>
      <c r="AB305" s="4">
        <v>4</v>
      </c>
      <c r="AC305" s="4">
        <v>5</v>
      </c>
      <c r="AD305" s="4">
        <v>8</v>
      </c>
    </row>
    <row r="306" spans="1:30" x14ac:dyDescent="0.2">
      <c r="A306" s="13">
        <f t="shared" si="1"/>
        <v>2002</v>
      </c>
      <c r="B306" s="4">
        <v>605.58306619999996</v>
      </c>
      <c r="C306" s="4">
        <v>344.49586010000002</v>
      </c>
      <c r="D306" s="4">
        <v>1223.2680069999999</v>
      </c>
      <c r="E306" s="4">
        <v>1658.322257</v>
      </c>
      <c r="F306" s="4">
        <v>1359.0837779999999</v>
      </c>
      <c r="G306" s="4">
        <v>1552.72678</v>
      </c>
      <c r="H306" s="4">
        <v>797.02824859999998</v>
      </c>
      <c r="I306" s="4">
        <v>370.88600409999998</v>
      </c>
      <c r="J306" s="4">
        <v>486.83899689999998</v>
      </c>
      <c r="K306" s="4">
        <v>919.35914170000001</v>
      </c>
      <c r="L306" s="4">
        <v>455.0580367</v>
      </c>
      <c r="M306" s="4">
        <v>206.66767859999999</v>
      </c>
      <c r="N306" s="4">
        <v>123.8617414</v>
      </c>
      <c r="O306" s="4">
        <v>38.073775329999997</v>
      </c>
      <c r="P306" s="4">
        <v>44.693153549999998</v>
      </c>
      <c r="Q306" s="4" t="s">
        <v>0</v>
      </c>
      <c r="R306" s="6">
        <v>10373</v>
      </c>
      <c r="S306" s="4">
        <v>2002</v>
      </c>
      <c r="T306" s="4">
        <v>24</v>
      </c>
      <c r="U306" s="4">
        <v>16</v>
      </c>
      <c r="V306" s="4">
        <v>10</v>
      </c>
      <c r="W306" s="4">
        <v>15</v>
      </c>
      <c r="X306" s="4">
        <v>22</v>
      </c>
      <c r="Y306" s="4">
        <v>13</v>
      </c>
      <c r="Z306" s="4">
        <v>18</v>
      </c>
      <c r="AA306" s="4">
        <v>22</v>
      </c>
      <c r="AB306" s="4">
        <v>9</v>
      </c>
      <c r="AC306" s="4">
        <v>2</v>
      </c>
      <c r="AD306" s="4">
        <v>4</v>
      </c>
    </row>
    <row r="307" spans="1:30" x14ac:dyDescent="0.2">
      <c r="A307" s="13">
        <f t="shared" si="1"/>
        <v>2003</v>
      </c>
      <c r="B307" s="4">
        <v>250.10254699999999</v>
      </c>
      <c r="C307" s="4">
        <v>91.705106900000004</v>
      </c>
      <c r="D307" s="4">
        <v>1081.9132480000001</v>
      </c>
      <c r="E307" s="4">
        <v>1745.080483</v>
      </c>
      <c r="F307" s="4">
        <v>1855.9999359999999</v>
      </c>
      <c r="G307" s="4">
        <v>1795.3201790000001</v>
      </c>
      <c r="H307" s="4">
        <v>2519.8345979999999</v>
      </c>
      <c r="I307" s="4">
        <v>1543.7188200000001</v>
      </c>
      <c r="J307" s="4">
        <v>747.1464009</v>
      </c>
      <c r="K307" s="4">
        <v>955.04775170000005</v>
      </c>
      <c r="L307" s="4">
        <v>2009.827207</v>
      </c>
      <c r="M307" s="4">
        <v>870.44739019999997</v>
      </c>
      <c r="N307" s="4">
        <v>309.26080039999999</v>
      </c>
      <c r="O307" s="4">
        <v>187.51227879999999</v>
      </c>
      <c r="P307" s="4">
        <v>115.8796116</v>
      </c>
      <c r="Q307" s="4" t="s">
        <v>0</v>
      </c>
      <c r="R307" s="6">
        <v>16085</v>
      </c>
      <c r="S307" s="4">
        <v>2003</v>
      </c>
      <c r="T307" s="4">
        <v>27</v>
      </c>
      <c r="U307" s="4">
        <v>26</v>
      </c>
      <c r="V307" s="4">
        <v>7</v>
      </c>
      <c r="W307" s="4">
        <v>11</v>
      </c>
      <c r="X307" s="4">
        <v>10</v>
      </c>
      <c r="Y307" s="4">
        <v>11</v>
      </c>
      <c r="Z307" s="4">
        <v>4</v>
      </c>
      <c r="AA307" s="4">
        <v>4</v>
      </c>
      <c r="AB307" s="4">
        <v>8</v>
      </c>
      <c r="AC307" s="4">
        <v>3</v>
      </c>
      <c r="AD307" s="4">
        <v>1</v>
      </c>
    </row>
    <row r="308" spans="1:30" x14ac:dyDescent="0.2">
      <c r="A308" s="13">
        <f t="shared" si="1"/>
        <v>2004</v>
      </c>
      <c r="B308" s="4">
        <v>308.1829735</v>
      </c>
      <c r="C308" s="4">
        <v>227.33406629999999</v>
      </c>
      <c r="D308" s="4">
        <v>174.6961814</v>
      </c>
      <c r="E308" s="4">
        <v>1436.158979</v>
      </c>
      <c r="F308" s="4">
        <v>1419.183446</v>
      </c>
      <c r="G308" s="4">
        <v>1058.353269</v>
      </c>
      <c r="H308" s="4">
        <v>613.49047180000002</v>
      </c>
      <c r="I308" s="4">
        <v>655.894994</v>
      </c>
      <c r="J308" s="4">
        <v>309.2052779</v>
      </c>
      <c r="K308" s="4">
        <v>193.17097699999999</v>
      </c>
      <c r="L308" s="4">
        <v>190.29103000000001</v>
      </c>
      <c r="M308" s="4">
        <v>345.63370459999999</v>
      </c>
      <c r="N308" s="4">
        <v>145.78964110000001</v>
      </c>
      <c r="O308" s="4">
        <v>35.187502469999998</v>
      </c>
      <c r="P308" s="4">
        <v>27.115415200000001</v>
      </c>
      <c r="Q308" s="4" t="s">
        <v>0</v>
      </c>
      <c r="R308" s="6">
        <v>7150</v>
      </c>
      <c r="S308" s="4">
        <v>2004</v>
      </c>
      <c r="T308" s="4">
        <v>33</v>
      </c>
      <c r="U308" s="4">
        <v>22</v>
      </c>
      <c r="V308" s="4">
        <v>29</v>
      </c>
      <c r="W308" s="4">
        <v>14</v>
      </c>
      <c r="X308" s="4">
        <v>20</v>
      </c>
      <c r="Y308" s="4">
        <v>23</v>
      </c>
      <c r="Z308" s="4">
        <v>25</v>
      </c>
      <c r="AA308" s="4">
        <v>12</v>
      </c>
      <c r="AB308" s="4">
        <v>20</v>
      </c>
      <c r="AC308" s="4">
        <v>17</v>
      </c>
      <c r="AD308" s="4">
        <v>12</v>
      </c>
    </row>
    <row r="309" spans="1:30" x14ac:dyDescent="0.2">
      <c r="A309" s="13">
        <f t="shared" si="1"/>
        <v>2005</v>
      </c>
      <c r="B309" s="4">
        <v>290.68446940000001</v>
      </c>
      <c r="C309" s="4">
        <v>101.6333995</v>
      </c>
      <c r="D309" s="4">
        <v>282.33082999999999</v>
      </c>
      <c r="E309" s="4">
        <v>1394.472501</v>
      </c>
      <c r="F309" s="4">
        <v>3193.3129859999999</v>
      </c>
      <c r="G309" s="4">
        <v>1990.7624209999999</v>
      </c>
      <c r="H309" s="4">
        <v>968.18877139999995</v>
      </c>
      <c r="I309" s="4">
        <v>423.44074879999999</v>
      </c>
      <c r="J309" s="4">
        <v>312.95410870000001</v>
      </c>
      <c r="K309" s="4">
        <v>229.79772819999999</v>
      </c>
      <c r="L309" s="4">
        <v>59.76702719</v>
      </c>
      <c r="M309" s="4">
        <v>124.9987216</v>
      </c>
      <c r="N309" s="4">
        <v>202.26066979999999</v>
      </c>
      <c r="O309" s="4">
        <v>78.756630340000001</v>
      </c>
      <c r="P309" s="4">
        <v>79.801111239999997</v>
      </c>
      <c r="Q309" s="4" t="s">
        <v>0</v>
      </c>
      <c r="R309" s="6">
        <v>10794</v>
      </c>
      <c r="S309" s="4">
        <v>2005</v>
      </c>
      <c r="T309" s="4">
        <v>31</v>
      </c>
      <c r="U309" s="4">
        <v>27</v>
      </c>
      <c r="V309" s="4">
        <v>25</v>
      </c>
      <c r="W309" s="4">
        <v>17</v>
      </c>
      <c r="X309" s="4">
        <v>8</v>
      </c>
      <c r="Y309" s="4">
        <v>8</v>
      </c>
      <c r="Z309" s="4">
        <v>14</v>
      </c>
      <c r="AA309" s="4">
        <v>15</v>
      </c>
      <c r="AB309" s="4">
        <v>12</v>
      </c>
      <c r="AC309" s="4">
        <v>12</v>
      </c>
      <c r="AD309" s="4">
        <v>24</v>
      </c>
    </row>
    <row r="310" spans="1:30" x14ac:dyDescent="0.2">
      <c r="A310" s="13">
        <f t="shared" si="1"/>
        <v>2006</v>
      </c>
      <c r="B310" s="4">
        <v>808.37585779999995</v>
      </c>
      <c r="C310" s="4">
        <v>44.37500052</v>
      </c>
      <c r="D310" s="4">
        <v>60.941851360000001</v>
      </c>
      <c r="E310" s="4">
        <v>394.4123123</v>
      </c>
      <c r="F310" s="4">
        <v>1061.2741140000001</v>
      </c>
      <c r="G310" s="4">
        <v>1344.2867100000001</v>
      </c>
      <c r="H310" s="4">
        <v>849.35652230000005</v>
      </c>
      <c r="I310" s="4">
        <v>402.38940559999998</v>
      </c>
      <c r="J310" s="4">
        <v>222.4545583</v>
      </c>
      <c r="K310" s="4">
        <v>184.50829630000001</v>
      </c>
      <c r="L310" s="4">
        <v>87.617152300000001</v>
      </c>
      <c r="M310" s="4">
        <v>53.387929200000002</v>
      </c>
      <c r="N310" s="4">
        <v>74.982738179999998</v>
      </c>
      <c r="O310" s="4">
        <v>103.0549383</v>
      </c>
      <c r="P310" s="4">
        <v>99.606118769999995</v>
      </c>
      <c r="Q310" s="4" t="s">
        <v>0</v>
      </c>
      <c r="R310" s="6">
        <v>5934</v>
      </c>
      <c r="S310" s="4">
        <v>2006</v>
      </c>
      <c r="T310" s="4">
        <v>23</v>
      </c>
      <c r="U310" s="4">
        <v>32</v>
      </c>
      <c r="V310" s="4">
        <v>32</v>
      </c>
      <c r="W310" s="4">
        <v>25</v>
      </c>
      <c r="X310" s="4">
        <v>25</v>
      </c>
      <c r="Y310" s="4">
        <v>18</v>
      </c>
      <c r="Z310" s="4">
        <v>19</v>
      </c>
      <c r="AA310" s="4">
        <v>23</v>
      </c>
      <c r="AB310" s="4">
        <v>24</v>
      </c>
      <c r="AC310" s="4">
        <v>18</v>
      </c>
      <c r="AD310" s="4">
        <v>21</v>
      </c>
    </row>
    <row r="311" spans="1:30" x14ac:dyDescent="0.2">
      <c r="A311" s="13">
        <f t="shared" si="1"/>
        <v>2007</v>
      </c>
      <c r="B311" s="4">
        <v>2206.1930240000002</v>
      </c>
      <c r="C311" s="4">
        <v>38.224361369999997</v>
      </c>
      <c r="D311" s="4">
        <v>117.6348721</v>
      </c>
      <c r="E311" s="4">
        <v>463.74792919999999</v>
      </c>
      <c r="F311" s="4">
        <v>1555.856346</v>
      </c>
      <c r="G311" s="4">
        <v>1823.7974380000001</v>
      </c>
      <c r="H311" s="4">
        <v>1307.2879720000001</v>
      </c>
      <c r="I311" s="4">
        <v>940.43658760000005</v>
      </c>
      <c r="J311" s="4">
        <v>391.00256030000003</v>
      </c>
      <c r="K311" s="4">
        <v>171.27637010000001</v>
      </c>
      <c r="L311" s="4">
        <v>159.2932926</v>
      </c>
      <c r="M311" s="4">
        <v>137.36682949999999</v>
      </c>
      <c r="N311" s="4">
        <v>59.015701409999998</v>
      </c>
      <c r="O311" s="4">
        <v>74.763992160000001</v>
      </c>
      <c r="P311" s="4">
        <v>140.41739920000001</v>
      </c>
      <c r="Q311" s="4" t="s">
        <v>0</v>
      </c>
      <c r="R311" s="6">
        <v>9716</v>
      </c>
      <c r="S311" s="4">
        <v>2007</v>
      </c>
      <c r="T311" s="4">
        <v>8</v>
      </c>
      <c r="U311" s="4">
        <v>33</v>
      </c>
      <c r="V311" s="4">
        <v>30</v>
      </c>
      <c r="W311" s="4">
        <v>24</v>
      </c>
      <c r="X311" s="4">
        <v>17</v>
      </c>
      <c r="Y311" s="4">
        <v>12</v>
      </c>
      <c r="Z311" s="4">
        <v>12</v>
      </c>
      <c r="AA311" s="4">
        <v>8</v>
      </c>
      <c r="AB311" s="4">
        <v>15</v>
      </c>
      <c r="AC311" s="4">
        <v>21</v>
      </c>
      <c r="AD311" s="4">
        <v>14</v>
      </c>
    </row>
    <row r="312" spans="1:30" x14ac:dyDescent="0.2">
      <c r="A312" s="13">
        <f t="shared" si="1"/>
        <v>2008</v>
      </c>
      <c r="B312" s="4">
        <v>462.58614189999997</v>
      </c>
      <c r="C312" s="4">
        <v>87.841555110000002</v>
      </c>
      <c r="D312" s="4">
        <v>77.170917509999995</v>
      </c>
      <c r="E312" s="4">
        <v>163.20075499999999</v>
      </c>
      <c r="F312" s="4">
        <v>543.95475499999998</v>
      </c>
      <c r="G312" s="4">
        <v>1161.9697120000001</v>
      </c>
      <c r="H312" s="4">
        <v>919.61114899999995</v>
      </c>
      <c r="I312" s="4">
        <v>639.14720880000004</v>
      </c>
      <c r="J312" s="4">
        <v>403.43366570000001</v>
      </c>
      <c r="K312" s="4">
        <v>156.72524050000001</v>
      </c>
      <c r="L312" s="4">
        <v>128.28106339999999</v>
      </c>
      <c r="M312" s="4">
        <v>97.568224279999995</v>
      </c>
      <c r="N312" s="4">
        <v>43.117679199999998</v>
      </c>
      <c r="O312" s="4">
        <v>23.072360339999999</v>
      </c>
      <c r="P312" s="4">
        <v>145.05929800000001</v>
      </c>
      <c r="Q312" s="4" t="s">
        <v>0</v>
      </c>
      <c r="R312" s="6">
        <v>5165</v>
      </c>
      <c r="S312" s="4">
        <v>2008</v>
      </c>
      <c r="T312" s="4">
        <v>28</v>
      </c>
      <c r="U312" s="4">
        <v>30</v>
      </c>
      <c r="V312" s="4">
        <v>33</v>
      </c>
      <c r="W312" s="4">
        <v>32</v>
      </c>
      <c r="X312" s="4">
        <v>30</v>
      </c>
      <c r="Y312" s="4">
        <v>21</v>
      </c>
      <c r="Z312" s="4">
        <v>16</v>
      </c>
      <c r="AA312" s="4">
        <v>13</v>
      </c>
      <c r="AB312" s="4">
        <v>14</v>
      </c>
      <c r="AC312" s="4">
        <v>23</v>
      </c>
      <c r="AD312" s="4">
        <v>17</v>
      </c>
    </row>
    <row r="313" spans="1:30" x14ac:dyDescent="0.2">
      <c r="A313" s="13">
        <f t="shared" si="1"/>
        <v>2009</v>
      </c>
      <c r="B313" s="4">
        <v>764.55246469999997</v>
      </c>
      <c r="C313" s="4">
        <v>232.54058889999999</v>
      </c>
      <c r="D313" s="4">
        <v>501.5220875</v>
      </c>
      <c r="E313" s="4">
        <v>483.63680040000003</v>
      </c>
      <c r="F313" s="4">
        <v>247.46492129999999</v>
      </c>
      <c r="G313" s="4">
        <v>376.91567900000001</v>
      </c>
      <c r="H313" s="4">
        <v>534.49060280000003</v>
      </c>
      <c r="I313" s="4">
        <v>423.31549969999998</v>
      </c>
      <c r="J313" s="4">
        <v>309.10358869999999</v>
      </c>
      <c r="K313" s="4">
        <v>146.7479988</v>
      </c>
      <c r="L313" s="4">
        <v>97.683696080000004</v>
      </c>
      <c r="M313" s="4">
        <v>32.035093920000001</v>
      </c>
      <c r="N313" s="4">
        <v>31.603711239999999</v>
      </c>
      <c r="O313" s="4">
        <v>16.877935740000002</v>
      </c>
      <c r="P313" s="4">
        <v>66.547566720000006</v>
      </c>
      <c r="Q313" s="4" t="s">
        <v>0</v>
      </c>
      <c r="R313" s="6">
        <v>4448</v>
      </c>
      <c r="S313" s="4">
        <v>2009</v>
      </c>
      <c r="T313" s="4">
        <v>25</v>
      </c>
      <c r="U313" s="4">
        <v>24</v>
      </c>
      <c r="V313" s="4">
        <v>17</v>
      </c>
      <c r="W313" s="4">
        <v>23</v>
      </c>
      <c r="X313" s="4">
        <v>33</v>
      </c>
      <c r="Y313" s="4">
        <v>31</v>
      </c>
      <c r="Z313" s="4">
        <v>26</v>
      </c>
      <c r="AA313" s="4">
        <v>21</v>
      </c>
      <c r="AB313" s="4">
        <v>19</v>
      </c>
      <c r="AC313" s="4">
        <v>22</v>
      </c>
      <c r="AD313" s="4">
        <v>19</v>
      </c>
    </row>
    <row r="314" spans="1:30" x14ac:dyDescent="0.2">
      <c r="A314" s="13">
        <f t="shared" si="1"/>
        <v>2010</v>
      </c>
      <c r="B314" s="4">
        <v>442.26612019999999</v>
      </c>
      <c r="C314" s="4">
        <v>120.70858339999999</v>
      </c>
      <c r="D314" s="4">
        <v>248.30103460000001</v>
      </c>
      <c r="E314" s="4">
        <v>3122.799528</v>
      </c>
      <c r="F314" s="4">
        <v>1364.048554</v>
      </c>
      <c r="G314" s="4">
        <v>410.52533499999998</v>
      </c>
      <c r="H314" s="4">
        <v>339.62384989999998</v>
      </c>
      <c r="I314" s="4">
        <v>357.10986450000001</v>
      </c>
      <c r="J314" s="4">
        <v>378.12229009999999</v>
      </c>
      <c r="K314" s="4">
        <v>256.0634814</v>
      </c>
      <c r="L314" s="4">
        <v>220.4927897</v>
      </c>
      <c r="M314" s="4">
        <v>80.346792899999997</v>
      </c>
      <c r="N314" s="4">
        <v>47.222827639999998</v>
      </c>
      <c r="O314" s="4">
        <v>27.90131332</v>
      </c>
      <c r="P314" s="4">
        <v>59.15639419</v>
      </c>
      <c r="Q314" s="4" t="s">
        <v>0</v>
      </c>
      <c r="R314" s="6">
        <v>7544</v>
      </c>
      <c r="S314" s="4">
        <v>2010</v>
      </c>
      <c r="T314" s="4">
        <v>29</v>
      </c>
      <c r="U314" s="4">
        <v>28</v>
      </c>
      <c r="V314" s="4">
        <v>23</v>
      </c>
      <c r="W314" s="4">
        <v>6</v>
      </c>
      <c r="X314" s="4">
        <v>21</v>
      </c>
      <c r="Y314" s="4">
        <v>32</v>
      </c>
      <c r="Z314" s="4">
        <v>30</v>
      </c>
      <c r="AA314" s="4">
        <v>24</v>
      </c>
      <c r="AB314" s="4">
        <v>13</v>
      </c>
      <c r="AC314" s="4">
        <v>13</v>
      </c>
      <c r="AD314" s="4">
        <v>9</v>
      </c>
    </row>
    <row r="315" spans="1:30" x14ac:dyDescent="0.2">
      <c r="A315" s="13">
        <f t="shared" si="1"/>
        <v>2011</v>
      </c>
      <c r="B315" s="4">
        <v>1018.0611689999999</v>
      </c>
      <c r="C315" s="4">
        <v>112.9284052</v>
      </c>
      <c r="D315" s="4">
        <v>280.71002399999998</v>
      </c>
      <c r="E315" s="4">
        <v>385.61997789999998</v>
      </c>
      <c r="F315" s="4">
        <v>1969.192626</v>
      </c>
      <c r="G315" s="4">
        <v>945.6645436</v>
      </c>
      <c r="H315" s="4">
        <v>266.67000519999999</v>
      </c>
      <c r="I315" s="4">
        <v>145.1887342</v>
      </c>
      <c r="J315" s="4">
        <v>223.9777359</v>
      </c>
      <c r="K315" s="4">
        <v>220.40802500000001</v>
      </c>
      <c r="L315" s="4">
        <v>181.4915987</v>
      </c>
      <c r="M315" s="4">
        <v>136.01498520000001</v>
      </c>
      <c r="N315" s="4">
        <v>55.972648249999999</v>
      </c>
      <c r="O315" s="4">
        <v>26.52938447</v>
      </c>
      <c r="P315" s="4">
        <v>68.814886729999998</v>
      </c>
      <c r="Q315" s="4" t="s">
        <v>0</v>
      </c>
      <c r="R315" s="6">
        <v>6111</v>
      </c>
      <c r="S315" s="4">
        <v>2011</v>
      </c>
      <c r="T315" s="4">
        <v>20</v>
      </c>
      <c r="U315" s="4">
        <v>31</v>
      </c>
      <c r="V315" s="4">
        <v>24</v>
      </c>
      <c r="W315" s="4">
        <v>28</v>
      </c>
      <c r="X315" s="4">
        <v>13</v>
      </c>
      <c r="Y315" s="4">
        <v>26</v>
      </c>
      <c r="Z315" s="4">
        <v>31</v>
      </c>
      <c r="AA315" s="4">
        <v>32</v>
      </c>
      <c r="AB315" s="4">
        <v>23</v>
      </c>
      <c r="AC315" s="4">
        <v>16</v>
      </c>
      <c r="AD315" s="4">
        <v>13</v>
      </c>
    </row>
    <row r="316" spans="1:30" x14ac:dyDescent="0.2">
      <c r="A316" s="13">
        <f t="shared" si="1"/>
        <v>2012</v>
      </c>
      <c r="B316" s="4">
        <v>1147.714729</v>
      </c>
      <c r="C316" s="4">
        <v>216.92759839999999</v>
      </c>
      <c r="D316" s="4">
        <v>416.96249080000001</v>
      </c>
      <c r="E316" s="4">
        <v>3301.1713530000002</v>
      </c>
      <c r="F316" s="4">
        <v>828.16337420000002</v>
      </c>
      <c r="G316" s="4">
        <v>1319.392877</v>
      </c>
      <c r="H316" s="4">
        <v>424.61970359999998</v>
      </c>
      <c r="I316" s="4">
        <v>161.56566380000001</v>
      </c>
      <c r="J316" s="4">
        <v>109.59397509999999</v>
      </c>
      <c r="K316" s="4">
        <v>147.4153541</v>
      </c>
      <c r="L316" s="4">
        <v>119.48395309999999</v>
      </c>
      <c r="M316" s="4">
        <v>104.4793341</v>
      </c>
      <c r="N316" s="4">
        <v>86.829513449999993</v>
      </c>
      <c r="O316" s="4">
        <v>29.19048991</v>
      </c>
      <c r="P316" s="4">
        <v>53.447593240000003</v>
      </c>
      <c r="Q316" s="4" t="s">
        <v>0</v>
      </c>
      <c r="R316" s="6">
        <v>8504</v>
      </c>
      <c r="S316" s="4">
        <v>2012</v>
      </c>
      <c r="T316" s="4">
        <v>19</v>
      </c>
      <c r="U316" s="4">
        <v>23</v>
      </c>
      <c r="V316" s="4">
        <v>18</v>
      </c>
      <c r="W316" s="4">
        <v>4</v>
      </c>
      <c r="X316" s="4">
        <v>27</v>
      </c>
      <c r="Y316" s="4">
        <v>19</v>
      </c>
      <c r="Z316" s="4">
        <v>27</v>
      </c>
      <c r="AA316" s="4">
        <v>31</v>
      </c>
      <c r="AB316" s="4">
        <v>27</v>
      </c>
      <c r="AC316" s="4">
        <v>20</v>
      </c>
      <c r="AD316" s="4">
        <v>16</v>
      </c>
    </row>
    <row r="317" spans="1:30" x14ac:dyDescent="0.2">
      <c r="A317" s="13">
        <f t="shared" si="1"/>
        <v>2013</v>
      </c>
      <c r="B317" s="4">
        <v>1095.1129980000001</v>
      </c>
      <c r="C317" s="4">
        <v>93.131608729999996</v>
      </c>
      <c r="D317" s="4">
        <v>205.8300112</v>
      </c>
      <c r="E317" s="4">
        <v>992.91174590000003</v>
      </c>
      <c r="F317" s="4">
        <v>5164.5093539999998</v>
      </c>
      <c r="G317" s="4">
        <v>1187.7626780000001</v>
      </c>
      <c r="H317" s="4">
        <v>717.66870979999999</v>
      </c>
      <c r="I317" s="4">
        <v>244.85334180000001</v>
      </c>
      <c r="J317" s="4">
        <v>81.498637349999996</v>
      </c>
      <c r="K317" s="4">
        <v>72.233118169999997</v>
      </c>
      <c r="L317" s="4">
        <v>95.515592229999996</v>
      </c>
      <c r="M317" s="4">
        <v>71.078707850000001</v>
      </c>
      <c r="N317" s="4">
        <v>66.399342599999997</v>
      </c>
      <c r="O317" s="4">
        <v>35.926782420000002</v>
      </c>
      <c r="P317" s="4">
        <v>48.601081450000002</v>
      </c>
      <c r="Q317" s="4" t="s">
        <v>0</v>
      </c>
      <c r="R317" s="6">
        <v>10289</v>
      </c>
      <c r="S317" s="4">
        <v>2012</v>
      </c>
      <c r="T317" s="4">
        <v>17</v>
      </c>
      <c r="U317" s="4">
        <v>29</v>
      </c>
      <c r="V317" s="4">
        <v>26</v>
      </c>
      <c r="W317" s="4">
        <v>19</v>
      </c>
      <c r="X317" s="4">
        <v>2</v>
      </c>
      <c r="Y317" s="4">
        <v>20</v>
      </c>
      <c r="Z317" s="4">
        <v>21</v>
      </c>
      <c r="AA317" s="4">
        <v>27</v>
      </c>
      <c r="AB317" s="4">
        <v>31</v>
      </c>
      <c r="AC317" s="4">
        <v>29</v>
      </c>
      <c r="AD317" s="4">
        <v>20</v>
      </c>
    </row>
    <row r="318" spans="1:30" x14ac:dyDescent="0.2">
      <c r="A318" s="13">
        <f t="shared" si="1"/>
        <v>2014</v>
      </c>
      <c r="B318" s="4">
        <v>1848.3245240000001</v>
      </c>
      <c r="C318" s="4">
        <v>629.09893369999998</v>
      </c>
      <c r="D318" s="4">
        <v>283.37953379999999</v>
      </c>
      <c r="E318" s="4">
        <v>369.48655659999997</v>
      </c>
      <c r="F318" s="4">
        <v>1764.1554719999999</v>
      </c>
      <c r="G318" s="4">
        <v>6503.7716870000004</v>
      </c>
      <c r="H318" s="4">
        <v>3358.3437760000002</v>
      </c>
      <c r="I318" s="4">
        <v>682.73312580000004</v>
      </c>
      <c r="J318" s="4">
        <v>366.8216104</v>
      </c>
      <c r="K318" s="4">
        <v>128.99723280000001</v>
      </c>
      <c r="L318" s="4">
        <v>49.319596760000003</v>
      </c>
      <c r="M318" s="4">
        <v>67.924819389999996</v>
      </c>
      <c r="N318" s="4">
        <v>68.337476789999997</v>
      </c>
      <c r="O318" s="4">
        <v>32.630334099999999</v>
      </c>
      <c r="P318" s="4">
        <v>83.230790380000002</v>
      </c>
      <c r="Q318" s="4" t="s">
        <v>0</v>
      </c>
      <c r="R318" s="6">
        <v>16288</v>
      </c>
      <c r="S318" s="4">
        <v>2012</v>
      </c>
      <c r="T318" s="4">
        <v>9</v>
      </c>
      <c r="U318" s="4">
        <v>12</v>
      </c>
      <c r="V318" s="4">
        <v>22</v>
      </c>
      <c r="W318" s="4">
        <v>29</v>
      </c>
      <c r="X318" s="4">
        <v>15</v>
      </c>
      <c r="Y318" s="4">
        <v>1</v>
      </c>
      <c r="Z318" s="4">
        <v>2</v>
      </c>
      <c r="AA318" s="4">
        <v>11</v>
      </c>
      <c r="AB318" s="4">
        <v>16</v>
      </c>
      <c r="AC318" s="4">
        <v>24</v>
      </c>
      <c r="AD318" s="4">
        <v>28</v>
      </c>
    </row>
    <row r="319" spans="1:30" x14ac:dyDescent="0.2">
      <c r="A319" s="13">
        <f t="shared" si="1"/>
        <v>2015</v>
      </c>
      <c r="B319" s="4">
        <v>1025.6295640000001</v>
      </c>
      <c r="C319" s="4">
        <v>794.06713460000003</v>
      </c>
      <c r="D319" s="4">
        <v>2377.3302619999999</v>
      </c>
      <c r="E319" s="4">
        <v>607.36894489999997</v>
      </c>
      <c r="F319" s="4">
        <v>1254.4639199999999</v>
      </c>
      <c r="G319" s="4">
        <v>2318.9438570000002</v>
      </c>
      <c r="H319" s="4">
        <v>4459.171816</v>
      </c>
      <c r="I319" s="4">
        <v>1285.6495440000001</v>
      </c>
      <c r="J319" s="4">
        <v>294.4798849</v>
      </c>
      <c r="K319" s="4">
        <v>140.54623190000001</v>
      </c>
      <c r="L319" s="4">
        <v>16.210166510000001</v>
      </c>
      <c r="M319" s="4">
        <v>14.734103620000001</v>
      </c>
      <c r="N319" s="4">
        <v>27.36910829</v>
      </c>
      <c r="O319" s="4">
        <v>16.21910385</v>
      </c>
      <c r="P319" s="4">
        <v>34.743573310000002</v>
      </c>
    </row>
    <row r="320" spans="1:30" x14ac:dyDescent="0.2">
      <c r="A320" s="13">
        <f t="shared" si="1"/>
        <v>2016</v>
      </c>
      <c r="B320" s="4">
        <v>677.90942140000004</v>
      </c>
      <c r="C320" s="4">
        <v>429.97055230000001</v>
      </c>
      <c r="D320" s="4">
        <v>614.81528079999998</v>
      </c>
      <c r="E320" s="4">
        <v>3668.4269159999999</v>
      </c>
      <c r="F320" s="4">
        <v>1426.6373960000001</v>
      </c>
      <c r="G320" s="4">
        <v>906.7926258</v>
      </c>
      <c r="H320" s="4">
        <v>1231.2527480000001</v>
      </c>
      <c r="I320" s="4">
        <v>1763.1659770000001</v>
      </c>
      <c r="J320" s="4">
        <v>343.30685060000002</v>
      </c>
      <c r="K320" s="4">
        <v>132.92303799999999</v>
      </c>
      <c r="L320" s="4">
        <v>42.202942579999998</v>
      </c>
      <c r="M320" s="4">
        <v>9.4747942460000001</v>
      </c>
      <c r="N320" s="4">
        <v>9.7530150500000001</v>
      </c>
      <c r="O320" s="4">
        <v>2.791699226</v>
      </c>
      <c r="P320" s="4">
        <v>3.8019699660000001</v>
      </c>
    </row>
    <row r="321" spans="1:27" x14ac:dyDescent="0.2">
      <c r="A321" s="13">
        <f t="shared" si="1"/>
        <v>2017</v>
      </c>
      <c r="B321" s="4">
        <v>544.56185830000004</v>
      </c>
      <c r="C321" s="4">
        <v>280.31459799999999</v>
      </c>
      <c r="D321" s="4">
        <v>451.76761440000001</v>
      </c>
      <c r="E321" s="4">
        <v>2461.5149860000001</v>
      </c>
      <c r="F321" s="4">
        <v>2916.545376</v>
      </c>
      <c r="G321" s="4">
        <v>1252.562786</v>
      </c>
      <c r="H321" s="4">
        <v>850.78567740000005</v>
      </c>
      <c r="I321" s="4">
        <v>753.12410899999998</v>
      </c>
      <c r="J321" s="4">
        <v>882.42297729999996</v>
      </c>
      <c r="K321" s="4">
        <v>250.96539960000001</v>
      </c>
      <c r="L321" s="4">
        <v>86.830821470000004</v>
      </c>
      <c r="M321" s="4">
        <v>31.037945799999999</v>
      </c>
      <c r="N321" s="4">
        <v>3.3069365849999999</v>
      </c>
      <c r="O321" s="4">
        <v>1.217818743</v>
      </c>
      <c r="P321" s="4">
        <v>4.5639642360000003</v>
      </c>
    </row>
    <row r="322" spans="1:27" x14ac:dyDescent="0.2">
      <c r="A322" s="13">
        <f t="shared" si="1"/>
        <v>2018</v>
      </c>
      <c r="B322" s="4">
        <v>977.98395359999995</v>
      </c>
      <c r="C322" s="4">
        <v>456.16349389999999</v>
      </c>
      <c r="D322" s="4">
        <v>194.71547720000001</v>
      </c>
      <c r="E322" s="4">
        <v>394.04531170000001</v>
      </c>
      <c r="F322" s="4">
        <v>2740.999581</v>
      </c>
      <c r="G322" s="4">
        <v>1487.1627490000001</v>
      </c>
      <c r="H322" s="4">
        <v>491.25830819999999</v>
      </c>
      <c r="I322" s="4">
        <v>359.0398677</v>
      </c>
      <c r="J322" s="4">
        <v>362.30595979999998</v>
      </c>
      <c r="K322" s="4">
        <v>279.07938009999998</v>
      </c>
      <c r="L322" s="4">
        <v>87.311831080000005</v>
      </c>
      <c r="M322" s="4">
        <v>13.83935275</v>
      </c>
      <c r="N322" s="4">
        <v>1.8569811970000001</v>
      </c>
      <c r="O322" s="4">
        <v>0</v>
      </c>
      <c r="P322" s="4">
        <v>4.8288475550000003</v>
      </c>
    </row>
    <row r="323" spans="1:27" x14ac:dyDescent="0.2">
      <c r="B323" s="4" t="s">
        <v>0</v>
      </c>
      <c r="C323" s="4" t="s">
        <v>77</v>
      </c>
      <c r="D323" s="4" t="s">
        <v>92</v>
      </c>
      <c r="E323" s="4" t="s">
        <v>115</v>
      </c>
      <c r="F323" s="4" t="s">
        <v>0</v>
      </c>
      <c r="G323" s="4" t="s">
        <v>116</v>
      </c>
      <c r="H323" s="4" t="s">
        <v>79</v>
      </c>
      <c r="I323" s="4" t="s">
        <v>117</v>
      </c>
      <c r="J323" s="4" t="s">
        <v>118</v>
      </c>
    </row>
    <row r="324" spans="1:27" x14ac:dyDescent="0.2">
      <c r="B324" s="4" t="s">
        <v>0</v>
      </c>
      <c r="C324" s="4">
        <v>1979</v>
      </c>
      <c r="D324" s="4">
        <v>1982</v>
      </c>
      <c r="E324" s="4">
        <v>1985</v>
      </c>
      <c r="F324" s="4">
        <v>1988</v>
      </c>
      <c r="G324" s="4">
        <v>1991</v>
      </c>
      <c r="H324" s="4">
        <v>1994</v>
      </c>
      <c r="I324" s="4">
        <v>1996</v>
      </c>
      <c r="J324" s="4">
        <v>1997</v>
      </c>
      <c r="K324" s="4">
        <v>1999</v>
      </c>
      <c r="L324" s="4">
        <v>2000</v>
      </c>
      <c r="M324" s="4">
        <v>2002</v>
      </c>
      <c r="N324" s="4">
        <v>2004</v>
      </c>
      <c r="O324" s="4">
        <v>2006</v>
      </c>
      <c r="P324" s="4">
        <v>2007</v>
      </c>
      <c r="Q324" s="4">
        <v>2008</v>
      </c>
      <c r="R324" s="4" t="s">
        <v>119</v>
      </c>
      <c r="S324" s="4">
        <v>2009</v>
      </c>
      <c r="T324" s="4">
        <v>2010</v>
      </c>
      <c r="U324" s="4">
        <v>2012</v>
      </c>
      <c r="V324" s="4">
        <v>2014</v>
      </c>
    </row>
    <row r="325" spans="1:27" x14ac:dyDescent="0.2">
      <c r="B325" s="4" t="s">
        <v>0</v>
      </c>
      <c r="C325" s="4">
        <v>46314</v>
      </c>
      <c r="D325" s="4">
        <v>17805</v>
      </c>
      <c r="E325" s="4">
        <v>14965</v>
      </c>
      <c r="F325" s="4">
        <v>12280.047689999999</v>
      </c>
      <c r="G325" s="4">
        <v>7729.5211740000004</v>
      </c>
      <c r="H325" s="4">
        <v>9129.6207649999997</v>
      </c>
      <c r="I325" s="4">
        <v>5552.9040080000004</v>
      </c>
      <c r="J325" s="4">
        <v>6319.4875490000004</v>
      </c>
      <c r="K325" s="4">
        <v>9488.7866040000008</v>
      </c>
      <c r="L325" s="4">
        <v>7371.8335509999997</v>
      </c>
      <c r="M325" s="4">
        <v>11560.449339999999</v>
      </c>
      <c r="N325" s="4">
        <v>6818.7390079999996</v>
      </c>
      <c r="O325" s="4">
        <v>2940.0927700000002</v>
      </c>
      <c r="P325" s="4">
        <v>3618.120222</v>
      </c>
      <c r="Q325" s="4">
        <v>4667.5030159999997</v>
      </c>
      <c r="R325" s="4">
        <v>2869.7125430000001</v>
      </c>
      <c r="S325" s="4">
        <v>10023.03476</v>
      </c>
      <c r="T325" s="4">
        <v>6600.3990860000004</v>
      </c>
      <c r="U325" s="4">
        <v>13072.70542</v>
      </c>
    </row>
    <row r="326" spans="1:27" x14ac:dyDescent="0.2">
      <c r="B326" s="4" t="s">
        <v>0</v>
      </c>
      <c r="C326" s="4">
        <v>1979</v>
      </c>
      <c r="D326" s="4">
        <v>1982</v>
      </c>
      <c r="E326" s="4">
        <v>1985</v>
      </c>
      <c r="F326" s="4">
        <v>1988</v>
      </c>
      <c r="G326" s="4">
        <v>1991</v>
      </c>
      <c r="H326" s="4">
        <v>1994</v>
      </c>
      <c r="I326" s="4">
        <v>1996</v>
      </c>
      <c r="J326" s="4">
        <v>1997</v>
      </c>
      <c r="K326" s="4">
        <v>1999</v>
      </c>
      <c r="L326" s="4">
        <v>2000</v>
      </c>
      <c r="M326" s="4">
        <v>2002</v>
      </c>
      <c r="N326" s="4">
        <v>2004</v>
      </c>
      <c r="O326" s="4">
        <v>2006</v>
      </c>
      <c r="P326" s="4">
        <v>2007</v>
      </c>
      <c r="Q326" s="4">
        <v>2008</v>
      </c>
      <c r="R326" s="4">
        <v>2009</v>
      </c>
      <c r="S326" s="4">
        <v>2010</v>
      </c>
      <c r="T326" s="4">
        <v>2011</v>
      </c>
    </row>
    <row r="327" spans="1:27" x14ac:dyDescent="0.2">
      <c r="B327" s="4" t="s">
        <v>0</v>
      </c>
      <c r="C327" s="4" t="s">
        <v>120</v>
      </c>
      <c r="D327" s="4">
        <v>2.5</v>
      </c>
      <c r="E327" s="4">
        <v>0.2</v>
      </c>
      <c r="F327" s="4">
        <v>0.2</v>
      </c>
      <c r="G327" s="4">
        <v>0.2</v>
      </c>
      <c r="H327" s="4">
        <v>0.2</v>
      </c>
      <c r="I327" s="4">
        <v>0.19236371399999999</v>
      </c>
      <c r="J327" s="4">
        <v>0.15962095500000001</v>
      </c>
      <c r="K327" s="4">
        <v>0.15143526500000001</v>
      </c>
      <c r="L327" s="4">
        <v>0.225106474</v>
      </c>
      <c r="M327" s="4">
        <v>0.13097104000000001</v>
      </c>
      <c r="N327" s="4">
        <v>0.126878195</v>
      </c>
      <c r="O327" s="4">
        <v>0.15143526500000001</v>
      </c>
      <c r="P327" s="4">
        <v>0.15962095500000001</v>
      </c>
      <c r="Q327" s="4">
        <v>0.184178024</v>
      </c>
      <c r="R327" s="4">
        <v>0.31264905599999998</v>
      </c>
      <c r="S327" s="4">
        <v>0.360170359</v>
      </c>
      <c r="T327" s="4">
        <v>0.245570699</v>
      </c>
      <c r="U327" s="4">
        <v>0.25</v>
      </c>
      <c r="V327" s="4">
        <v>0.204477459</v>
      </c>
    </row>
    <row r="328" spans="1:27" x14ac:dyDescent="0.2">
      <c r="B328" s="4" t="s">
        <v>121</v>
      </c>
      <c r="C328" s="4">
        <v>3561</v>
      </c>
      <c r="D328" s="4">
        <v>2993</v>
      </c>
      <c r="E328" s="4">
        <v>2456.0095379999998</v>
      </c>
      <c r="F328" s="4">
        <v>1545.904235</v>
      </c>
      <c r="G328" s="4">
        <v>1756.207762</v>
      </c>
      <c r="H328" s="4">
        <v>886.35983810000005</v>
      </c>
      <c r="I328" s="4">
        <v>956.99326880000001</v>
      </c>
      <c r="J328" s="4">
        <v>2135.987298</v>
      </c>
      <c r="K328" s="4">
        <v>965.49670400000002</v>
      </c>
      <c r="L328" s="4">
        <v>1466.768941</v>
      </c>
      <c r="M328" s="4">
        <v>1032.597546</v>
      </c>
      <c r="N328" s="4">
        <v>469.30041440000002</v>
      </c>
      <c r="O328" s="4">
        <v>666.37823470000001</v>
      </c>
      <c r="P328" s="4">
        <v>1459.2904129999999</v>
      </c>
      <c r="Q328" s="4">
        <v>1033.5853959999999</v>
      </c>
      <c r="R328" s="4">
        <v>2461.3636550000001</v>
      </c>
      <c r="S328" s="4">
        <v>1650.0997709999999</v>
      </c>
      <c r="T328" s="4">
        <v>3236.3082220000001</v>
      </c>
      <c r="U328" s="4">
        <v>2673.0735810000001</v>
      </c>
    </row>
    <row r="329" spans="1:27" x14ac:dyDescent="0.2">
      <c r="C329" s="4">
        <v>1756.207762</v>
      </c>
      <c r="D329" s="4">
        <v>886.35983810000005</v>
      </c>
      <c r="E329" s="4">
        <v>956.99326880000001</v>
      </c>
      <c r="F329" s="4">
        <v>2135.987298</v>
      </c>
      <c r="G329" s="4">
        <v>965.49670400000002</v>
      </c>
      <c r="H329" s="4">
        <v>1466.768941</v>
      </c>
      <c r="I329" s="4">
        <v>1032.597546</v>
      </c>
      <c r="J329" s="4">
        <v>469.30041440000002</v>
      </c>
      <c r="K329" s="4">
        <v>666.37823470000001</v>
      </c>
      <c r="L329" s="4">
        <v>1459.2904129999999</v>
      </c>
      <c r="M329" s="4">
        <v>1033.5853959999999</v>
      </c>
      <c r="N329" s="4">
        <v>2461.3636550000001</v>
      </c>
      <c r="O329" s="4">
        <v>1650.0997709999999</v>
      </c>
      <c r="P329" s="4">
        <v>3236.3082220000001</v>
      </c>
      <c r="Q329" s="4">
        <v>3054.0310439999998</v>
      </c>
      <c r="R329" s="4">
        <v>1500</v>
      </c>
    </row>
    <row r="330" spans="1:27" x14ac:dyDescent="0.2">
      <c r="B330" s="4" t="s">
        <v>0</v>
      </c>
      <c r="C330" s="4" t="s">
        <v>77</v>
      </c>
      <c r="D330" s="4" t="s">
        <v>79</v>
      </c>
      <c r="E330" s="4" t="s">
        <v>122</v>
      </c>
      <c r="F330" s="4" t="s">
        <v>0</v>
      </c>
      <c r="G330" s="4" t="s">
        <v>116</v>
      </c>
      <c r="H330" s="4" t="s">
        <v>79</v>
      </c>
      <c r="I330" s="4" t="s">
        <v>117</v>
      </c>
      <c r="J330" s="4" t="s">
        <v>118</v>
      </c>
      <c r="K330" s="4" t="s">
        <v>112</v>
      </c>
      <c r="L330" s="4" t="s">
        <v>19</v>
      </c>
      <c r="M330" s="4" t="s">
        <v>113</v>
      </c>
      <c r="N330" s="4" t="s">
        <v>114</v>
      </c>
      <c r="O330" s="4">
        <v>2</v>
      </c>
      <c r="P330" s="4" t="s">
        <v>123</v>
      </c>
      <c r="Q330" s="4" t="s">
        <v>114</v>
      </c>
      <c r="R330" s="4">
        <v>3</v>
      </c>
      <c r="S330" s="4" t="s">
        <v>123</v>
      </c>
      <c r="T330" s="4" t="s">
        <v>114</v>
      </c>
    </row>
    <row r="331" spans="1:27" x14ac:dyDescent="0.2">
      <c r="B331" s="4" t="s">
        <v>0</v>
      </c>
      <c r="C331" s="4">
        <v>69110</v>
      </c>
      <c r="D331" s="4">
        <v>41132</v>
      </c>
      <c r="E331" s="4">
        <v>3884</v>
      </c>
      <c r="F331" s="4">
        <v>413</v>
      </c>
      <c r="G331" s="4">
        <v>534</v>
      </c>
      <c r="H331" s="4">
        <v>128</v>
      </c>
      <c r="I331" s="4">
        <v>30</v>
      </c>
      <c r="J331" s="4">
        <v>4</v>
      </c>
      <c r="K331" s="4">
        <v>28</v>
      </c>
      <c r="L331" s="4">
        <v>59</v>
      </c>
      <c r="M331" s="4">
        <v>69</v>
      </c>
      <c r="N331" s="4">
        <v>29</v>
      </c>
      <c r="O331" s="4">
        <v>3</v>
      </c>
      <c r="P331" s="4">
        <v>1</v>
      </c>
      <c r="Q331" s="4">
        <v>0</v>
      </c>
      <c r="R331" s="4" t="s">
        <v>0</v>
      </c>
      <c r="S331" s="6">
        <v>115424</v>
      </c>
      <c r="T331" s="4">
        <v>46314</v>
      </c>
      <c r="U331" s="4">
        <v>1</v>
      </c>
      <c r="V331" s="4">
        <v>1</v>
      </c>
      <c r="W331" s="4">
        <v>3</v>
      </c>
      <c r="X331" s="4">
        <v>16</v>
      </c>
    </row>
    <row r="332" spans="1:27" x14ac:dyDescent="0.2">
      <c r="B332" s="4" t="s">
        <v>0</v>
      </c>
      <c r="C332" s="4">
        <v>108</v>
      </c>
      <c r="D332" s="4">
        <v>3401</v>
      </c>
      <c r="E332" s="4">
        <v>4108</v>
      </c>
      <c r="F332" s="4">
        <v>7637</v>
      </c>
      <c r="G332" s="4">
        <v>1790</v>
      </c>
      <c r="H332" s="4">
        <v>283</v>
      </c>
      <c r="I332" s="4">
        <v>141</v>
      </c>
      <c r="J332" s="4">
        <v>178</v>
      </c>
      <c r="K332" s="4">
        <v>90</v>
      </c>
      <c r="L332" s="4">
        <v>55</v>
      </c>
      <c r="M332" s="4">
        <v>122</v>
      </c>
      <c r="N332" s="4">
        <v>0</v>
      </c>
      <c r="O332" s="4">
        <v>0</v>
      </c>
      <c r="P332" s="4">
        <v>0</v>
      </c>
      <c r="Q332" s="4">
        <v>0</v>
      </c>
      <c r="R332" s="4" t="s">
        <v>0</v>
      </c>
      <c r="S332" s="6">
        <v>17913</v>
      </c>
      <c r="T332" s="4">
        <v>17805</v>
      </c>
      <c r="U332" s="4">
        <v>14</v>
      </c>
      <c r="V332" s="4">
        <v>7</v>
      </c>
      <c r="W332" s="4">
        <v>2</v>
      </c>
      <c r="X332" s="4">
        <v>1</v>
      </c>
    </row>
    <row r="333" spans="1:27" x14ac:dyDescent="0.2">
      <c r="B333" s="4" t="s">
        <v>0</v>
      </c>
      <c r="C333" s="4">
        <v>2076</v>
      </c>
      <c r="D333" s="4">
        <v>929</v>
      </c>
      <c r="E333" s="4">
        <v>8149</v>
      </c>
      <c r="F333" s="4">
        <v>898</v>
      </c>
      <c r="G333" s="4">
        <v>2186</v>
      </c>
      <c r="H333" s="4">
        <v>1510</v>
      </c>
      <c r="I333" s="4">
        <v>1127</v>
      </c>
      <c r="J333" s="4">
        <v>130</v>
      </c>
      <c r="K333" s="4">
        <v>21</v>
      </c>
      <c r="L333" s="4">
        <v>7</v>
      </c>
      <c r="M333" s="4">
        <v>8</v>
      </c>
      <c r="N333" s="4">
        <v>0</v>
      </c>
      <c r="O333" s="4">
        <v>0</v>
      </c>
      <c r="P333" s="4">
        <v>0</v>
      </c>
      <c r="Q333" s="4">
        <v>0</v>
      </c>
      <c r="R333" s="4" t="s">
        <v>0</v>
      </c>
      <c r="S333" s="6">
        <v>17041</v>
      </c>
      <c r="T333" s="4">
        <v>14965</v>
      </c>
      <c r="U333" s="4">
        <v>6</v>
      </c>
      <c r="V333" s="4">
        <v>15</v>
      </c>
      <c r="W333" s="4">
        <v>1</v>
      </c>
      <c r="X333" s="4">
        <v>11</v>
      </c>
    </row>
    <row r="334" spans="1:27" x14ac:dyDescent="0.2">
      <c r="B334" s="4" t="s">
        <v>0</v>
      </c>
      <c r="C334" s="4">
        <v>10.85474</v>
      </c>
      <c r="D334" s="4">
        <v>1112</v>
      </c>
      <c r="E334" s="4">
        <v>3586</v>
      </c>
      <c r="F334" s="4">
        <v>3864</v>
      </c>
      <c r="G334" s="4">
        <v>739</v>
      </c>
      <c r="H334" s="4">
        <v>1882</v>
      </c>
      <c r="I334" s="4">
        <v>403</v>
      </c>
      <c r="J334" s="4">
        <v>151</v>
      </c>
      <c r="K334" s="4">
        <v>129.52866</v>
      </c>
      <c r="L334" s="4">
        <v>254.51902999999999</v>
      </c>
      <c r="M334" s="4">
        <v>159</v>
      </c>
      <c r="N334" s="4">
        <v>0</v>
      </c>
      <c r="O334" s="4">
        <v>0</v>
      </c>
      <c r="P334" s="4">
        <v>0</v>
      </c>
      <c r="Q334" s="4">
        <v>0</v>
      </c>
      <c r="R334" s="4" t="s">
        <v>0</v>
      </c>
      <c r="S334" s="6">
        <v>12291</v>
      </c>
      <c r="T334" s="4">
        <v>12280.047689999999</v>
      </c>
      <c r="U334" s="4">
        <v>18</v>
      </c>
      <c r="V334" s="4">
        <v>13</v>
      </c>
      <c r="W334" s="4">
        <v>6</v>
      </c>
      <c r="X334" s="4">
        <v>2</v>
      </c>
    </row>
    <row r="335" spans="1:27" x14ac:dyDescent="0.2">
      <c r="B335" s="4" t="s">
        <v>0</v>
      </c>
      <c r="C335" s="4">
        <v>639.26753799999994</v>
      </c>
      <c r="D335" s="4">
        <v>5942.3292549999996</v>
      </c>
      <c r="E335" s="4">
        <v>967.02642100000003</v>
      </c>
      <c r="F335" s="4">
        <v>214.547946</v>
      </c>
      <c r="G335" s="4">
        <v>224.12922699999999</v>
      </c>
      <c r="H335" s="4">
        <v>133.045368</v>
      </c>
      <c r="I335" s="4">
        <v>119.732088</v>
      </c>
      <c r="J335" s="4">
        <v>38.685293000000001</v>
      </c>
      <c r="K335" s="4">
        <v>37.037005999999998</v>
      </c>
      <c r="L335" s="4">
        <v>14.667192999999999</v>
      </c>
      <c r="M335" s="4">
        <v>16.038739</v>
      </c>
      <c r="N335" s="4">
        <v>5.2750120000000003</v>
      </c>
      <c r="O335" s="4">
        <v>7.8624049999999999</v>
      </c>
      <c r="P335" s="4">
        <v>4.59</v>
      </c>
      <c r="Q335" s="4">
        <v>4.5552210000000004</v>
      </c>
      <c r="R335" s="4" t="s">
        <v>0</v>
      </c>
      <c r="S335" s="6">
        <v>8369</v>
      </c>
      <c r="T335" s="4">
        <v>7729.5211740000004</v>
      </c>
      <c r="U335" s="4">
        <v>8</v>
      </c>
      <c r="V335" s="4">
        <v>4</v>
      </c>
      <c r="W335" s="4">
        <v>15</v>
      </c>
      <c r="X335" s="4">
        <v>17</v>
      </c>
    </row>
    <row r="336" spans="1:27" x14ac:dyDescent="0.2">
      <c r="A336" s="13">
        <v>1994</v>
      </c>
      <c r="C336" s="11">
        <v>982.76115860000004</v>
      </c>
      <c r="D336" s="11">
        <v>4093.5920019999999</v>
      </c>
      <c r="E336" s="11">
        <v>1215.6902909999999</v>
      </c>
      <c r="F336" s="11">
        <v>1833.1341110000001</v>
      </c>
      <c r="G336" s="11">
        <v>2262.1063859999999</v>
      </c>
      <c r="H336" s="11">
        <v>386.26789020000001</v>
      </c>
      <c r="I336" s="11">
        <v>106.73179279999999</v>
      </c>
      <c r="J336" s="11">
        <v>97.478186570000005</v>
      </c>
      <c r="K336" s="11">
        <v>54.402527560000003</v>
      </c>
      <c r="L336" s="11">
        <v>65.035806690000001</v>
      </c>
      <c r="M336" s="11">
        <v>28.182293779999998</v>
      </c>
      <c r="N336" s="11">
        <v>44.872013289999998</v>
      </c>
      <c r="O336" s="11">
        <v>18.819945789999998</v>
      </c>
      <c r="P336" s="11">
        <v>17.631710900000002</v>
      </c>
      <c r="Q336" s="11">
        <v>18.233360260000001</v>
      </c>
      <c r="R336" s="4" t="s">
        <v>0</v>
      </c>
      <c r="S336" s="6">
        <v>6149</v>
      </c>
      <c r="T336" s="4">
        <v>9129.6207649999997</v>
      </c>
      <c r="U336" s="4">
        <v>11</v>
      </c>
      <c r="V336" s="4">
        <v>6</v>
      </c>
      <c r="W336" s="4">
        <v>12</v>
      </c>
      <c r="X336" s="4">
        <v>9</v>
      </c>
      <c r="Z336" s="4">
        <v>11224.939479999999</v>
      </c>
      <c r="AA336" s="4">
        <v>1756.207762</v>
      </c>
    </row>
    <row r="337" spans="1:27" x14ac:dyDescent="0.2">
      <c r="A337" s="13">
        <v>1996</v>
      </c>
      <c r="C337" s="11">
        <v>1800.2540550000001</v>
      </c>
      <c r="D337" s="11">
        <v>566.66512890000001</v>
      </c>
      <c r="E337" s="11">
        <v>552.1605677</v>
      </c>
      <c r="F337" s="11">
        <v>2741.05969</v>
      </c>
      <c r="G337" s="11">
        <v>914.96275760000003</v>
      </c>
      <c r="H337" s="11">
        <v>633.53149229999997</v>
      </c>
      <c r="I337" s="11">
        <v>585.04104989999996</v>
      </c>
      <c r="J337" s="11">
        <v>141.69026349999999</v>
      </c>
      <c r="K337" s="11">
        <v>38.61581297</v>
      </c>
      <c r="L337" s="11">
        <v>28.170044690000001</v>
      </c>
      <c r="M337" s="11">
        <v>22.42098893</v>
      </c>
      <c r="N337" s="11">
        <v>39.471901750000001</v>
      </c>
      <c r="O337" s="11">
        <v>13.931626980000001</v>
      </c>
      <c r="P337" s="11">
        <v>24.815192199999998</v>
      </c>
      <c r="Q337" s="11">
        <v>11.36671099</v>
      </c>
      <c r="R337" s="4" t="s">
        <v>0</v>
      </c>
      <c r="S337" s="6">
        <v>5747</v>
      </c>
      <c r="T337" s="4">
        <v>5552.9040080000004</v>
      </c>
      <c r="U337" s="4">
        <v>7</v>
      </c>
      <c r="V337" s="4">
        <v>17</v>
      </c>
      <c r="W337" s="4">
        <v>16</v>
      </c>
      <c r="X337" s="4">
        <v>4</v>
      </c>
      <c r="Z337" s="4">
        <v>8114.1572839999999</v>
      </c>
      <c r="AA337" s="4">
        <v>886.35983810000005</v>
      </c>
    </row>
    <row r="338" spans="1:27" x14ac:dyDescent="0.2">
      <c r="A338" s="13">
        <v>1997</v>
      </c>
      <c r="C338" s="11">
        <v>13250.613369999999</v>
      </c>
      <c r="D338" s="11">
        <v>2878.5767289999999</v>
      </c>
      <c r="E338" s="11">
        <v>439.5912371</v>
      </c>
      <c r="F338" s="11">
        <v>535.61608000000001</v>
      </c>
      <c r="G338" s="11">
        <v>2326.973348</v>
      </c>
      <c r="H338" s="11">
        <v>546.09999070000003</v>
      </c>
      <c r="I338" s="11">
        <v>313.07351929999999</v>
      </c>
      <c r="J338" s="11">
        <v>290.57854859999998</v>
      </c>
      <c r="K338" s="11">
        <v>75.132543139999996</v>
      </c>
      <c r="L338" s="11">
        <v>27.840972539999999</v>
      </c>
      <c r="M338" s="11">
        <v>30.877438699999999</v>
      </c>
      <c r="N338" s="11">
        <v>35.15072189</v>
      </c>
      <c r="O338" s="11">
        <v>38.945678800000003</v>
      </c>
      <c r="P338" s="11">
        <v>18.732704330000001</v>
      </c>
      <c r="Q338" s="11">
        <v>26.406440849999999</v>
      </c>
      <c r="R338" s="4" t="s">
        <v>0</v>
      </c>
      <c r="S338" s="6">
        <v>4705</v>
      </c>
      <c r="T338" s="4">
        <v>6319.4875490000004</v>
      </c>
      <c r="U338" s="4">
        <v>2</v>
      </c>
      <c r="V338" s="4">
        <v>9</v>
      </c>
      <c r="W338" s="4">
        <v>17</v>
      </c>
      <c r="X338" s="4">
        <v>14</v>
      </c>
      <c r="Z338" s="4">
        <v>20834.209330000002</v>
      </c>
      <c r="AA338" s="4">
        <v>956.99326880000001</v>
      </c>
    </row>
    <row r="339" spans="1:27" x14ac:dyDescent="0.2">
      <c r="A339" s="13">
        <v>1999</v>
      </c>
      <c r="C339" s="11">
        <v>607.20365200000003</v>
      </c>
      <c r="D339" s="11">
        <v>1779.9949570000001</v>
      </c>
      <c r="E339" s="11">
        <v>3717.060555</v>
      </c>
      <c r="F339" s="11">
        <v>1809.6749420000001</v>
      </c>
      <c r="G339" s="11">
        <v>651.86233589999995</v>
      </c>
      <c r="H339" s="11">
        <v>397.52067219999998</v>
      </c>
      <c r="I339" s="11">
        <v>1548.0324539999999</v>
      </c>
      <c r="J339" s="11">
        <v>526.25221790000001</v>
      </c>
      <c r="K339" s="11">
        <v>180.02083870000001</v>
      </c>
      <c r="L339" s="11">
        <v>141.64589910000001</v>
      </c>
      <c r="M339" s="11">
        <v>48.242948499999997</v>
      </c>
      <c r="N339" s="11">
        <v>20.49954722</v>
      </c>
      <c r="O339" s="11">
        <v>10.26681262</v>
      </c>
      <c r="P339" s="11">
        <v>7.7953667949999996</v>
      </c>
      <c r="Q339" s="11">
        <v>4.7565796359999997</v>
      </c>
      <c r="R339" s="4" t="s">
        <v>0</v>
      </c>
      <c r="S339" s="6">
        <v>9064</v>
      </c>
      <c r="T339" s="4">
        <v>9488.7866040000008</v>
      </c>
      <c r="U339" s="4">
        <v>13</v>
      </c>
      <c r="V339" s="4">
        <v>11</v>
      </c>
      <c r="W339" s="4">
        <v>5</v>
      </c>
      <c r="X339" s="4">
        <v>8</v>
      </c>
      <c r="Z339" s="4">
        <v>11450.82978</v>
      </c>
      <c r="AA339" s="4">
        <v>2135.987298</v>
      </c>
    </row>
    <row r="340" spans="1:27" x14ac:dyDescent="0.2">
      <c r="A340" s="13">
        <v>2000</v>
      </c>
      <c r="C340" s="11">
        <v>460.36640310000001</v>
      </c>
      <c r="D340" s="11">
        <v>1322.0302790000001</v>
      </c>
      <c r="E340" s="11">
        <v>1230.0548590000001</v>
      </c>
      <c r="F340" s="11">
        <v>2588.0272890000001</v>
      </c>
      <c r="G340" s="11">
        <v>1011.827791</v>
      </c>
      <c r="H340" s="11">
        <v>326.61534289999997</v>
      </c>
      <c r="I340" s="11">
        <v>308.36422210000001</v>
      </c>
      <c r="J340" s="11">
        <v>949.55203489999997</v>
      </c>
      <c r="K340" s="11">
        <v>277.58517160000002</v>
      </c>
      <c r="L340" s="11">
        <v>134.09810970000001</v>
      </c>
      <c r="M340" s="11">
        <v>60.258588899999999</v>
      </c>
      <c r="N340" s="11">
        <v>35.599602249999997</v>
      </c>
      <c r="O340" s="11">
        <v>6.9873676480000002</v>
      </c>
      <c r="P340" s="11">
        <v>4.555128345</v>
      </c>
      <c r="Q340" s="11">
        <v>4.7172468429999999</v>
      </c>
      <c r="R340" s="4" t="s">
        <v>0</v>
      </c>
      <c r="S340" s="6">
        <v>6938</v>
      </c>
      <c r="T340" s="4">
        <v>7371.8335509999997</v>
      </c>
      <c r="U340" s="4">
        <v>12</v>
      </c>
      <c r="V340" s="4">
        <v>12</v>
      </c>
      <c r="W340" s="4">
        <v>11</v>
      </c>
      <c r="X340" s="4">
        <v>5</v>
      </c>
      <c r="Z340" s="4">
        <v>8720.6394359999995</v>
      </c>
      <c r="AA340" s="4">
        <v>965.49670400000002</v>
      </c>
    </row>
    <row r="341" spans="1:27" x14ac:dyDescent="0.2">
      <c r="A341" s="13">
        <v>2002</v>
      </c>
      <c r="C341" s="11">
        <v>722.92605119999996</v>
      </c>
      <c r="D341" s="11">
        <v>4281.0913730000002</v>
      </c>
      <c r="E341" s="11">
        <v>3931.0117700000001</v>
      </c>
      <c r="F341" s="11">
        <v>1435.1814670000001</v>
      </c>
      <c r="G341" s="11">
        <v>838.76764219999995</v>
      </c>
      <c r="H341" s="11">
        <v>771.83004080000001</v>
      </c>
      <c r="I341" s="11">
        <v>389.2720491</v>
      </c>
      <c r="J341" s="11">
        <v>148.92454910000001</v>
      </c>
      <c r="K341" s="11">
        <v>183.82830770000001</v>
      </c>
      <c r="L341" s="11">
        <v>336.92026650000003</v>
      </c>
      <c r="M341" s="11">
        <v>169.37981099999999</v>
      </c>
      <c r="N341" s="11">
        <v>75.551482859999993</v>
      </c>
      <c r="O341" s="11">
        <v>42.336303239999999</v>
      </c>
      <c r="P341" s="11">
        <v>12.69171075</v>
      </c>
      <c r="Q341" s="11">
        <v>4.6144964819999998</v>
      </c>
      <c r="R341" s="4" t="s">
        <v>0</v>
      </c>
      <c r="S341" s="6">
        <v>8340</v>
      </c>
      <c r="T341" s="4">
        <v>11560.449339999999</v>
      </c>
      <c r="U341" s="4">
        <v>9</v>
      </c>
      <c r="V341" s="4">
        <v>5</v>
      </c>
      <c r="W341" s="4">
        <v>4</v>
      </c>
      <c r="X341" s="4">
        <v>10</v>
      </c>
      <c r="Z341" s="4">
        <v>13344.32732</v>
      </c>
      <c r="AA341" s="4">
        <v>1466.768941</v>
      </c>
    </row>
    <row r="342" spans="1:27" x14ac:dyDescent="0.2">
      <c r="A342" s="13">
        <v>2004</v>
      </c>
      <c r="C342" s="11">
        <v>83.054497420000004</v>
      </c>
      <c r="D342" s="11">
        <v>313.46852810000001</v>
      </c>
      <c r="E342" s="11">
        <v>1216.3625179999999</v>
      </c>
      <c r="F342" s="11">
        <v>3117.5815080000002</v>
      </c>
      <c r="G342" s="11">
        <v>1636.599735</v>
      </c>
      <c r="H342" s="11">
        <v>567.55427229999998</v>
      </c>
      <c r="I342" s="11">
        <v>291.01253850000001</v>
      </c>
      <c r="J342" s="11">
        <v>281.48718680000002</v>
      </c>
      <c r="K342" s="11">
        <v>120.5677654</v>
      </c>
      <c r="L342" s="11">
        <v>69.692797650000003</v>
      </c>
      <c r="M342" s="11">
        <v>58.688948940000003</v>
      </c>
      <c r="N342" s="11">
        <v>77.010347780000004</v>
      </c>
      <c r="O342" s="11">
        <v>37.434031480000002</v>
      </c>
      <c r="P342" s="11">
        <v>12.546495719999999</v>
      </c>
      <c r="Q342" s="11">
        <v>9.3360166119999999</v>
      </c>
      <c r="R342" s="4" t="s">
        <v>0</v>
      </c>
      <c r="S342" s="6">
        <v>7496</v>
      </c>
      <c r="T342" s="4">
        <v>6818.7390079999996</v>
      </c>
      <c r="U342" s="4">
        <v>17</v>
      </c>
      <c r="V342" s="4">
        <v>18</v>
      </c>
      <c r="W342" s="4">
        <v>10</v>
      </c>
      <c r="X342" s="4">
        <v>3</v>
      </c>
      <c r="Z342" s="4">
        <v>7892.3971869999996</v>
      </c>
      <c r="AA342" s="4">
        <v>1032.597546</v>
      </c>
    </row>
    <row r="343" spans="1:27" x14ac:dyDescent="0.2">
      <c r="A343" s="13">
        <v>2006</v>
      </c>
      <c r="C343" s="11">
        <v>524.71095969999999</v>
      </c>
      <c r="D343" s="11">
        <v>216.99598520000001</v>
      </c>
      <c r="E343" s="11">
        <v>291.2456803</v>
      </c>
      <c r="F343" s="11">
        <v>654.09685420000005</v>
      </c>
      <c r="G343" s="11">
        <v>783.37609299999997</v>
      </c>
      <c r="H343" s="11">
        <v>658.55630099999996</v>
      </c>
      <c r="I343" s="11">
        <v>390.20024899999999</v>
      </c>
      <c r="J343" s="11">
        <v>144.88895460000001</v>
      </c>
      <c r="K343" s="11">
        <v>74.795525650000002</v>
      </c>
      <c r="L343" s="11">
        <v>58.553903570000003</v>
      </c>
      <c r="M343" s="11">
        <v>32.82491838</v>
      </c>
      <c r="N343" s="11">
        <v>21.719213119999999</v>
      </c>
      <c r="O343" s="11">
        <v>16.492805390000001</v>
      </c>
      <c r="P343" s="11">
        <v>19.79414096</v>
      </c>
      <c r="Q343" s="11">
        <v>16.173506079999999</v>
      </c>
      <c r="R343" s="4" t="s">
        <v>0</v>
      </c>
      <c r="S343" s="6">
        <v>3163</v>
      </c>
      <c r="T343" s="4">
        <v>2940.0927700000002</v>
      </c>
      <c r="U343" s="4">
        <v>10</v>
      </c>
      <c r="V343" s="4">
        <v>19</v>
      </c>
      <c r="W343" s="4">
        <v>19</v>
      </c>
      <c r="X343" s="4">
        <v>12</v>
      </c>
      <c r="Z343" s="4">
        <v>3904.4250900000002</v>
      </c>
      <c r="AA343" s="4">
        <v>469.30041440000002</v>
      </c>
    </row>
    <row r="344" spans="1:27" x14ac:dyDescent="0.2">
      <c r="A344" s="13">
        <v>2007</v>
      </c>
      <c r="C344" s="11">
        <v>5775.2941449999998</v>
      </c>
      <c r="D344" s="11">
        <v>1040.5871460000001</v>
      </c>
      <c r="E344" s="11">
        <v>345.09752639999999</v>
      </c>
      <c r="F344" s="11">
        <v>477.80343299999998</v>
      </c>
      <c r="G344" s="11">
        <v>793.68820619999997</v>
      </c>
      <c r="H344" s="11">
        <v>729.44366460000003</v>
      </c>
      <c r="I344" s="11">
        <v>406.88807780000002</v>
      </c>
      <c r="J344" s="11">
        <v>240.79008139999999</v>
      </c>
      <c r="K344" s="11">
        <v>97.686941759999996</v>
      </c>
      <c r="L344" s="11">
        <v>39.261616609999997</v>
      </c>
      <c r="M344" s="11">
        <v>37.240400149999999</v>
      </c>
      <c r="N344" s="11">
        <v>18.81644455</v>
      </c>
      <c r="O344" s="11">
        <v>9.1721203960000004</v>
      </c>
      <c r="P344" s="11">
        <v>9.5783720559999992</v>
      </c>
      <c r="Q344" s="11">
        <v>12.23984432</v>
      </c>
      <c r="R344" s="4" t="s">
        <v>0</v>
      </c>
      <c r="S344" s="6">
        <v>3218</v>
      </c>
      <c r="T344" s="4">
        <v>3618.120222</v>
      </c>
      <c r="U344" s="4">
        <v>3</v>
      </c>
      <c r="V344" s="4">
        <v>14</v>
      </c>
      <c r="W344" s="4">
        <v>18</v>
      </c>
      <c r="X344" s="4">
        <v>15</v>
      </c>
      <c r="Z344" s="4">
        <v>10033.588019999999</v>
      </c>
      <c r="AA344" s="4">
        <v>666.37823470000001</v>
      </c>
    </row>
    <row r="345" spans="1:27" x14ac:dyDescent="0.2">
      <c r="A345" s="13">
        <v>2008</v>
      </c>
      <c r="C345" s="11">
        <v>70.869874030000005</v>
      </c>
      <c r="D345" s="11">
        <v>2914.7813310000001</v>
      </c>
      <c r="E345" s="11">
        <v>1046.982702</v>
      </c>
      <c r="F345" s="11">
        <v>166.03642120000001</v>
      </c>
      <c r="G345" s="11">
        <v>160.8390551</v>
      </c>
      <c r="H345" s="11">
        <v>287.56999400000001</v>
      </c>
      <c r="I345" s="11">
        <v>234.9074311</v>
      </c>
      <c r="J345" s="11">
        <v>136.08854969999999</v>
      </c>
      <c r="K345" s="11">
        <v>101.8481235</v>
      </c>
      <c r="L345" s="11">
        <v>31.995840619999999</v>
      </c>
      <c r="M345" s="11">
        <v>30.135659069999999</v>
      </c>
      <c r="N345" s="11">
        <v>19.00020739</v>
      </c>
      <c r="O345" s="11">
        <v>10.87302568</v>
      </c>
      <c r="P345" s="11">
        <v>5.6228518940000001</v>
      </c>
      <c r="Q345" s="11">
        <v>9.3258659379999997</v>
      </c>
      <c r="R345" s="4" t="s">
        <v>0</v>
      </c>
      <c r="S345" s="6">
        <v>2241</v>
      </c>
      <c r="T345" s="4">
        <v>4667.5030159999997</v>
      </c>
      <c r="U345" s="4">
        <v>16</v>
      </c>
      <c r="V345" s="4">
        <v>8</v>
      </c>
      <c r="W345" s="4">
        <v>13</v>
      </c>
      <c r="X345" s="4">
        <v>19</v>
      </c>
      <c r="Z345" s="4">
        <v>5226.8769320000001</v>
      </c>
      <c r="AA345" s="4">
        <v>1459.2904129999999</v>
      </c>
    </row>
    <row r="346" spans="1:27" x14ac:dyDescent="0.2">
      <c r="A346" s="13">
        <v>2009</v>
      </c>
      <c r="C346" s="11">
        <v>5196.5473650000004</v>
      </c>
      <c r="D346" s="11">
        <v>815.7423751</v>
      </c>
      <c r="E346" s="11">
        <v>1732.5822020000001</v>
      </c>
      <c r="F346" s="11">
        <v>277.41135889999998</v>
      </c>
      <c r="G346" s="11">
        <v>67.615558440000001</v>
      </c>
      <c r="H346" s="11">
        <v>84.024819769999993</v>
      </c>
      <c r="I346" s="11">
        <v>117.40798119999999</v>
      </c>
      <c r="J346" s="11">
        <v>92.79876222</v>
      </c>
      <c r="K346" s="11">
        <v>64.884648720000001</v>
      </c>
      <c r="L346" s="11">
        <v>38.868975900000002</v>
      </c>
      <c r="M346" s="11">
        <v>22.50540238</v>
      </c>
      <c r="N346" s="11">
        <v>9.6403973930000006</v>
      </c>
      <c r="O346" s="11">
        <v>8.5523152860000007</v>
      </c>
      <c r="P346" s="11">
        <v>4.7330300080000001</v>
      </c>
      <c r="Q346" s="11">
        <v>4.5615224679999997</v>
      </c>
      <c r="R346" s="4" t="s">
        <v>0</v>
      </c>
      <c r="S346" s="6">
        <v>2526</v>
      </c>
      <c r="T346" s="4">
        <v>2869.7125430000001</v>
      </c>
      <c r="U346" s="4">
        <v>4</v>
      </c>
      <c r="V346" s="4">
        <v>16</v>
      </c>
      <c r="W346" s="4">
        <v>7</v>
      </c>
      <c r="X346" s="4">
        <v>18</v>
      </c>
      <c r="Z346" s="4">
        <v>8537.8767150000003</v>
      </c>
      <c r="AA346" s="4">
        <v>1033.5853959999999</v>
      </c>
    </row>
    <row r="347" spans="1:27" x14ac:dyDescent="0.2">
      <c r="A347" s="13">
        <v>2010</v>
      </c>
      <c r="C347" s="11">
        <v>2567.932041</v>
      </c>
      <c r="D347" s="11">
        <v>6404.1275580000001</v>
      </c>
      <c r="E347" s="11">
        <v>983.55517599999996</v>
      </c>
      <c r="F347" s="11">
        <v>2294.894996</v>
      </c>
      <c r="G347" s="11">
        <v>445.87511439999997</v>
      </c>
      <c r="H347" s="11">
        <v>73.082948389999999</v>
      </c>
      <c r="I347" s="11">
        <v>33.246447269999997</v>
      </c>
      <c r="J347" s="11">
        <v>36.887298219999998</v>
      </c>
      <c r="K347" s="11">
        <v>37.752843140000003</v>
      </c>
      <c r="L347" s="11">
        <v>28.93219886</v>
      </c>
      <c r="M347" s="11">
        <v>25.956083540000002</v>
      </c>
      <c r="N347" s="11">
        <v>13.14394723</v>
      </c>
      <c r="O347" s="11">
        <v>8.0262054999999997</v>
      </c>
      <c r="P347" s="11">
        <v>4.8905865229999996</v>
      </c>
      <c r="Q347" s="11">
        <v>4.4488117440000003</v>
      </c>
      <c r="R347" s="4" t="s">
        <v>0</v>
      </c>
      <c r="S347" s="6">
        <v>3991</v>
      </c>
      <c r="T347" s="4">
        <v>10023.03476</v>
      </c>
      <c r="U347" s="4">
        <v>5</v>
      </c>
      <c r="V347" s="4">
        <v>3</v>
      </c>
      <c r="W347" s="4">
        <v>14</v>
      </c>
      <c r="X347" s="4">
        <v>7</v>
      </c>
      <c r="Z347" s="4">
        <v>12962.752259999999</v>
      </c>
      <c r="AA347" s="4">
        <v>2461.3636550000001</v>
      </c>
    </row>
    <row r="348" spans="1:27" x14ac:dyDescent="0.2">
      <c r="A348" s="13">
        <v>2012</v>
      </c>
      <c r="C348" s="11">
        <v>177.3461428</v>
      </c>
      <c r="D348" s="11">
        <v>1988.660134</v>
      </c>
      <c r="E348" s="11">
        <v>1692.89158</v>
      </c>
      <c r="F348" s="11">
        <v>2710.2282049999999</v>
      </c>
      <c r="G348" s="11">
        <v>279.68625370000001</v>
      </c>
      <c r="H348" s="11">
        <v>366.66840280000002</v>
      </c>
      <c r="I348" s="11">
        <v>113.14035490000001</v>
      </c>
      <c r="J348" s="11">
        <v>35.687332980000001</v>
      </c>
      <c r="K348" s="11">
        <v>24.894591999999999</v>
      </c>
      <c r="L348" s="11">
        <v>28.74222129</v>
      </c>
      <c r="M348" s="11">
        <v>25.056611</v>
      </c>
      <c r="N348" s="11">
        <v>17.894431229999999</v>
      </c>
      <c r="O348" s="11">
        <v>16.169349969999999</v>
      </c>
      <c r="P348" s="11">
        <v>5.0759217860000003</v>
      </c>
      <c r="Q348" s="11">
        <v>4.6092204270000003</v>
      </c>
      <c r="R348" s="4" t="s">
        <v>0</v>
      </c>
      <c r="S348" s="6">
        <v>5321</v>
      </c>
      <c r="T348" s="4">
        <v>6600.3990860000004</v>
      </c>
      <c r="U348" s="4">
        <v>15</v>
      </c>
      <c r="V348" s="4">
        <v>10</v>
      </c>
      <c r="W348" s="4">
        <v>8</v>
      </c>
      <c r="X348" s="4">
        <v>6</v>
      </c>
      <c r="Z348" s="4">
        <v>7486.7507530000003</v>
      </c>
      <c r="AA348" s="4">
        <v>1650.0997709999999</v>
      </c>
    </row>
    <row r="349" spans="1:27" x14ac:dyDescent="0.2">
      <c r="A349" s="13">
        <v>2014</v>
      </c>
      <c r="C349" s="11">
        <v>4750.8263749999996</v>
      </c>
      <c r="D349" s="11">
        <v>8655.1263670000008</v>
      </c>
      <c r="E349" s="11">
        <v>969.46123390000002</v>
      </c>
      <c r="F349" s="11">
        <v>1161.049534</v>
      </c>
      <c r="G349" s="11">
        <v>1118.694291</v>
      </c>
      <c r="H349" s="11">
        <v>1769.616489</v>
      </c>
      <c r="I349" s="11">
        <v>740.11967319999997</v>
      </c>
      <c r="J349" s="11">
        <v>170.14623449999999</v>
      </c>
      <c r="K349" s="11">
        <v>78.810030260000005</v>
      </c>
      <c r="L349" s="11">
        <v>31.519963990000001</v>
      </c>
      <c r="M349" s="11">
        <v>12.57992471</v>
      </c>
      <c r="N349" s="11">
        <v>13.86996375</v>
      </c>
      <c r="O349" s="11">
        <v>14.05970784</v>
      </c>
      <c r="P349" s="11">
        <v>7.7035707990000004</v>
      </c>
      <c r="Q349" s="11">
        <v>7.0970025950000002</v>
      </c>
      <c r="R349" s="4" t="s">
        <v>0</v>
      </c>
      <c r="S349" s="6">
        <v>6095</v>
      </c>
      <c r="Z349" s="4">
        <v>19500.680359999998</v>
      </c>
      <c r="AA349" s="4">
        <v>3236.3082220000001</v>
      </c>
    </row>
    <row r="350" spans="1:27" x14ac:dyDescent="0.2">
      <c r="A350" s="13">
        <v>2016</v>
      </c>
      <c r="C350" s="11">
        <v>353.07170389999999</v>
      </c>
      <c r="D350" s="11">
        <v>1184.8173079999999</v>
      </c>
      <c r="E350" s="11">
        <v>4546.4238590000004</v>
      </c>
      <c r="F350" s="11">
        <v>4438.9035809999996</v>
      </c>
      <c r="G350" s="11">
        <v>1193.688911</v>
      </c>
      <c r="H350" s="11">
        <v>486.83153019999997</v>
      </c>
      <c r="I350" s="11">
        <v>557.08145330000002</v>
      </c>
      <c r="J350" s="11">
        <v>649.74287589999994</v>
      </c>
      <c r="K350" s="11">
        <v>130.16183359999999</v>
      </c>
      <c r="L350" s="11">
        <v>61.48228366</v>
      </c>
      <c r="M350" s="11">
        <v>29.064124750000001</v>
      </c>
      <c r="N350" s="11">
        <v>10.85506605</v>
      </c>
      <c r="O350" s="11">
        <v>7.9243402730000003</v>
      </c>
      <c r="P350" s="11">
        <v>4.6961961160000003</v>
      </c>
      <c r="Q350" s="11">
        <v>5.1358126860000004</v>
      </c>
      <c r="R350" s="4" t="s">
        <v>0</v>
      </c>
      <c r="S350" s="6">
        <v>12122</v>
      </c>
      <c r="T350" s="4" t="s">
        <v>125</v>
      </c>
      <c r="U350" s="4">
        <v>0.5</v>
      </c>
      <c r="V350" s="4" t="s">
        <v>126</v>
      </c>
      <c r="Z350" s="4">
        <v>13659.880880000001</v>
      </c>
      <c r="AA350" s="4">
        <v>3054.0310439999998</v>
      </c>
    </row>
    <row r="351" spans="1:27" x14ac:dyDescent="0.2">
      <c r="A351" s="13">
        <v>2018</v>
      </c>
      <c r="C351" s="12">
        <v>423.915774</v>
      </c>
      <c r="D351" s="12">
        <v>535.25726750000001</v>
      </c>
      <c r="E351" s="12">
        <v>314.31023370000003</v>
      </c>
      <c r="F351" s="12">
        <v>570.33871339999996</v>
      </c>
      <c r="G351" s="12">
        <v>2337.6301319999998</v>
      </c>
      <c r="H351" s="12">
        <v>843.29203229999996</v>
      </c>
      <c r="I351" s="12">
        <v>199.00890609999999</v>
      </c>
      <c r="J351" s="12">
        <v>134.36053609999999</v>
      </c>
      <c r="K351" s="12">
        <v>102.86084030000001</v>
      </c>
      <c r="L351" s="12">
        <v>78.658066129999995</v>
      </c>
      <c r="M351" s="12">
        <v>23.164436779999999</v>
      </c>
      <c r="N351" s="12">
        <v>4.4979761949999997</v>
      </c>
      <c r="O351" s="12">
        <v>1.1223732280000001</v>
      </c>
      <c r="P351" s="12">
        <v>0</v>
      </c>
      <c r="Q351" s="12">
        <v>1.433463084</v>
      </c>
      <c r="R351" s="4" t="s">
        <v>0</v>
      </c>
      <c r="S351" s="6">
        <v>4611</v>
      </c>
      <c r="T351" s="10"/>
      <c r="U351" s="10"/>
      <c r="V351" s="10"/>
    </row>
    <row r="352" spans="1:27" x14ac:dyDescent="0.2">
      <c r="B352" s="4" t="s">
        <v>0</v>
      </c>
      <c r="C352" s="4" t="s">
        <v>77</v>
      </c>
      <c r="D352" s="4">
        <v>1996</v>
      </c>
      <c r="E352" s="4">
        <v>1997</v>
      </c>
      <c r="F352" s="4">
        <v>1999</v>
      </c>
      <c r="G352" s="4">
        <v>2000</v>
      </c>
      <c r="H352" s="4">
        <v>2002</v>
      </c>
      <c r="I352" s="4">
        <v>2004</v>
      </c>
      <c r="J352" s="4">
        <v>2006</v>
      </c>
      <c r="K352" s="4">
        <v>2007</v>
      </c>
      <c r="L352" s="4">
        <v>2008</v>
      </c>
      <c r="M352" s="4">
        <v>2009</v>
      </c>
      <c r="N352" s="4">
        <v>2010</v>
      </c>
      <c r="O352" s="4">
        <v>2012</v>
      </c>
      <c r="P352" s="4">
        <v>2014</v>
      </c>
      <c r="Q352" s="4">
        <v>2016</v>
      </c>
      <c r="R352" s="4">
        <v>2018</v>
      </c>
      <c r="S352" s="4" t="s">
        <v>0</v>
      </c>
    </row>
    <row r="353" spans="1:21" x14ac:dyDescent="0.2">
      <c r="A353" s="13">
        <v>1000</v>
      </c>
      <c r="C353" s="4">
        <v>3640.1060000000002</v>
      </c>
      <c r="D353" s="4">
        <v>2955.1149999999998</v>
      </c>
      <c r="E353" s="4">
        <v>3590.6950000000002</v>
      </c>
      <c r="F353" s="4">
        <v>4202.143</v>
      </c>
      <c r="G353" s="4">
        <v>3613.94</v>
      </c>
      <c r="H353" s="4">
        <v>4330.0079999999998</v>
      </c>
      <c r="I353" s="4">
        <v>4016.18</v>
      </c>
      <c r="J353" s="4">
        <v>1887.421</v>
      </c>
      <c r="K353" s="4">
        <v>2288.0700000000002</v>
      </c>
      <c r="L353" s="4">
        <v>1407.479</v>
      </c>
      <c r="M353" s="4">
        <v>1323.06</v>
      </c>
      <c r="N353" s="4">
        <v>2651.1759999999999</v>
      </c>
      <c r="O353" s="4">
        <v>2298.9409999999998</v>
      </c>
      <c r="P353" s="4">
        <v>4726.5990000000002</v>
      </c>
      <c r="Q353" s="4">
        <v>4828.8896869999999</v>
      </c>
      <c r="R353" s="4">
        <v>2499.4010640000001</v>
      </c>
      <c r="S353" s="4" t="s">
        <v>0</v>
      </c>
    </row>
    <row r="354" spans="1:21" x14ac:dyDescent="0.2">
      <c r="B354" s="4" t="s">
        <v>0</v>
      </c>
      <c r="C354" s="4">
        <v>4.7E-2</v>
      </c>
      <c r="D354" s="4">
        <v>3.9E-2</v>
      </c>
      <c r="E354" s="4">
        <v>3.6999999999999998E-2</v>
      </c>
      <c r="F354" s="4">
        <v>5.5E-2</v>
      </c>
      <c r="G354" s="4">
        <v>3.2000000000000001E-2</v>
      </c>
      <c r="H354" s="4">
        <v>3.1E-2</v>
      </c>
      <c r="I354" s="4">
        <v>3.6999999999999998E-2</v>
      </c>
      <c r="J354" s="4">
        <v>3.9E-2</v>
      </c>
      <c r="K354" s="4">
        <v>4.4999999999999998E-2</v>
      </c>
      <c r="L354" s="4">
        <v>7.6389176000000003E-2</v>
      </c>
      <c r="M354" s="4">
        <v>8.7999999999999995E-2</v>
      </c>
      <c r="N354" s="4">
        <v>0.06</v>
      </c>
      <c r="O354" s="4">
        <v>4.2000000000000003E-2</v>
      </c>
      <c r="P354" s="4">
        <v>4.6431648999999998E-2</v>
      </c>
      <c r="Q354" s="4">
        <v>2.1000000000000001E-2</v>
      </c>
      <c r="R354" s="4">
        <v>4.4163257999999997E-2</v>
      </c>
      <c r="S354" s="4" t="s">
        <v>0</v>
      </c>
      <c r="T354" s="4">
        <v>4.6249005000000003E-2</v>
      </c>
      <c r="U354" s="4">
        <v>4.3244173430000004</v>
      </c>
    </row>
    <row r="355" spans="1:21" x14ac:dyDescent="0.2">
      <c r="B355" s="4" t="s">
        <v>0</v>
      </c>
      <c r="C355" s="4" t="s">
        <v>77</v>
      </c>
      <c r="D355" s="4" t="s">
        <v>89</v>
      </c>
      <c r="E355" s="4" t="s">
        <v>91</v>
      </c>
      <c r="F355" s="4" t="s">
        <v>92</v>
      </c>
      <c r="G355" s="4" t="s">
        <v>93</v>
      </c>
      <c r="H355" s="4">
        <v>0.31529958800000002</v>
      </c>
      <c r="S355" s="4" t="s">
        <v>0</v>
      </c>
    </row>
    <row r="356" spans="1:21" x14ac:dyDescent="0.2">
      <c r="B356" s="4" t="s">
        <v>0</v>
      </c>
      <c r="C356" s="32">
        <v>0.2</v>
      </c>
      <c r="D356" s="32">
        <v>0.17</v>
      </c>
      <c r="E356" s="32">
        <v>0.16</v>
      </c>
      <c r="F356" s="32">
        <v>0.24</v>
      </c>
      <c r="G356" s="32">
        <v>0.14000000000000001</v>
      </c>
      <c r="H356" s="32">
        <v>0.13</v>
      </c>
      <c r="I356" s="32">
        <v>0.16</v>
      </c>
      <c r="J356" s="32">
        <v>0.17</v>
      </c>
      <c r="K356" s="32">
        <v>0.19</v>
      </c>
      <c r="L356" s="32">
        <v>0.33</v>
      </c>
      <c r="M356" s="32">
        <v>0.38</v>
      </c>
      <c r="N356" s="32">
        <v>0.26</v>
      </c>
      <c r="O356" s="32">
        <v>0.18</v>
      </c>
      <c r="P356" s="32">
        <v>0.2</v>
      </c>
      <c r="Q356" s="32">
        <v>0.09</v>
      </c>
      <c r="R356" s="32">
        <v>0.19</v>
      </c>
      <c r="S356" s="4" t="s">
        <v>0</v>
      </c>
      <c r="T356" s="4">
        <v>0.2</v>
      </c>
    </row>
    <row r="357" spans="1:21" x14ac:dyDescent="0.2">
      <c r="C357" s="4">
        <v>739.84286320000001</v>
      </c>
      <c r="D357" s="4">
        <v>498.38687169999997</v>
      </c>
      <c r="E357" s="4">
        <v>574.52355799999998</v>
      </c>
      <c r="F357" s="4">
        <v>999.45010360000003</v>
      </c>
      <c r="G357" s="4">
        <v>500.1019139</v>
      </c>
      <c r="H357" s="4">
        <v>580.46761230000004</v>
      </c>
      <c r="I357" s="4">
        <v>642.60262239999997</v>
      </c>
      <c r="J357" s="4">
        <v>318.31784809999999</v>
      </c>
      <c r="K357" s="4">
        <v>445.25563149999999</v>
      </c>
      <c r="L357" s="4">
        <v>464.94475169999998</v>
      </c>
      <c r="M357" s="4">
        <v>503.4887976</v>
      </c>
      <c r="N357" s="4">
        <v>687.88748840000005</v>
      </c>
      <c r="O357" s="4">
        <v>417.54637389999999</v>
      </c>
      <c r="P357" s="4">
        <v>949.05300109999996</v>
      </c>
      <c r="Q357" s="4">
        <v>438.52482040000001</v>
      </c>
      <c r="R357" s="4">
        <v>477.33650729999999</v>
      </c>
      <c r="S357" s="4" t="s">
        <v>0</v>
      </c>
      <c r="T357" s="4">
        <v>577.35817280000003</v>
      </c>
    </row>
    <row r="358" spans="1:21" x14ac:dyDescent="0.2">
      <c r="B358" s="4" t="s">
        <v>0</v>
      </c>
      <c r="C358" s="4">
        <v>0.20324761499999999</v>
      </c>
      <c r="D358" s="4">
        <v>0.16865227599999999</v>
      </c>
      <c r="E358" s="4">
        <v>0.160003442</v>
      </c>
      <c r="F358" s="4">
        <v>0.237842954</v>
      </c>
      <c r="G358" s="4">
        <v>0.13838135500000001</v>
      </c>
      <c r="H358" s="4">
        <v>0.13405693799999999</v>
      </c>
      <c r="I358" s="4">
        <v>0.160003442</v>
      </c>
      <c r="J358" s="4">
        <v>0.16865227599999999</v>
      </c>
      <c r="K358" s="4">
        <v>0.19459878</v>
      </c>
      <c r="L358" s="4">
        <v>0.330338678</v>
      </c>
      <c r="M358" s="4">
        <v>0.380548726</v>
      </c>
      <c r="N358" s="4">
        <v>0.25946504100000001</v>
      </c>
      <c r="O358" s="4">
        <v>0.18162552800000001</v>
      </c>
      <c r="P358" s="4">
        <v>0.200789828</v>
      </c>
      <c r="Q358" s="4">
        <v>9.0812764000000004E-2</v>
      </c>
    </row>
    <row r="359" spans="1:21" x14ac:dyDescent="0.2">
      <c r="B359" s="4" t="s">
        <v>0</v>
      </c>
      <c r="C359" s="4" t="s">
        <v>36</v>
      </c>
      <c r="D359" s="4" t="s">
        <v>127</v>
      </c>
      <c r="E359" s="4" t="s">
        <v>38</v>
      </c>
      <c r="F359" s="4" t="s">
        <v>77</v>
      </c>
    </row>
    <row r="360" spans="1:21" x14ac:dyDescent="0.2">
      <c r="B360" s="4" t="s">
        <v>62</v>
      </c>
      <c r="C360" s="4">
        <v>2</v>
      </c>
      <c r="D360" s="4">
        <v>3</v>
      </c>
      <c r="E360" s="4">
        <v>4</v>
      </c>
      <c r="F360" s="4">
        <v>5</v>
      </c>
      <c r="G360" s="4">
        <v>6</v>
      </c>
      <c r="H360" s="4">
        <v>7</v>
      </c>
      <c r="I360" s="4">
        <v>8</v>
      </c>
      <c r="J360" s="4">
        <v>9</v>
      </c>
      <c r="K360" s="4">
        <v>10</v>
      </c>
      <c r="L360" s="4">
        <v>11</v>
      </c>
      <c r="M360" s="4">
        <v>12</v>
      </c>
      <c r="N360" s="4">
        <v>13</v>
      </c>
      <c r="O360" s="4">
        <v>14</v>
      </c>
      <c r="P360" s="4">
        <v>15</v>
      </c>
    </row>
    <row r="361" spans="1:21" x14ac:dyDescent="0.2">
      <c r="B361" s="4" t="s">
        <v>0</v>
      </c>
      <c r="C361" s="4">
        <v>2.7102747E-2</v>
      </c>
      <c r="D361" s="4">
        <v>0.103943249</v>
      </c>
      <c r="E361" s="4">
        <v>0.24613311299999999</v>
      </c>
      <c r="F361" s="4">
        <v>0.397317435</v>
      </c>
      <c r="G361" s="4">
        <v>0.54531517100000004</v>
      </c>
      <c r="H361" s="4">
        <v>0.66730763999999998</v>
      </c>
      <c r="I361" s="4">
        <v>0.77763831900000002</v>
      </c>
      <c r="J361" s="4">
        <v>0.87716571700000001</v>
      </c>
      <c r="K361" s="4">
        <v>0.94851703099999995</v>
      </c>
      <c r="L361" s="4">
        <v>1.0775681930000001</v>
      </c>
      <c r="M361" s="4">
        <v>1.146133829</v>
      </c>
      <c r="N361" s="4">
        <v>1.27113659</v>
      </c>
      <c r="O361" s="4">
        <v>1.320688455</v>
      </c>
      <c r="P361" s="4">
        <v>1.520677115</v>
      </c>
      <c r="Q361" s="4">
        <v>1.418910492</v>
      </c>
    </row>
    <row r="362" spans="1:21" x14ac:dyDescent="0.2">
      <c r="B362" s="4" t="s">
        <v>0</v>
      </c>
      <c r="C362" s="4">
        <v>2.7102747E-2</v>
      </c>
      <c r="D362" s="4">
        <v>0.103943249</v>
      </c>
      <c r="E362" s="4">
        <v>0.24613311299999999</v>
      </c>
      <c r="F362" s="4">
        <v>0.397317435</v>
      </c>
      <c r="G362" s="4">
        <v>0.54531517100000004</v>
      </c>
      <c r="H362" s="4">
        <v>0.66730763999999998</v>
      </c>
      <c r="I362" s="4">
        <v>0.77763831900000002</v>
      </c>
      <c r="J362" s="4">
        <v>0.87716571700000001</v>
      </c>
      <c r="K362" s="4">
        <v>0.94851703099999995</v>
      </c>
      <c r="L362" s="4">
        <v>1.0775681930000001</v>
      </c>
      <c r="M362" s="4">
        <v>1.146133829</v>
      </c>
      <c r="N362" s="4">
        <v>1.27113659</v>
      </c>
      <c r="O362" s="4">
        <v>1.320688455</v>
      </c>
      <c r="P362" s="4">
        <v>1.520677115</v>
      </c>
      <c r="Q362" s="4">
        <v>1.418910492</v>
      </c>
    </row>
    <row r="363" spans="1:21" x14ac:dyDescent="0.2">
      <c r="B363" s="4" t="s">
        <v>0</v>
      </c>
      <c r="C363" s="4">
        <v>2.7102747E-2</v>
      </c>
      <c r="D363" s="4">
        <v>0.103943249</v>
      </c>
      <c r="E363" s="4">
        <v>0.24613311299999999</v>
      </c>
      <c r="F363" s="4">
        <v>0.397317435</v>
      </c>
      <c r="G363" s="4">
        <v>0.54531517100000004</v>
      </c>
      <c r="H363" s="4">
        <v>0.66730763999999998</v>
      </c>
      <c r="I363" s="4">
        <v>0.77763831900000002</v>
      </c>
      <c r="J363" s="4">
        <v>0.87716571700000001</v>
      </c>
      <c r="K363" s="4">
        <v>0.94851703099999995</v>
      </c>
      <c r="L363" s="4">
        <v>1.0775681930000001</v>
      </c>
      <c r="M363" s="4">
        <v>1.146133829</v>
      </c>
      <c r="N363" s="4">
        <v>1.27113659</v>
      </c>
      <c r="O363" s="4">
        <v>1.320688455</v>
      </c>
      <c r="P363" s="4">
        <v>1.520677115</v>
      </c>
      <c r="Q363" s="4">
        <v>1.418910492</v>
      </c>
    </row>
    <row r="364" spans="1:21" x14ac:dyDescent="0.2">
      <c r="B364" s="4" t="s">
        <v>0</v>
      </c>
      <c r="C364" s="4">
        <v>2.7102747E-2</v>
      </c>
      <c r="D364" s="4">
        <v>0.103943249</v>
      </c>
      <c r="E364" s="4">
        <v>0.24613311299999999</v>
      </c>
      <c r="F364" s="4">
        <v>0.397317435</v>
      </c>
      <c r="G364" s="4">
        <v>0.54531517100000004</v>
      </c>
      <c r="H364" s="4">
        <v>0.66730763999999998</v>
      </c>
      <c r="I364" s="4">
        <v>0.77763831900000002</v>
      </c>
      <c r="J364" s="4">
        <v>0.87716571700000001</v>
      </c>
      <c r="K364" s="4">
        <v>0.94851703099999995</v>
      </c>
      <c r="L364" s="4">
        <v>1.0775681930000001</v>
      </c>
      <c r="M364" s="4">
        <v>1.146133829</v>
      </c>
      <c r="N364" s="4">
        <v>1.27113659</v>
      </c>
      <c r="O364" s="4">
        <v>1.320688455</v>
      </c>
      <c r="P364" s="4">
        <v>1.520677115</v>
      </c>
      <c r="Q364" s="4">
        <v>1.418910492</v>
      </c>
    </row>
    <row r="365" spans="1:21" x14ac:dyDescent="0.2">
      <c r="B365" s="4" t="s">
        <v>0</v>
      </c>
      <c r="C365" s="4">
        <v>2.7102747E-2</v>
      </c>
      <c r="D365" s="4">
        <v>0.103943249</v>
      </c>
      <c r="E365" s="4">
        <v>0.24613311299999999</v>
      </c>
      <c r="F365" s="4">
        <v>0.397317435</v>
      </c>
      <c r="G365" s="4">
        <v>0.54531517100000004</v>
      </c>
      <c r="H365" s="4">
        <v>0.66730763999999998</v>
      </c>
      <c r="I365" s="4">
        <v>0.77763831900000002</v>
      </c>
      <c r="J365" s="4">
        <v>0.87716571700000001</v>
      </c>
      <c r="K365" s="4">
        <v>0.94851703099999995</v>
      </c>
      <c r="L365" s="4">
        <v>1.0775681930000001</v>
      </c>
      <c r="M365" s="4">
        <v>1.146133829</v>
      </c>
      <c r="N365" s="4">
        <v>1.27113659</v>
      </c>
      <c r="O365" s="4">
        <v>1.320688455</v>
      </c>
      <c r="P365" s="4">
        <v>1.520677115</v>
      </c>
      <c r="Q365" s="4">
        <v>1.418910492</v>
      </c>
    </row>
    <row r="366" spans="1:21" x14ac:dyDescent="0.2">
      <c r="B366" s="4">
        <v>2.8098301999999999E-2</v>
      </c>
      <c r="C366" s="4">
        <v>8.8950365000000003E-2</v>
      </c>
      <c r="D366" s="4">
        <v>0.23383385100000001</v>
      </c>
      <c r="E366" s="4">
        <v>0.38728862400000003</v>
      </c>
      <c r="F366" s="4">
        <v>0.56223516200000001</v>
      </c>
      <c r="G366" s="4">
        <v>0.63220144</v>
      </c>
      <c r="H366" s="4">
        <v>0.70435157900000001</v>
      </c>
      <c r="I366" s="4">
        <v>0.848887748</v>
      </c>
      <c r="J366" s="4">
        <v>0.96902235599999997</v>
      </c>
      <c r="K366" s="4">
        <v>1.1383616519999999</v>
      </c>
      <c r="L366" s="4">
        <v>1.2318210599999999</v>
      </c>
      <c r="M366" s="4">
        <v>1.4452066619999999</v>
      </c>
      <c r="N366" s="4">
        <v>1.403855796</v>
      </c>
      <c r="O366" s="4">
        <v>1.3566260560000001</v>
      </c>
      <c r="P366" s="4">
        <v>1.8225866049999999</v>
      </c>
    </row>
    <row r="367" spans="1:21" x14ac:dyDescent="0.2">
      <c r="B367" s="4">
        <v>3.7773965999999999E-2</v>
      </c>
      <c r="C367" s="4">
        <v>7.9180711000000001E-2</v>
      </c>
      <c r="D367" s="4">
        <v>0.228031394</v>
      </c>
      <c r="E367" s="4">
        <v>0.33085802600000003</v>
      </c>
      <c r="F367" s="4">
        <v>0.48248502199999999</v>
      </c>
      <c r="G367" s="4">
        <v>0.67108446499999996</v>
      </c>
      <c r="H367" s="4">
        <v>0.82861438300000001</v>
      </c>
      <c r="I367" s="4">
        <v>0.85391744400000003</v>
      </c>
      <c r="J367" s="4">
        <v>0.97196752099999995</v>
      </c>
      <c r="K367" s="4">
        <v>1.046543204</v>
      </c>
      <c r="L367" s="4">
        <v>1.211815358</v>
      </c>
      <c r="M367" s="4">
        <v>1.406491996</v>
      </c>
      <c r="N367" s="4">
        <v>1.1713102390000001</v>
      </c>
      <c r="O367" s="4">
        <v>1.470779469</v>
      </c>
      <c r="P367" s="4">
        <v>1.5958965300000001</v>
      </c>
    </row>
    <row r="368" spans="1:21" x14ac:dyDescent="0.2">
      <c r="B368" s="4">
        <v>3.3802090999999999E-2</v>
      </c>
      <c r="C368" s="4">
        <v>0.134739627</v>
      </c>
      <c r="D368" s="4">
        <v>0.25756815599999999</v>
      </c>
      <c r="E368" s="4">
        <v>0.38417733300000001</v>
      </c>
      <c r="F368" s="4">
        <v>0.479309027</v>
      </c>
      <c r="G368" s="4">
        <v>0.61145219299999998</v>
      </c>
      <c r="H368" s="4">
        <v>0.785806012</v>
      </c>
      <c r="I368" s="4">
        <v>0.97908672699999999</v>
      </c>
      <c r="J368" s="4">
        <v>1.045964863</v>
      </c>
      <c r="K368" s="4">
        <v>1.1455787909999999</v>
      </c>
      <c r="L368" s="4">
        <v>1.2395724539999999</v>
      </c>
      <c r="M368" s="4">
        <v>1.7150218610000001</v>
      </c>
      <c r="N368" s="4">
        <v>2.033758674</v>
      </c>
      <c r="O368" s="4">
        <v>1.6727860459999999</v>
      </c>
      <c r="P368" s="4">
        <v>1.423109296</v>
      </c>
    </row>
    <row r="369" spans="1:38" x14ac:dyDescent="0.2">
      <c r="B369" s="4">
        <v>2.9428196E-2</v>
      </c>
      <c r="C369" s="4">
        <v>9.8627188000000005E-2</v>
      </c>
      <c r="D369" s="4">
        <v>0.23558357999999999</v>
      </c>
      <c r="E369" s="4">
        <v>0.38024560800000001</v>
      </c>
      <c r="F369" s="4">
        <v>0.466445375</v>
      </c>
      <c r="G369" s="4">
        <v>0.59992930700000002</v>
      </c>
      <c r="H369" s="4">
        <v>0.64284738399999997</v>
      </c>
      <c r="I369" s="4">
        <v>0.69693298599999998</v>
      </c>
      <c r="J369" s="4">
        <v>0.80857328500000003</v>
      </c>
      <c r="K369" s="4">
        <v>0.93479224100000002</v>
      </c>
      <c r="L369" s="4">
        <v>0.98371624300000005</v>
      </c>
      <c r="M369" s="4">
        <v>1.1100902319999999</v>
      </c>
      <c r="N369" s="4">
        <v>0.89625691500000004</v>
      </c>
      <c r="O369" s="4">
        <v>1.6190419739999999</v>
      </c>
      <c r="P369" s="4">
        <v>1.2896664550000001</v>
      </c>
    </row>
    <row r="370" spans="1:38" x14ac:dyDescent="0.2">
      <c r="B370" s="4">
        <v>3.1532787E-2</v>
      </c>
      <c r="C370" s="4">
        <v>0.113172734</v>
      </c>
      <c r="D370" s="4">
        <v>0.24018762299999999</v>
      </c>
      <c r="E370" s="4">
        <v>0.39289284899999999</v>
      </c>
      <c r="F370" s="4">
        <v>0.54301159700000001</v>
      </c>
      <c r="G370" s="4">
        <v>0.63974694700000001</v>
      </c>
      <c r="H370" s="4">
        <v>0.71219186199999995</v>
      </c>
      <c r="I370" s="4">
        <v>0.74585136799999996</v>
      </c>
      <c r="J370" s="4">
        <v>0.78238122899999996</v>
      </c>
      <c r="K370" s="4">
        <v>0.90146914700000003</v>
      </c>
      <c r="L370" s="4">
        <v>1.0948500249999999</v>
      </c>
      <c r="M370" s="4">
        <v>0.92357504999999995</v>
      </c>
      <c r="N370" s="4">
        <v>1.072474776</v>
      </c>
      <c r="O370" s="4">
        <v>1.892101509</v>
      </c>
      <c r="P370" s="4">
        <v>1.416936706</v>
      </c>
    </row>
    <row r="371" spans="1:38" x14ac:dyDescent="0.2">
      <c r="B371" s="4">
        <v>3.3327848E-2</v>
      </c>
      <c r="C371" s="4">
        <v>0.133008776</v>
      </c>
      <c r="D371" s="4">
        <v>0.25604884</v>
      </c>
      <c r="E371" s="4">
        <v>0.39670786000000002</v>
      </c>
      <c r="F371" s="4">
        <v>0.56382238500000004</v>
      </c>
      <c r="G371" s="4">
        <v>0.67988364700000004</v>
      </c>
      <c r="H371" s="4">
        <v>0.80502076199999995</v>
      </c>
      <c r="I371" s="4">
        <v>0.93651840099999994</v>
      </c>
      <c r="J371" s="4">
        <v>1.006467236</v>
      </c>
      <c r="K371" s="4">
        <v>1.0344345909999999</v>
      </c>
      <c r="L371" s="4">
        <v>1.142940509</v>
      </c>
      <c r="M371" s="4">
        <v>1.0969760900000001</v>
      </c>
      <c r="N371" s="4">
        <v>1.5081782880000001</v>
      </c>
      <c r="O371" s="4">
        <v>1.440500871</v>
      </c>
      <c r="P371" s="4">
        <v>1.309022423</v>
      </c>
    </row>
    <row r="372" spans="1:38" x14ac:dyDescent="0.2">
      <c r="B372" s="4">
        <v>2.3417064000000001E-2</v>
      </c>
      <c r="C372" s="4">
        <v>0.115008316</v>
      </c>
      <c r="D372" s="4">
        <v>0.27688895600000002</v>
      </c>
      <c r="E372" s="4">
        <v>0.459929374</v>
      </c>
      <c r="F372" s="4">
        <v>0.56925742599999996</v>
      </c>
      <c r="G372" s="4">
        <v>0.69299112299999999</v>
      </c>
      <c r="H372" s="4">
        <v>0.76798241</v>
      </c>
      <c r="I372" s="4">
        <v>0.85736804499999997</v>
      </c>
      <c r="J372" s="4">
        <v>0.913345976</v>
      </c>
      <c r="K372" s="4">
        <v>0.98701144799999996</v>
      </c>
      <c r="L372" s="4">
        <v>1.022179787</v>
      </c>
      <c r="M372" s="4">
        <v>1.104971366</v>
      </c>
      <c r="N372" s="4">
        <v>1.048272624</v>
      </c>
      <c r="O372" s="4">
        <v>1.070253326</v>
      </c>
      <c r="P372" s="4">
        <v>1.3495686819999999</v>
      </c>
    </row>
    <row r="373" spans="1:38" x14ac:dyDescent="0.2">
      <c r="B373" s="4">
        <v>1.9380752000000001E-2</v>
      </c>
      <c r="C373" s="4">
        <v>0.10145982200000001</v>
      </c>
      <c r="D373" s="4">
        <v>0.24414475499999999</v>
      </c>
      <c r="E373" s="4">
        <v>0.37814567100000002</v>
      </c>
      <c r="F373" s="4">
        <v>0.52699222899999998</v>
      </c>
      <c r="G373" s="4">
        <v>0.65206661499999996</v>
      </c>
      <c r="H373" s="4">
        <v>0.76360385099999994</v>
      </c>
      <c r="I373" s="4">
        <v>0.84666801899999999</v>
      </c>
      <c r="J373" s="4">
        <v>0.93351983299999997</v>
      </c>
      <c r="K373" s="4">
        <v>0.97143749400000001</v>
      </c>
      <c r="L373" s="4">
        <v>1.0011509190000001</v>
      </c>
      <c r="M373" s="4">
        <v>1.1495346909999999</v>
      </c>
      <c r="N373" s="4">
        <v>1.2116872009999999</v>
      </c>
      <c r="O373" s="4">
        <v>1.281049807</v>
      </c>
      <c r="P373" s="4">
        <v>1.179917849</v>
      </c>
    </row>
    <row r="374" spans="1:38" x14ac:dyDescent="0.2">
      <c r="B374" s="4">
        <v>1.8495648999999999E-2</v>
      </c>
      <c r="C374" s="4">
        <v>8.7193363999999995E-2</v>
      </c>
      <c r="D374" s="4">
        <v>0.279247415</v>
      </c>
      <c r="E374" s="4">
        <v>0.43718783300000003</v>
      </c>
      <c r="F374" s="4">
        <v>0.58248880300000005</v>
      </c>
      <c r="G374" s="4">
        <v>0.68663239899999995</v>
      </c>
      <c r="H374" s="4">
        <v>0.78823631599999999</v>
      </c>
      <c r="I374" s="4">
        <v>0.87099972599999997</v>
      </c>
      <c r="J374" s="4">
        <v>0.970100191</v>
      </c>
      <c r="K374" s="4">
        <v>1.1027085160000001</v>
      </c>
      <c r="L374" s="4">
        <v>1.1056714510000001</v>
      </c>
      <c r="M374" s="4">
        <v>1.2369484479999999</v>
      </c>
      <c r="N374" s="4">
        <v>1.2354868450000001</v>
      </c>
      <c r="O374" s="4">
        <v>1.749460306</v>
      </c>
      <c r="P374" s="4">
        <v>1.230626606</v>
      </c>
    </row>
    <row r="375" spans="1:38" x14ac:dyDescent="0.2">
      <c r="B375" s="4">
        <v>2.2553568E-2</v>
      </c>
      <c r="C375" s="4">
        <v>8.3533376000000006E-2</v>
      </c>
      <c r="D375" s="4">
        <v>0.21397105999999999</v>
      </c>
      <c r="E375" s="4">
        <v>0.40660791499999999</v>
      </c>
      <c r="F375" s="4">
        <v>0.57580060799999999</v>
      </c>
      <c r="G375" s="4">
        <v>0.68906324200000002</v>
      </c>
      <c r="H375" s="4">
        <v>0.80522349299999996</v>
      </c>
      <c r="I375" s="4">
        <v>0.98197084899999998</v>
      </c>
      <c r="J375" s="4">
        <v>0.96832022399999995</v>
      </c>
      <c r="K375" s="4">
        <v>1.262557586</v>
      </c>
      <c r="L375" s="4">
        <v>1.2472124309999999</v>
      </c>
      <c r="M375" s="4">
        <v>1.2466489679999999</v>
      </c>
      <c r="N375" s="4">
        <v>1.389705798</v>
      </c>
      <c r="O375" s="4">
        <v>1.6380326970000001</v>
      </c>
      <c r="P375" s="4">
        <v>1.2469683009999999</v>
      </c>
    </row>
    <row r="376" spans="1:38" x14ac:dyDescent="0.2">
      <c r="B376" s="4">
        <v>2.0319990999999999E-2</v>
      </c>
      <c r="C376" s="4">
        <v>0.10850145999999999</v>
      </c>
      <c r="D376" s="4">
        <v>0.24195861900000001</v>
      </c>
      <c r="E376" s="4">
        <v>0.41645069600000001</v>
      </c>
      <c r="F376" s="4">
        <v>0.64661924500000001</v>
      </c>
      <c r="G376" s="4">
        <v>0.78533266300000004</v>
      </c>
      <c r="H376" s="4">
        <v>0.95014345300000003</v>
      </c>
      <c r="I376" s="4">
        <v>1.0306215750000001</v>
      </c>
      <c r="J376" s="4">
        <v>1.0640246280000001</v>
      </c>
      <c r="K376" s="4">
        <v>1.3283554529999999</v>
      </c>
      <c r="L376" s="4">
        <v>1.326541881</v>
      </c>
      <c r="M376" s="4">
        <v>1.5470371329999999</v>
      </c>
      <c r="N376" s="4">
        <v>1.5565858539999999</v>
      </c>
      <c r="O376" s="4">
        <v>1.5368162080000001</v>
      </c>
      <c r="P376" s="4">
        <v>1.7437159609999999</v>
      </c>
    </row>
    <row r="377" spans="1:38" x14ac:dyDescent="0.2">
      <c r="B377" s="4">
        <v>3.1689083999999999E-2</v>
      </c>
      <c r="C377" s="4">
        <v>0.11734314799999999</v>
      </c>
      <c r="D377" s="4">
        <v>0.221257593</v>
      </c>
      <c r="E377" s="4">
        <v>0.44114833799999997</v>
      </c>
      <c r="F377" s="4">
        <v>0.56523318099999997</v>
      </c>
      <c r="G377" s="4">
        <v>0.72191307000000005</v>
      </c>
      <c r="H377" s="4">
        <v>0.93679943799999998</v>
      </c>
      <c r="I377" s="4">
        <v>1.3365648569999999</v>
      </c>
      <c r="J377" s="4">
        <v>1.574484153</v>
      </c>
      <c r="K377" s="4">
        <v>1.6224372220000001</v>
      </c>
      <c r="L377" s="4">
        <v>1.692529159</v>
      </c>
      <c r="M377" s="4">
        <v>1.895356839</v>
      </c>
      <c r="N377" s="4">
        <v>1.9269976470000001</v>
      </c>
      <c r="O377" s="4">
        <v>1.9414515240000001</v>
      </c>
      <c r="P377" s="4">
        <v>1.96177442</v>
      </c>
    </row>
    <row r="378" spans="1:38" x14ac:dyDescent="0.2">
      <c r="B378" s="4">
        <v>2.7062065E-2</v>
      </c>
      <c r="C378" s="4">
        <v>9.5919641999999999E-2</v>
      </c>
      <c r="D378" s="4">
        <v>0.196687891</v>
      </c>
      <c r="E378" s="4">
        <v>0.37567857900000001</v>
      </c>
      <c r="F378" s="4">
        <v>0.53248356900000005</v>
      </c>
      <c r="G378" s="4">
        <v>0.68980872500000001</v>
      </c>
      <c r="H378" s="4">
        <v>0.83813980099999996</v>
      </c>
      <c r="I378" s="4">
        <v>0.92838321599999996</v>
      </c>
      <c r="J378" s="4">
        <v>1.269596435</v>
      </c>
      <c r="K378" s="4">
        <v>1.2671114489999999</v>
      </c>
      <c r="L378" s="4">
        <v>1.3283080629999999</v>
      </c>
      <c r="M378" s="4">
        <v>1.3877407589999999</v>
      </c>
      <c r="N378" s="4">
        <v>1.461337291</v>
      </c>
      <c r="O378" s="4">
        <v>1.764743441</v>
      </c>
      <c r="P378" s="4">
        <v>1.757660864</v>
      </c>
    </row>
    <row r="379" spans="1:38" x14ac:dyDescent="0.2">
      <c r="B379" s="4">
        <v>2.5225422000000001E-2</v>
      </c>
      <c r="C379" s="4">
        <v>0.13456103799999999</v>
      </c>
      <c r="D379" s="4">
        <v>0.22362502000000001</v>
      </c>
      <c r="E379" s="4">
        <v>0.39429725100000002</v>
      </c>
      <c r="F379" s="4">
        <v>0.54727595100000004</v>
      </c>
      <c r="G379" s="4">
        <v>0.69453373399999996</v>
      </c>
      <c r="H379" s="4">
        <v>0.76282845600000004</v>
      </c>
      <c r="I379" s="4">
        <v>0.99709786499999997</v>
      </c>
      <c r="J379" s="4">
        <v>1.142014088</v>
      </c>
      <c r="K379" s="4">
        <v>1.2663642900000001</v>
      </c>
      <c r="L379" s="4">
        <v>1.4441065390000001</v>
      </c>
      <c r="M379" s="4">
        <v>1.7110011249999999</v>
      </c>
      <c r="N379" s="4">
        <v>1.9030163040000001</v>
      </c>
      <c r="O379" s="4">
        <v>1.7945568460000001</v>
      </c>
      <c r="P379" s="4">
        <v>1.7766869240000001</v>
      </c>
    </row>
    <row r="380" spans="1:38" x14ac:dyDescent="0.2">
      <c r="B380" s="4">
        <v>3.3300215000000001E-2</v>
      </c>
      <c r="C380" s="4">
        <v>0.109915022</v>
      </c>
      <c r="D380" s="4">
        <v>0.26589982299999998</v>
      </c>
      <c r="E380" s="4">
        <v>0.48098001200000001</v>
      </c>
      <c r="F380" s="4">
        <v>0.53885808499999999</v>
      </c>
      <c r="G380" s="4">
        <v>0.63233835000000005</v>
      </c>
      <c r="H380" s="4">
        <v>0.69664412799999997</v>
      </c>
      <c r="I380" s="4">
        <v>0.78559349499999998</v>
      </c>
      <c r="J380" s="4">
        <v>0.84670904400000002</v>
      </c>
      <c r="K380" s="4">
        <v>0.96047921300000005</v>
      </c>
      <c r="L380" s="4">
        <v>1.166773547</v>
      </c>
      <c r="M380" s="4">
        <v>1.3694739359999999</v>
      </c>
      <c r="N380" s="4">
        <v>1.6232018939999999</v>
      </c>
      <c r="O380" s="4">
        <v>1.6847912089999999</v>
      </c>
      <c r="P380" s="4">
        <v>1.738218</v>
      </c>
    </row>
    <row r="381" spans="1:38" x14ac:dyDescent="0.2">
      <c r="B381" s="4">
        <v>2.9279013E-2</v>
      </c>
      <c r="C381" s="4">
        <v>0.113887513</v>
      </c>
      <c r="D381" s="4">
        <v>0.25112267500000002</v>
      </c>
      <c r="E381" s="4">
        <v>0.40643369000000001</v>
      </c>
      <c r="F381" s="4">
        <v>0.51202235500000004</v>
      </c>
      <c r="G381" s="4">
        <v>0.59579568500000002</v>
      </c>
      <c r="H381" s="4">
        <v>0.67860015600000001</v>
      </c>
      <c r="I381" s="4">
        <v>0.72186286099999997</v>
      </c>
      <c r="J381" s="4">
        <v>0.81782518000000004</v>
      </c>
      <c r="K381" s="4">
        <v>0.874899121</v>
      </c>
      <c r="L381" s="4">
        <v>0.97760769599999997</v>
      </c>
      <c r="M381" s="4">
        <v>1.044707584</v>
      </c>
      <c r="N381" s="4">
        <v>1.1519333899999999</v>
      </c>
      <c r="O381" s="4">
        <v>1.389053393</v>
      </c>
      <c r="P381" s="4">
        <v>1.6261733949999999</v>
      </c>
    </row>
    <row r="382" spans="1:38" x14ac:dyDescent="0.2">
      <c r="A382" s="13">
        <v>1000</v>
      </c>
      <c r="B382" s="4" t="s">
        <v>0</v>
      </c>
      <c r="C382" s="4" t="s">
        <v>128</v>
      </c>
      <c r="D382" s="4">
        <v>1984</v>
      </c>
      <c r="E382" s="4">
        <v>1985</v>
      </c>
      <c r="F382" s="4">
        <v>1986</v>
      </c>
      <c r="G382" s="4">
        <v>1987</v>
      </c>
      <c r="H382" s="4">
        <v>1988</v>
      </c>
      <c r="I382" s="4">
        <v>1989</v>
      </c>
      <c r="J382" s="4">
        <v>1990</v>
      </c>
      <c r="K382" s="4">
        <v>1991</v>
      </c>
      <c r="L382" s="4">
        <v>1992</v>
      </c>
      <c r="M382" s="4">
        <v>1993</v>
      </c>
      <c r="N382" s="4">
        <v>1994</v>
      </c>
      <c r="O382" s="4">
        <v>1995</v>
      </c>
      <c r="P382" s="4">
        <v>1996</v>
      </c>
      <c r="Q382" s="4">
        <v>1997</v>
      </c>
      <c r="R382" s="4">
        <v>1998</v>
      </c>
      <c r="S382" s="4">
        <v>1999</v>
      </c>
      <c r="T382" s="4">
        <v>2000</v>
      </c>
      <c r="U382" s="4">
        <v>2001</v>
      </c>
      <c r="V382" s="4">
        <v>2002</v>
      </c>
      <c r="W382" s="4">
        <v>2003</v>
      </c>
      <c r="X382" s="4">
        <v>2004</v>
      </c>
      <c r="Y382" s="4">
        <v>2005</v>
      </c>
      <c r="Z382" s="4">
        <v>2006</v>
      </c>
      <c r="AA382" s="4">
        <v>2007</v>
      </c>
      <c r="AB382" s="4">
        <v>2008</v>
      </c>
      <c r="AC382" s="4">
        <v>2009</v>
      </c>
      <c r="AD382" s="4">
        <v>2010</v>
      </c>
      <c r="AE382" s="4">
        <v>2011</v>
      </c>
      <c r="AF382" s="4">
        <v>2012</v>
      </c>
      <c r="AG382" s="4">
        <v>2013</v>
      </c>
      <c r="AH382" s="4">
        <v>2014</v>
      </c>
      <c r="AI382" s="4">
        <v>2015</v>
      </c>
      <c r="AJ382" s="4">
        <v>2016</v>
      </c>
      <c r="AK382" s="4">
        <v>2017</v>
      </c>
      <c r="AL382" s="4">
        <v>2018</v>
      </c>
    </row>
    <row r="383" spans="1:38" x14ac:dyDescent="0.2">
      <c r="B383" s="4">
        <v>0.80156997399999996</v>
      </c>
      <c r="C383" s="4">
        <v>1.3087779260000001</v>
      </c>
      <c r="D383" s="4">
        <v>0.88743392099999996</v>
      </c>
      <c r="E383" s="4">
        <v>0.96280228400000001</v>
      </c>
      <c r="F383" s="4">
        <v>0.66069537300000003</v>
      </c>
      <c r="G383" s="4">
        <v>1.363870605</v>
      </c>
      <c r="H383" s="4">
        <v>0.93734663900000004</v>
      </c>
      <c r="I383" s="4">
        <v>1.263771226</v>
      </c>
      <c r="J383" s="4">
        <v>1.0361090150000001</v>
      </c>
      <c r="K383" s="4">
        <v>1.218350075</v>
      </c>
      <c r="L383" s="4">
        <v>0.770514845</v>
      </c>
      <c r="M383" s="4">
        <v>1.31695717</v>
      </c>
      <c r="N383" s="4">
        <v>0.565789349</v>
      </c>
      <c r="O383" s="4">
        <v>0.64625486399999998</v>
      </c>
      <c r="P383" s="4">
        <v>1.4475777780000001</v>
      </c>
      <c r="Q383" s="4">
        <v>1.095249208</v>
      </c>
      <c r="R383" s="4">
        <v>1.4759994009999999</v>
      </c>
      <c r="S383" s="4">
        <v>0.14905569799999999</v>
      </c>
      <c r="T383" s="4">
        <v>0.87097416800000005</v>
      </c>
      <c r="U383" s="4">
        <v>1.0491986369999999</v>
      </c>
      <c r="V383" s="4">
        <v>1.431904869</v>
      </c>
      <c r="W383" s="4">
        <v>1.629112326</v>
      </c>
      <c r="X383" s="4">
        <v>1.4675960459999999</v>
      </c>
      <c r="Y383" s="4">
        <v>1.4998822730000001</v>
      </c>
      <c r="Z383" s="4">
        <v>0.65158360800000004</v>
      </c>
      <c r="AA383" s="4">
        <v>0.64470445300000001</v>
      </c>
      <c r="AB383" s="4">
        <v>0.407246675</v>
      </c>
      <c r="AC383" s="4">
        <v>0.43967159300000003</v>
      </c>
      <c r="AD383" s="4">
        <v>0.43967159300000003</v>
      </c>
      <c r="AE383" s="4">
        <v>0.43967159300000003</v>
      </c>
      <c r="AF383" s="4">
        <v>0.43967159300000003</v>
      </c>
      <c r="AG383" s="4">
        <v>0.43967159300000003</v>
      </c>
      <c r="AH383" s="4">
        <v>0.43967159300000003</v>
      </c>
      <c r="AI383" s="4">
        <v>0.43967159300000003</v>
      </c>
      <c r="AJ383" s="4">
        <v>0.4</v>
      </c>
      <c r="AK383" s="4">
        <v>0.4</v>
      </c>
      <c r="AL383" s="4">
        <v>0.4</v>
      </c>
    </row>
    <row r="384" spans="1:38" x14ac:dyDescent="0.2">
      <c r="B384" s="4" t="s">
        <v>0</v>
      </c>
      <c r="C384" s="4" t="s">
        <v>21</v>
      </c>
      <c r="D384" s="4" t="s">
        <v>129</v>
      </c>
      <c r="E384" s="4" t="s">
        <v>0</v>
      </c>
      <c r="F384" s="4" t="s">
        <v>21</v>
      </c>
      <c r="G384" s="4" t="s">
        <v>129</v>
      </c>
    </row>
    <row r="385" spans="2:16" x14ac:dyDescent="0.2">
      <c r="B385" s="4">
        <v>0.99424437300000001</v>
      </c>
      <c r="C385" s="4">
        <v>5.7556270000000001E-3</v>
      </c>
      <c r="D385" s="9">
        <v>1.7199999999999999E-14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</row>
    <row r="386" spans="2:16" x14ac:dyDescent="0.2">
      <c r="B386" s="4">
        <v>1.7589322000000001E-2</v>
      </c>
      <c r="C386" s="4">
        <v>0.96482135599999996</v>
      </c>
      <c r="D386" s="4">
        <v>1.7589322000000001E-2</v>
      </c>
      <c r="E386" s="9">
        <v>1.3200000000000001E-10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</row>
    <row r="387" spans="2:16" x14ac:dyDescent="0.2">
      <c r="B387" s="9">
        <v>3.0199999999999999E-8</v>
      </c>
      <c r="C387" s="4">
        <v>3.5475485000000001E-2</v>
      </c>
      <c r="D387" s="4">
        <v>0.929048969</v>
      </c>
      <c r="E387" s="4">
        <v>3.5475485000000001E-2</v>
      </c>
      <c r="F387" s="9">
        <v>3.0199999999999999E-8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</row>
    <row r="388" spans="2:16" x14ac:dyDescent="0.2">
      <c r="B388" s="9">
        <v>1.3799999999999999E-15</v>
      </c>
      <c r="C388" s="9">
        <v>1.06E-6</v>
      </c>
      <c r="D388" s="4">
        <v>5.7015090999999997E-2</v>
      </c>
      <c r="E388" s="4">
        <v>0.88596769099999995</v>
      </c>
      <c r="F388" s="4">
        <v>5.7015090999999997E-2</v>
      </c>
      <c r="G388" s="9">
        <v>1.06E-6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</row>
    <row r="389" spans="2:16" x14ac:dyDescent="0.2">
      <c r="B389" s="9">
        <v>3.9999999999999998E-23</v>
      </c>
      <c r="C389" s="9">
        <v>1.0700000000000001E-12</v>
      </c>
      <c r="D389" s="9">
        <v>1.2500000000000001E-5</v>
      </c>
      <c r="E389" s="4">
        <v>8.0011094000000005E-2</v>
      </c>
      <c r="F389" s="4">
        <v>0.83995280500000002</v>
      </c>
      <c r="G389" s="4">
        <v>8.0011094000000005E-2</v>
      </c>
      <c r="H389" s="9">
        <v>1.2500000000000001E-5</v>
      </c>
      <c r="I389" s="9">
        <v>1.0700000000000001E-12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</row>
    <row r="390" spans="2:16" x14ac:dyDescent="0.2">
      <c r="B390" s="9">
        <v>2.5999999999999999E-30</v>
      </c>
      <c r="C390" s="9">
        <v>4.3000000000000002E-19</v>
      </c>
      <c r="D390" s="9">
        <v>1.28E-10</v>
      </c>
      <c r="E390" s="9">
        <v>7.4200000000000001E-5</v>
      </c>
      <c r="F390" s="4">
        <v>0.102942042</v>
      </c>
      <c r="G390" s="4">
        <v>0.79396746799999995</v>
      </c>
      <c r="H390" s="4">
        <v>0.102942042</v>
      </c>
      <c r="I390" s="9">
        <v>7.4200000000000001E-5</v>
      </c>
      <c r="J390" s="9">
        <v>1.28E-10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</row>
    <row r="391" spans="2:16" x14ac:dyDescent="0.2">
      <c r="B391" s="9">
        <v>5.8400000000000001E-37</v>
      </c>
      <c r="C391" s="9">
        <v>2.1499999999999999E-25</v>
      </c>
      <c r="D391" s="9">
        <v>4.2099999999999999E-16</v>
      </c>
      <c r="E391" s="9">
        <v>4.4999999999999998E-9</v>
      </c>
      <c r="F391" s="4">
        <v>2.81265E-4</v>
      </c>
      <c r="G391" s="4">
        <v>0.124855101</v>
      </c>
      <c r="H391" s="4">
        <v>0.74972725900000003</v>
      </c>
      <c r="I391" s="4">
        <v>0.124855101</v>
      </c>
      <c r="J391" s="4">
        <v>2.81265E-4</v>
      </c>
      <c r="K391" s="9">
        <v>4.4999999999999998E-9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</row>
    <row r="392" spans="2:16" x14ac:dyDescent="0.2">
      <c r="B392" s="9">
        <v>4.98E-43</v>
      </c>
      <c r="C392" s="9">
        <v>2.2199999999999998E-31</v>
      </c>
      <c r="D392" s="9">
        <v>1.21E-21</v>
      </c>
      <c r="E392" s="9">
        <v>8.0499999999999998E-14</v>
      </c>
      <c r="F392" s="9">
        <v>6.8299999999999996E-8</v>
      </c>
      <c r="G392" s="4">
        <v>7.8375799999999996E-4</v>
      </c>
      <c r="H392" s="4">
        <v>0.145168358</v>
      </c>
      <c r="I392" s="4">
        <v>0.70809563200000003</v>
      </c>
      <c r="J392" s="4">
        <v>0.145168358</v>
      </c>
      <c r="K392" s="4">
        <v>7.8375799999999996E-4</v>
      </c>
      <c r="L392" s="9">
        <v>6.8299999999999996E-8</v>
      </c>
      <c r="M392" s="9">
        <v>8.0499999999999998E-14</v>
      </c>
      <c r="N392" s="4">
        <v>0</v>
      </c>
      <c r="O392" s="4">
        <v>0</v>
      </c>
      <c r="P392" s="4">
        <v>0</v>
      </c>
    </row>
    <row r="393" spans="2:16" x14ac:dyDescent="0.2">
      <c r="B393" s="9">
        <v>1.5299999999999999E-48</v>
      </c>
      <c r="C393" s="9">
        <v>5.7200000000000001E-37</v>
      </c>
      <c r="D393" s="9">
        <v>4.9599999999999999E-27</v>
      </c>
      <c r="E393" s="9">
        <v>1.01E-18</v>
      </c>
      <c r="F393" s="9">
        <v>4.8599999999999999E-12</v>
      </c>
      <c r="G393" s="9">
        <v>5.7299999999999996E-7</v>
      </c>
      <c r="H393" s="4">
        <v>1.7562719999999999E-3</v>
      </c>
      <c r="I393" s="4">
        <v>0.163535451</v>
      </c>
      <c r="J393" s="4">
        <v>0.66941540799999999</v>
      </c>
      <c r="K393" s="4">
        <v>0.163535451</v>
      </c>
      <c r="L393" s="4">
        <v>1.7562719999999999E-3</v>
      </c>
      <c r="M393" s="9">
        <v>5.7299999999999996E-7</v>
      </c>
      <c r="N393" s="9">
        <v>4.8599999999999999E-12</v>
      </c>
      <c r="O393" s="4">
        <v>0</v>
      </c>
      <c r="P393" s="4">
        <v>0</v>
      </c>
    </row>
    <row r="394" spans="2:16" x14ac:dyDescent="0.2">
      <c r="B394" s="9">
        <v>1.5300000000000001E-53</v>
      </c>
      <c r="C394" s="9">
        <v>3.8400000000000003E-42</v>
      </c>
      <c r="D394" s="9">
        <v>3.7300000000000001E-32</v>
      </c>
      <c r="E394" s="9">
        <v>1.4199999999999999E-23</v>
      </c>
      <c r="F394" s="9">
        <v>2.1199999999999999E-16</v>
      </c>
      <c r="G394" s="9">
        <v>1.27E-10</v>
      </c>
      <c r="H394" s="9">
        <v>3.1300000000000001E-6</v>
      </c>
      <c r="I394" s="4">
        <v>3.3563550000000001E-3</v>
      </c>
      <c r="J394" s="4">
        <v>0.179774235</v>
      </c>
      <c r="K394" s="4">
        <v>0.63373256</v>
      </c>
      <c r="L394" s="4">
        <v>0.179774235</v>
      </c>
      <c r="M394" s="4">
        <v>3.3563550000000001E-3</v>
      </c>
      <c r="N394" s="9">
        <v>3.1300000000000001E-6</v>
      </c>
      <c r="O394" s="9">
        <v>1.27E-10</v>
      </c>
      <c r="P394" s="4">
        <v>0</v>
      </c>
    </row>
    <row r="395" spans="2:16" x14ac:dyDescent="0.2">
      <c r="B395" s="9">
        <v>4.4499999999999998E-58</v>
      </c>
      <c r="C395" s="9">
        <v>6.5200000000000004E-47</v>
      </c>
      <c r="D395" s="9">
        <v>5.6400000000000002E-37</v>
      </c>
      <c r="E395" s="9">
        <v>2.8799999999999998E-28</v>
      </c>
      <c r="F395" s="9">
        <v>8.7800000000000005E-21</v>
      </c>
      <c r="G395" s="9">
        <v>1.6000000000000001E-14</v>
      </c>
      <c r="H395" s="9">
        <v>1.7800000000000001E-9</v>
      </c>
      <c r="I395" s="9">
        <v>1.24E-5</v>
      </c>
      <c r="J395" s="4">
        <v>5.6927599999999998E-3</v>
      </c>
      <c r="K395" s="4">
        <v>0.19382756100000001</v>
      </c>
      <c r="L395" s="4">
        <v>0.60093454000000002</v>
      </c>
      <c r="M395" s="4">
        <v>0.19382756100000001</v>
      </c>
      <c r="N395" s="4">
        <v>5.6927599999999998E-3</v>
      </c>
      <c r="O395" s="9">
        <v>1.24E-5</v>
      </c>
      <c r="P395" s="9">
        <v>1.7800000000000001E-9</v>
      </c>
    </row>
    <row r="396" spans="2:16" x14ac:dyDescent="0.2">
      <c r="B396" s="9">
        <v>3.3199999999999998E-62</v>
      </c>
      <c r="C396" s="9">
        <v>2.6499999999999999E-51</v>
      </c>
      <c r="D396" s="9">
        <v>1.75E-41</v>
      </c>
      <c r="E396" s="9">
        <v>9.6399999999999999E-33</v>
      </c>
      <c r="F396" s="9">
        <v>4.4300000000000003E-25</v>
      </c>
      <c r="G396" s="9">
        <v>1.71E-18</v>
      </c>
      <c r="H396" s="9">
        <v>5.5700000000000005E-13</v>
      </c>
      <c r="I396" s="9">
        <v>1.5600000000000001E-8</v>
      </c>
      <c r="J396" s="9">
        <v>3.8600000000000003E-5</v>
      </c>
      <c r="K396" s="4">
        <v>8.8111119999999994E-3</v>
      </c>
      <c r="L396" s="4">
        <v>0.205734376</v>
      </c>
      <c r="M396" s="4">
        <v>0.57083187300000005</v>
      </c>
      <c r="N396" s="4">
        <v>0.205734376</v>
      </c>
      <c r="O396" s="4">
        <v>8.8111119999999994E-3</v>
      </c>
      <c r="P396" s="9">
        <v>3.8600000000000003E-5</v>
      </c>
    </row>
    <row r="397" spans="2:16" x14ac:dyDescent="0.2">
      <c r="B397" s="9">
        <v>5.7299999999999998E-66</v>
      </c>
      <c r="C397" s="9">
        <v>2.39E-55</v>
      </c>
      <c r="D397" s="9">
        <v>1.1E-45</v>
      </c>
      <c r="E397" s="9">
        <v>5.5699999999999996E-37</v>
      </c>
      <c r="F397" s="9">
        <v>3.13E-29</v>
      </c>
      <c r="G397" s="9">
        <v>1.95E-22</v>
      </c>
      <c r="H397" s="9">
        <v>1.3599999999999999E-16</v>
      </c>
      <c r="I397" s="9">
        <v>1.0599999999999999E-11</v>
      </c>
      <c r="J397" s="9">
        <v>9.5000000000000004E-8</v>
      </c>
      <c r="K397" s="9">
        <v>9.9300000000000001E-5</v>
      </c>
      <c r="L397" s="4">
        <v>1.2694831E-2</v>
      </c>
      <c r="M397" s="4">
        <v>0.215603453</v>
      </c>
      <c r="N397" s="4">
        <v>0.54320473700000005</v>
      </c>
      <c r="O397" s="4">
        <v>0.215603453</v>
      </c>
      <c r="P397" s="4">
        <v>1.2794178E-2</v>
      </c>
    </row>
    <row r="398" spans="2:16" x14ac:dyDescent="0.2">
      <c r="B398" s="9">
        <v>2.08E-69</v>
      </c>
      <c r="C398" s="9">
        <v>4.4700000000000001E-59</v>
      </c>
      <c r="D398" s="9">
        <v>1.3400000000000001E-49</v>
      </c>
      <c r="E398" s="9">
        <v>5.6499999999999999E-41</v>
      </c>
      <c r="F398" s="9">
        <v>3.3300000000000002E-33</v>
      </c>
      <c r="G398" s="9">
        <v>2.7600000000000002E-26</v>
      </c>
      <c r="H398" s="9">
        <v>3.2199999999999998E-20</v>
      </c>
      <c r="I398" s="9">
        <v>5.34E-15</v>
      </c>
      <c r="J398" s="9">
        <v>1.26E-10</v>
      </c>
      <c r="K398" s="9">
        <v>4.3300000000000003E-7</v>
      </c>
      <c r="L398" s="4">
        <v>2.20213E-4</v>
      </c>
      <c r="M398" s="4">
        <v>1.7275672999999998E-2</v>
      </c>
      <c r="N398" s="4">
        <v>0.22358935199999999</v>
      </c>
      <c r="O398" s="4">
        <v>0.51782865899999997</v>
      </c>
      <c r="P398" s="4">
        <v>0.24108567</v>
      </c>
    </row>
    <row r="399" spans="2:16" x14ac:dyDescent="0.2">
      <c r="B399" s="9">
        <v>1.46E-72</v>
      </c>
      <c r="C399" s="9">
        <v>1.6199999999999999E-62</v>
      </c>
      <c r="D399" s="9">
        <v>3.0699999999999999E-53</v>
      </c>
      <c r="E399" s="9">
        <v>9.9400000000000004E-45</v>
      </c>
      <c r="F399" s="9">
        <v>5.5200000000000002E-37</v>
      </c>
      <c r="G399" s="9">
        <v>5.26E-30</v>
      </c>
      <c r="H399" s="9">
        <v>8.6300000000000002E-24</v>
      </c>
      <c r="I399" s="9">
        <v>2.4400000000000001E-18</v>
      </c>
      <c r="J399" s="9">
        <v>1.1999999999999999E-13</v>
      </c>
      <c r="K399" s="9">
        <v>1.03E-9</v>
      </c>
      <c r="L399" s="9">
        <v>1.57E-6</v>
      </c>
      <c r="M399" s="4">
        <v>4.33888E-4</v>
      </c>
      <c r="N399" s="4">
        <v>2.2448549000000002E-2</v>
      </c>
      <c r="O399" s="4">
        <v>0.229871987</v>
      </c>
      <c r="P399" s="4">
        <v>0.74724400199999996</v>
      </c>
    </row>
    <row r="401" spans="2:29" x14ac:dyDescent="0.2">
      <c r="B401" s="4" t="s">
        <v>0</v>
      </c>
      <c r="C401" s="4" t="s">
        <v>67</v>
      </c>
      <c r="D401" s="4" t="s">
        <v>130</v>
      </c>
      <c r="E401" s="4" t="s">
        <v>131</v>
      </c>
      <c r="F401" s="4" t="s">
        <v>4</v>
      </c>
      <c r="G401" s="4">
        <v>2008</v>
      </c>
      <c r="H401" s="4" t="s">
        <v>132</v>
      </c>
      <c r="I401" s="4" t="s">
        <v>133</v>
      </c>
      <c r="J401" s="4" t="s">
        <v>134</v>
      </c>
    </row>
    <row r="402" spans="2:29" x14ac:dyDescent="0.2">
      <c r="B402" s="4" t="s">
        <v>135</v>
      </c>
    </row>
    <row r="403" spans="2:29" x14ac:dyDescent="0.2">
      <c r="B403" s="4">
        <v>25</v>
      </c>
    </row>
    <row r="404" spans="2:29" x14ac:dyDescent="0.2">
      <c r="B404" s="4" t="s">
        <v>136</v>
      </c>
      <c r="C404" s="4" t="s">
        <v>137</v>
      </c>
      <c r="D404" s="4" t="s">
        <v>138</v>
      </c>
      <c r="E404" s="4">
        <v>25</v>
      </c>
      <c r="F404" s="4">
        <v>27</v>
      </c>
      <c r="G404" s="4">
        <v>29</v>
      </c>
      <c r="H404" s="4">
        <v>31</v>
      </c>
      <c r="I404" s="4">
        <v>33</v>
      </c>
      <c r="J404" s="4">
        <v>35</v>
      </c>
      <c r="K404" s="4">
        <v>36</v>
      </c>
      <c r="L404" s="4">
        <v>37</v>
      </c>
      <c r="M404" s="4">
        <v>38</v>
      </c>
      <c r="N404" s="4">
        <v>39</v>
      </c>
      <c r="O404" s="4">
        <v>40</v>
      </c>
      <c r="P404" s="4">
        <v>41</v>
      </c>
      <c r="Q404" s="4">
        <v>42</v>
      </c>
      <c r="R404" s="4">
        <v>43</v>
      </c>
      <c r="S404" s="4">
        <v>44</v>
      </c>
      <c r="T404" s="4">
        <v>45</v>
      </c>
      <c r="U404" s="4">
        <v>46</v>
      </c>
      <c r="V404" s="4">
        <v>48</v>
      </c>
      <c r="W404" s="4">
        <v>50</v>
      </c>
      <c r="X404" s="4">
        <v>52</v>
      </c>
      <c r="Y404" s="4">
        <v>54</v>
      </c>
      <c r="Z404" s="4">
        <v>56</v>
      </c>
      <c r="AA404" s="4">
        <v>58</v>
      </c>
      <c r="AB404" s="4">
        <v>60</v>
      </c>
      <c r="AC404" s="4">
        <v>62</v>
      </c>
    </row>
    <row r="405" spans="2:29" x14ac:dyDescent="0.2">
      <c r="B405" s="4">
        <v>361</v>
      </c>
      <c r="C405" s="4">
        <v>304</v>
      </c>
      <c r="D405" s="4">
        <v>393</v>
      </c>
      <c r="E405" s="4">
        <v>635</v>
      </c>
      <c r="F405" s="4">
        <v>898</v>
      </c>
      <c r="G405" s="4">
        <v>478</v>
      </c>
      <c r="H405" s="4">
        <v>544</v>
      </c>
      <c r="I405" s="4">
        <v>709</v>
      </c>
      <c r="J405" s="4">
        <v>986</v>
      </c>
      <c r="K405" s="4">
        <v>1389</v>
      </c>
      <c r="L405" s="4">
        <v>2023</v>
      </c>
      <c r="M405" s="4">
        <v>2860</v>
      </c>
      <c r="N405" s="4">
        <v>4044</v>
      </c>
      <c r="O405" s="4">
        <v>5795</v>
      </c>
      <c r="P405" s="4">
        <v>7792</v>
      </c>
      <c r="Q405" s="4">
        <v>10559</v>
      </c>
      <c r="R405" s="4">
        <v>27013</v>
      </c>
      <c r="S405" s="4">
        <v>28513</v>
      </c>
      <c r="T405" s="4">
        <v>24232</v>
      </c>
      <c r="U405" s="4">
        <v>18246</v>
      </c>
      <c r="V405" s="4">
        <v>13057</v>
      </c>
      <c r="W405" s="4">
        <v>8849</v>
      </c>
      <c r="X405" s="4">
        <v>5842</v>
      </c>
      <c r="Y405" s="4">
        <v>3766</v>
      </c>
      <c r="Z405" s="4">
        <v>6205</v>
      </c>
    </row>
    <row r="406" spans="2:29" x14ac:dyDescent="0.2">
      <c r="B406" s="4" t="s">
        <v>0</v>
      </c>
      <c r="C406" s="4" t="s">
        <v>139</v>
      </c>
      <c r="D406" s="4" t="s">
        <v>140</v>
      </c>
      <c r="E406" s="4" t="s">
        <v>4</v>
      </c>
      <c r="F406" s="4">
        <v>2008</v>
      </c>
      <c r="G406" s="4" t="s">
        <v>141</v>
      </c>
      <c r="H406" s="4" t="s">
        <v>7</v>
      </c>
      <c r="I406" s="4">
        <v>2006</v>
      </c>
      <c r="J406" s="4" t="s">
        <v>142</v>
      </c>
      <c r="K406" s="4" t="s">
        <v>143</v>
      </c>
    </row>
    <row r="407" spans="2:29" x14ac:dyDescent="0.2">
      <c r="B407" s="4">
        <v>1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</row>
    <row r="408" spans="2:29" x14ac:dyDescent="0.2">
      <c r="B408" s="4">
        <v>0.98982093699999996</v>
      </c>
      <c r="C408" s="4">
        <v>9.491111E-3</v>
      </c>
      <c r="D408" s="4" t="s">
        <v>144</v>
      </c>
      <c r="E408" s="9">
        <v>2.2200000000000001E-5</v>
      </c>
      <c r="F408" s="9">
        <v>3.4400000000000001E-7</v>
      </c>
      <c r="G408" s="9">
        <v>8.8900000000000005E-9</v>
      </c>
      <c r="H408" s="9">
        <v>6.4199999999999995E-10</v>
      </c>
      <c r="I408" s="9">
        <v>3.83E-11</v>
      </c>
      <c r="J408" s="9">
        <v>1.8899999999999998E-12</v>
      </c>
      <c r="K408" s="9">
        <v>7.6700000000000004E-14</v>
      </c>
      <c r="L408" s="9">
        <v>2.55E-15</v>
      </c>
      <c r="M408" s="9">
        <v>1.11E-16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</row>
    <row r="409" spans="2:29" x14ac:dyDescent="0.2">
      <c r="B409" s="4">
        <v>0.18029782499999999</v>
      </c>
      <c r="C409" s="4">
        <v>0.23439784599999999</v>
      </c>
      <c r="D409" s="4">
        <v>0.27085094500000001</v>
      </c>
      <c r="E409" s="4">
        <v>0.195853424</v>
      </c>
      <c r="F409" s="4">
        <v>7.4602983999999997E-2</v>
      </c>
      <c r="G409" s="4">
        <v>2.4079201000000001E-2</v>
      </c>
      <c r="H409" s="4">
        <v>1.1827654E-2</v>
      </c>
      <c r="I409" s="4">
        <v>5.1483179999999998E-3</v>
      </c>
      <c r="J409" s="4">
        <v>1.985807E-3</v>
      </c>
      <c r="K409" s="4">
        <v>6.7874700000000005E-4</v>
      </c>
      <c r="L409" s="4">
        <v>2.0557600000000001E-4</v>
      </c>
      <c r="M409" s="9">
        <v>5.52E-5</v>
      </c>
      <c r="N409" s="9">
        <v>1.31E-5</v>
      </c>
      <c r="O409" s="9">
        <v>2.7599999999999998E-6</v>
      </c>
      <c r="P409" s="9">
        <v>5.1600000000000001E-7</v>
      </c>
      <c r="Q409" s="9">
        <v>9.4500000000000006E-8</v>
      </c>
      <c r="R409" s="9">
        <v>5.14E-9</v>
      </c>
      <c r="S409" s="9">
        <v>6.6399999999999998E-11</v>
      </c>
      <c r="T409" s="9">
        <v>5.3199999999999995E-13</v>
      </c>
      <c r="U409" s="9">
        <v>2.6599999999999998E-15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</row>
    <row r="410" spans="2:29" x14ac:dyDescent="0.2">
      <c r="B410" s="4">
        <v>1.663463E-3</v>
      </c>
      <c r="C410" s="4">
        <v>9.128466E-3</v>
      </c>
      <c r="D410" s="4">
        <v>3.7722819999999997E-2</v>
      </c>
      <c r="E410" s="4">
        <v>0.105054589</v>
      </c>
      <c r="F410" s="4">
        <v>0.14013109800000001</v>
      </c>
      <c r="G410" s="4">
        <v>0.117867182</v>
      </c>
      <c r="H410" s="4">
        <v>0.12650439099999999</v>
      </c>
      <c r="I410" s="4">
        <v>0.122736137</v>
      </c>
      <c r="J410" s="4">
        <v>0.10764487</v>
      </c>
      <c r="K410" s="4">
        <v>8.5342971000000004E-2</v>
      </c>
      <c r="L410" s="4">
        <v>6.1163852999999997E-2</v>
      </c>
      <c r="M410" s="4">
        <v>3.9625368000000001E-2</v>
      </c>
      <c r="N410" s="4">
        <v>2.3206067E-2</v>
      </c>
      <c r="O410" s="4">
        <v>1.2285068E-2</v>
      </c>
      <c r="P410" s="4">
        <v>5.8789389999999997E-3</v>
      </c>
      <c r="Q410" s="4">
        <v>3.1615749999999998E-3</v>
      </c>
      <c r="R410" s="4">
        <v>7.99915E-4</v>
      </c>
      <c r="S410" s="9">
        <v>7.7899999999999996E-5</v>
      </c>
      <c r="T410" s="9">
        <v>5.1000000000000003E-6</v>
      </c>
      <c r="U410" s="9">
        <v>2.2399999999999999E-7</v>
      </c>
      <c r="V410" s="9">
        <v>6.6100000000000001E-9</v>
      </c>
      <c r="W410" s="9">
        <v>1.3100000000000001E-10</v>
      </c>
      <c r="X410" s="9">
        <v>1.7300000000000001E-12</v>
      </c>
      <c r="Y410" s="9">
        <v>1.5299999999999999E-14</v>
      </c>
      <c r="Z410" s="4">
        <v>0</v>
      </c>
    </row>
    <row r="411" spans="2:29" x14ac:dyDescent="0.2">
      <c r="B411" s="9">
        <v>2.2299999999999998E-6</v>
      </c>
      <c r="C411" s="9">
        <v>3.4499999999999998E-5</v>
      </c>
      <c r="D411" s="4">
        <v>3.82199E-4</v>
      </c>
      <c r="E411" s="4">
        <v>2.891191E-3</v>
      </c>
      <c r="F411" s="4">
        <v>9.0123140000000004E-3</v>
      </c>
      <c r="G411" s="4">
        <v>1.4195398E-2</v>
      </c>
      <c r="H411" s="4">
        <v>2.5847782999999999E-2</v>
      </c>
      <c r="I411" s="4">
        <v>4.2724941000000002E-2</v>
      </c>
      <c r="J411" s="4">
        <v>6.4109693999999995E-2</v>
      </c>
      <c r="K411" s="4">
        <v>8.7327566999999995E-2</v>
      </c>
      <c r="L411" s="4">
        <v>0.107985505</v>
      </c>
      <c r="M411" s="4">
        <v>0.121217889</v>
      </c>
      <c r="N411" s="4">
        <v>0.123525185</v>
      </c>
      <c r="O411" s="4">
        <v>0.114269917</v>
      </c>
      <c r="P411" s="4">
        <v>9.5961196999999998E-2</v>
      </c>
      <c r="Q411" s="4">
        <v>0.101110882</v>
      </c>
      <c r="R411" s="4">
        <v>6.4927078999999999E-2</v>
      </c>
      <c r="S411" s="4">
        <v>1.9725952000000001E-2</v>
      </c>
      <c r="T411" s="4">
        <v>4.1035680000000001E-3</v>
      </c>
      <c r="U411" s="4">
        <v>5.8414899999999995E-4</v>
      </c>
      <c r="V411" s="9">
        <v>5.6900000000000001E-5</v>
      </c>
      <c r="W411" s="9">
        <v>3.7799999999999998E-6</v>
      </c>
      <c r="X411" s="9">
        <v>1.72E-7</v>
      </c>
      <c r="Y411" s="9">
        <v>5.3199999999999998E-9</v>
      </c>
      <c r="Z411" s="9">
        <v>1.1399999999999999E-10</v>
      </c>
    </row>
    <row r="412" spans="2:29" x14ac:dyDescent="0.2">
      <c r="B412" s="9">
        <v>2.7100000000000001E-8</v>
      </c>
      <c r="C412" s="9">
        <v>5.2200000000000004E-7</v>
      </c>
      <c r="D412" s="9">
        <v>7.6499999999999996E-6</v>
      </c>
      <c r="E412" s="9">
        <v>8.2000000000000001E-5</v>
      </c>
      <c r="F412" s="4">
        <v>3.5653099999999999E-4</v>
      </c>
      <c r="G412" s="4">
        <v>7.3576299999999996E-4</v>
      </c>
      <c r="H412" s="4">
        <v>1.7244090000000001E-3</v>
      </c>
      <c r="I412" s="4">
        <v>3.7344370000000002E-3</v>
      </c>
      <c r="J412" s="4">
        <v>7.4729829999999999E-3</v>
      </c>
      <c r="K412" s="4">
        <v>1.3818087E-2</v>
      </c>
      <c r="L412" s="4">
        <v>2.3609571999999999E-2</v>
      </c>
      <c r="M412" s="4">
        <v>3.7274810999999998E-2</v>
      </c>
      <c r="N412" s="4">
        <v>5.4378942999999999E-2</v>
      </c>
      <c r="O412" s="4">
        <v>7.3305192000000005E-2</v>
      </c>
      <c r="P412" s="4">
        <v>9.1312009999999999E-2</v>
      </c>
      <c r="Q412" s="4">
        <v>0.160683414</v>
      </c>
      <c r="R412" s="4">
        <v>0.21765195200000001</v>
      </c>
      <c r="S412" s="4">
        <v>0.16675665200000001</v>
      </c>
      <c r="T412" s="4">
        <v>9.3721299999999994E-2</v>
      </c>
      <c r="U412" s="4">
        <v>3.8633431000000003E-2</v>
      </c>
      <c r="V412" s="4">
        <v>1.1677831E-2</v>
      </c>
      <c r="W412" s="4">
        <v>2.5876879999999999E-3</v>
      </c>
      <c r="X412" s="4">
        <v>4.2021099999999998E-4</v>
      </c>
      <c r="Y412" s="9">
        <v>5.0000000000000002E-5</v>
      </c>
      <c r="Z412" s="9">
        <v>4.6500000000000004E-6</v>
      </c>
    </row>
    <row r="413" spans="2:29" x14ac:dyDescent="0.2">
      <c r="B413" s="9">
        <v>8.2800000000000004E-10</v>
      </c>
      <c r="C413" s="9">
        <v>1.7500000000000001E-8</v>
      </c>
      <c r="D413" s="9">
        <v>2.9200000000000002E-7</v>
      </c>
      <c r="E413" s="9">
        <v>3.7299999999999999E-6</v>
      </c>
      <c r="F413" s="9">
        <v>1.9300000000000002E-5</v>
      </c>
      <c r="G413" s="9">
        <v>4.5899999999999998E-5</v>
      </c>
      <c r="H413" s="4">
        <v>1.23404E-4</v>
      </c>
      <c r="I413" s="4">
        <v>3.0996000000000002E-4</v>
      </c>
      <c r="J413" s="4">
        <v>7.2758399999999998E-4</v>
      </c>
      <c r="K413" s="4">
        <v>1.5961090000000001E-3</v>
      </c>
      <c r="L413" s="4">
        <v>3.2722390000000001E-3</v>
      </c>
      <c r="M413" s="4">
        <v>6.2694760000000004E-3</v>
      </c>
      <c r="N413" s="4">
        <v>1.122592E-2</v>
      </c>
      <c r="O413" s="4">
        <v>1.8785278999999998E-2</v>
      </c>
      <c r="P413" s="4">
        <v>2.9377785E-2</v>
      </c>
      <c r="Q413" s="4">
        <v>7.0216606000000001E-2</v>
      </c>
      <c r="R413" s="4">
        <v>0.14928418600000001</v>
      </c>
      <c r="S413" s="4">
        <v>0.19759977500000001</v>
      </c>
      <c r="T413" s="4">
        <v>0.20043524800000001</v>
      </c>
      <c r="U413" s="4">
        <v>0.15580370900000001</v>
      </c>
      <c r="V413" s="4">
        <v>9.2806707000000002E-2</v>
      </c>
      <c r="W413" s="4">
        <v>4.2358646999999999E-2</v>
      </c>
      <c r="X413" s="4">
        <v>1.4811937000000001E-2</v>
      </c>
      <c r="Y413" s="4">
        <v>3.9675190000000001E-3</v>
      </c>
      <c r="Z413" s="4">
        <v>9.5866199999999999E-4</v>
      </c>
    </row>
    <row r="414" spans="2:29" x14ac:dyDescent="0.2">
      <c r="B414" s="9">
        <v>5.2999999999999998E-11</v>
      </c>
      <c r="C414" s="9">
        <v>1.1599999999999999E-9</v>
      </c>
      <c r="D414" s="9">
        <v>2.0599999999999999E-8</v>
      </c>
      <c r="E414" s="9">
        <v>2.8799999999999998E-7</v>
      </c>
      <c r="F414" s="9">
        <v>1.64E-6</v>
      </c>
      <c r="G414" s="9">
        <v>4.2400000000000001E-6</v>
      </c>
      <c r="H414" s="9">
        <v>1.2300000000000001E-5</v>
      </c>
      <c r="I414" s="9">
        <v>3.3800000000000002E-5</v>
      </c>
      <c r="J414" s="9">
        <v>8.7100000000000003E-5</v>
      </c>
      <c r="K414" s="4">
        <v>2.1172000000000001E-4</v>
      </c>
      <c r="L414" s="4">
        <v>4.84551E-4</v>
      </c>
      <c r="M414" s="4">
        <v>1.044384E-3</v>
      </c>
      <c r="N414" s="4">
        <v>2.1199399999999998E-3</v>
      </c>
      <c r="O414" s="4">
        <v>4.0525709999999996E-3</v>
      </c>
      <c r="P414" s="4">
        <v>7.2959449999999999E-3</v>
      </c>
      <c r="Q414" s="4">
        <v>2.1165228000000001E-2</v>
      </c>
      <c r="R414" s="4">
        <v>6.0018578000000003E-2</v>
      </c>
      <c r="S414" s="4">
        <v>0.112301599</v>
      </c>
      <c r="T414" s="4">
        <v>0.16588472900000001</v>
      </c>
      <c r="U414" s="4">
        <v>0.193449022</v>
      </c>
      <c r="V414" s="4">
        <v>0.17810416500000001</v>
      </c>
      <c r="W414" s="4">
        <v>0.12945679500000001</v>
      </c>
      <c r="X414" s="4">
        <v>7.4285303999999996E-2</v>
      </c>
      <c r="Y414" s="4">
        <v>3.3649677000000003E-2</v>
      </c>
      <c r="Z414" s="4">
        <v>1.6336399000000001E-2</v>
      </c>
    </row>
    <row r="415" spans="2:29" x14ac:dyDescent="0.2">
      <c r="B415" s="9">
        <v>1.1100000000000001E-11</v>
      </c>
      <c r="C415" s="9">
        <v>2.24E-10</v>
      </c>
      <c r="D415" s="9">
        <v>3.8099999999999999E-9</v>
      </c>
      <c r="E415" s="9">
        <v>5.2399999999999999E-8</v>
      </c>
      <c r="F415" s="9">
        <v>2.9900000000000002E-7</v>
      </c>
      <c r="G415" s="9">
        <v>7.8199999999999999E-7</v>
      </c>
      <c r="H415" s="9">
        <v>2.3199999999999998E-6</v>
      </c>
      <c r="I415" s="9">
        <v>6.5300000000000002E-6</v>
      </c>
      <c r="J415" s="9">
        <v>1.7399999999999999E-5</v>
      </c>
      <c r="K415" s="9">
        <v>4.3999999999999999E-5</v>
      </c>
      <c r="L415" s="4">
        <v>1.05536E-4</v>
      </c>
      <c r="M415" s="4">
        <v>2.39979E-4</v>
      </c>
      <c r="N415" s="4">
        <v>5.1745899999999995E-4</v>
      </c>
      <c r="O415" s="4">
        <v>1.058055E-3</v>
      </c>
      <c r="P415" s="4">
        <v>2.0514980000000001E-3</v>
      </c>
      <c r="Q415" s="4">
        <v>6.6261050000000002E-3</v>
      </c>
      <c r="R415" s="4">
        <v>2.2217206E-2</v>
      </c>
      <c r="S415" s="4">
        <v>5.1214137999999999E-2</v>
      </c>
      <c r="T415" s="4">
        <v>9.5720020000000003E-2</v>
      </c>
      <c r="U415" s="4">
        <v>0.145060566</v>
      </c>
      <c r="V415" s="4">
        <v>0.17825592800000001</v>
      </c>
      <c r="W415" s="4">
        <v>0.177620793</v>
      </c>
      <c r="X415" s="4">
        <v>0.14351546900000001</v>
      </c>
      <c r="Y415" s="4">
        <v>9.4026716999999996E-2</v>
      </c>
      <c r="Z415" s="4">
        <v>8.1699130999999994E-2</v>
      </c>
    </row>
    <row r="416" spans="2:29" x14ac:dyDescent="0.2">
      <c r="B416" s="9">
        <v>1.41E-11</v>
      </c>
      <c r="C416" s="9">
        <v>2.1999999999999999E-10</v>
      </c>
      <c r="D416" s="9">
        <v>3.0300000000000001E-9</v>
      </c>
      <c r="E416" s="9">
        <v>3.4900000000000001E-8</v>
      </c>
      <c r="F416" s="9">
        <v>1.7599999999999999E-7</v>
      </c>
      <c r="G416" s="9">
        <v>4.27E-7</v>
      </c>
      <c r="H416" s="9">
        <v>1.1999999999999999E-6</v>
      </c>
      <c r="I416" s="9">
        <v>3.1999999999999999E-6</v>
      </c>
      <c r="J416" s="9">
        <v>8.1899999999999995E-6</v>
      </c>
      <c r="K416" s="9">
        <v>2.0000000000000002E-5</v>
      </c>
      <c r="L416" s="9">
        <v>4.6699999999999997E-5</v>
      </c>
      <c r="M416" s="4">
        <v>1.0422299999999999E-4</v>
      </c>
      <c r="N416" s="4">
        <v>2.2224699999999999E-4</v>
      </c>
      <c r="O416" s="4">
        <v>4.529E-4</v>
      </c>
      <c r="P416" s="4">
        <v>8.8199000000000003E-4</v>
      </c>
      <c r="Q416" s="4">
        <v>2.8999360000000001E-3</v>
      </c>
      <c r="R416" s="4">
        <v>1.0186588E-2</v>
      </c>
      <c r="S416" s="4">
        <v>2.5417433999999999E-2</v>
      </c>
      <c r="T416" s="4">
        <v>5.2999644999999998E-2</v>
      </c>
      <c r="U416" s="4">
        <v>9.2356586000000004E-2</v>
      </c>
      <c r="V416" s="4">
        <v>0.13450183900000001</v>
      </c>
      <c r="W416" s="4">
        <v>0.16370506700000001</v>
      </c>
      <c r="X416" s="4">
        <v>0.16652285</v>
      </c>
      <c r="Y416" s="4">
        <v>0.14156755500000001</v>
      </c>
      <c r="Z416" s="4">
        <v>0.20810120200000001</v>
      </c>
    </row>
    <row r="417" spans="2:26" x14ac:dyDescent="0.2">
      <c r="B417" s="9">
        <v>2.4299999999999999E-11</v>
      </c>
      <c r="C417" s="9">
        <v>3.0199999999999999E-10</v>
      </c>
      <c r="D417" s="9">
        <v>3.4299999999999999E-9</v>
      </c>
      <c r="E417" s="9">
        <v>3.33E-8</v>
      </c>
      <c r="F417" s="9">
        <v>1.49E-7</v>
      </c>
      <c r="G417" s="9">
        <v>3.34E-7</v>
      </c>
      <c r="H417" s="9">
        <v>8.8100000000000001E-7</v>
      </c>
      <c r="I417" s="9">
        <v>2.2299999999999998E-6</v>
      </c>
      <c r="J417" s="9">
        <v>5.4299999999999997E-6</v>
      </c>
      <c r="K417" s="9">
        <v>1.27E-5</v>
      </c>
      <c r="L417" s="9">
        <v>2.8600000000000001E-5</v>
      </c>
      <c r="M417" s="9">
        <v>6.1799999999999998E-5</v>
      </c>
      <c r="N417" s="4">
        <v>1.28448E-4</v>
      </c>
      <c r="O417" s="4">
        <v>2.5667799999999998E-4</v>
      </c>
      <c r="P417" s="4">
        <v>4.9307799999999998E-4</v>
      </c>
      <c r="Q417" s="4">
        <v>1.6072390000000001E-3</v>
      </c>
      <c r="R417" s="4">
        <v>5.6727959999999999E-3</v>
      </c>
      <c r="S417" s="4">
        <v>1.4542307000000001E-2</v>
      </c>
      <c r="T417" s="4">
        <v>3.1884033999999999E-2</v>
      </c>
      <c r="U417" s="4">
        <v>5.9789887E-2</v>
      </c>
      <c r="V417" s="4">
        <v>9.5897088000000005E-2</v>
      </c>
      <c r="W417" s="4">
        <v>0.131556698</v>
      </c>
      <c r="X417" s="4">
        <v>0.15436714100000001</v>
      </c>
      <c r="Y417" s="4">
        <v>0.154929241</v>
      </c>
      <c r="Z417" s="4">
        <v>0.348763235</v>
      </c>
    </row>
    <row r="418" spans="2:26" x14ac:dyDescent="0.2">
      <c r="B418" s="9">
        <v>5.09E-11</v>
      </c>
      <c r="C418" s="9">
        <v>5.1199999999999999E-10</v>
      </c>
      <c r="D418" s="9">
        <v>4.8699999999999999E-9</v>
      </c>
      <c r="E418" s="9">
        <v>4.0299999999999997E-8</v>
      </c>
      <c r="F418" s="9">
        <v>1.61E-7</v>
      </c>
      <c r="G418" s="9">
        <v>3.3500000000000002E-7</v>
      </c>
      <c r="H418" s="9">
        <v>8.3099999999999996E-7</v>
      </c>
      <c r="I418" s="9">
        <v>1.99E-6</v>
      </c>
      <c r="J418" s="9">
        <v>4.6E-6</v>
      </c>
      <c r="K418" s="9">
        <v>1.03E-5</v>
      </c>
      <c r="L418" s="9">
        <v>2.2200000000000001E-5</v>
      </c>
      <c r="M418" s="9">
        <v>4.6300000000000001E-5</v>
      </c>
      <c r="N418" s="9">
        <v>9.31E-5</v>
      </c>
      <c r="O418" s="4">
        <v>1.8105700000000001E-4</v>
      </c>
      <c r="P418" s="4">
        <v>3.3993400000000002E-4</v>
      </c>
      <c r="Q418" s="4">
        <v>1.0831390000000001E-3</v>
      </c>
      <c r="R418" s="4">
        <v>3.7533850000000001E-3</v>
      </c>
      <c r="S418" s="4">
        <v>9.5939839999999998E-3</v>
      </c>
      <c r="T418" s="4">
        <v>2.1360052000000001E-2</v>
      </c>
      <c r="U418" s="4">
        <v>4.1422900999999998E-2</v>
      </c>
      <c r="V418" s="4">
        <v>6.9971294000000003E-2</v>
      </c>
      <c r="W418" s="4">
        <v>0.102954544</v>
      </c>
      <c r="X418" s="4">
        <v>0.131953561</v>
      </c>
      <c r="Y418" s="4">
        <v>0.14731572600000001</v>
      </c>
      <c r="Z418" s="4">
        <v>0.46989056299999998</v>
      </c>
    </row>
    <row r="419" spans="2:26" x14ac:dyDescent="0.2">
      <c r="B419" s="9">
        <v>1.1800000000000001E-10</v>
      </c>
      <c r="C419" s="9">
        <v>9.8199999999999992E-10</v>
      </c>
      <c r="D419" s="9">
        <v>7.9500000000000001E-9</v>
      </c>
      <c r="E419" s="9">
        <v>5.69E-8</v>
      </c>
      <c r="F419" s="9">
        <v>2.04E-7</v>
      </c>
      <c r="G419" s="9">
        <v>3.96E-7</v>
      </c>
      <c r="H419" s="9">
        <v>9.2800000000000005E-7</v>
      </c>
      <c r="I419" s="9">
        <v>2.1100000000000001E-6</v>
      </c>
      <c r="J419" s="9">
        <v>4.6399999999999996E-6</v>
      </c>
      <c r="K419" s="9">
        <v>9.9000000000000001E-6</v>
      </c>
      <c r="L419" s="9">
        <v>2.05E-5</v>
      </c>
      <c r="M419" s="9">
        <v>4.1100000000000003E-5</v>
      </c>
      <c r="N419" s="9">
        <v>7.9800000000000002E-5</v>
      </c>
      <c r="O419" s="4">
        <v>1.5046100000000001E-4</v>
      </c>
      <c r="P419" s="4">
        <v>2.74882E-4</v>
      </c>
      <c r="Q419" s="4">
        <v>8.5008000000000002E-4</v>
      </c>
      <c r="R419" s="4">
        <v>2.856071E-3</v>
      </c>
      <c r="S419" s="4">
        <v>7.1557239999999996E-3</v>
      </c>
      <c r="T419" s="4">
        <v>1.5846849999999999E-2</v>
      </c>
      <c r="U419" s="4">
        <v>3.1020045999999999E-2</v>
      </c>
      <c r="V419" s="4">
        <v>5.3673089E-2</v>
      </c>
      <c r="W419" s="4">
        <v>8.2089790999999995E-2</v>
      </c>
      <c r="X419" s="4">
        <v>0.110979571</v>
      </c>
      <c r="Y419" s="4">
        <v>0.132623461</v>
      </c>
      <c r="Z419" s="4">
        <v>0.56232035800000002</v>
      </c>
    </row>
    <row r="420" spans="2:26" x14ac:dyDescent="0.2">
      <c r="B420" s="9">
        <v>2.8899999999999998E-10</v>
      </c>
      <c r="C420" s="9">
        <v>2.0099999999999999E-9</v>
      </c>
      <c r="D420" s="9">
        <v>1.4100000000000001E-8</v>
      </c>
      <c r="E420" s="9">
        <v>8.8500000000000005E-8</v>
      </c>
      <c r="F420" s="9">
        <v>2.8799999999999998E-7</v>
      </c>
      <c r="G420" s="9">
        <v>5.2200000000000004E-7</v>
      </c>
      <c r="H420" s="9">
        <v>1.1599999999999999E-6</v>
      </c>
      <c r="I420" s="9">
        <v>2.5000000000000002E-6</v>
      </c>
      <c r="J420" s="9">
        <v>5.2599999999999996E-6</v>
      </c>
      <c r="K420" s="9">
        <v>1.0699999999999999E-5</v>
      </c>
      <c r="L420" s="9">
        <v>2.1299999999999999E-5</v>
      </c>
      <c r="M420" s="9">
        <v>4.1100000000000003E-5</v>
      </c>
      <c r="N420" s="9">
        <v>7.7200000000000006E-5</v>
      </c>
      <c r="O420" s="4">
        <v>1.4092400000000001E-4</v>
      </c>
      <c r="P420" s="4">
        <v>2.5010700000000001E-4</v>
      </c>
      <c r="Q420" s="4">
        <v>7.4830800000000005E-4</v>
      </c>
      <c r="R420" s="4">
        <v>2.4220539999999999E-3</v>
      </c>
      <c r="S420" s="4">
        <v>5.8915759999999999E-3</v>
      </c>
      <c r="T420" s="4">
        <v>1.2820811E-2</v>
      </c>
      <c r="U420" s="4">
        <v>2.4959709E-2</v>
      </c>
      <c r="V420" s="4">
        <v>4.3471721999999997E-2</v>
      </c>
      <c r="W420" s="4">
        <v>6.7736108000000003E-2</v>
      </c>
      <c r="X420" s="4">
        <v>9.4423906000000002E-2</v>
      </c>
      <c r="Y420" s="4">
        <v>0.11775888599999999</v>
      </c>
      <c r="Z420" s="4">
        <v>0.62921567300000003</v>
      </c>
    </row>
    <row r="421" spans="2:26" x14ac:dyDescent="0.2">
      <c r="B421" s="9">
        <v>2.3600000000000001E-10</v>
      </c>
      <c r="C421" s="9">
        <v>1.3600000000000001E-9</v>
      </c>
      <c r="D421" s="9">
        <v>8.2800000000000004E-9</v>
      </c>
      <c r="E421" s="9">
        <v>4.58E-8</v>
      </c>
      <c r="F421" s="9">
        <v>1.36E-7</v>
      </c>
      <c r="G421" s="9">
        <v>2.34E-7</v>
      </c>
      <c r="H421" s="9">
        <v>4.9699999999999996E-7</v>
      </c>
      <c r="I421" s="9">
        <v>1.0300000000000001E-6</v>
      </c>
      <c r="J421" s="9">
        <v>2.0899999999999999E-6</v>
      </c>
      <c r="K421" s="9">
        <v>4.1500000000000001E-6</v>
      </c>
      <c r="L421" s="9">
        <v>8.0199999999999994E-6</v>
      </c>
      <c r="M421" s="9">
        <v>1.52E-5</v>
      </c>
      <c r="N421" s="9">
        <v>2.8E-5</v>
      </c>
      <c r="O421" s="9">
        <v>5.0500000000000001E-5</v>
      </c>
      <c r="P421" s="9">
        <v>8.8900000000000006E-5</v>
      </c>
      <c r="Q421" s="4">
        <v>2.6535799999999999E-4</v>
      </c>
      <c r="R421" s="4">
        <v>8.6649100000000005E-4</v>
      </c>
      <c r="S421" s="4">
        <v>2.1640240000000001E-3</v>
      </c>
      <c r="T421" s="4">
        <v>4.9218930000000001E-3</v>
      </c>
      <c r="U421" s="4">
        <v>1.0194751E-2</v>
      </c>
      <c r="V421" s="4">
        <v>1.9230809000000001E-2</v>
      </c>
      <c r="W421" s="4">
        <v>3.3036712000000003E-2</v>
      </c>
      <c r="X421" s="4">
        <v>5.1686364999999998E-2</v>
      </c>
      <c r="Y421" s="4">
        <v>7.3643837000000004E-2</v>
      </c>
      <c r="Z421" s="4">
        <v>0.80379094399999995</v>
      </c>
    </row>
    <row r="423" spans="2:26" x14ac:dyDescent="0.2">
      <c r="B423" s="4" t="s">
        <v>0</v>
      </c>
    </row>
    <row r="424" spans="2:26" x14ac:dyDescent="0.2">
      <c r="B424" s="4">
        <v>1234567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416"/>
  <sheetViews>
    <sheetView showGridLines="0" topLeftCell="A273" zoomScale="189" workbookViewId="0">
      <selection activeCell="D278" sqref="D278"/>
    </sheetView>
  </sheetViews>
  <sheetFormatPr baseColWidth="10" defaultColWidth="10.83203125" defaultRowHeight="14" x14ac:dyDescent="0.2"/>
  <cols>
    <col min="1" max="1" width="10.83203125" style="13"/>
    <col min="2" max="58" width="7" style="4" customWidth="1"/>
    <col min="59" max="16384" width="10.83203125" style="4"/>
  </cols>
  <sheetData>
    <row r="1" spans="2:55" x14ac:dyDescent="0.2">
      <c r="B1" s="4" t="s">
        <v>0</v>
      </c>
      <c r="C1" s="4">
        <v>2015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</row>
    <row r="2" spans="2:55" x14ac:dyDescent="0.2">
      <c r="B2" s="4" t="s">
        <v>0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</row>
    <row r="3" spans="2:55" x14ac:dyDescent="0.2">
      <c r="C3" s="4">
        <v>1964</v>
      </c>
      <c r="D3" s="4">
        <v>1982</v>
      </c>
      <c r="E3" s="4">
        <v>1994</v>
      </c>
    </row>
    <row r="4" spans="2:55" x14ac:dyDescent="0.2">
      <c r="B4" s="4" t="s">
        <v>0</v>
      </c>
      <c r="C4" s="4" t="s">
        <v>15</v>
      </c>
      <c r="D4" s="4">
        <v>46</v>
      </c>
      <c r="E4" s="4">
        <v>1</v>
      </c>
    </row>
    <row r="5" spans="2:55" x14ac:dyDescent="0.2">
      <c r="B5" s="4">
        <v>2017</v>
      </c>
    </row>
    <row r="6" spans="2:55" x14ac:dyDescent="0.2">
      <c r="B6" s="4" t="s">
        <v>0</v>
      </c>
      <c r="C6" s="4" t="s">
        <v>16</v>
      </c>
      <c r="D6" s="4" t="s">
        <v>17</v>
      </c>
      <c r="E6" s="4" t="s">
        <v>18</v>
      </c>
      <c r="F6" s="4" t="s">
        <v>19</v>
      </c>
      <c r="G6" s="4" t="s">
        <v>20</v>
      </c>
      <c r="H6" s="4" t="s">
        <v>21</v>
      </c>
      <c r="I6" s="4" t="s">
        <v>22</v>
      </c>
    </row>
    <row r="7" spans="2:55" x14ac:dyDescent="0.2">
      <c r="B7" s="4">
        <v>1</v>
      </c>
    </row>
    <row r="8" spans="2:55" x14ac:dyDescent="0.2">
      <c r="B8" s="4" t="s">
        <v>0</v>
      </c>
      <c r="C8" s="4" t="s">
        <v>23</v>
      </c>
      <c r="D8" s="4" t="s">
        <v>19</v>
      </c>
      <c r="E8" s="4" t="s">
        <v>21</v>
      </c>
      <c r="F8" s="4" t="s">
        <v>24</v>
      </c>
    </row>
    <row r="9" spans="2:55" x14ac:dyDescent="0.2">
      <c r="B9" s="4">
        <v>15</v>
      </c>
    </row>
    <row r="10" spans="2:55" x14ac:dyDescent="0.2">
      <c r="B10" s="4" t="s">
        <v>0</v>
      </c>
      <c r="C10" s="4" t="s">
        <v>25</v>
      </c>
      <c r="D10" s="4" t="s">
        <v>26</v>
      </c>
      <c r="E10" s="4" t="s">
        <v>21</v>
      </c>
    </row>
    <row r="11" spans="2:55" x14ac:dyDescent="0.2">
      <c r="B11" s="4">
        <v>0</v>
      </c>
      <c r="C11" s="4">
        <v>8.0000000000000002E-3</v>
      </c>
      <c r="D11" s="4">
        <v>0.28899999999999998</v>
      </c>
      <c r="E11" s="4">
        <v>0.64100000000000001</v>
      </c>
      <c r="F11" s="4">
        <v>0.84199999999999997</v>
      </c>
      <c r="G11" s="4">
        <v>0.90100000000000002</v>
      </c>
      <c r="H11" s="4">
        <v>0.94699999999999995</v>
      </c>
      <c r="I11" s="4">
        <v>0.96299999999999997</v>
      </c>
      <c r="J11" s="4">
        <v>0.97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</row>
    <row r="12" spans="2:55" x14ac:dyDescent="0.2">
      <c r="B12" s="4" t="s">
        <v>0</v>
      </c>
      <c r="C12" s="4" t="s">
        <v>27</v>
      </c>
      <c r="D12" s="4" t="s">
        <v>28</v>
      </c>
    </row>
    <row r="13" spans="2:55" x14ac:dyDescent="0.2">
      <c r="B13" s="4" t="s">
        <v>0</v>
      </c>
      <c r="C13" s="4">
        <v>1965</v>
      </c>
      <c r="D13" s="4">
        <v>1966</v>
      </c>
      <c r="E13" s="4">
        <v>1967</v>
      </c>
      <c r="F13" s="4">
        <v>1968</v>
      </c>
      <c r="G13" s="4">
        <v>1969</v>
      </c>
      <c r="H13" s="4">
        <v>1970</v>
      </c>
      <c r="I13" s="4">
        <v>1971</v>
      </c>
      <c r="J13" s="4">
        <v>1972</v>
      </c>
      <c r="K13" s="4">
        <v>1973</v>
      </c>
      <c r="L13" s="4">
        <v>1974</v>
      </c>
      <c r="M13" s="4">
        <v>1975</v>
      </c>
      <c r="N13" s="4">
        <v>1976</v>
      </c>
      <c r="O13" s="4">
        <v>1977</v>
      </c>
      <c r="P13" s="4">
        <v>1978</v>
      </c>
      <c r="Q13" s="4">
        <v>1979</v>
      </c>
      <c r="R13" s="4">
        <v>1980</v>
      </c>
      <c r="S13" s="4">
        <v>1981</v>
      </c>
      <c r="T13" s="4">
        <v>1982</v>
      </c>
      <c r="U13" s="4">
        <v>1983</v>
      </c>
      <c r="V13" s="4">
        <v>1984</v>
      </c>
      <c r="W13" s="4">
        <v>1985</v>
      </c>
      <c r="X13" s="4">
        <v>1986</v>
      </c>
      <c r="Y13" s="4">
        <v>1987</v>
      </c>
      <c r="Z13" s="4">
        <v>1988</v>
      </c>
      <c r="AA13" s="4">
        <v>1989</v>
      </c>
      <c r="AB13" s="4">
        <v>1990</v>
      </c>
      <c r="AC13" s="4">
        <v>1991</v>
      </c>
      <c r="AD13" s="4">
        <v>1992</v>
      </c>
      <c r="AE13" s="4">
        <v>1993</v>
      </c>
      <c r="AF13" s="4">
        <v>1994</v>
      </c>
      <c r="AG13" s="4">
        <v>1995</v>
      </c>
      <c r="AH13" s="4">
        <v>1996</v>
      </c>
      <c r="AI13" s="4">
        <v>1997</v>
      </c>
      <c r="AJ13" s="4">
        <v>1998</v>
      </c>
      <c r="AK13" s="4">
        <v>1999</v>
      </c>
      <c r="AL13" s="4">
        <v>2000</v>
      </c>
      <c r="AM13" s="4">
        <v>2001</v>
      </c>
      <c r="AN13" s="4">
        <v>2002</v>
      </c>
      <c r="AO13" s="4">
        <v>2003</v>
      </c>
      <c r="AP13" s="4">
        <v>2004</v>
      </c>
      <c r="AQ13" s="4">
        <v>2005</v>
      </c>
      <c r="AR13" s="4">
        <v>2006</v>
      </c>
      <c r="AS13" s="4">
        <v>2007</v>
      </c>
      <c r="AT13" s="4">
        <v>2008</v>
      </c>
      <c r="AU13" s="4">
        <v>2009</v>
      </c>
      <c r="AV13" s="4">
        <v>2010</v>
      </c>
      <c r="AW13" s="4">
        <v>2011</v>
      </c>
      <c r="AX13" s="4">
        <v>2012</v>
      </c>
      <c r="AY13" s="4">
        <v>2013</v>
      </c>
      <c r="AZ13" s="4">
        <v>2014</v>
      </c>
      <c r="BA13" s="4">
        <v>2015</v>
      </c>
    </row>
    <row r="14" spans="2:55" x14ac:dyDescent="0.2">
      <c r="B14" s="4" t="s">
        <v>0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</row>
    <row r="15" spans="2:55" x14ac:dyDescent="0.2">
      <c r="B15" s="4">
        <v>8</v>
      </c>
      <c r="C15" s="4">
        <v>7</v>
      </c>
      <c r="D15" s="4">
        <v>2</v>
      </c>
      <c r="E15" s="4">
        <v>9</v>
      </c>
      <c r="F15" s="4">
        <v>7</v>
      </c>
      <c r="G15" s="4">
        <v>7</v>
      </c>
      <c r="H15" s="4">
        <v>7</v>
      </c>
      <c r="I15" s="4">
        <v>7</v>
      </c>
      <c r="J15" s="4">
        <v>8</v>
      </c>
      <c r="K15" s="4">
        <v>6</v>
      </c>
      <c r="L15" s="4">
        <v>5</v>
      </c>
      <c r="M15" s="4">
        <v>7</v>
      </c>
      <c r="N15" s="4">
        <v>8</v>
      </c>
      <c r="O15" s="4">
        <v>8</v>
      </c>
      <c r="P15" s="4">
        <v>7</v>
      </c>
      <c r="Q15" s="4">
        <v>5</v>
      </c>
      <c r="R15" s="4">
        <v>4</v>
      </c>
      <c r="S15" s="4">
        <v>6</v>
      </c>
      <c r="T15" s="4">
        <v>7</v>
      </c>
      <c r="U15" s="4">
        <v>8</v>
      </c>
      <c r="V15" s="4">
        <v>3</v>
      </c>
      <c r="W15" s="4">
        <v>7</v>
      </c>
      <c r="X15" s="4">
        <v>7</v>
      </c>
      <c r="Y15" s="4">
        <v>7</v>
      </c>
      <c r="Z15" s="4">
        <v>7</v>
      </c>
      <c r="AA15" s="4">
        <v>8</v>
      </c>
      <c r="AB15" s="4">
        <v>4</v>
      </c>
      <c r="AC15" s="4">
        <v>6</v>
      </c>
      <c r="AD15" s="4">
        <v>2</v>
      </c>
      <c r="AE15" s="4">
        <v>1</v>
      </c>
      <c r="AF15" s="4">
        <v>6</v>
      </c>
      <c r="AG15" s="4">
        <v>6</v>
      </c>
      <c r="AH15" s="4">
        <v>4</v>
      </c>
      <c r="AI15" s="4">
        <v>4</v>
      </c>
      <c r="AJ15" s="4">
        <v>10</v>
      </c>
      <c r="AK15" s="4">
        <v>4</v>
      </c>
      <c r="AL15" s="4">
        <v>4</v>
      </c>
      <c r="AM15" s="4">
        <v>4</v>
      </c>
      <c r="AN15" s="4">
        <v>4</v>
      </c>
      <c r="AO15" s="4">
        <v>4</v>
      </c>
      <c r="AP15" s="4">
        <v>4</v>
      </c>
      <c r="AQ15" s="4">
        <v>4</v>
      </c>
      <c r="AR15" s="4">
        <v>4</v>
      </c>
      <c r="AS15" s="4">
        <v>4</v>
      </c>
      <c r="AT15" s="4">
        <v>4</v>
      </c>
      <c r="AU15" s="4">
        <v>4</v>
      </c>
      <c r="AV15" s="4">
        <v>4</v>
      </c>
      <c r="AW15" s="4">
        <v>4</v>
      </c>
      <c r="AX15" s="4">
        <v>4</v>
      </c>
      <c r="AY15" s="4">
        <v>4</v>
      </c>
      <c r="AZ15" s="4">
        <v>4</v>
      </c>
      <c r="BA15" s="4">
        <v>4</v>
      </c>
      <c r="BB15" s="4">
        <v>4</v>
      </c>
      <c r="BC15" s="5">
        <v>4</v>
      </c>
    </row>
    <row r="16" spans="2:55" x14ac:dyDescent="0.2">
      <c r="B16" s="4">
        <v>5</v>
      </c>
      <c r="C16" s="4">
        <v>6</v>
      </c>
      <c r="D16" s="4">
        <v>6</v>
      </c>
      <c r="E16" s="4">
        <v>8</v>
      </c>
      <c r="F16" s="4">
        <v>5</v>
      </c>
      <c r="G16" s="4">
        <v>8</v>
      </c>
      <c r="H16" s="4">
        <v>5</v>
      </c>
      <c r="I16" s="4">
        <v>4</v>
      </c>
      <c r="J16" s="4">
        <v>8</v>
      </c>
      <c r="K16" s="4">
        <v>4</v>
      </c>
      <c r="L16" s="4">
        <v>5</v>
      </c>
      <c r="M16" s="4">
        <v>5</v>
      </c>
      <c r="N16" s="4">
        <v>6</v>
      </c>
      <c r="O16" s="4">
        <v>5</v>
      </c>
      <c r="P16" s="4">
        <v>8</v>
      </c>
      <c r="Q16" s="4">
        <v>11</v>
      </c>
      <c r="R16" s="4">
        <v>6</v>
      </c>
      <c r="S16" s="4">
        <v>7</v>
      </c>
      <c r="T16" s="4">
        <v>9</v>
      </c>
      <c r="U16" s="4">
        <v>10</v>
      </c>
      <c r="V16" s="4">
        <v>4</v>
      </c>
      <c r="W16" s="4">
        <v>4</v>
      </c>
      <c r="X16" s="4">
        <v>6</v>
      </c>
      <c r="Y16" s="4">
        <v>5</v>
      </c>
      <c r="Z16" s="4">
        <v>7</v>
      </c>
      <c r="AA16" s="4">
        <v>9</v>
      </c>
      <c r="AB16" s="4">
        <v>5</v>
      </c>
      <c r="AC16" s="4">
        <v>7</v>
      </c>
      <c r="AD16" s="4">
        <v>3</v>
      </c>
      <c r="AE16" s="4">
        <v>5</v>
      </c>
      <c r="AF16" s="4">
        <v>3</v>
      </c>
      <c r="AG16" s="4">
        <v>5</v>
      </c>
      <c r="AH16" s="4">
        <v>4</v>
      </c>
      <c r="AI16" s="4">
        <v>6</v>
      </c>
      <c r="AJ16" s="4">
        <v>11</v>
      </c>
      <c r="AK16" s="4">
        <v>4</v>
      </c>
      <c r="AL16" s="4">
        <v>4</v>
      </c>
      <c r="AM16" s="4">
        <v>4</v>
      </c>
      <c r="AN16" s="4">
        <v>4</v>
      </c>
      <c r="AO16" s="4">
        <v>4</v>
      </c>
      <c r="AP16" s="4">
        <v>4</v>
      </c>
      <c r="AQ16" s="4">
        <v>4</v>
      </c>
      <c r="AR16" s="4">
        <v>4</v>
      </c>
      <c r="AS16" s="4">
        <v>4</v>
      </c>
      <c r="AT16" s="4">
        <v>4</v>
      </c>
      <c r="AU16" s="4">
        <v>4</v>
      </c>
      <c r="AV16" s="4">
        <v>4</v>
      </c>
      <c r="AW16" s="4">
        <v>4</v>
      </c>
      <c r="AX16" s="4">
        <v>4</v>
      </c>
      <c r="AY16" s="4">
        <v>4</v>
      </c>
      <c r="AZ16" s="4">
        <v>4</v>
      </c>
      <c r="BA16" s="4">
        <v>4</v>
      </c>
      <c r="BB16" s="4">
        <v>4</v>
      </c>
      <c r="BC16" s="5">
        <v>4</v>
      </c>
    </row>
    <row r="17" spans="1:20" x14ac:dyDescent="0.2">
      <c r="B17" s="4" t="s">
        <v>0</v>
      </c>
      <c r="C17" s="4" t="s">
        <v>36</v>
      </c>
      <c r="D17" s="4" t="s">
        <v>37</v>
      </c>
      <c r="E17" s="4" t="s">
        <v>38</v>
      </c>
      <c r="F17" s="4" t="s">
        <v>12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4">
        <v>10</v>
      </c>
      <c r="P17" s="4">
        <v>11</v>
      </c>
      <c r="Q17" s="4">
        <v>12</v>
      </c>
      <c r="R17" s="4">
        <v>13</v>
      </c>
      <c r="S17" s="4">
        <v>14</v>
      </c>
      <c r="T17" s="4">
        <v>15</v>
      </c>
    </row>
    <row r="18" spans="1:20" x14ac:dyDescent="0.2">
      <c r="A18" s="13">
        <v>1964</v>
      </c>
      <c r="B18" s="4">
        <v>6.6E-3</v>
      </c>
      <c r="C18" s="4">
        <v>0.17</v>
      </c>
      <c r="D18" s="4">
        <v>0.30299999999999999</v>
      </c>
      <c r="E18" s="4">
        <v>0.44700000000000001</v>
      </c>
      <c r="F18" s="4">
        <v>0.58899999999999997</v>
      </c>
      <c r="G18" s="4">
        <v>0.72199999999999998</v>
      </c>
      <c r="H18" s="4">
        <v>0.84</v>
      </c>
      <c r="I18" s="4">
        <v>0.94199999999999995</v>
      </c>
      <c r="J18" s="4">
        <v>1.0289999999999999</v>
      </c>
      <c r="K18" s="4">
        <v>1.1020000000000001</v>
      </c>
      <c r="L18" s="4">
        <v>1.163</v>
      </c>
      <c r="M18" s="4">
        <v>1.212</v>
      </c>
      <c r="N18" s="4">
        <v>1.2529999999999999</v>
      </c>
      <c r="O18" s="4">
        <v>1.286</v>
      </c>
      <c r="P18" s="4">
        <v>1.3120000000000001</v>
      </c>
    </row>
    <row r="19" spans="1:20" x14ac:dyDescent="0.2">
      <c r="A19" s="13">
        <v>1965</v>
      </c>
      <c r="B19" s="4">
        <v>6.6E-3</v>
      </c>
      <c r="C19" s="4">
        <v>0.17</v>
      </c>
      <c r="D19" s="4">
        <v>0.30299999999999999</v>
      </c>
      <c r="E19" s="4">
        <v>0.44700000000000001</v>
      </c>
      <c r="F19" s="4">
        <v>0.58899999999999997</v>
      </c>
      <c r="G19" s="4">
        <v>0.72199999999999998</v>
      </c>
      <c r="H19" s="4">
        <v>0.84</v>
      </c>
      <c r="I19" s="4">
        <v>0.94199999999999995</v>
      </c>
      <c r="J19" s="4">
        <v>1.0289999999999999</v>
      </c>
      <c r="K19" s="4">
        <v>1.1020000000000001</v>
      </c>
      <c r="L19" s="4">
        <v>1.163</v>
      </c>
      <c r="M19" s="4">
        <v>1.212</v>
      </c>
      <c r="N19" s="4">
        <v>1.2529999999999999</v>
      </c>
      <c r="O19" s="4">
        <v>1.286</v>
      </c>
      <c r="P19" s="4">
        <v>1.3120000000000001</v>
      </c>
    </row>
    <row r="20" spans="1:20" x14ac:dyDescent="0.2">
      <c r="A20" s="13">
        <v>1966</v>
      </c>
      <c r="B20" s="4">
        <v>6.6E-3</v>
      </c>
      <c r="C20" s="4">
        <v>0.17</v>
      </c>
      <c r="D20" s="4">
        <v>0.30299999999999999</v>
      </c>
      <c r="E20" s="4">
        <v>0.44700000000000001</v>
      </c>
      <c r="F20" s="4">
        <v>0.58899999999999997</v>
      </c>
      <c r="G20" s="4">
        <v>0.72199999999999998</v>
      </c>
      <c r="H20" s="4">
        <v>0.84</v>
      </c>
      <c r="I20" s="4">
        <v>0.94199999999999995</v>
      </c>
      <c r="J20" s="4">
        <v>1.0289999999999999</v>
      </c>
      <c r="K20" s="4">
        <v>1.1020000000000001</v>
      </c>
      <c r="L20" s="4">
        <v>1.163</v>
      </c>
      <c r="M20" s="4">
        <v>1.212</v>
      </c>
      <c r="N20" s="4">
        <v>1.2529999999999999</v>
      </c>
      <c r="O20" s="4">
        <v>1.286</v>
      </c>
      <c r="P20" s="4">
        <v>1.3120000000000001</v>
      </c>
    </row>
    <row r="21" spans="1:20" x14ac:dyDescent="0.2">
      <c r="A21" s="13">
        <v>1967</v>
      </c>
      <c r="B21" s="4">
        <v>6.6E-3</v>
      </c>
      <c r="C21" s="4">
        <v>0.17</v>
      </c>
      <c r="D21" s="4">
        <v>0.30299999999999999</v>
      </c>
      <c r="E21" s="4">
        <v>0.44700000000000001</v>
      </c>
      <c r="F21" s="4">
        <v>0.58899999999999997</v>
      </c>
      <c r="G21" s="4">
        <v>0.72199999999999998</v>
      </c>
      <c r="H21" s="4">
        <v>0.84</v>
      </c>
      <c r="I21" s="4">
        <v>0.94199999999999995</v>
      </c>
      <c r="J21" s="4">
        <v>1.0289999999999999</v>
      </c>
      <c r="K21" s="4">
        <v>1.1020000000000001</v>
      </c>
      <c r="L21" s="4">
        <v>1.163</v>
      </c>
      <c r="M21" s="4">
        <v>1.212</v>
      </c>
      <c r="N21" s="4">
        <v>1.2529999999999999</v>
      </c>
      <c r="O21" s="4">
        <v>1.286</v>
      </c>
      <c r="P21" s="4">
        <v>1.3120000000000001</v>
      </c>
    </row>
    <row r="22" spans="1:20" x14ac:dyDescent="0.2">
      <c r="A22" s="13">
        <v>1968</v>
      </c>
      <c r="B22" s="4">
        <v>6.6E-3</v>
      </c>
      <c r="C22" s="4">
        <v>0.17</v>
      </c>
      <c r="D22" s="4">
        <v>0.30299999999999999</v>
      </c>
      <c r="E22" s="4">
        <v>0.44700000000000001</v>
      </c>
      <c r="F22" s="4">
        <v>0.58899999999999997</v>
      </c>
      <c r="G22" s="4">
        <v>0.72199999999999998</v>
      </c>
      <c r="H22" s="4">
        <v>0.84</v>
      </c>
      <c r="I22" s="4">
        <v>0.94199999999999995</v>
      </c>
      <c r="J22" s="4">
        <v>1.0289999999999999</v>
      </c>
      <c r="K22" s="4">
        <v>1.1020000000000001</v>
      </c>
      <c r="L22" s="4">
        <v>1.163</v>
      </c>
      <c r="M22" s="4">
        <v>1.212</v>
      </c>
      <c r="N22" s="4">
        <v>1.2529999999999999</v>
      </c>
      <c r="O22" s="4">
        <v>1.286</v>
      </c>
      <c r="P22" s="4">
        <v>1.3120000000000001</v>
      </c>
    </row>
    <row r="23" spans="1:20" x14ac:dyDescent="0.2">
      <c r="A23" s="13">
        <v>1969</v>
      </c>
      <c r="B23" s="4">
        <v>6.6E-3</v>
      </c>
      <c r="C23" s="4">
        <v>0.17</v>
      </c>
      <c r="D23" s="4">
        <v>0.30299999999999999</v>
      </c>
      <c r="E23" s="4">
        <v>0.44700000000000001</v>
      </c>
      <c r="F23" s="4">
        <v>0.58899999999999997</v>
      </c>
      <c r="G23" s="4">
        <v>0.72199999999999998</v>
      </c>
      <c r="H23" s="4">
        <v>0.84</v>
      </c>
      <c r="I23" s="4">
        <v>0.94199999999999995</v>
      </c>
      <c r="J23" s="4">
        <v>1.0289999999999999</v>
      </c>
      <c r="K23" s="4">
        <v>1.1020000000000001</v>
      </c>
      <c r="L23" s="4">
        <v>1.163</v>
      </c>
      <c r="M23" s="4">
        <v>1.212</v>
      </c>
      <c r="N23" s="4">
        <v>1.2529999999999999</v>
      </c>
      <c r="O23" s="4">
        <v>1.286</v>
      </c>
      <c r="P23" s="4">
        <v>1.3120000000000001</v>
      </c>
    </row>
    <row r="24" spans="1:20" x14ac:dyDescent="0.2">
      <c r="A24" s="13">
        <v>1970</v>
      </c>
      <c r="B24" s="4">
        <v>6.6E-3</v>
      </c>
      <c r="C24" s="4">
        <v>0.17</v>
      </c>
      <c r="D24" s="4">
        <v>0.30299999999999999</v>
      </c>
      <c r="E24" s="4">
        <v>0.44700000000000001</v>
      </c>
      <c r="F24" s="4">
        <v>0.58899999999999997</v>
      </c>
      <c r="G24" s="4">
        <v>0.72199999999999998</v>
      </c>
      <c r="H24" s="4">
        <v>0.84</v>
      </c>
      <c r="I24" s="4">
        <v>0.94199999999999995</v>
      </c>
      <c r="J24" s="4">
        <v>1.0289999999999999</v>
      </c>
      <c r="K24" s="4">
        <v>1.1020000000000001</v>
      </c>
      <c r="L24" s="4">
        <v>1.163</v>
      </c>
      <c r="M24" s="4">
        <v>1.212</v>
      </c>
      <c r="N24" s="4">
        <v>1.2529999999999999</v>
      </c>
      <c r="O24" s="4">
        <v>1.286</v>
      </c>
      <c r="P24" s="4">
        <v>1.3120000000000001</v>
      </c>
    </row>
    <row r="25" spans="1:20" x14ac:dyDescent="0.2">
      <c r="A25" s="13">
        <v>1971</v>
      </c>
      <c r="B25" s="4">
        <v>6.6E-3</v>
      </c>
      <c r="C25" s="4">
        <v>0.17</v>
      </c>
      <c r="D25" s="4">
        <v>0.30299999999999999</v>
      </c>
      <c r="E25" s="4">
        <v>0.44700000000000001</v>
      </c>
      <c r="F25" s="4">
        <v>0.58899999999999997</v>
      </c>
      <c r="G25" s="4">
        <v>0.72199999999999998</v>
      </c>
      <c r="H25" s="4">
        <v>0.84</v>
      </c>
      <c r="I25" s="4">
        <v>0.94199999999999995</v>
      </c>
      <c r="J25" s="4">
        <v>1.0289999999999999</v>
      </c>
      <c r="K25" s="4">
        <v>1.1020000000000001</v>
      </c>
      <c r="L25" s="4">
        <v>1.163</v>
      </c>
      <c r="M25" s="4">
        <v>1.212</v>
      </c>
      <c r="N25" s="4">
        <v>1.2529999999999999</v>
      </c>
      <c r="O25" s="4">
        <v>1.286</v>
      </c>
      <c r="P25" s="4">
        <v>1.3120000000000001</v>
      </c>
    </row>
    <row r="26" spans="1:20" x14ac:dyDescent="0.2">
      <c r="A26" s="13">
        <v>1972</v>
      </c>
      <c r="B26" s="4">
        <v>6.6E-3</v>
      </c>
      <c r="C26" s="4">
        <v>0.17</v>
      </c>
      <c r="D26" s="4">
        <v>0.30299999999999999</v>
      </c>
      <c r="E26" s="4">
        <v>0.44700000000000001</v>
      </c>
      <c r="F26" s="4">
        <v>0.58899999999999997</v>
      </c>
      <c r="G26" s="4">
        <v>0.72199999999999998</v>
      </c>
      <c r="H26" s="4">
        <v>0.84</v>
      </c>
      <c r="I26" s="4">
        <v>0.94199999999999995</v>
      </c>
      <c r="J26" s="4">
        <v>1.0289999999999999</v>
      </c>
      <c r="K26" s="4">
        <v>1.1020000000000001</v>
      </c>
      <c r="L26" s="4">
        <v>1.163</v>
      </c>
      <c r="M26" s="4">
        <v>1.212</v>
      </c>
      <c r="N26" s="4">
        <v>1.2529999999999999</v>
      </c>
      <c r="O26" s="4">
        <v>1.286</v>
      </c>
      <c r="P26" s="4">
        <v>1.3120000000000001</v>
      </c>
    </row>
    <row r="27" spans="1:20" x14ac:dyDescent="0.2">
      <c r="A27" s="13">
        <v>1973</v>
      </c>
      <c r="B27" s="4">
        <v>6.6E-3</v>
      </c>
      <c r="C27" s="4">
        <v>0.17</v>
      </c>
      <c r="D27" s="4">
        <v>0.30299999999999999</v>
      </c>
      <c r="E27" s="4">
        <v>0.44700000000000001</v>
      </c>
      <c r="F27" s="4">
        <v>0.58899999999999997</v>
      </c>
      <c r="G27" s="4">
        <v>0.72199999999999998</v>
      </c>
      <c r="H27" s="4">
        <v>0.84</v>
      </c>
      <c r="I27" s="4">
        <v>0.94199999999999995</v>
      </c>
      <c r="J27" s="4">
        <v>1.0289999999999999</v>
      </c>
      <c r="K27" s="4">
        <v>1.1020000000000001</v>
      </c>
      <c r="L27" s="4">
        <v>1.163</v>
      </c>
      <c r="M27" s="4">
        <v>1.212</v>
      </c>
      <c r="N27" s="4">
        <v>1.2529999999999999</v>
      </c>
      <c r="O27" s="4">
        <v>1.286</v>
      </c>
      <c r="P27" s="4">
        <v>1.3120000000000001</v>
      </c>
    </row>
    <row r="28" spans="1:20" x14ac:dyDescent="0.2">
      <c r="A28" s="13">
        <v>1974</v>
      </c>
      <c r="B28" s="4">
        <v>6.6E-3</v>
      </c>
      <c r="C28" s="4">
        <v>0.17</v>
      </c>
      <c r="D28" s="4">
        <v>0.30299999999999999</v>
      </c>
      <c r="E28" s="4">
        <v>0.44700000000000001</v>
      </c>
      <c r="F28" s="4">
        <v>0.58899999999999997</v>
      </c>
      <c r="G28" s="4">
        <v>0.72199999999999998</v>
      </c>
      <c r="H28" s="4">
        <v>0.84</v>
      </c>
      <c r="I28" s="4">
        <v>0.94199999999999995</v>
      </c>
      <c r="J28" s="4">
        <v>1.0289999999999999</v>
      </c>
      <c r="K28" s="4">
        <v>1.1020000000000001</v>
      </c>
      <c r="L28" s="4">
        <v>1.163</v>
      </c>
      <c r="M28" s="4">
        <v>1.212</v>
      </c>
      <c r="N28" s="4">
        <v>1.2529999999999999</v>
      </c>
      <c r="O28" s="4">
        <v>1.286</v>
      </c>
      <c r="P28" s="4">
        <v>1.3120000000000001</v>
      </c>
    </row>
    <row r="29" spans="1:20" x14ac:dyDescent="0.2">
      <c r="A29" s="13">
        <v>1975</v>
      </c>
      <c r="B29" s="4">
        <v>6.6E-3</v>
      </c>
      <c r="C29" s="4">
        <v>0.17</v>
      </c>
      <c r="D29" s="4">
        <v>0.30299999999999999</v>
      </c>
      <c r="E29" s="4">
        <v>0.44700000000000001</v>
      </c>
      <c r="F29" s="4">
        <v>0.58899999999999997</v>
      </c>
      <c r="G29" s="4">
        <v>0.72199999999999998</v>
      </c>
      <c r="H29" s="4">
        <v>0.84</v>
      </c>
      <c r="I29" s="4">
        <v>0.94199999999999995</v>
      </c>
      <c r="J29" s="4">
        <v>1.0289999999999999</v>
      </c>
      <c r="K29" s="4">
        <v>1.1020000000000001</v>
      </c>
      <c r="L29" s="4">
        <v>1.163</v>
      </c>
      <c r="M29" s="4">
        <v>1.212</v>
      </c>
      <c r="N29" s="4">
        <v>1.2529999999999999</v>
      </c>
      <c r="O29" s="4">
        <v>1.286</v>
      </c>
      <c r="P29" s="4">
        <v>1.3120000000000001</v>
      </c>
    </row>
    <row r="30" spans="1:20" x14ac:dyDescent="0.2">
      <c r="A30" s="13">
        <v>1976</v>
      </c>
      <c r="B30" s="4">
        <v>6.6E-3</v>
      </c>
      <c r="C30" s="4">
        <v>0.17</v>
      </c>
      <c r="D30" s="4">
        <v>0.30299999999999999</v>
      </c>
      <c r="E30" s="4">
        <v>0.44700000000000001</v>
      </c>
      <c r="F30" s="4">
        <v>0.58899999999999997</v>
      </c>
      <c r="G30" s="4">
        <v>0.72199999999999998</v>
      </c>
      <c r="H30" s="4">
        <v>0.84</v>
      </c>
      <c r="I30" s="4">
        <v>0.94199999999999995</v>
      </c>
      <c r="J30" s="4">
        <v>1.0289999999999999</v>
      </c>
      <c r="K30" s="4">
        <v>1.1020000000000001</v>
      </c>
      <c r="L30" s="4">
        <v>1.163</v>
      </c>
      <c r="M30" s="4">
        <v>1.212</v>
      </c>
      <c r="N30" s="4">
        <v>1.2529999999999999</v>
      </c>
      <c r="O30" s="4">
        <v>1.286</v>
      </c>
      <c r="P30" s="4">
        <v>1.3120000000000001</v>
      </c>
    </row>
    <row r="31" spans="1:20" x14ac:dyDescent="0.2">
      <c r="A31" s="13">
        <v>1977</v>
      </c>
      <c r="B31" s="4">
        <v>6.6E-3</v>
      </c>
      <c r="C31" s="4">
        <v>0.17</v>
      </c>
      <c r="D31" s="4">
        <v>0.30299999999999999</v>
      </c>
      <c r="E31" s="4">
        <v>0.44700000000000001</v>
      </c>
      <c r="F31" s="4">
        <v>0.58899999999999997</v>
      </c>
      <c r="G31" s="4">
        <v>0.72199999999999998</v>
      </c>
      <c r="H31" s="4">
        <v>0.84</v>
      </c>
      <c r="I31" s="4">
        <v>0.94199999999999995</v>
      </c>
      <c r="J31" s="4">
        <v>1.0289999999999999</v>
      </c>
      <c r="K31" s="4">
        <v>1.1020000000000001</v>
      </c>
      <c r="L31" s="4">
        <v>1.163</v>
      </c>
      <c r="M31" s="4">
        <v>1.212</v>
      </c>
      <c r="N31" s="4">
        <v>1.2529999999999999</v>
      </c>
      <c r="O31" s="4">
        <v>1.286</v>
      </c>
      <c r="P31" s="4">
        <v>1.3120000000000001</v>
      </c>
    </row>
    <row r="32" spans="1:20" x14ac:dyDescent="0.2">
      <c r="A32" s="13">
        <v>1978</v>
      </c>
      <c r="B32" s="4">
        <v>6.6E-3</v>
      </c>
      <c r="C32" s="4">
        <v>0.17</v>
      </c>
      <c r="D32" s="4">
        <v>0.30299999999999999</v>
      </c>
      <c r="E32" s="4">
        <v>0.44700000000000001</v>
      </c>
      <c r="F32" s="4">
        <v>0.58899999999999997</v>
      </c>
      <c r="G32" s="4">
        <v>0.72199999999999998</v>
      </c>
      <c r="H32" s="4">
        <v>0.84</v>
      </c>
      <c r="I32" s="4">
        <v>0.94199999999999995</v>
      </c>
      <c r="J32" s="4">
        <v>1.0289999999999999</v>
      </c>
      <c r="K32" s="4">
        <v>1.1020000000000001</v>
      </c>
      <c r="L32" s="4">
        <v>1.163</v>
      </c>
      <c r="M32" s="4">
        <v>1.212</v>
      </c>
      <c r="N32" s="4">
        <v>1.2529999999999999</v>
      </c>
      <c r="O32" s="4">
        <v>1.286</v>
      </c>
      <c r="P32" s="4">
        <v>1.3120000000000001</v>
      </c>
    </row>
    <row r="33" spans="1:16" x14ac:dyDescent="0.2">
      <c r="A33" s="13">
        <v>1979</v>
      </c>
      <c r="B33" s="4">
        <v>6.6E-3</v>
      </c>
      <c r="C33" s="4">
        <v>0.17</v>
      </c>
      <c r="D33" s="4">
        <v>0.30299999999999999</v>
      </c>
      <c r="E33" s="4">
        <v>0.44700000000000001</v>
      </c>
      <c r="F33" s="4">
        <v>0.58899999999999997</v>
      </c>
      <c r="G33" s="4">
        <v>0.72199999999999998</v>
      </c>
      <c r="H33" s="4">
        <v>0.84</v>
      </c>
      <c r="I33" s="4">
        <v>0.94199999999999995</v>
      </c>
      <c r="J33" s="4">
        <v>1.0289999999999999</v>
      </c>
      <c r="K33" s="4">
        <v>1.1020000000000001</v>
      </c>
      <c r="L33" s="4">
        <v>1.163</v>
      </c>
      <c r="M33" s="4">
        <v>1.212</v>
      </c>
      <c r="N33" s="4">
        <v>1.2529999999999999</v>
      </c>
      <c r="O33" s="4">
        <v>1.286</v>
      </c>
      <c r="P33" s="4">
        <v>1.3120000000000001</v>
      </c>
    </row>
    <row r="34" spans="1:16" x14ac:dyDescent="0.2">
      <c r="A34" s="13">
        <v>1980</v>
      </c>
      <c r="B34" s="4">
        <v>6.6E-3</v>
      </c>
      <c r="C34" s="4">
        <v>0.17</v>
      </c>
      <c r="D34" s="4">
        <v>0.30299999999999999</v>
      </c>
      <c r="E34" s="4">
        <v>0.44700000000000001</v>
      </c>
      <c r="F34" s="4">
        <v>0.58899999999999997</v>
      </c>
      <c r="G34" s="4">
        <v>0.72199999999999998</v>
      </c>
      <c r="H34" s="4">
        <v>0.84</v>
      </c>
      <c r="I34" s="4">
        <v>0.94199999999999995</v>
      </c>
      <c r="J34" s="4">
        <v>1.0289999999999999</v>
      </c>
      <c r="K34" s="4">
        <v>1.1020000000000001</v>
      </c>
      <c r="L34" s="4">
        <v>1.163</v>
      </c>
      <c r="M34" s="4">
        <v>1.212</v>
      </c>
      <c r="N34" s="4">
        <v>1.2529999999999999</v>
      </c>
      <c r="O34" s="4">
        <v>1.286</v>
      </c>
      <c r="P34" s="4">
        <v>1.3120000000000001</v>
      </c>
    </row>
    <row r="35" spans="1:16" x14ac:dyDescent="0.2">
      <c r="A35" s="13">
        <v>1981</v>
      </c>
      <c r="B35" s="4">
        <v>6.6E-3</v>
      </c>
      <c r="C35" s="4">
        <v>0.17</v>
      </c>
      <c r="D35" s="4">
        <v>0.30299999999999999</v>
      </c>
      <c r="E35" s="4">
        <v>0.44700000000000001</v>
      </c>
      <c r="F35" s="4">
        <v>0.58899999999999997</v>
      </c>
      <c r="G35" s="4">
        <v>0.72199999999999998</v>
      </c>
      <c r="H35" s="4">
        <v>0.84</v>
      </c>
      <c r="I35" s="4">
        <v>0.94199999999999995</v>
      </c>
      <c r="J35" s="4">
        <v>1.0289999999999999</v>
      </c>
      <c r="K35" s="4">
        <v>1.1020000000000001</v>
      </c>
      <c r="L35" s="4">
        <v>1.163</v>
      </c>
      <c r="M35" s="4">
        <v>1.212</v>
      </c>
      <c r="N35" s="4">
        <v>1.2529999999999999</v>
      </c>
      <c r="O35" s="4">
        <v>1.286</v>
      </c>
      <c r="P35" s="4">
        <v>1.3120000000000001</v>
      </c>
    </row>
    <row r="36" spans="1:16" x14ac:dyDescent="0.2">
      <c r="A36" s="13">
        <v>1982</v>
      </c>
      <c r="B36" s="4">
        <v>6.6E-3</v>
      </c>
      <c r="C36" s="4">
        <v>0.17</v>
      </c>
      <c r="D36" s="4">
        <v>0.30299999999999999</v>
      </c>
      <c r="E36" s="4">
        <v>0.44700000000000001</v>
      </c>
      <c r="F36" s="4">
        <v>0.58899999999999997</v>
      </c>
      <c r="G36" s="4">
        <v>0.72199999999999998</v>
      </c>
      <c r="H36" s="4">
        <v>0.84</v>
      </c>
      <c r="I36" s="4">
        <v>0.94199999999999995</v>
      </c>
      <c r="J36" s="4">
        <v>1.0289999999999999</v>
      </c>
      <c r="K36" s="4">
        <v>1.1020000000000001</v>
      </c>
      <c r="L36" s="4">
        <v>1.163</v>
      </c>
      <c r="M36" s="4">
        <v>1.212</v>
      </c>
      <c r="N36" s="4">
        <v>1.2529999999999999</v>
      </c>
      <c r="O36" s="4">
        <v>1.286</v>
      </c>
      <c r="P36" s="4">
        <v>1.3120000000000001</v>
      </c>
    </row>
    <row r="37" spans="1:16" x14ac:dyDescent="0.2">
      <c r="A37" s="13">
        <v>1983</v>
      </c>
      <c r="B37" s="4">
        <v>6.6E-3</v>
      </c>
      <c r="C37" s="4">
        <v>0.17</v>
      </c>
      <c r="D37" s="4">
        <v>0.30299999999999999</v>
      </c>
      <c r="E37" s="4">
        <v>0.44700000000000001</v>
      </c>
      <c r="F37" s="4">
        <v>0.58899999999999997</v>
      </c>
      <c r="G37" s="4">
        <v>0.72199999999999998</v>
      </c>
      <c r="H37" s="4">
        <v>0.84</v>
      </c>
      <c r="I37" s="4">
        <v>0.94199999999999995</v>
      </c>
      <c r="J37" s="4">
        <v>1.0289999999999999</v>
      </c>
      <c r="K37" s="4">
        <v>1.1020000000000001</v>
      </c>
      <c r="L37" s="4">
        <v>1.163</v>
      </c>
      <c r="M37" s="4">
        <v>1.212</v>
      </c>
      <c r="N37" s="4">
        <v>1.2529999999999999</v>
      </c>
      <c r="O37" s="4">
        <v>1.286</v>
      </c>
      <c r="P37" s="4">
        <v>1.3120000000000001</v>
      </c>
    </row>
    <row r="38" spans="1:16" x14ac:dyDescent="0.2">
      <c r="A38" s="13">
        <v>1984</v>
      </c>
      <c r="B38" s="4">
        <v>6.6E-3</v>
      </c>
      <c r="C38" s="4">
        <v>0.17</v>
      </c>
      <c r="D38" s="4">
        <v>0.30299999999999999</v>
      </c>
      <c r="E38" s="4">
        <v>0.44700000000000001</v>
      </c>
      <c r="F38" s="4">
        <v>0.58899999999999997</v>
      </c>
      <c r="G38" s="4">
        <v>0.72199999999999998</v>
      </c>
      <c r="H38" s="4">
        <v>0.84</v>
      </c>
      <c r="I38" s="4">
        <v>0.94199999999999995</v>
      </c>
      <c r="J38" s="4">
        <v>1.0289999999999999</v>
      </c>
      <c r="K38" s="4">
        <v>1.1020000000000001</v>
      </c>
      <c r="L38" s="4">
        <v>1.163</v>
      </c>
      <c r="M38" s="4">
        <v>1.212</v>
      </c>
      <c r="N38" s="4">
        <v>1.2529999999999999</v>
      </c>
      <c r="O38" s="4">
        <v>1.286</v>
      </c>
      <c r="P38" s="4">
        <v>1.3120000000000001</v>
      </c>
    </row>
    <row r="39" spans="1:16" x14ac:dyDescent="0.2">
      <c r="A39" s="13">
        <v>1985</v>
      </c>
      <c r="B39" s="4">
        <v>6.6E-3</v>
      </c>
      <c r="C39" s="4">
        <v>0.17</v>
      </c>
      <c r="D39" s="4">
        <v>0.30299999999999999</v>
      </c>
      <c r="E39" s="4">
        <v>0.44700000000000001</v>
      </c>
      <c r="F39" s="4">
        <v>0.58899999999999997</v>
      </c>
      <c r="G39" s="4">
        <v>0.72199999999999998</v>
      </c>
      <c r="H39" s="4">
        <v>0.84</v>
      </c>
      <c r="I39" s="4">
        <v>0.94199999999999995</v>
      </c>
      <c r="J39" s="4">
        <v>1.0289999999999999</v>
      </c>
      <c r="K39" s="4">
        <v>1.1020000000000001</v>
      </c>
      <c r="L39" s="4">
        <v>1.163</v>
      </c>
      <c r="M39" s="4">
        <v>1.212</v>
      </c>
      <c r="N39" s="4">
        <v>1.2529999999999999</v>
      </c>
      <c r="O39" s="4">
        <v>1.286</v>
      </c>
      <c r="P39" s="4">
        <v>1.3120000000000001</v>
      </c>
    </row>
    <row r="40" spans="1:16" x14ac:dyDescent="0.2">
      <c r="A40" s="13">
        <v>1986</v>
      </c>
      <c r="B40" s="4">
        <v>6.6E-3</v>
      </c>
      <c r="C40" s="4">
        <v>0.17</v>
      </c>
      <c r="D40" s="4">
        <v>0.30299999999999999</v>
      </c>
      <c r="E40" s="4">
        <v>0.44700000000000001</v>
      </c>
      <c r="F40" s="4">
        <v>0.58899999999999997</v>
      </c>
      <c r="G40" s="4">
        <v>0.72199999999999998</v>
      </c>
      <c r="H40" s="4">
        <v>0.84</v>
      </c>
      <c r="I40" s="4">
        <v>0.94199999999999995</v>
      </c>
      <c r="J40" s="4">
        <v>1.0289999999999999</v>
      </c>
      <c r="K40" s="4">
        <v>1.1020000000000001</v>
      </c>
      <c r="L40" s="4">
        <v>1.163</v>
      </c>
      <c r="M40" s="4">
        <v>1.212</v>
      </c>
      <c r="N40" s="4">
        <v>1.2529999999999999</v>
      </c>
      <c r="O40" s="4">
        <v>1.286</v>
      </c>
      <c r="P40" s="4">
        <v>1.3120000000000001</v>
      </c>
    </row>
    <row r="41" spans="1:16" x14ac:dyDescent="0.2">
      <c r="A41" s="13">
        <v>1987</v>
      </c>
      <c r="B41" s="4">
        <v>6.6E-3</v>
      </c>
      <c r="C41" s="4">
        <v>0.17</v>
      </c>
      <c r="D41" s="4">
        <v>0.30299999999999999</v>
      </c>
      <c r="E41" s="4">
        <v>0.44700000000000001</v>
      </c>
      <c r="F41" s="4">
        <v>0.58899999999999997</v>
      </c>
      <c r="G41" s="4">
        <v>0.72199999999999998</v>
      </c>
      <c r="H41" s="4">
        <v>0.84</v>
      </c>
      <c r="I41" s="4">
        <v>0.94199999999999995</v>
      </c>
      <c r="J41" s="4">
        <v>1.0289999999999999</v>
      </c>
      <c r="K41" s="4">
        <v>1.1020000000000001</v>
      </c>
      <c r="L41" s="4">
        <v>1.163</v>
      </c>
      <c r="M41" s="4">
        <v>1.212</v>
      </c>
      <c r="N41" s="4">
        <v>1.2529999999999999</v>
      </c>
      <c r="O41" s="4">
        <v>1.286</v>
      </c>
      <c r="P41" s="4">
        <v>1.3120000000000001</v>
      </c>
    </row>
    <row r="42" spans="1:16" x14ac:dyDescent="0.2">
      <c r="A42" s="13">
        <v>1988</v>
      </c>
      <c r="B42" s="4">
        <v>6.6E-3</v>
      </c>
      <c r="C42" s="4">
        <v>0.17</v>
      </c>
      <c r="D42" s="4">
        <v>0.30299999999999999</v>
      </c>
      <c r="E42" s="4">
        <v>0.44700000000000001</v>
      </c>
      <c r="F42" s="4">
        <v>0.58899999999999997</v>
      </c>
      <c r="G42" s="4">
        <v>0.72199999999999998</v>
      </c>
      <c r="H42" s="4">
        <v>0.84</v>
      </c>
      <c r="I42" s="4">
        <v>0.94199999999999995</v>
      </c>
      <c r="J42" s="4">
        <v>1.0289999999999999</v>
      </c>
      <c r="K42" s="4">
        <v>1.1020000000000001</v>
      </c>
      <c r="L42" s="4">
        <v>1.163</v>
      </c>
      <c r="M42" s="4">
        <v>1.212</v>
      </c>
      <c r="N42" s="4">
        <v>1.2529999999999999</v>
      </c>
      <c r="O42" s="4">
        <v>1.286</v>
      </c>
      <c r="P42" s="4">
        <v>1.3120000000000001</v>
      </c>
    </row>
    <row r="43" spans="1:16" x14ac:dyDescent="0.2">
      <c r="A43" s="13">
        <v>1989</v>
      </c>
      <c r="B43" s="4">
        <v>6.6E-3</v>
      </c>
      <c r="C43" s="4">
        <v>0.17</v>
      </c>
      <c r="D43" s="4">
        <v>0.30299999999999999</v>
      </c>
      <c r="E43" s="4">
        <v>0.44700000000000001</v>
      </c>
      <c r="F43" s="4">
        <v>0.58899999999999997</v>
      </c>
      <c r="G43" s="4">
        <v>0.72199999999999998</v>
      </c>
      <c r="H43" s="4">
        <v>0.84</v>
      </c>
      <c r="I43" s="4">
        <v>0.94199999999999995</v>
      </c>
      <c r="J43" s="4">
        <v>1.0289999999999999</v>
      </c>
      <c r="K43" s="4">
        <v>1.1020000000000001</v>
      </c>
      <c r="L43" s="4">
        <v>1.163</v>
      </c>
      <c r="M43" s="4">
        <v>1.212</v>
      </c>
      <c r="N43" s="4">
        <v>1.2529999999999999</v>
      </c>
      <c r="O43" s="4">
        <v>1.286</v>
      </c>
      <c r="P43" s="4">
        <v>1.3120000000000001</v>
      </c>
    </row>
    <row r="44" spans="1:16" x14ac:dyDescent="0.2">
      <c r="A44" s="13">
        <v>1990</v>
      </c>
      <c r="B44" s="4">
        <v>6.6E-3</v>
      </c>
      <c r="C44" s="4">
        <v>0.17</v>
      </c>
      <c r="D44" s="4">
        <v>0.30299999999999999</v>
      </c>
      <c r="E44" s="4">
        <v>0.44700000000000001</v>
      </c>
      <c r="F44" s="4">
        <v>0.58899999999999997</v>
      </c>
      <c r="G44" s="4">
        <v>0.72199999999999998</v>
      </c>
      <c r="H44" s="4">
        <v>0.84</v>
      </c>
      <c r="I44" s="4">
        <v>0.94199999999999995</v>
      </c>
      <c r="J44" s="4">
        <v>1.0289999999999999</v>
      </c>
      <c r="K44" s="4">
        <v>1.1020000000000001</v>
      </c>
      <c r="L44" s="4">
        <v>1.163</v>
      </c>
      <c r="M44" s="4">
        <v>1.212</v>
      </c>
      <c r="N44" s="4">
        <v>1.2529999999999999</v>
      </c>
      <c r="O44" s="4">
        <v>1.286</v>
      </c>
      <c r="P44" s="4">
        <v>1.3120000000000001</v>
      </c>
    </row>
    <row r="45" spans="1:16" x14ac:dyDescent="0.2">
      <c r="A45" s="13">
        <v>1991</v>
      </c>
      <c r="B45" s="4">
        <v>6.6E-3</v>
      </c>
      <c r="C45" s="4">
        <v>0.149613</v>
      </c>
      <c r="D45" s="4">
        <v>0.285831903</v>
      </c>
      <c r="E45" s="4">
        <v>0.4763462</v>
      </c>
      <c r="F45" s="4">
        <v>0.60438824400000002</v>
      </c>
      <c r="G45" s="4">
        <v>0.72757859000000003</v>
      </c>
      <c r="H45" s="4">
        <v>0.83865891699999995</v>
      </c>
      <c r="I45" s="4">
        <v>0.87330405300000002</v>
      </c>
      <c r="J45" s="4">
        <v>1.0139296170000001</v>
      </c>
      <c r="K45" s="4">
        <v>1.126930891</v>
      </c>
      <c r="L45" s="4">
        <v>1.12934103</v>
      </c>
      <c r="M45" s="4">
        <v>1.25103857</v>
      </c>
      <c r="N45" s="4">
        <v>1.2398261399999999</v>
      </c>
      <c r="O45" s="4">
        <v>1.30809624</v>
      </c>
      <c r="P45" s="4">
        <v>1.2493070900000001</v>
      </c>
    </row>
    <row r="46" spans="1:16" x14ac:dyDescent="0.2">
      <c r="A46" s="13">
        <v>1992</v>
      </c>
      <c r="B46" s="4">
        <v>6.6E-3</v>
      </c>
      <c r="C46" s="4">
        <v>0.179094</v>
      </c>
      <c r="D46" s="4">
        <v>0.39381160900000001</v>
      </c>
      <c r="E46" s="4">
        <v>0.46200888899999998</v>
      </c>
      <c r="F46" s="4">
        <v>0.64725544999999995</v>
      </c>
      <c r="G46" s="4">
        <v>0.70067005999999998</v>
      </c>
      <c r="H46" s="4">
        <v>0.811723113</v>
      </c>
      <c r="I46" s="4">
        <v>0.98187545700000001</v>
      </c>
      <c r="J46" s="4">
        <v>1.0305708149999999</v>
      </c>
      <c r="K46" s="4">
        <v>1.2103165199999999</v>
      </c>
      <c r="L46" s="4">
        <v>1.2263809299999999</v>
      </c>
      <c r="M46" s="4">
        <v>1.27217625</v>
      </c>
      <c r="N46" s="4">
        <v>1.198747639</v>
      </c>
      <c r="O46" s="4">
        <v>1.34037031</v>
      </c>
      <c r="P46" s="4">
        <v>1.4303851400000001</v>
      </c>
    </row>
    <row r="47" spans="1:16" x14ac:dyDescent="0.2">
      <c r="A47" s="13">
        <v>1993</v>
      </c>
      <c r="B47" s="4">
        <v>6.6E-3</v>
      </c>
      <c r="C47" s="4">
        <v>0.33130999999999999</v>
      </c>
      <c r="D47" s="4">
        <v>0.49703545100000002</v>
      </c>
      <c r="E47" s="4">
        <v>0.61014173900000002</v>
      </c>
      <c r="F47" s="4">
        <v>0.64977752600000005</v>
      </c>
      <c r="G47" s="4">
        <v>0.753521793</v>
      </c>
      <c r="H47" s="4">
        <v>0.90396379500000001</v>
      </c>
      <c r="I47" s="4">
        <v>1.039495496</v>
      </c>
      <c r="J47" s="4">
        <v>1.21128119</v>
      </c>
      <c r="K47" s="4">
        <v>1.2320325999999999</v>
      </c>
      <c r="L47" s="4">
        <v>1.3914348000000001</v>
      </c>
      <c r="M47" s="4">
        <v>1.53791677</v>
      </c>
      <c r="N47" s="4">
        <v>1.61033834</v>
      </c>
      <c r="O47" s="4">
        <v>1.64628496</v>
      </c>
      <c r="P47" s="4">
        <v>1.58357897</v>
      </c>
    </row>
    <row r="48" spans="1:16" x14ac:dyDescent="0.2">
      <c r="A48" s="13">
        <v>1994</v>
      </c>
      <c r="B48" s="4">
        <v>6.6E-3</v>
      </c>
      <c r="C48" s="4">
        <v>0.23309099999999999</v>
      </c>
      <c r="D48" s="4">
        <v>0.40526662400000002</v>
      </c>
      <c r="E48" s="4">
        <v>0.65068223199999997</v>
      </c>
      <c r="F48" s="4">
        <v>0.72849960800000002</v>
      </c>
      <c r="G48" s="4">
        <v>0.74723297700000002</v>
      </c>
      <c r="H48" s="4">
        <v>0.70736453099999996</v>
      </c>
      <c r="I48" s="4">
        <v>1.057313237</v>
      </c>
      <c r="J48" s="4">
        <v>1.39452065</v>
      </c>
      <c r="K48" s="4">
        <v>1.3474982</v>
      </c>
      <c r="L48" s="4">
        <v>1.3469198600000001</v>
      </c>
      <c r="M48" s="4">
        <v>1.3911817500000001</v>
      </c>
      <c r="N48" s="4">
        <v>1.3941476399999999</v>
      </c>
      <c r="O48" s="4">
        <v>1.3010208000000001</v>
      </c>
      <c r="P48" s="4">
        <v>1.3412601099999999</v>
      </c>
    </row>
    <row r="49" spans="1:16" x14ac:dyDescent="0.2">
      <c r="A49" s="13">
        <v>1995</v>
      </c>
      <c r="B49" s="4">
        <v>6.6E-3</v>
      </c>
      <c r="C49" s="4">
        <v>0.15348000000000001</v>
      </c>
      <c r="D49" s="4">
        <v>0.37708986300000003</v>
      </c>
      <c r="E49" s="4">
        <v>0.49815483300000002</v>
      </c>
      <c r="F49" s="4">
        <v>0.73532449300000002</v>
      </c>
      <c r="G49" s="4">
        <v>0.83997333299999999</v>
      </c>
      <c r="H49" s="4">
        <v>0.85633702499999997</v>
      </c>
      <c r="I49" s="4">
        <v>0.98566918400000003</v>
      </c>
      <c r="J49" s="4">
        <v>1.2201855500000001</v>
      </c>
      <c r="K49" s="4">
        <v>1.31482583</v>
      </c>
      <c r="L49" s="4">
        <v>1.3876079800000001</v>
      </c>
      <c r="M49" s="4">
        <v>1.4769455499999999</v>
      </c>
      <c r="N49" s="4">
        <v>1.3898841399999999</v>
      </c>
      <c r="O49" s="4">
        <v>1.2974704619999999</v>
      </c>
      <c r="P49" s="4">
        <v>1.340887086</v>
      </c>
    </row>
    <row r="50" spans="1:16" x14ac:dyDescent="0.2">
      <c r="A50" s="13">
        <v>1996</v>
      </c>
      <c r="B50" s="4">
        <v>6.6E-3</v>
      </c>
      <c r="C50" s="4">
        <v>0.29288900000000001</v>
      </c>
      <c r="D50" s="4">
        <v>0.32274860300000002</v>
      </c>
      <c r="E50" s="4">
        <v>0.42734274999999999</v>
      </c>
      <c r="F50" s="4">
        <v>0.67863592500000003</v>
      </c>
      <c r="G50" s="4">
        <v>0.79367553300000004</v>
      </c>
      <c r="H50" s="4">
        <v>0.94852852899999995</v>
      </c>
      <c r="I50" s="4">
        <v>0.95264307500000001</v>
      </c>
      <c r="J50" s="4">
        <v>1.0202686670000001</v>
      </c>
      <c r="K50" s="4">
        <v>1.095993765</v>
      </c>
      <c r="L50" s="4">
        <v>1.3619166389999999</v>
      </c>
      <c r="M50" s="4">
        <v>1.50001019</v>
      </c>
      <c r="N50" s="4">
        <v>1.52034212</v>
      </c>
      <c r="O50" s="4">
        <v>1.7102096499999999</v>
      </c>
      <c r="P50" s="4">
        <v>1.59813542</v>
      </c>
    </row>
    <row r="51" spans="1:16" x14ac:dyDescent="0.2">
      <c r="A51" s="13">
        <v>1997</v>
      </c>
      <c r="B51" s="4">
        <v>6.6E-3</v>
      </c>
      <c r="C51" s="4">
        <v>0.18718399999999999</v>
      </c>
      <c r="D51" s="4">
        <v>0.31503196999999999</v>
      </c>
      <c r="E51" s="4">
        <v>0.47067610500000001</v>
      </c>
      <c r="F51" s="4">
        <v>0.55850195400000002</v>
      </c>
      <c r="G51" s="4">
        <v>0.74738351599999997</v>
      </c>
      <c r="H51" s="4">
        <v>0.89271527399999995</v>
      </c>
      <c r="I51" s="4">
        <v>1.07220585</v>
      </c>
      <c r="J51" s="4">
        <v>1.0905433360000001</v>
      </c>
      <c r="K51" s="4">
        <v>1.2428800310000001</v>
      </c>
      <c r="L51" s="4">
        <v>1.3458074</v>
      </c>
      <c r="M51" s="4">
        <v>1.44292292</v>
      </c>
      <c r="N51" s="4">
        <v>1.6677276000000001</v>
      </c>
      <c r="O51" s="4">
        <v>1.42339697</v>
      </c>
      <c r="P51" s="4">
        <v>1.3831085599999999</v>
      </c>
    </row>
    <row r="52" spans="1:16" x14ac:dyDescent="0.2">
      <c r="A52" s="13">
        <v>1998</v>
      </c>
      <c r="B52" s="4">
        <v>6.6E-3</v>
      </c>
      <c r="C52" s="4">
        <v>0.19053600000000001</v>
      </c>
      <c r="D52" s="4">
        <v>0.36837766100000002</v>
      </c>
      <c r="E52" s="4">
        <v>0.58858912900000004</v>
      </c>
      <c r="F52" s="4">
        <v>0.62727587500000004</v>
      </c>
      <c r="G52" s="4">
        <v>0.62064388999999998</v>
      </c>
      <c r="H52" s="4">
        <v>0.77505537199999996</v>
      </c>
      <c r="I52" s="4">
        <v>1.029246329</v>
      </c>
      <c r="J52" s="4">
        <v>1.1685028399999999</v>
      </c>
      <c r="K52" s="4">
        <v>1.25266839</v>
      </c>
      <c r="L52" s="4">
        <v>1.3267773700000001</v>
      </c>
      <c r="M52" s="4">
        <v>1.4521300800000001</v>
      </c>
      <c r="N52" s="4">
        <v>1.4136468900000001</v>
      </c>
      <c r="O52" s="4">
        <v>1.52324441</v>
      </c>
      <c r="P52" s="4">
        <v>1.5371140999999999</v>
      </c>
    </row>
    <row r="53" spans="1:16" x14ac:dyDescent="0.2">
      <c r="A53" s="13">
        <v>1999</v>
      </c>
      <c r="B53" s="4">
        <v>6.6E-3</v>
      </c>
      <c r="C53" s="4">
        <v>0.187805</v>
      </c>
      <c r="D53" s="4">
        <v>0.40473760600000003</v>
      </c>
      <c r="E53" s="4">
        <v>0.50737361400000003</v>
      </c>
      <c r="F53" s="4">
        <v>0.642725412</v>
      </c>
      <c r="G53" s="4">
        <v>0.70053221600000004</v>
      </c>
      <c r="H53" s="4">
        <v>0.72792719800000005</v>
      </c>
      <c r="I53" s="4">
        <v>0.890782721</v>
      </c>
      <c r="J53" s="4">
        <v>1.036612622</v>
      </c>
      <c r="K53" s="4">
        <v>1.2500708300000001</v>
      </c>
      <c r="L53" s="4">
        <v>1.248240432</v>
      </c>
      <c r="M53" s="4">
        <v>1.43060692</v>
      </c>
      <c r="N53" s="4">
        <v>0.99033293099999997</v>
      </c>
      <c r="O53" s="4">
        <v>0.51599183999999998</v>
      </c>
      <c r="P53" s="4">
        <v>1.235554203</v>
      </c>
    </row>
    <row r="54" spans="1:16" x14ac:dyDescent="0.2">
      <c r="A54" s="13">
        <v>2000</v>
      </c>
      <c r="B54" s="4">
        <v>6.6E-3</v>
      </c>
      <c r="C54" s="4">
        <v>0.21770800000000001</v>
      </c>
      <c r="D54" s="4">
        <v>0.35270836799999999</v>
      </c>
      <c r="E54" s="4">
        <v>0.52578446899999998</v>
      </c>
      <c r="F54" s="4">
        <v>0.62924242699999999</v>
      </c>
      <c r="G54" s="4">
        <v>0.730682041</v>
      </c>
      <c r="H54" s="4">
        <v>0.78200124800000004</v>
      </c>
      <c r="I54" s="4">
        <v>0.80583256999999997</v>
      </c>
      <c r="J54" s="4">
        <v>0.96579178099999996</v>
      </c>
      <c r="K54" s="4">
        <v>1.0065317170000001</v>
      </c>
      <c r="L54" s="4">
        <v>1.24215959</v>
      </c>
      <c r="M54" s="4">
        <v>1.320810898</v>
      </c>
      <c r="N54" s="4">
        <v>1.1006466610000001</v>
      </c>
      <c r="O54" s="4">
        <v>1.16522963</v>
      </c>
      <c r="P54" s="4">
        <v>1.46629382</v>
      </c>
    </row>
    <row r="55" spans="1:16" x14ac:dyDescent="0.2">
      <c r="A55" s="13">
        <v>2001</v>
      </c>
      <c r="B55" s="4">
        <v>6.4999999999999997E-3</v>
      </c>
      <c r="C55" s="4">
        <v>0.22672500000000001</v>
      </c>
      <c r="D55" s="4">
        <v>0.32697119099999999</v>
      </c>
      <c r="E55" s="4">
        <v>0.50346252599999997</v>
      </c>
      <c r="F55" s="4">
        <v>0.66903487900000003</v>
      </c>
      <c r="G55" s="4">
        <v>0.78766595500000003</v>
      </c>
      <c r="H55" s="4">
        <v>0.95771825799999999</v>
      </c>
      <c r="I55" s="4">
        <v>0.98661956500000003</v>
      </c>
      <c r="J55" s="4">
        <v>1.0631794699999999</v>
      </c>
      <c r="K55" s="4">
        <v>1.1154464820000001</v>
      </c>
      <c r="L55" s="4">
        <v>1.3138952800000001</v>
      </c>
      <c r="M55" s="4">
        <v>1.4349928999999999</v>
      </c>
      <c r="N55" s="4">
        <v>1.5626480730000001</v>
      </c>
      <c r="O55" s="4">
        <v>1.4333403</v>
      </c>
      <c r="P55" s="4">
        <v>1.46689118</v>
      </c>
    </row>
    <row r="56" spans="1:16" x14ac:dyDescent="0.2">
      <c r="A56" s="13">
        <v>2002</v>
      </c>
      <c r="B56" s="4">
        <v>6.7000000000000002E-3</v>
      </c>
      <c r="C56" s="4">
        <v>0.231265</v>
      </c>
      <c r="D56" s="4">
        <v>0.38608136500000001</v>
      </c>
      <c r="E56" s="4">
        <v>0.50899233200000005</v>
      </c>
      <c r="F56" s="4">
        <v>0.66613830100000004</v>
      </c>
      <c r="G56" s="4">
        <v>0.79498863799999997</v>
      </c>
      <c r="H56" s="4">
        <v>0.90973658800000001</v>
      </c>
      <c r="I56" s="4">
        <v>1.0294999760000001</v>
      </c>
      <c r="J56" s="4">
        <v>1.1039371099999999</v>
      </c>
      <c r="K56" s="4">
        <v>1.094826922</v>
      </c>
      <c r="L56" s="4">
        <v>1.28846182</v>
      </c>
      <c r="M56" s="4">
        <v>1.4480751700000001</v>
      </c>
      <c r="N56" s="4">
        <v>1.5967901</v>
      </c>
      <c r="O56" s="4">
        <v>1.342783668</v>
      </c>
      <c r="P56" s="4">
        <v>1.6825219300000001</v>
      </c>
    </row>
    <row r="57" spans="1:16" x14ac:dyDescent="0.2">
      <c r="A57" s="13">
        <v>2003</v>
      </c>
      <c r="B57" s="4">
        <v>6.4999999999999997E-3</v>
      </c>
      <c r="C57" s="4">
        <v>0.27606999999999998</v>
      </c>
      <c r="D57" s="4">
        <v>0.48928823799999999</v>
      </c>
      <c r="E57" s="4">
        <v>0.54655928200000004</v>
      </c>
      <c r="F57" s="4">
        <v>0.64893459499999995</v>
      </c>
      <c r="G57" s="4">
        <v>0.76704551399999998</v>
      </c>
      <c r="H57" s="4">
        <v>0.862457327</v>
      </c>
      <c r="I57" s="4">
        <v>0.95326739599999999</v>
      </c>
      <c r="J57" s="4">
        <v>1.081378341</v>
      </c>
      <c r="K57" s="4">
        <v>1.1997925700000001</v>
      </c>
      <c r="L57" s="4">
        <v>1.2000169700000001</v>
      </c>
      <c r="M57" s="4">
        <v>1.2055391799999999</v>
      </c>
      <c r="N57" s="4">
        <v>1.3615026649999999</v>
      </c>
      <c r="O57" s="4">
        <v>1.377197601</v>
      </c>
      <c r="P57" s="4">
        <v>1.69915317</v>
      </c>
    </row>
    <row r="58" spans="1:16" x14ac:dyDescent="0.2">
      <c r="A58" s="13">
        <v>2004</v>
      </c>
      <c r="B58" s="4">
        <v>6.7000000000000002E-3</v>
      </c>
      <c r="C58" s="4">
        <v>0.13478499999999999</v>
      </c>
      <c r="D58" s="4">
        <v>0.40901797000000001</v>
      </c>
      <c r="E58" s="4">
        <v>0.58270198600000001</v>
      </c>
      <c r="F58" s="4">
        <v>0.64026062800000005</v>
      </c>
      <c r="G58" s="4">
        <v>0.75845813100000004</v>
      </c>
      <c r="H58" s="4">
        <v>0.888571047</v>
      </c>
      <c r="I58" s="4">
        <v>0.92411166499999997</v>
      </c>
      <c r="J58" s="4">
        <v>1.0352945520000001</v>
      </c>
      <c r="K58" s="4">
        <v>1.161821378</v>
      </c>
      <c r="L58" s="4">
        <v>1.1096824380000001</v>
      </c>
      <c r="M58" s="4">
        <v>1.160295818</v>
      </c>
      <c r="N58" s="4">
        <v>1.333459146</v>
      </c>
      <c r="O58" s="4">
        <v>1.2810300889999999</v>
      </c>
      <c r="P58" s="4">
        <v>1.2132510700000001</v>
      </c>
    </row>
    <row r="59" spans="1:16" x14ac:dyDescent="0.2">
      <c r="A59" s="13">
        <v>2005</v>
      </c>
      <c r="B59" s="4">
        <v>6.6E-3</v>
      </c>
      <c r="C59" s="4">
        <v>0.28263899999999997</v>
      </c>
      <c r="D59" s="4">
        <v>0.34639855600000002</v>
      </c>
      <c r="E59" s="4">
        <v>0.50825602700000005</v>
      </c>
      <c r="F59" s="4">
        <v>0.64190091800000004</v>
      </c>
      <c r="G59" s="4">
        <v>0.74104308500000005</v>
      </c>
      <c r="H59" s="4">
        <v>0.88173943099999996</v>
      </c>
      <c r="I59" s="4">
        <v>0.95378384400000005</v>
      </c>
      <c r="J59" s="4">
        <v>1.0624631840000001</v>
      </c>
      <c r="K59" s="4">
        <v>1.0962984099999999</v>
      </c>
      <c r="L59" s="4">
        <v>1.2247241790000001</v>
      </c>
      <c r="M59" s="4">
        <v>1.27560092</v>
      </c>
      <c r="N59" s="4">
        <v>1.25146073</v>
      </c>
      <c r="O59" s="4">
        <v>1.174224326</v>
      </c>
      <c r="P59" s="4">
        <v>1.3729742490000001</v>
      </c>
    </row>
    <row r="60" spans="1:16" x14ac:dyDescent="0.2">
      <c r="A60" s="13">
        <v>2006</v>
      </c>
      <c r="B60" s="4">
        <v>6.6E-3</v>
      </c>
      <c r="C60" s="4">
        <v>0.174065</v>
      </c>
      <c r="D60" s="4">
        <v>0.30511706</v>
      </c>
      <c r="E60" s="4">
        <v>0.44741953099999998</v>
      </c>
      <c r="F60" s="4">
        <v>0.60596206399999997</v>
      </c>
      <c r="G60" s="4">
        <v>0.75457959399999996</v>
      </c>
      <c r="H60" s="4">
        <v>0.852636744</v>
      </c>
      <c r="I60" s="4">
        <v>0.95207157899999995</v>
      </c>
      <c r="J60" s="4">
        <v>1.064660379</v>
      </c>
      <c r="K60" s="4">
        <v>1.1144682800000001</v>
      </c>
      <c r="L60" s="4">
        <v>1.2192204369999999</v>
      </c>
      <c r="M60" s="4">
        <v>1.2340434680000001</v>
      </c>
      <c r="N60" s="4">
        <v>1.282166044</v>
      </c>
      <c r="O60" s="4">
        <v>1.39935871</v>
      </c>
      <c r="P60" s="4">
        <v>1.4617772899999999</v>
      </c>
    </row>
    <row r="61" spans="1:16" x14ac:dyDescent="0.2">
      <c r="A61" s="13">
        <v>2007</v>
      </c>
      <c r="B61" s="4">
        <v>6.6333329999999999E-3</v>
      </c>
      <c r="C61" s="4">
        <v>0.154728</v>
      </c>
      <c r="D61" s="4">
        <v>0.346450376</v>
      </c>
      <c r="E61" s="4">
        <v>0.50595245799999999</v>
      </c>
      <c r="F61" s="4">
        <v>0.64108189999999998</v>
      </c>
      <c r="G61" s="4">
        <v>0.78121324000000003</v>
      </c>
      <c r="H61" s="4">
        <v>0.96184033999999996</v>
      </c>
      <c r="I61" s="4">
        <v>1.09794638</v>
      </c>
      <c r="J61" s="4">
        <v>1.1818616099999999</v>
      </c>
      <c r="K61" s="4">
        <v>1.27493799</v>
      </c>
      <c r="L61" s="4">
        <v>1.3041845299999999</v>
      </c>
      <c r="M61" s="4">
        <v>1.47701463</v>
      </c>
      <c r="N61" s="4">
        <v>1.5001639200000001</v>
      </c>
      <c r="O61" s="4">
        <v>1.7376032299999999</v>
      </c>
      <c r="P61" s="4">
        <v>1.52026134</v>
      </c>
    </row>
    <row r="62" spans="1:16" x14ac:dyDescent="0.2">
      <c r="A62" s="13">
        <v>2008</v>
      </c>
      <c r="B62" s="4">
        <v>6.6111110000000002E-3</v>
      </c>
      <c r="C62" s="4">
        <v>0.2076326</v>
      </c>
      <c r="D62" s="4">
        <v>0.32965354099999999</v>
      </c>
      <c r="E62" s="4">
        <v>0.51957448299999998</v>
      </c>
      <c r="F62" s="4">
        <v>0.65228515399999998</v>
      </c>
      <c r="G62" s="4">
        <v>0.77404446000000005</v>
      </c>
      <c r="H62" s="4">
        <v>0.90267483500000001</v>
      </c>
      <c r="I62" s="4">
        <v>1.049082275</v>
      </c>
      <c r="J62" s="4">
        <v>1.1185356500000001</v>
      </c>
      <c r="K62" s="4">
        <v>1.28179423</v>
      </c>
      <c r="L62" s="4">
        <v>1.4208071</v>
      </c>
      <c r="M62" s="4">
        <v>1.5240582300000001</v>
      </c>
      <c r="N62" s="4">
        <v>1.5526720899999999</v>
      </c>
      <c r="O62" s="4">
        <v>1.9211944700000001</v>
      </c>
      <c r="P62" s="4">
        <v>1.65965238</v>
      </c>
    </row>
    <row r="63" spans="1:16" x14ac:dyDescent="0.2">
      <c r="A63" s="13">
        <v>2009</v>
      </c>
      <c r="B63" s="4">
        <v>6.6044440000000001E-3</v>
      </c>
      <c r="C63" s="4">
        <v>0.135797</v>
      </c>
      <c r="D63" s="4">
        <v>0.339597386</v>
      </c>
      <c r="E63" s="4">
        <v>0.52592318500000002</v>
      </c>
      <c r="F63" s="4">
        <v>0.70446937300000001</v>
      </c>
      <c r="G63" s="4">
        <v>0.87885154099999996</v>
      </c>
      <c r="H63" s="4">
        <v>1.001725644</v>
      </c>
      <c r="I63" s="4">
        <v>1.1254004</v>
      </c>
      <c r="J63" s="4">
        <v>1.39856113</v>
      </c>
      <c r="K63" s="4">
        <v>1.49005817</v>
      </c>
      <c r="L63" s="4">
        <v>1.5632283600000001</v>
      </c>
      <c r="M63" s="4">
        <v>1.6136672400000001</v>
      </c>
      <c r="N63" s="4">
        <v>1.81413939</v>
      </c>
      <c r="O63" s="4">
        <v>1.99574433</v>
      </c>
      <c r="P63" s="4">
        <v>2.2298296799999999</v>
      </c>
    </row>
    <row r="64" spans="1:16" x14ac:dyDescent="0.2">
      <c r="A64" s="13">
        <v>2010</v>
      </c>
      <c r="B64" s="4">
        <v>4.9767699999999998E-2</v>
      </c>
      <c r="C64" s="4">
        <v>0.17485600000000001</v>
      </c>
      <c r="D64" s="4">
        <v>0.38297868699999998</v>
      </c>
      <c r="E64" s="4">
        <v>0.48948259100000002</v>
      </c>
      <c r="F64" s="4">
        <v>0.66449410200000003</v>
      </c>
      <c r="G64" s="4">
        <v>0.91516265600000002</v>
      </c>
      <c r="H64" s="4">
        <v>1.11856036</v>
      </c>
      <c r="I64" s="4">
        <v>1.2609021</v>
      </c>
      <c r="J64" s="4">
        <v>1.3711128800000001</v>
      </c>
      <c r="K64" s="4">
        <v>1.5874197000000001</v>
      </c>
      <c r="L64" s="4">
        <v>1.6586642899999999</v>
      </c>
      <c r="M64" s="4">
        <v>1.9240474999999999</v>
      </c>
      <c r="N64" s="4">
        <v>1.92283575</v>
      </c>
      <c r="O64" s="4">
        <v>2.07927632</v>
      </c>
      <c r="P64" s="4">
        <v>2.3162119900000002</v>
      </c>
    </row>
    <row r="65" spans="1:43" x14ac:dyDescent="0.2">
      <c r="A65" s="13">
        <v>2011</v>
      </c>
      <c r="B65" s="4">
        <v>3.0688206999999999E-2</v>
      </c>
      <c r="C65" s="4">
        <v>0.204737208</v>
      </c>
      <c r="D65" s="4">
        <v>0.29041160900000001</v>
      </c>
      <c r="E65" s="4">
        <v>0.50868443200000002</v>
      </c>
      <c r="F65" s="4">
        <v>0.66511497600000002</v>
      </c>
      <c r="G65" s="4">
        <v>0.808472144</v>
      </c>
      <c r="H65" s="4">
        <v>0.97573500599999996</v>
      </c>
      <c r="I65" s="4">
        <v>1.22470357</v>
      </c>
      <c r="J65" s="4">
        <v>1.3464160999999999</v>
      </c>
      <c r="K65" s="4">
        <v>1.5176902999999999</v>
      </c>
      <c r="L65" s="4">
        <v>1.58467716</v>
      </c>
      <c r="M65" s="4">
        <v>1.6210097299999999</v>
      </c>
      <c r="N65" s="4">
        <v>2.17603071</v>
      </c>
      <c r="O65" s="4">
        <v>1.75379734</v>
      </c>
      <c r="P65" s="4">
        <v>2.28679933</v>
      </c>
    </row>
    <row r="66" spans="1:43" x14ac:dyDescent="0.2">
      <c r="A66" s="13">
        <v>2012</v>
      </c>
      <c r="B66" s="4">
        <v>2.9020117000000002E-2</v>
      </c>
      <c r="C66" s="4">
        <v>0.14197272499999999</v>
      </c>
      <c r="D66" s="4">
        <v>0.27036007899999998</v>
      </c>
      <c r="E66" s="4">
        <v>0.40963897399999999</v>
      </c>
      <c r="F66" s="4">
        <v>0.64271115599999995</v>
      </c>
      <c r="G66" s="4">
        <v>0.82371985199999997</v>
      </c>
      <c r="H66" s="4">
        <v>0.97437947599999997</v>
      </c>
      <c r="I66" s="4">
        <v>1.17166434</v>
      </c>
      <c r="J66" s="4">
        <v>1.3061895299999999</v>
      </c>
      <c r="K66" s="4">
        <v>1.51921456</v>
      </c>
      <c r="L66" s="4">
        <v>1.6142341899999999</v>
      </c>
      <c r="M66" s="4">
        <v>1.64407634</v>
      </c>
      <c r="N66" s="4">
        <v>1.71695646</v>
      </c>
      <c r="O66" s="4">
        <v>2.0401804800000001</v>
      </c>
      <c r="P66" s="4">
        <v>2.0862588899999999</v>
      </c>
    </row>
    <row r="67" spans="1:43" x14ac:dyDescent="0.2">
      <c r="A67" s="13">
        <v>2013</v>
      </c>
      <c r="B67" s="4">
        <v>9.4955100000000001E-2</v>
      </c>
      <c r="C67" s="4">
        <v>0.1439405</v>
      </c>
      <c r="D67" s="4">
        <v>0.28855872300000002</v>
      </c>
      <c r="E67" s="4">
        <v>0.44197592200000002</v>
      </c>
      <c r="F67" s="4">
        <v>0.56424349799999995</v>
      </c>
      <c r="G67" s="4">
        <v>0.78199227999999998</v>
      </c>
      <c r="H67" s="4">
        <v>1.13146386</v>
      </c>
      <c r="I67" s="4">
        <v>1.2839594700000001</v>
      </c>
      <c r="J67" s="4">
        <v>1.4259477</v>
      </c>
      <c r="K67" s="4">
        <v>1.69200945</v>
      </c>
      <c r="L67" s="4">
        <v>1.8337709099999999</v>
      </c>
      <c r="M67" s="4">
        <v>1.80581269</v>
      </c>
      <c r="N67" s="4">
        <v>1.96027938</v>
      </c>
      <c r="O67" s="4">
        <v>2.1865804500000001</v>
      </c>
      <c r="P67" s="4">
        <v>2.20673042</v>
      </c>
    </row>
    <row r="68" spans="1:43" x14ac:dyDescent="0.2">
      <c r="A68" s="13">
        <v>2014</v>
      </c>
      <c r="B68" s="4">
        <v>1.4342608999999999E-2</v>
      </c>
      <c r="C68" s="4">
        <v>0.19287000000000001</v>
      </c>
      <c r="D68" s="4">
        <v>0.31631329800000002</v>
      </c>
      <c r="E68" s="4">
        <v>0.45464192399999998</v>
      </c>
      <c r="F68" s="4">
        <v>0.61695911599999997</v>
      </c>
      <c r="G68" s="4">
        <v>0.75100178399999995</v>
      </c>
      <c r="H68" s="4">
        <v>0.89350185900000001</v>
      </c>
      <c r="I68" s="4">
        <v>1.1541569599999999</v>
      </c>
      <c r="J68" s="4">
        <v>1.3099915099999999</v>
      </c>
      <c r="K68" s="4">
        <v>1.370274953</v>
      </c>
      <c r="L68" s="4">
        <v>1.6915376499999999</v>
      </c>
      <c r="M68" s="4">
        <v>1.8146651300000001</v>
      </c>
      <c r="N68" s="4">
        <v>1.73304554</v>
      </c>
      <c r="O68" s="4">
        <v>1.65809597</v>
      </c>
      <c r="P68" s="4">
        <v>2.2359191699999998</v>
      </c>
    </row>
    <row r="69" spans="1:43" x14ac:dyDescent="0.2">
      <c r="A69" s="13">
        <v>2015</v>
      </c>
      <c r="B69" s="4">
        <v>2.5182262E-2</v>
      </c>
      <c r="C69" s="4">
        <v>0.18132380300000001</v>
      </c>
      <c r="D69" s="4">
        <v>0.40307783400000002</v>
      </c>
      <c r="E69" s="4">
        <v>0.46302596499999998</v>
      </c>
      <c r="F69" s="4">
        <v>0.57050188700000004</v>
      </c>
      <c r="G69" s="4">
        <v>0.689736711</v>
      </c>
      <c r="H69" s="4">
        <v>0.78601693399999994</v>
      </c>
      <c r="I69" s="4">
        <v>0.88723834300000004</v>
      </c>
      <c r="J69" s="4">
        <v>1.144517813</v>
      </c>
      <c r="K69" s="4">
        <v>1.200508701</v>
      </c>
      <c r="L69" s="4">
        <v>1.3777770600000001</v>
      </c>
      <c r="M69" s="4">
        <v>1.8916251900000001</v>
      </c>
      <c r="N69" s="4">
        <v>1.4524032200000001</v>
      </c>
      <c r="O69" s="4">
        <v>1.60281008</v>
      </c>
      <c r="P69" s="4">
        <v>2.6271085900000002</v>
      </c>
    </row>
    <row r="70" spans="1:43" x14ac:dyDescent="0.2">
      <c r="A70" s="13">
        <v>2016</v>
      </c>
      <c r="B70" s="4">
        <v>2.5182262E-2</v>
      </c>
      <c r="C70" s="4">
        <v>0.18132380300000001</v>
      </c>
      <c r="D70" s="4">
        <v>0.40726420800000002</v>
      </c>
      <c r="E70" s="4">
        <v>0.53086899499999995</v>
      </c>
      <c r="F70" s="4">
        <v>0.55684727599999995</v>
      </c>
      <c r="G70" s="4">
        <v>0.64769455799999998</v>
      </c>
      <c r="H70" s="4">
        <v>0.73219136799999995</v>
      </c>
      <c r="I70" s="4">
        <v>0.80126061900000001</v>
      </c>
      <c r="J70" s="4">
        <v>0.94278595499999995</v>
      </c>
      <c r="K70" s="4">
        <v>1.046683754</v>
      </c>
      <c r="L70" s="4">
        <v>1.20051774</v>
      </c>
      <c r="M70" s="4">
        <v>0.63702886000000003</v>
      </c>
      <c r="N70" s="4">
        <v>1.087659782</v>
      </c>
      <c r="O70" s="4">
        <v>1.869536944</v>
      </c>
      <c r="P70" s="4">
        <v>1.6383150500000001</v>
      </c>
    </row>
    <row r="71" spans="1:43" x14ac:dyDescent="0.2">
      <c r="A71" s="13">
        <v>2017</v>
      </c>
      <c r="B71" s="4">
        <f>AVERAGE(B69:B70)</f>
        <v>2.5182262E-2</v>
      </c>
      <c r="C71" s="4">
        <f t="shared" ref="C71:P71" si="0">AVERAGE(C69:C70)</f>
        <v>0.18132380300000001</v>
      </c>
      <c r="D71" s="4">
        <f t="shared" si="0"/>
        <v>0.40517102100000002</v>
      </c>
      <c r="E71" s="4">
        <f t="shared" si="0"/>
        <v>0.49694748</v>
      </c>
      <c r="F71" s="4">
        <f t="shared" si="0"/>
        <v>0.56367458149999994</v>
      </c>
      <c r="G71" s="4">
        <f t="shared" si="0"/>
        <v>0.66871563450000004</v>
      </c>
      <c r="H71" s="4">
        <f t="shared" si="0"/>
        <v>0.75910415099999995</v>
      </c>
      <c r="I71" s="4">
        <f t="shared" si="0"/>
        <v>0.84424948100000008</v>
      </c>
      <c r="J71" s="4">
        <f t="shared" si="0"/>
        <v>1.043651884</v>
      </c>
      <c r="K71" s="4">
        <f t="shared" si="0"/>
        <v>1.1235962275</v>
      </c>
      <c r="L71" s="4">
        <f t="shared" si="0"/>
        <v>1.2891474000000001</v>
      </c>
      <c r="M71" s="4">
        <f t="shared" si="0"/>
        <v>1.264327025</v>
      </c>
      <c r="N71" s="4">
        <f t="shared" si="0"/>
        <v>1.2700315010000001</v>
      </c>
      <c r="O71" s="4">
        <f t="shared" si="0"/>
        <v>1.7361735120000001</v>
      </c>
      <c r="P71" s="4">
        <f t="shared" si="0"/>
        <v>2.1327118199999999</v>
      </c>
    </row>
    <row r="72" spans="1:43" x14ac:dyDescent="0.2">
      <c r="B72" s="4" t="s">
        <v>0</v>
      </c>
      <c r="C72" s="4">
        <v>10</v>
      </c>
      <c r="D72" s="4">
        <v>11</v>
      </c>
      <c r="E72" s="4">
        <v>12</v>
      </c>
      <c r="F72" s="4">
        <v>13</v>
      </c>
      <c r="G72" s="4">
        <v>14</v>
      </c>
      <c r="H72" s="4">
        <v>15</v>
      </c>
      <c r="I72" s="4">
        <v>16</v>
      </c>
      <c r="J72" s="4">
        <v>17</v>
      </c>
      <c r="K72" s="4">
        <v>18</v>
      </c>
      <c r="L72" s="4">
        <v>19</v>
      </c>
      <c r="M72" s="4">
        <v>20</v>
      </c>
      <c r="N72" s="4">
        <v>21</v>
      </c>
      <c r="O72" s="4">
        <v>22</v>
      </c>
      <c r="P72" s="4">
        <v>23</v>
      </c>
      <c r="Q72" s="4">
        <v>24</v>
      </c>
      <c r="R72" s="4">
        <v>25</v>
      </c>
      <c r="S72" s="4">
        <v>26</v>
      </c>
      <c r="T72" s="4">
        <v>27</v>
      </c>
      <c r="U72" s="4">
        <v>28</v>
      </c>
      <c r="V72" s="4">
        <v>29</v>
      </c>
      <c r="W72" s="4">
        <v>30</v>
      </c>
      <c r="X72" s="4">
        <v>31</v>
      </c>
      <c r="Y72" s="4">
        <v>32</v>
      </c>
      <c r="Z72" s="4">
        <v>33</v>
      </c>
      <c r="AA72" s="4">
        <v>34</v>
      </c>
      <c r="AB72" s="4">
        <v>35</v>
      </c>
      <c r="AC72" s="4">
        <v>36</v>
      </c>
      <c r="AD72" s="4">
        <v>37</v>
      </c>
      <c r="AE72" s="4">
        <v>38</v>
      </c>
      <c r="AF72" s="4">
        <v>39</v>
      </c>
      <c r="AG72" s="4">
        <v>40</v>
      </c>
      <c r="AH72" s="4">
        <v>41</v>
      </c>
      <c r="AI72" s="4">
        <v>42</v>
      </c>
      <c r="AJ72" s="4">
        <v>43</v>
      </c>
      <c r="AK72" s="4">
        <v>44</v>
      </c>
      <c r="AL72" s="4">
        <v>45</v>
      </c>
      <c r="AM72" s="4">
        <v>46</v>
      </c>
      <c r="AN72" s="4">
        <v>47</v>
      </c>
      <c r="AO72" s="4">
        <v>48</v>
      </c>
      <c r="AP72" s="4">
        <v>49</v>
      </c>
      <c r="AQ72" s="4">
        <v>50</v>
      </c>
    </row>
    <row r="73" spans="1:43" x14ac:dyDescent="0.2">
      <c r="A73" s="13">
        <v>1964</v>
      </c>
      <c r="C73" s="4">
        <v>8.4881665999999995E-2</v>
      </c>
      <c r="D73" s="4">
        <v>0.195868126</v>
      </c>
      <c r="E73" s="4">
        <v>0.31376278800000001</v>
      </c>
      <c r="F73" s="4">
        <v>0.459295544</v>
      </c>
      <c r="G73" s="4">
        <v>0.58862360199999997</v>
      </c>
      <c r="H73" s="4">
        <v>0.69781833100000001</v>
      </c>
      <c r="I73" s="4">
        <v>0.79679873899999998</v>
      </c>
      <c r="J73" s="4">
        <v>0.91486126300000004</v>
      </c>
      <c r="K73" s="4">
        <v>1.0569570109999999</v>
      </c>
      <c r="L73" s="4">
        <v>1.147231476</v>
      </c>
      <c r="M73" s="4">
        <v>1.290106451</v>
      </c>
      <c r="N73" s="4">
        <v>1.3879178889999999</v>
      </c>
      <c r="O73" s="4">
        <v>1.4316667599999999</v>
      </c>
      <c r="P73" s="4">
        <v>1.4070027190000001</v>
      </c>
      <c r="Q73" s="4">
        <v>1.522866931</v>
      </c>
    </row>
    <row r="74" spans="1:43" x14ac:dyDescent="0.2">
      <c r="A74" s="13">
        <v>1965</v>
      </c>
      <c r="C74" s="4">
        <v>8.4881665999999995E-2</v>
      </c>
      <c r="D74" s="4">
        <v>0.195868126</v>
      </c>
      <c r="E74" s="4">
        <v>0.31376278800000001</v>
      </c>
      <c r="F74" s="4">
        <v>0.459295544</v>
      </c>
      <c r="G74" s="4">
        <v>0.58862360199999997</v>
      </c>
      <c r="H74" s="4">
        <v>0.69781833100000001</v>
      </c>
      <c r="I74" s="4">
        <v>0.79679873899999998</v>
      </c>
      <c r="J74" s="4">
        <v>0.91486126300000004</v>
      </c>
      <c r="K74" s="4">
        <v>1.0569570109999999</v>
      </c>
      <c r="L74" s="4">
        <v>1.147231476</v>
      </c>
      <c r="M74" s="4">
        <v>1.290106451</v>
      </c>
      <c r="N74" s="4">
        <v>1.3879178889999999</v>
      </c>
      <c r="O74" s="4">
        <v>1.4316667599999999</v>
      </c>
      <c r="P74" s="4">
        <v>1.4070027190000001</v>
      </c>
      <c r="Q74" s="4">
        <v>1.522866931</v>
      </c>
    </row>
    <row r="75" spans="1:43" x14ac:dyDescent="0.2">
      <c r="A75" s="13">
        <v>1966</v>
      </c>
      <c r="C75" s="4">
        <v>8.4881665999999995E-2</v>
      </c>
      <c r="D75" s="4">
        <v>0.195868126</v>
      </c>
      <c r="E75" s="4">
        <v>0.31376278800000001</v>
      </c>
      <c r="F75" s="4">
        <v>0.459295544</v>
      </c>
      <c r="G75" s="4">
        <v>0.58862360199999997</v>
      </c>
      <c r="H75" s="4">
        <v>0.69781833100000001</v>
      </c>
      <c r="I75" s="4">
        <v>0.79679873899999998</v>
      </c>
      <c r="J75" s="4">
        <v>0.91486126300000004</v>
      </c>
      <c r="K75" s="4">
        <v>1.0569570109999999</v>
      </c>
      <c r="L75" s="4">
        <v>1.147231476</v>
      </c>
      <c r="M75" s="4">
        <v>1.290106451</v>
      </c>
      <c r="N75" s="4">
        <v>1.3879178889999999</v>
      </c>
      <c r="O75" s="4">
        <v>1.4316667599999999</v>
      </c>
      <c r="P75" s="4">
        <v>1.4070027190000001</v>
      </c>
      <c r="Q75" s="4">
        <v>1.522866931</v>
      </c>
    </row>
    <row r="76" spans="1:43" x14ac:dyDescent="0.2">
      <c r="A76" s="13">
        <v>1967</v>
      </c>
      <c r="C76" s="4">
        <v>8.4881665999999995E-2</v>
      </c>
      <c r="D76" s="4">
        <v>0.195868126</v>
      </c>
      <c r="E76" s="4">
        <v>0.31376278800000001</v>
      </c>
      <c r="F76" s="4">
        <v>0.459295544</v>
      </c>
      <c r="G76" s="4">
        <v>0.58862360199999997</v>
      </c>
      <c r="H76" s="4">
        <v>0.69781833100000001</v>
      </c>
      <c r="I76" s="4">
        <v>0.79679873899999998</v>
      </c>
      <c r="J76" s="4">
        <v>0.91486126300000004</v>
      </c>
      <c r="K76" s="4">
        <v>1.0569570109999999</v>
      </c>
      <c r="L76" s="4">
        <v>1.147231476</v>
      </c>
      <c r="M76" s="4">
        <v>1.290106451</v>
      </c>
      <c r="N76" s="4">
        <v>1.3879178889999999</v>
      </c>
      <c r="O76" s="4">
        <v>1.4316667599999999</v>
      </c>
      <c r="P76" s="4">
        <v>1.4070027190000001</v>
      </c>
      <c r="Q76" s="4">
        <v>1.522866931</v>
      </c>
    </row>
    <row r="77" spans="1:43" x14ac:dyDescent="0.2">
      <c r="A77" s="13">
        <v>1968</v>
      </c>
      <c r="C77" s="4">
        <v>8.4881665999999995E-2</v>
      </c>
      <c r="D77" s="4">
        <v>0.195868126</v>
      </c>
      <c r="E77" s="4">
        <v>0.31376278800000001</v>
      </c>
      <c r="F77" s="4">
        <v>0.459295544</v>
      </c>
      <c r="G77" s="4">
        <v>0.58862360199999997</v>
      </c>
      <c r="H77" s="4">
        <v>0.69781833100000001</v>
      </c>
      <c r="I77" s="4">
        <v>0.79679873899999998</v>
      </c>
      <c r="J77" s="4">
        <v>0.91486126300000004</v>
      </c>
      <c r="K77" s="4">
        <v>1.0569570109999999</v>
      </c>
      <c r="L77" s="4">
        <v>1.147231476</v>
      </c>
      <c r="M77" s="4">
        <v>1.290106451</v>
      </c>
      <c r="N77" s="4">
        <v>1.3879178889999999</v>
      </c>
      <c r="O77" s="4">
        <v>1.4316667599999999</v>
      </c>
      <c r="P77" s="4">
        <v>1.4070027190000001</v>
      </c>
      <c r="Q77" s="4">
        <v>1.522866931</v>
      </c>
    </row>
    <row r="78" spans="1:43" x14ac:dyDescent="0.2">
      <c r="A78" s="13">
        <v>1969</v>
      </c>
      <c r="C78" s="4">
        <v>8.4881665999999995E-2</v>
      </c>
      <c r="D78" s="4">
        <v>0.195868126</v>
      </c>
      <c r="E78" s="4">
        <v>0.31376278800000001</v>
      </c>
      <c r="F78" s="4">
        <v>0.459295544</v>
      </c>
      <c r="G78" s="4">
        <v>0.58862360199999997</v>
      </c>
      <c r="H78" s="4">
        <v>0.69781833100000001</v>
      </c>
      <c r="I78" s="4">
        <v>0.79679873899999998</v>
      </c>
      <c r="J78" s="4">
        <v>0.91486126300000004</v>
      </c>
      <c r="K78" s="4">
        <v>1.0569570109999999</v>
      </c>
      <c r="L78" s="4">
        <v>1.147231476</v>
      </c>
      <c r="M78" s="4">
        <v>1.290106451</v>
      </c>
      <c r="N78" s="4">
        <v>1.3879178889999999</v>
      </c>
      <c r="O78" s="4">
        <v>1.4316667599999999</v>
      </c>
      <c r="P78" s="4">
        <v>1.4070027190000001</v>
      </c>
      <c r="Q78" s="4">
        <v>1.522866931</v>
      </c>
    </row>
    <row r="79" spans="1:43" x14ac:dyDescent="0.2">
      <c r="A79" s="13">
        <v>1970</v>
      </c>
      <c r="C79" s="4">
        <v>8.4881665999999995E-2</v>
      </c>
      <c r="D79" s="4">
        <v>0.195868126</v>
      </c>
      <c r="E79" s="4">
        <v>0.31376278800000001</v>
      </c>
      <c r="F79" s="4">
        <v>0.459295544</v>
      </c>
      <c r="G79" s="4">
        <v>0.58862360199999997</v>
      </c>
      <c r="H79" s="4">
        <v>0.69781833100000001</v>
      </c>
      <c r="I79" s="4">
        <v>0.79679873899999998</v>
      </c>
      <c r="J79" s="4">
        <v>0.91486126300000004</v>
      </c>
      <c r="K79" s="4">
        <v>1.0569570109999999</v>
      </c>
      <c r="L79" s="4">
        <v>1.147231476</v>
      </c>
      <c r="M79" s="4">
        <v>1.290106451</v>
      </c>
      <c r="N79" s="4">
        <v>1.3879178889999999</v>
      </c>
      <c r="O79" s="4">
        <v>1.4316667599999999</v>
      </c>
      <c r="P79" s="4">
        <v>1.4070027190000001</v>
      </c>
      <c r="Q79" s="4">
        <v>1.522866931</v>
      </c>
    </row>
    <row r="80" spans="1:43" x14ac:dyDescent="0.2">
      <c r="A80" s="13">
        <v>1971</v>
      </c>
      <c r="C80" s="4">
        <v>8.4881665999999995E-2</v>
      </c>
      <c r="D80" s="4">
        <v>0.195868126</v>
      </c>
      <c r="E80" s="4">
        <v>0.31376278800000001</v>
      </c>
      <c r="F80" s="4">
        <v>0.459295544</v>
      </c>
      <c r="G80" s="4">
        <v>0.58862360199999997</v>
      </c>
      <c r="H80" s="4">
        <v>0.69781833100000001</v>
      </c>
      <c r="I80" s="4">
        <v>0.79679873899999998</v>
      </c>
      <c r="J80" s="4">
        <v>0.91486126300000004</v>
      </c>
      <c r="K80" s="4">
        <v>1.0569570109999999</v>
      </c>
      <c r="L80" s="4">
        <v>1.147231476</v>
      </c>
      <c r="M80" s="4">
        <v>1.290106451</v>
      </c>
      <c r="N80" s="4">
        <v>1.3879178889999999</v>
      </c>
      <c r="O80" s="4">
        <v>1.4316667599999999</v>
      </c>
      <c r="P80" s="4">
        <v>1.4070027190000001</v>
      </c>
      <c r="Q80" s="4">
        <v>1.522866931</v>
      </c>
    </row>
    <row r="81" spans="1:17" x14ac:dyDescent="0.2">
      <c r="A81" s="13">
        <v>1972</v>
      </c>
      <c r="C81" s="4">
        <v>8.4881665999999995E-2</v>
      </c>
      <c r="D81" s="4">
        <v>0.195868126</v>
      </c>
      <c r="E81" s="4">
        <v>0.31376278800000001</v>
      </c>
      <c r="F81" s="4">
        <v>0.459295544</v>
      </c>
      <c r="G81" s="4">
        <v>0.58862360199999997</v>
      </c>
      <c r="H81" s="4">
        <v>0.69781833100000001</v>
      </c>
      <c r="I81" s="4">
        <v>0.79679873899999998</v>
      </c>
      <c r="J81" s="4">
        <v>0.91486126300000004</v>
      </c>
      <c r="K81" s="4">
        <v>1.0569570109999999</v>
      </c>
      <c r="L81" s="4">
        <v>1.147231476</v>
      </c>
      <c r="M81" s="4">
        <v>1.290106451</v>
      </c>
      <c r="N81" s="4">
        <v>1.3879178889999999</v>
      </c>
      <c r="O81" s="4">
        <v>1.4316667599999999</v>
      </c>
      <c r="P81" s="4">
        <v>1.4070027190000001</v>
      </c>
      <c r="Q81" s="4">
        <v>1.522866931</v>
      </c>
    </row>
    <row r="82" spans="1:17" x14ac:dyDescent="0.2">
      <c r="A82" s="13">
        <v>1973</v>
      </c>
      <c r="C82" s="4">
        <v>8.4881665999999995E-2</v>
      </c>
      <c r="D82" s="4">
        <v>0.195868126</v>
      </c>
      <c r="E82" s="4">
        <v>0.31376278800000001</v>
      </c>
      <c r="F82" s="4">
        <v>0.459295544</v>
      </c>
      <c r="G82" s="4">
        <v>0.58862360199999997</v>
      </c>
      <c r="H82" s="4">
        <v>0.69781833100000001</v>
      </c>
      <c r="I82" s="4">
        <v>0.79679873899999998</v>
      </c>
      <c r="J82" s="4">
        <v>0.91486126300000004</v>
      </c>
      <c r="K82" s="4">
        <v>1.0569570109999999</v>
      </c>
      <c r="L82" s="4">
        <v>1.147231476</v>
      </c>
      <c r="M82" s="4">
        <v>1.290106451</v>
      </c>
      <c r="N82" s="4">
        <v>1.3879178889999999</v>
      </c>
      <c r="O82" s="4">
        <v>1.4316667599999999</v>
      </c>
      <c r="P82" s="4">
        <v>1.4070027190000001</v>
      </c>
      <c r="Q82" s="4">
        <v>1.522866931</v>
      </c>
    </row>
    <row r="83" spans="1:17" x14ac:dyDescent="0.2">
      <c r="A83" s="13">
        <v>1974</v>
      </c>
      <c r="C83" s="4">
        <v>8.4881665999999995E-2</v>
      </c>
      <c r="D83" s="4">
        <v>0.195868126</v>
      </c>
      <c r="E83" s="4">
        <v>0.31376278800000001</v>
      </c>
      <c r="F83" s="4">
        <v>0.459295544</v>
      </c>
      <c r="G83" s="4">
        <v>0.58862360199999997</v>
      </c>
      <c r="H83" s="4">
        <v>0.69781833100000001</v>
      </c>
      <c r="I83" s="4">
        <v>0.79679873899999998</v>
      </c>
      <c r="J83" s="4">
        <v>0.91486126300000004</v>
      </c>
      <c r="K83" s="4">
        <v>1.0569570109999999</v>
      </c>
      <c r="L83" s="4">
        <v>1.147231476</v>
      </c>
      <c r="M83" s="4">
        <v>1.290106451</v>
      </c>
      <c r="N83" s="4">
        <v>1.3879178889999999</v>
      </c>
      <c r="O83" s="4">
        <v>1.4316667599999999</v>
      </c>
      <c r="P83" s="4">
        <v>1.4070027190000001</v>
      </c>
      <c r="Q83" s="4">
        <v>1.522866931</v>
      </c>
    </row>
    <row r="84" spans="1:17" x14ac:dyDescent="0.2">
      <c r="A84" s="13">
        <v>1975</v>
      </c>
      <c r="C84" s="4">
        <v>8.4881665999999995E-2</v>
      </c>
      <c r="D84" s="4">
        <v>0.195868126</v>
      </c>
      <c r="E84" s="4">
        <v>0.31376278800000001</v>
      </c>
      <c r="F84" s="4">
        <v>0.459295544</v>
      </c>
      <c r="G84" s="4">
        <v>0.58862360199999997</v>
      </c>
      <c r="H84" s="4">
        <v>0.69781833100000001</v>
      </c>
      <c r="I84" s="4">
        <v>0.79679873899999998</v>
      </c>
      <c r="J84" s="4">
        <v>0.91486126300000004</v>
      </c>
      <c r="K84" s="4">
        <v>1.0569570109999999</v>
      </c>
      <c r="L84" s="4">
        <v>1.147231476</v>
      </c>
      <c r="M84" s="4">
        <v>1.290106451</v>
      </c>
      <c r="N84" s="4">
        <v>1.3879178889999999</v>
      </c>
      <c r="O84" s="4">
        <v>1.4316667599999999</v>
      </c>
      <c r="P84" s="4">
        <v>1.4070027190000001</v>
      </c>
      <c r="Q84" s="4">
        <v>1.522866931</v>
      </c>
    </row>
    <row r="85" spans="1:17" x14ac:dyDescent="0.2">
      <c r="A85" s="13">
        <v>1976</v>
      </c>
      <c r="C85" s="4">
        <v>8.4881665999999995E-2</v>
      </c>
      <c r="D85" s="4">
        <v>0.195868126</v>
      </c>
      <c r="E85" s="4">
        <v>0.31376278800000001</v>
      </c>
      <c r="F85" s="4">
        <v>0.459295544</v>
      </c>
      <c r="G85" s="4">
        <v>0.58862360199999997</v>
      </c>
      <c r="H85" s="4">
        <v>0.69781833100000001</v>
      </c>
      <c r="I85" s="4">
        <v>0.79679873899999998</v>
      </c>
      <c r="J85" s="4">
        <v>0.91486126300000004</v>
      </c>
      <c r="K85" s="4">
        <v>1.0569570109999999</v>
      </c>
      <c r="L85" s="4">
        <v>1.147231476</v>
      </c>
      <c r="M85" s="4">
        <v>1.290106451</v>
      </c>
      <c r="N85" s="4">
        <v>1.3879178889999999</v>
      </c>
      <c r="O85" s="4">
        <v>1.4316667599999999</v>
      </c>
      <c r="P85" s="4">
        <v>1.4070027190000001</v>
      </c>
      <c r="Q85" s="4">
        <v>1.522866931</v>
      </c>
    </row>
    <row r="86" spans="1:17" x14ac:dyDescent="0.2">
      <c r="A86" s="13">
        <v>1977</v>
      </c>
      <c r="C86" s="4">
        <v>8.4881665999999995E-2</v>
      </c>
      <c r="D86" s="4">
        <v>0.195868126</v>
      </c>
      <c r="E86" s="4">
        <v>0.31376278800000001</v>
      </c>
      <c r="F86" s="4">
        <v>0.459295544</v>
      </c>
      <c r="G86" s="4">
        <v>0.58862360199999997</v>
      </c>
      <c r="H86" s="4">
        <v>0.69781833100000001</v>
      </c>
      <c r="I86" s="4">
        <v>0.79679873899999998</v>
      </c>
      <c r="J86" s="4">
        <v>0.91486126300000004</v>
      </c>
      <c r="K86" s="4">
        <v>1.0569570109999999</v>
      </c>
      <c r="L86" s="4">
        <v>1.147231476</v>
      </c>
      <c r="M86" s="4">
        <v>1.290106451</v>
      </c>
      <c r="N86" s="4">
        <v>1.3879178889999999</v>
      </c>
      <c r="O86" s="4">
        <v>1.4316667599999999</v>
      </c>
      <c r="P86" s="4">
        <v>1.4070027190000001</v>
      </c>
      <c r="Q86" s="4">
        <v>1.522866931</v>
      </c>
    </row>
    <row r="87" spans="1:17" x14ac:dyDescent="0.2">
      <c r="A87" s="13">
        <v>1978</v>
      </c>
      <c r="C87" s="4">
        <v>8.4881665999999995E-2</v>
      </c>
      <c r="D87" s="4">
        <v>0.195868126</v>
      </c>
      <c r="E87" s="4">
        <v>0.31376278800000001</v>
      </c>
      <c r="F87" s="4">
        <v>0.459295544</v>
      </c>
      <c r="G87" s="4">
        <v>0.58862360199999997</v>
      </c>
      <c r="H87" s="4">
        <v>0.69781833100000001</v>
      </c>
      <c r="I87" s="4">
        <v>0.79679873899999998</v>
      </c>
      <c r="J87" s="4">
        <v>0.91486126300000004</v>
      </c>
      <c r="K87" s="4">
        <v>1.0569570109999999</v>
      </c>
      <c r="L87" s="4">
        <v>1.147231476</v>
      </c>
      <c r="M87" s="4">
        <v>1.290106451</v>
      </c>
      <c r="N87" s="4">
        <v>1.3879178889999999</v>
      </c>
      <c r="O87" s="4">
        <v>1.4316667599999999</v>
      </c>
      <c r="P87" s="4">
        <v>1.4070027190000001</v>
      </c>
      <c r="Q87" s="4">
        <v>1.522866931</v>
      </c>
    </row>
    <row r="88" spans="1:17" x14ac:dyDescent="0.2">
      <c r="A88" s="13">
        <v>1979</v>
      </c>
      <c r="C88" s="4">
        <v>8.4881665999999995E-2</v>
      </c>
      <c r="D88" s="4">
        <v>0.195868126</v>
      </c>
      <c r="E88" s="4">
        <v>0.31376278800000001</v>
      </c>
      <c r="F88" s="4">
        <v>0.459295544</v>
      </c>
      <c r="G88" s="4">
        <v>0.58862360199999997</v>
      </c>
      <c r="H88" s="4">
        <v>0.69781833100000001</v>
      </c>
      <c r="I88" s="4">
        <v>0.79679873899999998</v>
      </c>
      <c r="J88" s="4">
        <v>0.91486126300000004</v>
      </c>
      <c r="K88" s="4">
        <v>1.0569570109999999</v>
      </c>
      <c r="L88" s="4">
        <v>1.147231476</v>
      </c>
      <c r="M88" s="4">
        <v>1.290106451</v>
      </c>
      <c r="N88" s="4">
        <v>1.3879178889999999</v>
      </c>
      <c r="O88" s="4">
        <v>1.4316667599999999</v>
      </c>
      <c r="P88" s="4">
        <v>1.4070027190000001</v>
      </c>
      <c r="Q88" s="4">
        <v>1.522866931</v>
      </c>
    </row>
    <row r="89" spans="1:17" x14ac:dyDescent="0.2">
      <c r="A89" s="13">
        <v>1980</v>
      </c>
      <c r="C89" s="4">
        <v>8.4881665999999995E-2</v>
      </c>
      <c r="D89" s="4">
        <v>0.195868126</v>
      </c>
      <c r="E89" s="4">
        <v>0.31376278800000001</v>
      </c>
      <c r="F89" s="4">
        <v>0.459295544</v>
      </c>
      <c r="G89" s="4">
        <v>0.58862360199999997</v>
      </c>
      <c r="H89" s="4">
        <v>0.69781833100000001</v>
      </c>
      <c r="I89" s="4">
        <v>0.79679873899999998</v>
      </c>
      <c r="J89" s="4">
        <v>0.91486126300000004</v>
      </c>
      <c r="K89" s="4">
        <v>1.0569570109999999</v>
      </c>
      <c r="L89" s="4">
        <v>1.147231476</v>
      </c>
      <c r="M89" s="4">
        <v>1.290106451</v>
      </c>
      <c r="N89" s="4">
        <v>1.3879178889999999</v>
      </c>
      <c r="O89" s="4">
        <v>1.4316667599999999</v>
      </c>
      <c r="P89" s="4">
        <v>1.4070027190000001</v>
      </c>
      <c r="Q89" s="4">
        <v>1.522866931</v>
      </c>
    </row>
    <row r="90" spans="1:17" x14ac:dyDescent="0.2">
      <c r="A90" s="13">
        <v>1981</v>
      </c>
      <c r="C90" s="4">
        <v>8.4881665999999995E-2</v>
      </c>
      <c r="D90" s="4">
        <v>0.195868126</v>
      </c>
      <c r="E90" s="4">
        <v>0.31376278800000001</v>
      </c>
      <c r="F90" s="4">
        <v>0.459295544</v>
      </c>
      <c r="G90" s="4">
        <v>0.58862360199999997</v>
      </c>
      <c r="H90" s="4">
        <v>0.69781833100000001</v>
      </c>
      <c r="I90" s="4">
        <v>0.79679873899999998</v>
      </c>
      <c r="J90" s="4">
        <v>0.91486126300000004</v>
      </c>
      <c r="K90" s="4">
        <v>1.0569570109999999</v>
      </c>
      <c r="L90" s="4">
        <v>1.147231476</v>
      </c>
      <c r="M90" s="4">
        <v>1.290106451</v>
      </c>
      <c r="N90" s="4">
        <v>1.3879178889999999</v>
      </c>
      <c r="O90" s="4">
        <v>1.4316667599999999</v>
      </c>
      <c r="P90" s="4">
        <v>1.4070027190000001</v>
      </c>
      <c r="Q90" s="4">
        <v>1.522866931</v>
      </c>
    </row>
    <row r="91" spans="1:17" x14ac:dyDescent="0.2">
      <c r="A91" s="13">
        <v>1982</v>
      </c>
      <c r="C91" s="4">
        <v>8.4881665999999995E-2</v>
      </c>
      <c r="D91" s="4">
        <v>0.195868126</v>
      </c>
      <c r="E91" s="4">
        <v>0.31376278800000001</v>
      </c>
      <c r="F91" s="4">
        <v>0.459295544</v>
      </c>
      <c r="G91" s="4">
        <v>0.58862360199999997</v>
      </c>
      <c r="H91" s="4">
        <v>0.69781833100000001</v>
      </c>
      <c r="I91" s="4">
        <v>0.79679873899999998</v>
      </c>
      <c r="J91" s="4">
        <v>0.91486126300000004</v>
      </c>
      <c r="K91" s="4">
        <v>1.0569570109999999</v>
      </c>
      <c r="L91" s="4">
        <v>1.147231476</v>
      </c>
      <c r="M91" s="4">
        <v>1.290106451</v>
      </c>
      <c r="N91" s="4">
        <v>1.3879178889999999</v>
      </c>
      <c r="O91" s="4">
        <v>1.4316667599999999</v>
      </c>
      <c r="P91" s="4">
        <v>1.4070027190000001</v>
      </c>
      <c r="Q91" s="4">
        <v>1.522866931</v>
      </c>
    </row>
    <row r="92" spans="1:17" x14ac:dyDescent="0.2">
      <c r="A92" s="13">
        <v>1983</v>
      </c>
      <c r="C92" s="4">
        <v>8.4881665999999995E-2</v>
      </c>
      <c r="D92" s="4">
        <v>0.195868126</v>
      </c>
      <c r="E92" s="4">
        <v>0.31376278800000001</v>
      </c>
      <c r="F92" s="4">
        <v>0.459295544</v>
      </c>
      <c r="G92" s="4">
        <v>0.58862360199999997</v>
      </c>
      <c r="H92" s="4">
        <v>0.69781833100000001</v>
      </c>
      <c r="I92" s="4">
        <v>0.79679873899999998</v>
      </c>
      <c r="J92" s="4">
        <v>0.91486126300000004</v>
      </c>
      <c r="K92" s="4">
        <v>1.0569570109999999</v>
      </c>
      <c r="L92" s="4">
        <v>1.147231476</v>
      </c>
      <c r="M92" s="4">
        <v>1.290106451</v>
      </c>
      <c r="N92" s="4">
        <v>1.3879178889999999</v>
      </c>
      <c r="O92" s="4">
        <v>1.4316667599999999</v>
      </c>
      <c r="P92" s="4">
        <v>1.4070027190000001</v>
      </c>
      <c r="Q92" s="4">
        <v>1.522866931</v>
      </c>
    </row>
    <row r="93" spans="1:17" x14ac:dyDescent="0.2">
      <c r="A93" s="13">
        <v>1984</v>
      </c>
      <c r="C93" s="4">
        <v>8.4881665999999995E-2</v>
      </c>
      <c r="D93" s="4">
        <v>0.195868126</v>
      </c>
      <c r="E93" s="4">
        <v>0.31376278800000001</v>
      </c>
      <c r="F93" s="4">
        <v>0.459295544</v>
      </c>
      <c r="G93" s="4">
        <v>0.58862360199999997</v>
      </c>
      <c r="H93" s="4">
        <v>0.69781833100000001</v>
      </c>
      <c r="I93" s="4">
        <v>0.79679873899999998</v>
      </c>
      <c r="J93" s="4">
        <v>0.91486126300000004</v>
      </c>
      <c r="K93" s="4">
        <v>1.0569570109999999</v>
      </c>
      <c r="L93" s="4">
        <v>1.147231476</v>
      </c>
      <c r="M93" s="4">
        <v>1.290106451</v>
      </c>
      <c r="N93" s="4">
        <v>1.3879178889999999</v>
      </c>
      <c r="O93" s="4">
        <v>1.4316667599999999</v>
      </c>
      <c r="P93" s="4">
        <v>1.4070027190000001</v>
      </c>
      <c r="Q93" s="4">
        <v>1.522866931</v>
      </c>
    </row>
    <row r="94" spans="1:17" x14ac:dyDescent="0.2">
      <c r="A94" s="13">
        <v>1985</v>
      </c>
      <c r="C94" s="4">
        <v>8.4881665999999995E-2</v>
      </c>
      <c r="D94" s="4">
        <v>0.195868126</v>
      </c>
      <c r="E94" s="4">
        <v>0.31376278800000001</v>
      </c>
      <c r="F94" s="4">
        <v>0.459295544</v>
      </c>
      <c r="G94" s="4">
        <v>0.58862360199999997</v>
      </c>
      <c r="H94" s="4">
        <v>0.69781833100000001</v>
      </c>
      <c r="I94" s="4">
        <v>0.79679873899999998</v>
      </c>
      <c r="J94" s="4">
        <v>0.91486126300000004</v>
      </c>
      <c r="K94" s="4">
        <v>1.0569570109999999</v>
      </c>
      <c r="L94" s="4">
        <v>1.147231476</v>
      </c>
      <c r="M94" s="4">
        <v>1.290106451</v>
      </c>
      <c r="N94" s="4">
        <v>1.3879178889999999</v>
      </c>
      <c r="O94" s="4">
        <v>1.4316667599999999</v>
      </c>
      <c r="P94" s="4">
        <v>1.4070027190000001</v>
      </c>
      <c r="Q94" s="4">
        <v>1.522866931</v>
      </c>
    </row>
    <row r="95" spans="1:17" x14ac:dyDescent="0.2">
      <c r="A95" s="13">
        <v>1986</v>
      </c>
      <c r="C95" s="4">
        <v>8.4881665999999995E-2</v>
      </c>
      <c r="D95" s="4">
        <v>0.195868126</v>
      </c>
      <c r="E95" s="4">
        <v>0.31376278800000001</v>
      </c>
      <c r="F95" s="4">
        <v>0.459295544</v>
      </c>
      <c r="G95" s="4">
        <v>0.58862360199999997</v>
      </c>
      <c r="H95" s="4">
        <v>0.69781833100000001</v>
      </c>
      <c r="I95" s="4">
        <v>0.79679873899999998</v>
      </c>
      <c r="J95" s="4">
        <v>0.91486126300000004</v>
      </c>
      <c r="K95" s="4">
        <v>1.0569570109999999</v>
      </c>
      <c r="L95" s="4">
        <v>1.147231476</v>
      </c>
      <c r="M95" s="4">
        <v>1.290106451</v>
      </c>
      <c r="N95" s="4">
        <v>1.3879178889999999</v>
      </c>
      <c r="O95" s="4">
        <v>1.4316667599999999</v>
      </c>
      <c r="P95" s="4">
        <v>1.4070027190000001</v>
      </c>
      <c r="Q95" s="4">
        <v>1.522866931</v>
      </c>
    </row>
    <row r="96" spans="1:17" x14ac:dyDescent="0.2">
      <c r="A96" s="13">
        <v>1987</v>
      </c>
      <c r="C96" s="4">
        <v>8.4881665999999995E-2</v>
      </c>
      <c r="D96" s="4">
        <v>0.195868126</v>
      </c>
      <c r="E96" s="4">
        <v>0.31376278800000001</v>
      </c>
      <c r="F96" s="4">
        <v>0.459295544</v>
      </c>
      <c r="G96" s="4">
        <v>0.58862360199999997</v>
      </c>
      <c r="H96" s="4">
        <v>0.69781833100000001</v>
      </c>
      <c r="I96" s="4">
        <v>0.79679873899999998</v>
      </c>
      <c r="J96" s="4">
        <v>0.91486126300000004</v>
      </c>
      <c r="K96" s="4">
        <v>1.0569570109999999</v>
      </c>
      <c r="L96" s="4">
        <v>1.147231476</v>
      </c>
      <c r="M96" s="4">
        <v>1.290106451</v>
      </c>
      <c r="N96" s="4">
        <v>1.3879178889999999</v>
      </c>
      <c r="O96" s="4">
        <v>1.4316667599999999</v>
      </c>
      <c r="P96" s="4">
        <v>1.4070027190000001</v>
      </c>
      <c r="Q96" s="4">
        <v>1.522866931</v>
      </c>
    </row>
    <row r="97" spans="1:17" x14ac:dyDescent="0.2">
      <c r="A97" s="13">
        <v>1988</v>
      </c>
      <c r="C97" s="4">
        <v>8.4881665999999995E-2</v>
      </c>
      <c r="D97" s="4">
        <v>0.195868126</v>
      </c>
      <c r="E97" s="4">
        <v>0.31376278800000001</v>
      </c>
      <c r="F97" s="4">
        <v>0.459295544</v>
      </c>
      <c r="G97" s="4">
        <v>0.58862360199999997</v>
      </c>
      <c r="H97" s="4">
        <v>0.69781833100000001</v>
      </c>
      <c r="I97" s="4">
        <v>0.79679873899999998</v>
      </c>
      <c r="J97" s="4">
        <v>0.91486126300000004</v>
      </c>
      <c r="K97" s="4">
        <v>1.0569570109999999</v>
      </c>
      <c r="L97" s="4">
        <v>1.147231476</v>
      </c>
      <c r="M97" s="4">
        <v>1.290106451</v>
      </c>
      <c r="N97" s="4">
        <v>1.3879178889999999</v>
      </c>
      <c r="O97" s="4">
        <v>1.4316667599999999</v>
      </c>
      <c r="P97" s="4">
        <v>1.4070027190000001</v>
      </c>
      <c r="Q97" s="4">
        <v>1.522866931</v>
      </c>
    </row>
    <row r="98" spans="1:17" x14ac:dyDescent="0.2">
      <c r="A98" s="13">
        <v>1989</v>
      </c>
      <c r="C98" s="4">
        <v>8.4881665999999995E-2</v>
      </c>
      <c r="D98" s="4">
        <v>0.195868126</v>
      </c>
      <c r="E98" s="4">
        <v>0.31376278800000001</v>
      </c>
      <c r="F98" s="4">
        <v>0.459295544</v>
      </c>
      <c r="G98" s="4">
        <v>0.58862360199999997</v>
      </c>
      <c r="H98" s="4">
        <v>0.69781833100000001</v>
      </c>
      <c r="I98" s="4">
        <v>0.79679873899999998</v>
      </c>
      <c r="J98" s="4">
        <v>0.91486126300000004</v>
      </c>
      <c r="K98" s="4">
        <v>1.0569570109999999</v>
      </c>
      <c r="L98" s="4">
        <v>1.147231476</v>
      </c>
      <c r="M98" s="4">
        <v>1.290106451</v>
      </c>
      <c r="N98" s="4">
        <v>1.3879178889999999</v>
      </c>
      <c r="O98" s="4">
        <v>1.4316667599999999</v>
      </c>
      <c r="P98" s="4">
        <v>1.4070027190000001</v>
      </c>
      <c r="Q98" s="4">
        <v>1.522866931</v>
      </c>
    </row>
    <row r="99" spans="1:17" x14ac:dyDescent="0.2">
      <c r="A99" s="13">
        <v>1990</v>
      </c>
      <c r="C99" s="4">
        <v>8.4881665999999995E-2</v>
      </c>
      <c r="D99" s="4">
        <v>0.195868126</v>
      </c>
      <c r="E99" s="4">
        <v>0.31376278800000001</v>
      </c>
      <c r="F99" s="4">
        <v>0.459295544</v>
      </c>
      <c r="G99" s="4">
        <v>0.58862360199999997</v>
      </c>
      <c r="H99" s="4">
        <v>0.69781833100000001</v>
      </c>
      <c r="I99" s="4">
        <v>0.79679873899999998</v>
      </c>
      <c r="J99" s="4">
        <v>0.91486126300000004</v>
      </c>
      <c r="K99" s="4">
        <v>1.0569570109999999</v>
      </c>
      <c r="L99" s="4">
        <v>1.147231476</v>
      </c>
      <c r="M99" s="4">
        <v>1.290106451</v>
      </c>
      <c r="N99" s="4">
        <v>1.3879178889999999</v>
      </c>
      <c r="O99" s="4">
        <v>1.4316667599999999</v>
      </c>
      <c r="P99" s="4">
        <v>1.4070027190000001</v>
      </c>
      <c r="Q99" s="4">
        <v>1.522866931</v>
      </c>
    </row>
    <row r="100" spans="1:17" x14ac:dyDescent="0.2">
      <c r="A100" s="13">
        <v>1991</v>
      </c>
      <c r="C100" s="4">
        <v>8.4881665999999995E-2</v>
      </c>
      <c r="D100" s="4">
        <v>0.195868126</v>
      </c>
      <c r="E100" s="4">
        <v>0.31376278800000001</v>
      </c>
      <c r="F100" s="4">
        <v>0.459295544</v>
      </c>
      <c r="G100" s="4">
        <v>0.58862360199999997</v>
      </c>
      <c r="H100" s="4">
        <v>0.69781833100000001</v>
      </c>
      <c r="I100" s="4">
        <v>0.79679873899999998</v>
      </c>
      <c r="J100" s="4">
        <v>0.91486126300000004</v>
      </c>
      <c r="K100" s="4">
        <v>1.0569570109999999</v>
      </c>
      <c r="L100" s="4">
        <v>1.147231476</v>
      </c>
      <c r="M100" s="4">
        <v>1.290106451</v>
      </c>
      <c r="N100" s="4">
        <v>1.3879178889999999</v>
      </c>
      <c r="O100" s="4">
        <v>1.4316667599999999</v>
      </c>
      <c r="P100" s="4">
        <v>1.4070027190000001</v>
      </c>
      <c r="Q100" s="4">
        <v>1.522866931</v>
      </c>
    </row>
    <row r="101" spans="1:17" x14ac:dyDescent="0.2">
      <c r="A101" s="13">
        <v>1992</v>
      </c>
      <c r="C101" s="4">
        <v>8.4881665999999995E-2</v>
      </c>
      <c r="D101" s="4">
        <v>0.195868126</v>
      </c>
      <c r="E101" s="4">
        <v>0.31376278800000001</v>
      </c>
      <c r="F101" s="4">
        <v>0.459295544</v>
      </c>
      <c r="G101" s="4">
        <v>0.58862360199999997</v>
      </c>
      <c r="H101" s="4">
        <v>0.69781833100000001</v>
      </c>
      <c r="I101" s="4">
        <v>0.79679873899999998</v>
      </c>
      <c r="J101" s="4">
        <v>0.91486126300000004</v>
      </c>
      <c r="K101" s="4">
        <v>1.0569570109999999</v>
      </c>
      <c r="L101" s="4">
        <v>1.147231476</v>
      </c>
      <c r="M101" s="4">
        <v>1.290106451</v>
      </c>
      <c r="N101" s="4">
        <v>1.3879178889999999</v>
      </c>
      <c r="O101" s="4">
        <v>1.4316667599999999</v>
      </c>
      <c r="P101" s="4">
        <v>1.4070027190000001</v>
      </c>
      <c r="Q101" s="4">
        <v>1.522866931</v>
      </c>
    </row>
    <row r="102" spans="1:17" x14ac:dyDescent="0.2">
      <c r="A102" s="13">
        <v>1993</v>
      </c>
      <c r="C102" s="4">
        <v>8.4881665999999995E-2</v>
      </c>
      <c r="D102" s="4">
        <v>0.195868126</v>
      </c>
      <c r="E102" s="4">
        <v>0.31376278800000001</v>
      </c>
      <c r="F102" s="4">
        <v>0.459295544</v>
      </c>
      <c r="G102" s="4">
        <v>0.58862360199999997</v>
      </c>
      <c r="H102" s="4">
        <v>0.69781833100000001</v>
      </c>
      <c r="I102" s="4">
        <v>0.79679873899999998</v>
      </c>
      <c r="J102" s="4">
        <v>0.91486126300000004</v>
      </c>
      <c r="K102" s="4">
        <v>1.0569570109999999</v>
      </c>
      <c r="L102" s="4">
        <v>1.147231476</v>
      </c>
      <c r="M102" s="4">
        <v>1.290106451</v>
      </c>
      <c r="N102" s="4">
        <v>1.3879178889999999</v>
      </c>
      <c r="O102" s="4">
        <v>1.4316667599999999</v>
      </c>
      <c r="P102" s="4">
        <v>1.4070027190000001</v>
      </c>
      <c r="Q102" s="4">
        <v>1.522866931</v>
      </c>
    </row>
    <row r="103" spans="1:17" x14ac:dyDescent="0.2">
      <c r="A103" s="13">
        <v>1994</v>
      </c>
      <c r="C103" s="4">
        <v>8.4881665999999995E-2</v>
      </c>
      <c r="D103" s="4">
        <v>0.195868126</v>
      </c>
      <c r="E103" s="4">
        <v>0.31376278800000001</v>
      </c>
      <c r="F103" s="4">
        <v>0.459295544</v>
      </c>
      <c r="G103" s="4">
        <v>0.58862360199999997</v>
      </c>
      <c r="H103" s="4">
        <v>0.69781833100000001</v>
      </c>
      <c r="I103" s="4">
        <v>0.79679873899999998</v>
      </c>
      <c r="J103" s="4">
        <v>0.91486126300000004</v>
      </c>
      <c r="K103" s="4">
        <v>1.0569570109999999</v>
      </c>
      <c r="L103" s="4">
        <v>1.147231476</v>
      </c>
      <c r="M103" s="4">
        <v>1.290106451</v>
      </c>
      <c r="N103" s="4">
        <v>1.3879178889999999</v>
      </c>
      <c r="O103" s="4">
        <v>1.4316667599999999</v>
      </c>
      <c r="P103" s="4">
        <v>1.4070027190000001</v>
      </c>
      <c r="Q103" s="4">
        <v>1.522866931</v>
      </c>
    </row>
    <row r="104" spans="1:17" x14ac:dyDescent="0.2">
      <c r="A104" s="13">
        <v>1995</v>
      </c>
      <c r="C104" s="4">
        <v>8.4881665999999995E-2</v>
      </c>
      <c r="D104" s="4">
        <v>0.195868126</v>
      </c>
      <c r="E104" s="4">
        <v>0.31376278800000001</v>
      </c>
      <c r="F104" s="4">
        <v>0.459295544</v>
      </c>
      <c r="G104" s="4">
        <v>0.58862360199999997</v>
      </c>
      <c r="H104" s="4">
        <v>0.69781833100000001</v>
      </c>
      <c r="I104" s="4">
        <v>0.79679873899999998</v>
      </c>
      <c r="J104" s="4">
        <v>0.91486126300000004</v>
      </c>
      <c r="K104" s="4">
        <v>1.0569570109999999</v>
      </c>
      <c r="L104" s="4">
        <v>1.147231476</v>
      </c>
      <c r="M104" s="4">
        <v>1.290106451</v>
      </c>
      <c r="N104" s="4">
        <v>1.3879178889999999</v>
      </c>
      <c r="O104" s="4">
        <v>1.4316667599999999</v>
      </c>
      <c r="P104" s="4">
        <v>1.4070027190000001</v>
      </c>
      <c r="Q104" s="4">
        <v>1.522866931</v>
      </c>
    </row>
    <row r="105" spans="1:17" x14ac:dyDescent="0.2">
      <c r="A105" s="13">
        <v>1996</v>
      </c>
      <c r="C105" s="4">
        <v>8.4881665999999995E-2</v>
      </c>
      <c r="D105" s="4">
        <v>0.195868126</v>
      </c>
      <c r="E105" s="4">
        <v>0.31376278800000001</v>
      </c>
      <c r="F105" s="4">
        <v>0.459295544</v>
      </c>
      <c r="G105" s="4">
        <v>0.58862360199999997</v>
      </c>
      <c r="H105" s="4">
        <v>0.69781833100000001</v>
      </c>
      <c r="I105" s="4">
        <v>0.79679873899999998</v>
      </c>
      <c r="J105" s="4">
        <v>0.91486126300000004</v>
      </c>
      <c r="K105" s="4">
        <v>1.0569570109999999</v>
      </c>
      <c r="L105" s="4">
        <v>1.147231476</v>
      </c>
      <c r="M105" s="4">
        <v>1.290106451</v>
      </c>
      <c r="N105" s="4">
        <v>1.3879178889999999</v>
      </c>
      <c r="O105" s="4">
        <v>1.4316667599999999</v>
      </c>
      <c r="P105" s="4">
        <v>1.4070027190000001</v>
      </c>
      <c r="Q105" s="4">
        <v>1.522866931</v>
      </c>
    </row>
    <row r="106" spans="1:17" x14ac:dyDescent="0.2">
      <c r="A106" s="13">
        <v>1997</v>
      </c>
      <c r="C106" s="4">
        <v>8.4881665999999995E-2</v>
      </c>
      <c r="D106" s="4">
        <v>0.195868126</v>
      </c>
      <c r="E106" s="4">
        <v>0.31376278800000001</v>
      </c>
      <c r="F106" s="4">
        <v>0.459295544</v>
      </c>
      <c r="G106" s="4">
        <v>0.58862360199999997</v>
      </c>
      <c r="H106" s="4">
        <v>0.69781833100000001</v>
      </c>
      <c r="I106" s="4">
        <v>0.79679873899999998</v>
      </c>
      <c r="J106" s="4">
        <v>0.91486126300000004</v>
      </c>
      <c r="K106" s="4">
        <v>1.0569570109999999</v>
      </c>
      <c r="L106" s="4">
        <v>1.147231476</v>
      </c>
      <c r="M106" s="4">
        <v>1.290106451</v>
      </c>
      <c r="N106" s="4">
        <v>1.3879178889999999</v>
      </c>
      <c r="O106" s="4">
        <v>1.4316667599999999</v>
      </c>
      <c r="P106" s="4">
        <v>1.4070027190000001</v>
      </c>
      <c r="Q106" s="4">
        <v>1.522866931</v>
      </c>
    </row>
    <row r="107" spans="1:17" x14ac:dyDescent="0.2">
      <c r="A107" s="13">
        <v>1998</v>
      </c>
      <c r="C107" s="4">
        <v>8.4881665999999995E-2</v>
      </c>
      <c r="D107" s="4">
        <v>0.195868126</v>
      </c>
      <c r="E107" s="4">
        <v>0.31376278800000001</v>
      </c>
      <c r="F107" s="4">
        <v>0.459295544</v>
      </c>
      <c r="G107" s="4">
        <v>0.58862360199999997</v>
      </c>
      <c r="H107" s="4">
        <v>0.69781833100000001</v>
      </c>
      <c r="I107" s="4">
        <v>0.79679873899999998</v>
      </c>
      <c r="J107" s="4">
        <v>0.91486126300000004</v>
      </c>
      <c r="K107" s="4">
        <v>1.0569570109999999</v>
      </c>
      <c r="L107" s="4">
        <v>1.147231476</v>
      </c>
      <c r="M107" s="4">
        <v>1.290106451</v>
      </c>
      <c r="N107" s="4">
        <v>1.3879178889999999</v>
      </c>
      <c r="O107" s="4">
        <v>1.4316667599999999</v>
      </c>
      <c r="P107" s="4">
        <v>1.4070027190000001</v>
      </c>
      <c r="Q107" s="4">
        <v>1.522866931</v>
      </c>
    </row>
    <row r="108" spans="1:17" x14ac:dyDescent="0.2">
      <c r="A108" s="13">
        <v>1999</v>
      </c>
      <c r="C108" s="4">
        <v>8.4881665999999995E-2</v>
      </c>
      <c r="D108" s="4">
        <v>0.195868126</v>
      </c>
      <c r="E108" s="4">
        <v>0.31376278800000001</v>
      </c>
      <c r="F108" s="4">
        <v>0.459295544</v>
      </c>
      <c r="G108" s="4">
        <v>0.58862360199999997</v>
      </c>
      <c r="H108" s="4">
        <v>0.69781833100000001</v>
      </c>
      <c r="I108" s="4">
        <v>0.79679873899999998</v>
      </c>
      <c r="J108" s="4">
        <v>0.91486126300000004</v>
      </c>
      <c r="K108" s="4">
        <v>1.0569570109999999</v>
      </c>
      <c r="L108" s="4">
        <v>1.147231476</v>
      </c>
      <c r="M108" s="4">
        <v>1.290106451</v>
      </c>
      <c r="N108" s="4">
        <v>1.3879178889999999</v>
      </c>
      <c r="O108" s="4">
        <v>1.4316667599999999</v>
      </c>
      <c r="P108" s="4">
        <v>1.4070027190000001</v>
      </c>
      <c r="Q108" s="4">
        <v>1.522866931</v>
      </c>
    </row>
    <row r="109" spans="1:17" x14ac:dyDescent="0.2">
      <c r="A109" s="13">
        <v>2000</v>
      </c>
      <c r="C109" s="4">
        <v>8.4881665999999995E-2</v>
      </c>
      <c r="D109" s="4">
        <v>0.195868126</v>
      </c>
      <c r="E109" s="4">
        <v>0.31376278800000001</v>
      </c>
      <c r="F109" s="4">
        <v>0.459295544</v>
      </c>
      <c r="G109" s="4">
        <v>0.58862360199999997</v>
      </c>
      <c r="H109" s="4">
        <v>0.69781833100000001</v>
      </c>
      <c r="I109" s="4">
        <v>0.79679873899999998</v>
      </c>
      <c r="J109" s="4">
        <v>0.91486126300000004</v>
      </c>
      <c r="K109" s="4">
        <v>1.0569570109999999</v>
      </c>
      <c r="L109" s="4">
        <v>1.147231476</v>
      </c>
      <c r="M109" s="4">
        <v>1.290106451</v>
      </c>
      <c r="N109" s="4">
        <v>1.3879178889999999</v>
      </c>
      <c r="O109" s="4">
        <v>1.4316667599999999</v>
      </c>
      <c r="P109" s="4">
        <v>1.4070027190000001</v>
      </c>
      <c r="Q109" s="4">
        <v>1.522866931</v>
      </c>
    </row>
    <row r="110" spans="1:17" x14ac:dyDescent="0.2">
      <c r="A110" s="13">
        <v>2001</v>
      </c>
      <c r="C110" s="4">
        <v>8.4881665999999995E-2</v>
      </c>
      <c r="D110" s="4">
        <v>0.195868126</v>
      </c>
      <c r="E110" s="4">
        <v>0.31376278800000001</v>
      </c>
      <c r="F110" s="4">
        <v>0.459295544</v>
      </c>
      <c r="G110" s="4">
        <v>0.58862360199999997</v>
      </c>
      <c r="H110" s="4">
        <v>0.69781833100000001</v>
      </c>
      <c r="I110" s="4">
        <v>0.79679873899999998</v>
      </c>
      <c r="J110" s="4">
        <v>0.91486126300000004</v>
      </c>
      <c r="K110" s="4">
        <v>1.0569570109999999</v>
      </c>
      <c r="L110" s="4">
        <v>1.147231476</v>
      </c>
      <c r="M110" s="4">
        <v>1.290106451</v>
      </c>
      <c r="N110" s="4">
        <v>1.3879178889999999</v>
      </c>
      <c r="O110" s="4">
        <v>1.4316667599999999</v>
      </c>
      <c r="P110" s="4">
        <v>1.4070027190000001</v>
      </c>
      <c r="Q110" s="4">
        <v>1.522866931</v>
      </c>
    </row>
    <row r="111" spans="1:17" x14ac:dyDescent="0.2">
      <c r="A111" s="13">
        <v>2002</v>
      </c>
      <c r="C111" s="4">
        <v>8.4881665999999995E-2</v>
      </c>
      <c r="D111" s="4">
        <v>0.195868126</v>
      </c>
      <c r="E111" s="4">
        <v>0.31376278800000001</v>
      </c>
      <c r="F111" s="4">
        <v>0.459295544</v>
      </c>
      <c r="G111" s="4">
        <v>0.58862360199999997</v>
      </c>
      <c r="H111" s="4">
        <v>0.69781833100000001</v>
      </c>
      <c r="I111" s="4">
        <v>0.79679873899999998</v>
      </c>
      <c r="J111" s="4">
        <v>0.91486126300000004</v>
      </c>
      <c r="K111" s="4">
        <v>1.0569570109999999</v>
      </c>
      <c r="L111" s="4">
        <v>1.147231476</v>
      </c>
      <c r="M111" s="4">
        <v>1.290106451</v>
      </c>
      <c r="N111" s="4">
        <v>1.3879178889999999</v>
      </c>
      <c r="O111" s="4">
        <v>1.4316667599999999</v>
      </c>
      <c r="P111" s="4">
        <v>1.4070027190000001</v>
      </c>
      <c r="Q111" s="4">
        <v>1.522866931</v>
      </c>
    </row>
    <row r="112" spans="1:17" x14ac:dyDescent="0.2">
      <c r="A112" s="13">
        <v>2003</v>
      </c>
      <c r="C112" s="4">
        <v>8.4881665999999995E-2</v>
      </c>
      <c r="D112" s="4">
        <v>0.195868126</v>
      </c>
      <c r="E112" s="4">
        <v>0.31376278800000001</v>
      </c>
      <c r="F112" s="4">
        <v>0.459295544</v>
      </c>
      <c r="G112" s="4">
        <v>0.58862360199999997</v>
      </c>
      <c r="H112" s="4">
        <v>0.69781833100000001</v>
      </c>
      <c r="I112" s="4">
        <v>0.79679873899999998</v>
      </c>
      <c r="J112" s="4">
        <v>0.91486126300000004</v>
      </c>
      <c r="K112" s="4">
        <v>1.0569570109999999</v>
      </c>
      <c r="L112" s="4">
        <v>1.147231476</v>
      </c>
      <c r="M112" s="4">
        <v>1.290106451</v>
      </c>
      <c r="N112" s="4">
        <v>1.3879178889999999</v>
      </c>
      <c r="O112" s="4">
        <v>1.4316667599999999</v>
      </c>
      <c r="P112" s="4">
        <v>1.4070027190000001</v>
      </c>
      <c r="Q112" s="4">
        <v>1.522866931</v>
      </c>
    </row>
    <row r="113" spans="1:52" x14ac:dyDescent="0.2">
      <c r="A113" s="13">
        <v>2004</v>
      </c>
      <c r="C113" s="4">
        <v>8.4881665999999995E-2</v>
      </c>
      <c r="D113" s="4">
        <v>0.195868126</v>
      </c>
      <c r="E113" s="4">
        <v>0.31376278800000001</v>
      </c>
      <c r="F113" s="4">
        <v>0.459295544</v>
      </c>
      <c r="G113" s="4">
        <v>0.58862360199999997</v>
      </c>
      <c r="H113" s="4">
        <v>0.69781833100000001</v>
      </c>
      <c r="I113" s="4">
        <v>0.79679873899999998</v>
      </c>
      <c r="J113" s="4">
        <v>0.91486126300000004</v>
      </c>
      <c r="K113" s="4">
        <v>1.0569570109999999</v>
      </c>
      <c r="L113" s="4">
        <v>1.147231476</v>
      </c>
      <c r="M113" s="4">
        <v>1.290106451</v>
      </c>
      <c r="N113" s="4">
        <v>1.3879178889999999</v>
      </c>
      <c r="O113" s="4">
        <v>1.4316667599999999</v>
      </c>
      <c r="P113" s="4">
        <v>1.4070027190000001</v>
      </c>
      <c r="Q113" s="4">
        <v>1.522866931</v>
      </c>
    </row>
    <row r="114" spans="1:52" x14ac:dyDescent="0.2">
      <c r="A114" s="13">
        <v>2005</v>
      </c>
      <c r="C114" s="4">
        <v>8.4881665999999995E-2</v>
      </c>
      <c r="D114" s="4">
        <v>0.195868126</v>
      </c>
      <c r="E114" s="4">
        <v>0.31376278800000001</v>
      </c>
      <c r="F114" s="4">
        <v>0.459295544</v>
      </c>
      <c r="G114" s="4">
        <v>0.58862360199999997</v>
      </c>
      <c r="H114" s="4">
        <v>0.69781833100000001</v>
      </c>
      <c r="I114" s="4">
        <v>0.79679873899999998</v>
      </c>
      <c r="J114" s="4">
        <v>0.91486126300000004</v>
      </c>
      <c r="K114" s="4">
        <v>1.0569570109999999</v>
      </c>
      <c r="L114" s="4">
        <v>1.147231476</v>
      </c>
      <c r="M114" s="4">
        <v>1.290106451</v>
      </c>
      <c r="N114" s="4">
        <v>1.3879178889999999</v>
      </c>
      <c r="O114" s="4">
        <v>1.4316667599999999</v>
      </c>
      <c r="P114" s="4">
        <v>1.4070027190000001</v>
      </c>
      <c r="Q114" s="4">
        <v>1.522866931</v>
      </c>
    </row>
    <row r="115" spans="1:52" x14ac:dyDescent="0.2">
      <c r="A115" s="13">
        <v>2006</v>
      </c>
      <c r="C115" s="4">
        <v>8.4881665999999995E-2</v>
      </c>
      <c r="D115" s="4">
        <v>0.195868126</v>
      </c>
      <c r="E115" s="4">
        <v>0.31376278800000001</v>
      </c>
      <c r="F115" s="4">
        <v>0.459295544</v>
      </c>
      <c r="G115" s="4">
        <v>0.58862360199999997</v>
      </c>
      <c r="H115" s="4">
        <v>0.69781833100000001</v>
      </c>
      <c r="I115" s="4">
        <v>0.79679873899999998</v>
      </c>
      <c r="J115" s="4">
        <v>0.91486126300000004</v>
      </c>
      <c r="K115" s="4">
        <v>1.0569570109999999</v>
      </c>
      <c r="L115" s="4">
        <v>1.147231476</v>
      </c>
      <c r="M115" s="4">
        <v>1.290106451</v>
      </c>
      <c r="N115" s="4">
        <v>1.3879178889999999</v>
      </c>
      <c r="O115" s="4">
        <v>1.4316667599999999</v>
      </c>
      <c r="P115" s="4">
        <v>1.4070027190000001</v>
      </c>
      <c r="Q115" s="4">
        <v>1.522866931</v>
      </c>
    </row>
    <row r="116" spans="1:52" x14ac:dyDescent="0.2">
      <c r="A116" s="13">
        <v>2007</v>
      </c>
      <c r="C116" s="4">
        <v>8.4881665999999995E-2</v>
      </c>
      <c r="D116" s="4">
        <v>0.195868126</v>
      </c>
      <c r="E116" s="4">
        <v>0.31376278800000001</v>
      </c>
      <c r="F116" s="4">
        <v>0.459295544</v>
      </c>
      <c r="G116" s="4">
        <v>0.58862360199999997</v>
      </c>
      <c r="H116" s="4">
        <v>0.69781833100000001</v>
      </c>
      <c r="I116" s="4">
        <v>0.79679873899999998</v>
      </c>
      <c r="J116" s="4">
        <v>0.91486126300000004</v>
      </c>
      <c r="K116" s="4">
        <v>1.0569570109999999</v>
      </c>
      <c r="L116" s="4">
        <v>1.147231476</v>
      </c>
      <c r="M116" s="4">
        <v>1.290106451</v>
      </c>
      <c r="N116" s="4">
        <v>1.3879178889999999</v>
      </c>
      <c r="O116" s="4">
        <v>1.4316667599999999</v>
      </c>
      <c r="P116" s="4">
        <v>1.4070027190000001</v>
      </c>
      <c r="Q116" s="4">
        <v>1.522866931</v>
      </c>
    </row>
    <row r="117" spans="1:52" x14ac:dyDescent="0.2">
      <c r="A117" s="13">
        <v>2008</v>
      </c>
      <c r="C117" s="4">
        <v>8.4881665999999995E-2</v>
      </c>
      <c r="D117" s="4">
        <v>0.195868126</v>
      </c>
      <c r="E117" s="4">
        <v>0.31376278800000001</v>
      </c>
      <c r="F117" s="4">
        <v>0.459295544</v>
      </c>
      <c r="G117" s="4">
        <v>0.58862360199999997</v>
      </c>
      <c r="H117" s="4">
        <v>0.69781833100000001</v>
      </c>
      <c r="I117" s="4">
        <v>0.79679873899999998</v>
      </c>
      <c r="J117" s="4">
        <v>0.91486126300000004</v>
      </c>
      <c r="K117" s="4">
        <v>1.0569570109999999</v>
      </c>
      <c r="L117" s="4">
        <v>1.147231476</v>
      </c>
      <c r="M117" s="4">
        <v>1.290106451</v>
      </c>
      <c r="N117" s="4">
        <v>1.3879178889999999</v>
      </c>
      <c r="O117" s="4">
        <v>1.4316667599999999</v>
      </c>
      <c r="P117" s="4">
        <v>1.4070027190000001</v>
      </c>
      <c r="Q117" s="4">
        <v>1.522866931</v>
      </c>
    </row>
    <row r="118" spans="1:52" x14ac:dyDescent="0.2">
      <c r="A118" s="13">
        <v>2009</v>
      </c>
      <c r="C118" s="4">
        <v>8.4881665999999995E-2</v>
      </c>
      <c r="D118" s="4">
        <v>0.195868126</v>
      </c>
      <c r="E118" s="4">
        <v>0.31376278800000001</v>
      </c>
      <c r="F118" s="4">
        <v>0.459295544</v>
      </c>
      <c r="G118" s="4">
        <v>0.58862360199999997</v>
      </c>
      <c r="H118" s="4">
        <v>0.69781833100000001</v>
      </c>
      <c r="I118" s="4">
        <v>0.79679873899999998</v>
      </c>
      <c r="J118" s="4">
        <v>0.91486126300000004</v>
      </c>
      <c r="K118" s="4">
        <v>1.0569570109999999</v>
      </c>
      <c r="L118" s="4">
        <v>1.147231476</v>
      </c>
      <c r="M118" s="4">
        <v>1.290106451</v>
      </c>
      <c r="N118" s="4">
        <v>1.3879178889999999</v>
      </c>
      <c r="O118" s="4">
        <v>1.4316667599999999</v>
      </c>
      <c r="P118" s="4">
        <v>1.4070027190000001</v>
      </c>
      <c r="Q118" s="4">
        <v>1.522866931</v>
      </c>
    </row>
    <row r="119" spans="1:52" x14ac:dyDescent="0.2">
      <c r="A119" s="13">
        <v>2010</v>
      </c>
      <c r="C119" s="4">
        <v>8.4881665999999995E-2</v>
      </c>
      <c r="D119" s="4">
        <v>0.195868126</v>
      </c>
      <c r="E119" s="4">
        <v>0.31376278800000001</v>
      </c>
      <c r="F119" s="4">
        <v>0.459295544</v>
      </c>
      <c r="G119" s="4">
        <v>0.58862360199999997</v>
      </c>
      <c r="H119" s="4">
        <v>0.69781833100000001</v>
      </c>
      <c r="I119" s="4">
        <v>0.79679873899999998</v>
      </c>
      <c r="J119" s="4">
        <v>0.91486126300000004</v>
      </c>
      <c r="K119" s="4">
        <v>1.0569570109999999</v>
      </c>
      <c r="L119" s="4">
        <v>1.147231476</v>
      </c>
      <c r="M119" s="4">
        <v>1.290106451</v>
      </c>
      <c r="N119" s="4">
        <v>1.3879178889999999</v>
      </c>
      <c r="O119" s="4">
        <v>1.4316667599999999</v>
      </c>
      <c r="P119" s="4">
        <v>1.4070027190000001</v>
      </c>
      <c r="Q119" s="4">
        <v>1.522866931</v>
      </c>
    </row>
    <row r="120" spans="1:52" x14ac:dyDescent="0.2">
      <c r="A120" s="13">
        <v>2011</v>
      </c>
      <c r="C120" s="4">
        <v>8.4881665999999995E-2</v>
      </c>
      <c r="D120" s="4">
        <v>0.195868126</v>
      </c>
      <c r="E120" s="4">
        <v>0.31376278800000001</v>
      </c>
      <c r="F120" s="4">
        <v>0.459295544</v>
      </c>
      <c r="G120" s="4">
        <v>0.58862360199999997</v>
      </c>
      <c r="H120" s="4">
        <v>0.69781833100000001</v>
      </c>
      <c r="I120" s="4">
        <v>0.79679873899999998</v>
      </c>
      <c r="J120" s="4">
        <v>0.91486126300000004</v>
      </c>
      <c r="K120" s="4">
        <v>1.0569570109999999</v>
      </c>
      <c r="L120" s="4">
        <v>1.147231476</v>
      </c>
      <c r="M120" s="4">
        <v>1.290106451</v>
      </c>
      <c r="N120" s="4">
        <v>1.3879178889999999</v>
      </c>
      <c r="O120" s="4">
        <v>1.4316667599999999</v>
      </c>
      <c r="P120" s="4">
        <v>1.4070027190000001</v>
      </c>
      <c r="Q120" s="4">
        <v>1.522866931</v>
      </c>
    </row>
    <row r="121" spans="1:52" x14ac:dyDescent="0.2">
      <c r="A121" s="13">
        <v>2012</v>
      </c>
      <c r="C121" s="4">
        <v>8.4881665999999995E-2</v>
      </c>
      <c r="D121" s="4">
        <v>0.195868126</v>
      </c>
      <c r="E121" s="4">
        <v>0.31376278800000001</v>
      </c>
      <c r="F121" s="4">
        <v>0.459295544</v>
      </c>
      <c r="G121" s="4">
        <v>0.58862360199999997</v>
      </c>
      <c r="H121" s="4">
        <v>0.69781833100000001</v>
      </c>
      <c r="I121" s="4">
        <v>0.79679873899999998</v>
      </c>
      <c r="J121" s="4">
        <v>0.91486126300000004</v>
      </c>
      <c r="K121" s="4">
        <v>1.0569570109999999</v>
      </c>
      <c r="L121" s="4">
        <v>1.147231476</v>
      </c>
      <c r="M121" s="4">
        <v>1.290106451</v>
      </c>
      <c r="N121" s="4">
        <v>1.3879178889999999</v>
      </c>
      <c r="O121" s="4">
        <v>1.4316667599999999</v>
      </c>
      <c r="P121" s="4">
        <v>1.4070027190000001</v>
      </c>
      <c r="Q121" s="4">
        <v>1.522866931</v>
      </c>
    </row>
    <row r="122" spans="1:52" x14ac:dyDescent="0.2">
      <c r="A122" s="13">
        <v>2013</v>
      </c>
      <c r="C122" s="4">
        <v>8.4881665999999995E-2</v>
      </c>
      <c r="D122" s="4">
        <v>0.195868126</v>
      </c>
      <c r="E122" s="4">
        <v>0.31376278800000001</v>
      </c>
      <c r="F122" s="4">
        <v>0.459295544</v>
      </c>
      <c r="G122" s="4">
        <v>0.58862360199999997</v>
      </c>
      <c r="H122" s="4">
        <v>0.69781833100000001</v>
      </c>
      <c r="I122" s="4">
        <v>0.79679873899999998</v>
      </c>
      <c r="J122" s="4">
        <v>0.91486126300000004</v>
      </c>
      <c r="K122" s="4">
        <v>1.0569570109999999</v>
      </c>
      <c r="L122" s="4">
        <v>1.147231476</v>
      </c>
      <c r="M122" s="4">
        <v>1.290106451</v>
      </c>
      <c r="N122" s="4">
        <v>1.3879178889999999</v>
      </c>
      <c r="O122" s="4">
        <v>1.4316667599999999</v>
      </c>
      <c r="P122" s="4">
        <v>1.4070027190000001</v>
      </c>
      <c r="Q122" s="4">
        <v>1.522866931</v>
      </c>
    </row>
    <row r="123" spans="1:52" x14ac:dyDescent="0.2">
      <c r="A123" s="13">
        <v>2014</v>
      </c>
      <c r="C123" s="4">
        <v>8.4881665999999995E-2</v>
      </c>
      <c r="D123" s="4">
        <v>0.195868126</v>
      </c>
      <c r="E123" s="4">
        <v>0.31376278800000001</v>
      </c>
      <c r="F123" s="4">
        <v>0.459295544</v>
      </c>
      <c r="G123" s="4">
        <v>0.58862360199999997</v>
      </c>
      <c r="H123" s="4">
        <v>0.69781833100000001</v>
      </c>
      <c r="I123" s="4">
        <v>0.79679873899999998</v>
      </c>
      <c r="J123" s="4">
        <v>0.91486126300000004</v>
      </c>
      <c r="K123" s="4">
        <v>1.0569570109999999</v>
      </c>
      <c r="L123" s="4">
        <v>1.147231476</v>
      </c>
      <c r="M123" s="4">
        <v>1.290106451</v>
      </c>
      <c r="N123" s="4">
        <v>1.3879178889999999</v>
      </c>
      <c r="O123" s="4">
        <v>1.4316667599999999</v>
      </c>
      <c r="P123" s="4">
        <v>1.4070027190000001</v>
      </c>
      <c r="Q123" s="4">
        <v>1.522866931</v>
      </c>
    </row>
    <row r="124" spans="1:52" x14ac:dyDescent="0.2">
      <c r="A124" s="13">
        <v>2015</v>
      </c>
      <c r="C124" s="4">
        <v>8.4881665999999995E-2</v>
      </c>
      <c r="D124" s="4">
        <v>0.195868126</v>
      </c>
      <c r="E124" s="4">
        <v>0.31376278800000001</v>
      </c>
      <c r="F124" s="4">
        <v>0.459295544</v>
      </c>
      <c r="G124" s="4">
        <v>0.58862360199999997</v>
      </c>
      <c r="H124" s="4">
        <v>0.69781833100000001</v>
      </c>
      <c r="I124" s="4">
        <v>0.79679873899999998</v>
      </c>
      <c r="J124" s="4">
        <v>0.91486126300000004</v>
      </c>
      <c r="K124" s="4">
        <v>1.0569570109999999</v>
      </c>
      <c r="L124" s="4">
        <v>1.147231476</v>
      </c>
      <c r="M124" s="4">
        <v>1.290106451</v>
      </c>
      <c r="N124" s="4">
        <v>1.3879178889999999</v>
      </c>
      <c r="O124" s="4">
        <v>1.4316667599999999</v>
      </c>
      <c r="P124" s="4">
        <v>1.4070027190000001</v>
      </c>
      <c r="Q124" s="4">
        <v>1.522866931</v>
      </c>
    </row>
    <row r="125" spans="1:52" x14ac:dyDescent="0.2">
      <c r="A125" s="13">
        <v>2016</v>
      </c>
      <c r="C125" s="4">
        <v>8.4881665999999995E-2</v>
      </c>
      <c r="D125" s="4">
        <v>0.195868126</v>
      </c>
      <c r="E125" s="4">
        <v>0.31376278800000001</v>
      </c>
      <c r="F125" s="4">
        <v>0.459295544</v>
      </c>
      <c r="G125" s="4">
        <v>0.58862360199999997</v>
      </c>
      <c r="H125" s="4">
        <v>0.69781833100000001</v>
      </c>
      <c r="I125" s="4">
        <v>0.79679873899999998</v>
      </c>
      <c r="J125" s="4">
        <v>0.91486126300000004</v>
      </c>
      <c r="K125" s="4">
        <v>1.0569570109999999</v>
      </c>
      <c r="L125" s="4">
        <v>1.147231476</v>
      </c>
      <c r="M125" s="4">
        <v>1.290106451</v>
      </c>
      <c r="N125" s="4">
        <v>1.3879178889999999</v>
      </c>
      <c r="O125" s="4">
        <v>1.4316667599999999</v>
      </c>
      <c r="P125" s="4">
        <v>1.4070027190000001</v>
      </c>
      <c r="Q125" s="4">
        <v>1.522866931</v>
      </c>
    </row>
    <row r="126" spans="1:52" x14ac:dyDescent="0.2">
      <c r="A126" s="13">
        <v>2017</v>
      </c>
      <c r="C126" s="4">
        <v>8.4881665999999995E-2</v>
      </c>
      <c r="D126" s="4">
        <v>0.195868126</v>
      </c>
      <c r="E126" s="4">
        <v>0.31376278800000001</v>
      </c>
      <c r="F126" s="4">
        <v>0.459295544</v>
      </c>
      <c r="G126" s="4">
        <v>0.58862360199999997</v>
      </c>
      <c r="H126" s="4">
        <v>0.69781833100000001</v>
      </c>
      <c r="I126" s="4">
        <v>0.79679873899999998</v>
      </c>
      <c r="J126" s="4">
        <v>0.91486126300000004</v>
      </c>
      <c r="K126" s="4">
        <v>1.0569570109999999</v>
      </c>
      <c r="L126" s="4">
        <v>1.147231476</v>
      </c>
      <c r="M126" s="4">
        <v>1.290106451</v>
      </c>
      <c r="N126" s="4">
        <v>1.3879178889999999</v>
      </c>
      <c r="O126" s="4">
        <v>1.4316667599999999</v>
      </c>
      <c r="P126" s="4">
        <v>1.4070027190000001</v>
      </c>
      <c r="Q126" s="4">
        <v>1.522866931</v>
      </c>
    </row>
    <row r="127" spans="1:52" x14ac:dyDescent="0.2">
      <c r="B127" s="4" t="s">
        <v>39</v>
      </c>
      <c r="C127" s="4" t="s">
        <v>38</v>
      </c>
      <c r="D127" s="4" t="s">
        <v>40</v>
      </c>
      <c r="E127" s="4" t="s">
        <v>41</v>
      </c>
      <c r="F127" s="4" t="s">
        <v>42</v>
      </c>
      <c r="G127" s="4" t="s">
        <v>11</v>
      </c>
      <c r="H127" s="4">
        <v>1000</v>
      </c>
    </row>
    <row r="128" spans="1:52" x14ac:dyDescent="0.2">
      <c r="B128" s="4" t="s">
        <v>43</v>
      </c>
      <c r="C128" s="4">
        <v>1965</v>
      </c>
      <c r="D128" s="4">
        <v>1966</v>
      </c>
      <c r="E128" s="4">
        <v>1967</v>
      </c>
      <c r="F128" s="4">
        <v>1968</v>
      </c>
      <c r="G128" s="4">
        <v>1969</v>
      </c>
      <c r="H128" s="4">
        <v>1970</v>
      </c>
      <c r="I128" s="4">
        <v>1971</v>
      </c>
      <c r="J128" s="4">
        <v>1972</v>
      </c>
      <c r="K128" s="4">
        <v>1973</v>
      </c>
      <c r="L128" s="4">
        <v>1974</v>
      </c>
      <c r="M128" s="4">
        <v>1975</v>
      </c>
      <c r="N128" s="4">
        <v>1976</v>
      </c>
      <c r="O128" s="4">
        <v>1977</v>
      </c>
      <c r="P128" s="4">
        <v>1978</v>
      </c>
      <c r="Q128" s="4">
        <v>1979</v>
      </c>
      <c r="R128" s="4">
        <v>1980</v>
      </c>
      <c r="S128" s="4">
        <v>1981</v>
      </c>
      <c r="T128" s="4">
        <v>1982</v>
      </c>
      <c r="U128" s="4">
        <v>1983</v>
      </c>
      <c r="V128" s="4">
        <v>1984</v>
      </c>
      <c r="W128" s="4">
        <v>1985</v>
      </c>
      <c r="X128" s="4">
        <v>1986</v>
      </c>
      <c r="Y128" s="4">
        <v>1987</v>
      </c>
      <c r="Z128" s="4">
        <v>1988</v>
      </c>
      <c r="AA128" s="4">
        <v>1989</v>
      </c>
      <c r="AB128" s="4">
        <v>1990</v>
      </c>
      <c r="AC128" s="4">
        <v>1991</v>
      </c>
      <c r="AD128" s="4">
        <v>1992</v>
      </c>
      <c r="AE128" s="4">
        <v>1993</v>
      </c>
      <c r="AF128" s="4">
        <v>1994</v>
      </c>
      <c r="AG128" s="4">
        <v>1995</v>
      </c>
      <c r="AH128" s="4">
        <v>1996</v>
      </c>
      <c r="AI128" s="4">
        <v>1997</v>
      </c>
      <c r="AJ128" s="4">
        <v>1998</v>
      </c>
      <c r="AK128" s="4">
        <v>1999</v>
      </c>
      <c r="AL128" s="4">
        <v>2000</v>
      </c>
      <c r="AM128" s="4">
        <v>2001</v>
      </c>
      <c r="AN128" s="4">
        <v>2002</v>
      </c>
      <c r="AO128" s="4">
        <v>2003</v>
      </c>
      <c r="AP128" s="4">
        <v>2004</v>
      </c>
      <c r="AQ128" s="4">
        <v>2005</v>
      </c>
      <c r="AR128" s="4">
        <v>2006</v>
      </c>
      <c r="AS128" s="4">
        <v>2007</v>
      </c>
      <c r="AT128" s="4">
        <v>2008</v>
      </c>
      <c r="AU128" s="4">
        <v>2009</v>
      </c>
      <c r="AV128" s="4">
        <v>2010</v>
      </c>
      <c r="AW128" s="4">
        <v>2011</v>
      </c>
      <c r="AX128" s="4">
        <v>2012</v>
      </c>
      <c r="AY128" s="4">
        <v>2013</v>
      </c>
      <c r="AZ128" s="4">
        <v>2014</v>
      </c>
    </row>
    <row r="129" spans="2:55" x14ac:dyDescent="0.2">
      <c r="B129" s="4" t="s">
        <v>0</v>
      </c>
      <c r="C129" s="4" t="s">
        <v>44</v>
      </c>
      <c r="D129" s="4" t="s">
        <v>2</v>
      </c>
      <c r="E129" s="4" t="s">
        <v>45</v>
      </c>
      <c r="F129" s="4" t="s">
        <v>46</v>
      </c>
      <c r="G129" s="4" t="s">
        <v>47</v>
      </c>
      <c r="H129" s="4" t="s">
        <v>4</v>
      </c>
      <c r="I129" s="4">
        <v>83.458333330000002</v>
      </c>
      <c r="J129" s="4">
        <v>1199072.8840000001</v>
      </c>
      <c r="K129" s="4">
        <v>1205530.7209999999</v>
      </c>
      <c r="L129" s="4">
        <v>1000</v>
      </c>
      <c r="M129" s="6">
        <v>8019</v>
      </c>
    </row>
    <row r="130" spans="2:55" x14ac:dyDescent="0.2">
      <c r="B130" s="4">
        <v>174.792</v>
      </c>
      <c r="C130" s="4">
        <v>230.55099999999999</v>
      </c>
      <c r="D130" s="4">
        <v>261.678</v>
      </c>
      <c r="E130" s="4">
        <v>550.36199999999997</v>
      </c>
      <c r="F130" s="4">
        <v>702.18100000000004</v>
      </c>
      <c r="G130" s="4">
        <v>862.78899999999999</v>
      </c>
      <c r="H130" s="4">
        <v>1256.5650000000001</v>
      </c>
      <c r="I130" s="4">
        <v>1743.7629999999999</v>
      </c>
      <c r="J130" s="4">
        <v>1874.5340000000001</v>
      </c>
      <c r="K130" s="4">
        <v>1758.9190000000001</v>
      </c>
      <c r="L130" s="4">
        <v>1588.39</v>
      </c>
      <c r="M130" s="4">
        <v>1356.7360000000001</v>
      </c>
      <c r="N130" s="4">
        <v>1177.8219999999999</v>
      </c>
      <c r="O130" s="4">
        <v>978.37</v>
      </c>
      <c r="P130" s="4">
        <v>979.43100000000004</v>
      </c>
      <c r="Q130" s="4">
        <v>935.71400000000006</v>
      </c>
      <c r="R130" s="4">
        <v>958.28</v>
      </c>
      <c r="S130" s="4">
        <v>973.50199999999995</v>
      </c>
      <c r="T130" s="4">
        <v>955.96400000000006</v>
      </c>
      <c r="U130" s="4">
        <v>981.45</v>
      </c>
      <c r="V130" s="4">
        <v>1092.0550000000001</v>
      </c>
      <c r="W130" s="4">
        <v>1139.6759999999999</v>
      </c>
      <c r="X130" s="4">
        <v>1141.9929999999999</v>
      </c>
      <c r="Y130" s="4">
        <v>859.41600000000005</v>
      </c>
      <c r="Z130" s="4">
        <v>1228.721</v>
      </c>
      <c r="AA130" s="4">
        <v>1229.5999999999999</v>
      </c>
      <c r="AB130" s="4">
        <v>1455.193</v>
      </c>
      <c r="AC130" s="4">
        <v>1195.608279</v>
      </c>
      <c r="AD130" s="4">
        <v>1390.3309099999999</v>
      </c>
      <c r="AE130" s="4">
        <v>1326.6006600000001</v>
      </c>
      <c r="AF130" s="4">
        <v>1329.34987</v>
      </c>
      <c r="AG130" s="4">
        <v>1264.2445399999999</v>
      </c>
      <c r="AH130" s="4">
        <v>1192.778411</v>
      </c>
      <c r="AI130" s="4">
        <v>1124.430415</v>
      </c>
      <c r="AJ130" s="4">
        <v>1101.1654530000001</v>
      </c>
      <c r="AK130" s="4">
        <v>989.81591400000002</v>
      </c>
      <c r="AL130" s="4">
        <v>1132.707038</v>
      </c>
      <c r="AM130" s="4">
        <v>1387.193651</v>
      </c>
      <c r="AN130" s="4">
        <v>1480.1927229999999</v>
      </c>
      <c r="AO130" s="4">
        <v>1490.8990960000001</v>
      </c>
      <c r="AP130" s="4">
        <v>1480.5425279999999</v>
      </c>
      <c r="AQ130" s="4">
        <v>1483.2857630000001</v>
      </c>
      <c r="AR130" s="4">
        <v>1486.4353229999999</v>
      </c>
      <c r="AS130" s="4">
        <v>1354.0971609999999</v>
      </c>
      <c r="AT130" s="4">
        <v>990.56564000000003</v>
      </c>
      <c r="AU130" s="4">
        <v>807.94660899999997</v>
      </c>
      <c r="AV130" s="4">
        <v>810.21520599999997</v>
      </c>
      <c r="AW130" s="4">
        <v>1199.0728839999999</v>
      </c>
      <c r="AX130" s="4">
        <v>1205.5307210000001</v>
      </c>
      <c r="AY130" s="4">
        <v>1270.7453889999999</v>
      </c>
      <c r="AZ130" s="4">
        <v>1297.8462569999999</v>
      </c>
      <c r="BA130" s="4">
        <v>1322.3115720000001</v>
      </c>
      <c r="BB130" s="4">
        <v>1343.4658509999999</v>
      </c>
      <c r="BC130" s="5">
        <v>1350</v>
      </c>
    </row>
    <row r="131" spans="2:55" x14ac:dyDescent="0.2">
      <c r="C131" s="4" t="s">
        <v>48</v>
      </c>
      <c r="D131" s="4" t="s">
        <v>49</v>
      </c>
      <c r="E131" s="4" t="s">
        <v>11</v>
      </c>
      <c r="F131" s="4" t="s">
        <v>50</v>
      </c>
      <c r="G131" s="4" t="s">
        <v>51</v>
      </c>
      <c r="H131" s="4" t="s">
        <v>52</v>
      </c>
      <c r="I131" s="4" t="s">
        <v>53</v>
      </c>
      <c r="J131" s="4">
        <v>1900</v>
      </c>
    </row>
    <row r="132" spans="2:55" x14ac:dyDescent="0.2">
      <c r="B132" s="4" t="s">
        <v>43</v>
      </c>
      <c r="C132" s="4">
        <v>1965</v>
      </c>
      <c r="D132" s="4">
        <v>1966</v>
      </c>
      <c r="E132" s="4">
        <v>1967</v>
      </c>
      <c r="F132" s="4">
        <v>1968</v>
      </c>
      <c r="G132" s="4">
        <v>1969</v>
      </c>
      <c r="H132" s="4">
        <v>1970</v>
      </c>
      <c r="I132" s="4">
        <v>1971</v>
      </c>
      <c r="J132" s="4">
        <v>1972</v>
      </c>
      <c r="K132" s="4">
        <v>1973</v>
      </c>
      <c r="L132" s="4">
        <v>1974</v>
      </c>
      <c r="M132" s="4">
        <v>1975</v>
      </c>
      <c r="N132" s="4">
        <v>1976</v>
      </c>
      <c r="O132" s="4">
        <v>1977</v>
      </c>
      <c r="P132" s="4">
        <v>1978</v>
      </c>
      <c r="Q132" s="4">
        <v>1979</v>
      </c>
      <c r="R132" s="4">
        <v>1980</v>
      </c>
      <c r="S132" s="4">
        <v>1981</v>
      </c>
      <c r="T132" s="4">
        <v>1982</v>
      </c>
      <c r="U132" s="4">
        <v>1983</v>
      </c>
      <c r="V132" s="4">
        <v>1984</v>
      </c>
      <c r="W132" s="4">
        <v>1985</v>
      </c>
      <c r="X132" s="4">
        <v>1986</v>
      </c>
      <c r="Y132" s="4">
        <v>1987</v>
      </c>
      <c r="Z132" s="4">
        <v>1988</v>
      </c>
      <c r="AA132" s="4">
        <v>1989</v>
      </c>
      <c r="AB132" s="4">
        <v>1990</v>
      </c>
      <c r="AC132" s="4">
        <v>1991</v>
      </c>
      <c r="AD132" s="4">
        <v>1992</v>
      </c>
      <c r="AE132" s="4">
        <v>1993</v>
      </c>
      <c r="AF132" s="4">
        <v>1994</v>
      </c>
      <c r="AG132" s="4">
        <v>1995</v>
      </c>
      <c r="AH132" s="4">
        <v>1996</v>
      </c>
      <c r="AI132" s="4">
        <v>1997</v>
      </c>
      <c r="AJ132" s="4">
        <v>1998</v>
      </c>
      <c r="AK132" s="4">
        <v>1999</v>
      </c>
      <c r="AL132" s="4">
        <v>2000</v>
      </c>
      <c r="AM132" s="4">
        <v>2001</v>
      </c>
      <c r="AN132" s="4">
        <v>2002</v>
      </c>
      <c r="AO132" s="4">
        <v>2003</v>
      </c>
      <c r="AP132" s="4">
        <v>2004</v>
      </c>
      <c r="AQ132" s="4">
        <v>2005</v>
      </c>
      <c r="AR132" s="4">
        <v>2006</v>
      </c>
      <c r="AS132" s="4">
        <v>2007</v>
      </c>
      <c r="AT132" s="4">
        <v>2008</v>
      </c>
      <c r="AU132" s="4">
        <v>2009</v>
      </c>
      <c r="AV132" s="4">
        <v>2010</v>
      </c>
      <c r="AW132" s="4">
        <v>2011</v>
      </c>
      <c r="AX132" s="4">
        <v>2012</v>
      </c>
      <c r="AY132" s="4">
        <v>2013</v>
      </c>
      <c r="AZ132" s="4">
        <v>2014</v>
      </c>
      <c r="BA132" s="4">
        <v>2015</v>
      </c>
    </row>
    <row r="133" spans="2:55" x14ac:dyDescent="0.2">
      <c r="B133" s="4">
        <v>0.56384999999999996</v>
      </c>
      <c r="C133" s="4">
        <v>0.38424999999999998</v>
      </c>
      <c r="D133" s="4">
        <v>0.35361999999999999</v>
      </c>
      <c r="E133" s="4">
        <v>0.67945999999999995</v>
      </c>
      <c r="F133" s="4">
        <v>0.62695000000000001</v>
      </c>
      <c r="G133" s="4">
        <v>0.60335000000000005</v>
      </c>
      <c r="H133" s="4">
        <v>1.0384800000000001</v>
      </c>
      <c r="I133" s="4">
        <v>1.5569299999999999</v>
      </c>
      <c r="J133" s="4">
        <v>1.5365</v>
      </c>
      <c r="K133" s="4">
        <v>1.7244299999999999</v>
      </c>
      <c r="L133" s="4">
        <v>1.5726599999999999</v>
      </c>
      <c r="M133" s="4">
        <v>1.49092</v>
      </c>
      <c r="N133" s="4">
        <v>1.28024</v>
      </c>
      <c r="O133" s="4">
        <v>1.526946667</v>
      </c>
      <c r="P133" s="4">
        <v>1.5219494440000001</v>
      </c>
      <c r="Q133" s="4">
        <v>1.5195243519999999</v>
      </c>
      <c r="R133" s="4">
        <v>1.48537341</v>
      </c>
      <c r="S133" s="4">
        <v>1.48537341</v>
      </c>
      <c r="T133" s="4">
        <v>1.48537341</v>
      </c>
      <c r="U133" s="4">
        <v>1.48537341</v>
      </c>
      <c r="V133" s="4">
        <v>1.48537341</v>
      </c>
      <c r="W133" s="4">
        <v>1.48537341</v>
      </c>
      <c r="X133" s="4">
        <v>1.48537341</v>
      </c>
      <c r="Y133" s="4">
        <v>1.48537341</v>
      </c>
      <c r="Z133" s="4">
        <v>1.48537341</v>
      </c>
      <c r="AA133" s="4">
        <v>1.48537341</v>
      </c>
      <c r="AB133" s="4">
        <v>1.48537341</v>
      </c>
      <c r="AC133" s="4">
        <v>1.48537341</v>
      </c>
      <c r="AD133" s="4">
        <v>1.48537341</v>
      </c>
      <c r="AE133" s="4">
        <v>1.48537341</v>
      </c>
      <c r="AF133" s="4">
        <v>1.48537341</v>
      </c>
      <c r="AG133" s="4">
        <v>1.48537341</v>
      </c>
      <c r="AH133" s="4">
        <v>1.48537341</v>
      </c>
      <c r="AI133" s="4">
        <v>1.48537341</v>
      </c>
      <c r="AJ133" s="4">
        <v>1.48537341</v>
      </c>
      <c r="AK133" s="4">
        <v>1.48537341</v>
      </c>
      <c r="AL133" s="4">
        <v>1.48537341</v>
      </c>
      <c r="AM133" s="4">
        <v>1.48537341</v>
      </c>
      <c r="AN133" s="4">
        <v>1.48537341</v>
      </c>
      <c r="AO133" s="4">
        <v>1.5</v>
      </c>
      <c r="AP133" s="4">
        <v>1.5</v>
      </c>
      <c r="AQ133" s="4">
        <v>1.5</v>
      </c>
      <c r="AR133" s="4">
        <v>1.5</v>
      </c>
      <c r="AS133" s="4">
        <v>1.5</v>
      </c>
      <c r="AT133" s="4">
        <v>1.5</v>
      </c>
      <c r="AU133" s="4">
        <v>1.5</v>
      </c>
      <c r="AV133" s="4">
        <v>1.5</v>
      </c>
      <c r="AW133" s="4">
        <v>1.5</v>
      </c>
      <c r="AX133" s="4">
        <v>1.5</v>
      </c>
      <c r="AY133" s="4">
        <v>1.5</v>
      </c>
      <c r="AZ133" s="4">
        <v>1.5</v>
      </c>
      <c r="BA133" s="4">
        <v>1.5</v>
      </c>
      <c r="BB133" s="4">
        <v>1.5</v>
      </c>
      <c r="BC133" s="5">
        <v>1.5</v>
      </c>
    </row>
    <row r="134" spans="2:55" x14ac:dyDescent="0.2">
      <c r="B134" s="4" t="s">
        <v>0</v>
      </c>
      <c r="C134" s="4" t="s">
        <v>54</v>
      </c>
      <c r="D134" s="4" t="s">
        <v>55</v>
      </c>
      <c r="E134" s="4" t="s">
        <v>1</v>
      </c>
    </row>
    <row r="135" spans="2:55" x14ac:dyDescent="0.2">
      <c r="B135" s="4" t="s">
        <v>0</v>
      </c>
      <c r="C135" s="4" t="s">
        <v>56</v>
      </c>
    </row>
    <row r="136" spans="2:55" x14ac:dyDescent="0.2">
      <c r="B136" s="4">
        <v>12</v>
      </c>
    </row>
    <row r="137" spans="2:55" x14ac:dyDescent="0.2">
      <c r="B137" s="4" t="s">
        <v>57</v>
      </c>
    </row>
    <row r="138" spans="2:55" x14ac:dyDescent="0.2">
      <c r="B138" s="4">
        <v>1965</v>
      </c>
      <c r="C138" s="4">
        <v>1966</v>
      </c>
      <c r="D138" s="4">
        <v>1967</v>
      </c>
      <c r="E138" s="4">
        <v>1968</v>
      </c>
      <c r="F138" s="4">
        <v>1969</v>
      </c>
      <c r="G138" s="4">
        <v>1970</v>
      </c>
      <c r="H138" s="4">
        <v>1971</v>
      </c>
      <c r="I138" s="4">
        <v>1972</v>
      </c>
      <c r="J138" s="4">
        <v>1973</v>
      </c>
      <c r="K138" s="4">
        <v>1974</v>
      </c>
      <c r="L138" s="4">
        <v>1975</v>
      </c>
      <c r="M138" s="4">
        <v>1976</v>
      </c>
    </row>
    <row r="139" spans="2:55" x14ac:dyDescent="0.2">
      <c r="B139" s="4">
        <v>2816.4374280000002</v>
      </c>
      <c r="C139" s="4">
        <v>3473.5804750000002</v>
      </c>
      <c r="D139" s="4">
        <v>3802.169891</v>
      </c>
      <c r="E139" s="4">
        <v>5257.3046009999998</v>
      </c>
      <c r="F139" s="4">
        <v>6712.4684180000004</v>
      </c>
      <c r="G139" s="4">
        <v>5679.8098280000004</v>
      </c>
      <c r="H139" s="4">
        <v>5257.3312830000004</v>
      </c>
      <c r="I139" s="4">
        <v>5726.7434839999996</v>
      </c>
      <c r="J139" s="4">
        <v>4787.923949</v>
      </c>
      <c r="K139" s="4">
        <v>4740.9925880000001</v>
      </c>
      <c r="L139" s="4">
        <v>4271.5744599999998</v>
      </c>
      <c r="M139" s="4">
        <v>4318.5230579999998</v>
      </c>
    </row>
    <row r="140" spans="2:55" x14ac:dyDescent="0.2">
      <c r="B140" s="4" t="s">
        <v>0</v>
      </c>
      <c r="C140" s="4" t="s">
        <v>58</v>
      </c>
    </row>
    <row r="141" spans="2:55" x14ac:dyDescent="0.2">
      <c r="B141" s="4">
        <v>563.28748559999997</v>
      </c>
      <c r="C141" s="4">
        <v>694.716095</v>
      </c>
      <c r="D141" s="4">
        <v>760.43397809999999</v>
      </c>
      <c r="E141" s="4">
        <v>1051.46092</v>
      </c>
      <c r="F141" s="4">
        <v>1342.493684</v>
      </c>
      <c r="G141" s="4">
        <v>1135.9619660000001</v>
      </c>
      <c r="H141" s="4">
        <v>1051.466257</v>
      </c>
      <c r="I141" s="4">
        <v>1145.3486969999999</v>
      </c>
      <c r="J141" s="4">
        <v>957.58478979999995</v>
      </c>
      <c r="K141" s="4">
        <v>948.19851759999995</v>
      </c>
      <c r="L141" s="4">
        <v>854.31489190000002</v>
      </c>
      <c r="M141" s="4">
        <v>863.70461160000002</v>
      </c>
    </row>
    <row r="142" spans="2:55" x14ac:dyDescent="0.2">
      <c r="B142" s="4" t="s">
        <v>0</v>
      </c>
      <c r="C142" s="4" t="s">
        <v>59</v>
      </c>
      <c r="D142" s="4" t="s">
        <v>47</v>
      </c>
    </row>
    <row r="143" spans="2:55" x14ac:dyDescent="0.2">
      <c r="B143" s="4">
        <v>12</v>
      </c>
      <c r="C143" s="4" t="s">
        <v>0</v>
      </c>
      <c r="D143" s="4" t="s">
        <v>56</v>
      </c>
    </row>
    <row r="144" spans="2:55" x14ac:dyDescent="0.2">
      <c r="B144" s="4" t="s">
        <v>57</v>
      </c>
    </row>
    <row r="145" spans="1:16" x14ac:dyDescent="0.2">
      <c r="C145" s="4">
        <v>2006</v>
      </c>
      <c r="D145" s="4">
        <v>2007</v>
      </c>
      <c r="E145" s="4">
        <v>2008</v>
      </c>
      <c r="F145" s="4">
        <v>2009</v>
      </c>
      <c r="G145" s="4">
        <v>2010</v>
      </c>
      <c r="H145" s="4">
        <v>2011</v>
      </c>
      <c r="I145" s="4">
        <v>2012</v>
      </c>
      <c r="J145" s="4">
        <v>2013</v>
      </c>
      <c r="K145" s="4">
        <v>2014</v>
      </c>
      <c r="L145" s="4">
        <v>2015</v>
      </c>
      <c r="M145" s="5">
        <v>2016</v>
      </c>
      <c r="N145" s="5">
        <v>2017</v>
      </c>
    </row>
    <row r="146" spans="1:16" x14ac:dyDescent="0.2">
      <c r="B146" s="4" t="s">
        <v>60</v>
      </c>
    </row>
    <row r="147" spans="1:16" x14ac:dyDescent="0.2">
      <c r="C147" s="4">
        <v>0.55500000000000005</v>
      </c>
      <c r="D147" s="4">
        <v>0.63800000000000001</v>
      </c>
      <c r="E147" s="4">
        <v>0.316</v>
      </c>
      <c r="F147" s="4">
        <v>0.28499999999999998</v>
      </c>
      <c r="G147" s="4">
        <v>0.67900000000000005</v>
      </c>
      <c r="H147" s="4">
        <v>0.54300000000000004</v>
      </c>
      <c r="I147" s="4">
        <v>0.66100000000000003</v>
      </c>
      <c r="J147" s="4">
        <v>0.69399999999999995</v>
      </c>
      <c r="K147" s="4">
        <v>0.89700000000000002</v>
      </c>
      <c r="L147" s="4">
        <v>0.95299999999999996</v>
      </c>
      <c r="M147" s="4">
        <v>0.75</v>
      </c>
      <c r="N147" s="4">
        <v>0.73</v>
      </c>
    </row>
    <row r="148" spans="1:16" x14ac:dyDescent="0.2">
      <c r="B148" s="4" t="s">
        <v>61</v>
      </c>
      <c r="C148" s="4">
        <v>0.25468164794007492</v>
      </c>
      <c r="D148" s="4">
        <v>0.43196004993757803</v>
      </c>
      <c r="E148" s="4">
        <v>0.32109862671660427</v>
      </c>
      <c r="F148" s="4">
        <v>0.60074906367041203</v>
      </c>
      <c r="G148" s="4">
        <v>0.42846441947565544</v>
      </c>
      <c r="H148" s="4">
        <v>0.28564294631710363</v>
      </c>
      <c r="I148" s="4">
        <v>0.31210986267166047</v>
      </c>
      <c r="J148" s="4">
        <v>0.19475655430711611</v>
      </c>
      <c r="K148" s="4">
        <v>0.21373283395755308</v>
      </c>
      <c r="L148" s="4">
        <v>0.22771535580524346</v>
      </c>
      <c r="M148" s="4">
        <v>0.15830212234706617</v>
      </c>
      <c r="N148" s="4">
        <v>0.17078651685393259</v>
      </c>
    </row>
    <row r="149" spans="1:16" x14ac:dyDescent="0.2">
      <c r="C149" s="4">
        <f>C148*C147</f>
        <v>0.1413483146067416</v>
      </c>
      <c r="D149" s="4">
        <f t="shared" ref="D149:N149" si="1">D148*D147</f>
        <v>0.2755905118601748</v>
      </c>
      <c r="E149" s="4">
        <f t="shared" si="1"/>
        <v>0.10146716604244695</v>
      </c>
      <c r="F149" s="4">
        <f t="shared" si="1"/>
        <v>0.17121348314606741</v>
      </c>
      <c r="G149" s="4">
        <f t="shared" si="1"/>
        <v>0.29092734082397009</v>
      </c>
      <c r="H149" s="4">
        <f t="shared" si="1"/>
        <v>0.15510411985018729</v>
      </c>
      <c r="I149" s="4">
        <f t="shared" si="1"/>
        <v>0.20630461922596757</v>
      </c>
      <c r="J149" s="4">
        <f t="shared" si="1"/>
        <v>0.13516104868913856</v>
      </c>
      <c r="K149" s="4">
        <f t="shared" si="1"/>
        <v>0.1917183520599251</v>
      </c>
      <c r="L149" s="4">
        <f t="shared" si="1"/>
        <v>0.21701273408239702</v>
      </c>
      <c r="M149" s="4">
        <f t="shared" si="1"/>
        <v>0.11872659176029962</v>
      </c>
      <c r="N149" s="4">
        <f t="shared" si="1"/>
        <v>0.12467415730337079</v>
      </c>
    </row>
    <row r="150" spans="1:16" x14ac:dyDescent="0.2">
      <c r="B150" s="4" t="s">
        <v>0</v>
      </c>
      <c r="C150" s="4" t="s">
        <v>36</v>
      </c>
      <c r="D150" s="4" t="s">
        <v>37</v>
      </c>
      <c r="E150" s="4" t="s">
        <v>38</v>
      </c>
      <c r="F150" s="4" t="s">
        <v>59</v>
      </c>
    </row>
    <row r="151" spans="1:16" x14ac:dyDescent="0.2">
      <c r="B151" s="4" t="s">
        <v>62</v>
      </c>
      <c r="C151" s="4">
        <v>2</v>
      </c>
      <c r="D151" s="4">
        <v>3</v>
      </c>
      <c r="E151" s="4">
        <v>4</v>
      </c>
      <c r="F151" s="4">
        <v>5</v>
      </c>
      <c r="G151" s="4">
        <v>6</v>
      </c>
      <c r="H151" s="4">
        <v>7</v>
      </c>
      <c r="I151" s="4">
        <v>8</v>
      </c>
      <c r="J151" s="4">
        <v>9</v>
      </c>
      <c r="K151" s="4">
        <v>10</v>
      </c>
      <c r="L151" s="4">
        <v>11</v>
      </c>
      <c r="M151" s="4">
        <v>12</v>
      </c>
      <c r="N151" s="4">
        <v>13</v>
      </c>
      <c r="O151" s="4">
        <v>14</v>
      </c>
      <c r="P151" s="4">
        <v>15</v>
      </c>
    </row>
    <row r="152" spans="1:16" x14ac:dyDescent="0.2">
      <c r="A152" s="13">
        <v>2006</v>
      </c>
      <c r="B152" s="4">
        <v>1.9380752000000001E-2</v>
      </c>
      <c r="C152" s="4">
        <v>0.10145982200000001</v>
      </c>
      <c r="D152" s="4">
        <v>0.24414475499999999</v>
      </c>
      <c r="E152" s="4">
        <v>0.37814567100000002</v>
      </c>
      <c r="F152" s="4">
        <v>0.52699222899999998</v>
      </c>
      <c r="G152" s="4">
        <v>0.65206661499999996</v>
      </c>
      <c r="H152" s="4">
        <v>0.76360385099999994</v>
      </c>
      <c r="I152" s="4">
        <v>0.84666801899999999</v>
      </c>
      <c r="J152" s="4">
        <v>0.93351983299999997</v>
      </c>
      <c r="K152" s="4">
        <v>0.97143749400000001</v>
      </c>
      <c r="L152" s="4">
        <v>1.0011509190000001</v>
      </c>
      <c r="M152" s="4">
        <v>1.1495346909999999</v>
      </c>
      <c r="N152" s="4">
        <v>1.2116872009999999</v>
      </c>
      <c r="O152" s="4">
        <v>1.281049807</v>
      </c>
      <c r="P152" s="4">
        <v>1.179917849</v>
      </c>
    </row>
    <row r="153" spans="1:16" x14ac:dyDescent="0.2">
      <c r="A153" s="13">
        <v>2007</v>
      </c>
      <c r="B153" s="4">
        <v>1.8495648999999999E-2</v>
      </c>
      <c r="C153" s="4">
        <v>8.7193363999999995E-2</v>
      </c>
      <c r="D153" s="4">
        <v>0.279247415</v>
      </c>
      <c r="E153" s="4">
        <v>0.43718783300000003</v>
      </c>
      <c r="F153" s="4">
        <v>0.58248880300000005</v>
      </c>
      <c r="G153" s="4">
        <v>0.68663239899999995</v>
      </c>
      <c r="H153" s="4">
        <v>0.78823631599999999</v>
      </c>
      <c r="I153" s="4">
        <v>0.87099972599999997</v>
      </c>
      <c r="J153" s="4">
        <v>0.970100191</v>
      </c>
      <c r="K153" s="4">
        <v>1.1027085160000001</v>
      </c>
      <c r="L153" s="4">
        <v>1.1056714510000001</v>
      </c>
      <c r="M153" s="4">
        <v>1.2369484479999999</v>
      </c>
      <c r="N153" s="4">
        <v>1.2354868450000001</v>
      </c>
      <c r="O153" s="4">
        <v>1.749460306</v>
      </c>
      <c r="P153" s="4">
        <v>1.230626606</v>
      </c>
    </row>
    <row r="154" spans="1:16" x14ac:dyDescent="0.2">
      <c r="A154" s="13">
        <v>2008</v>
      </c>
      <c r="B154" s="4">
        <v>2.2553568E-2</v>
      </c>
      <c r="C154" s="4">
        <v>8.3533376000000006E-2</v>
      </c>
      <c r="D154" s="4">
        <v>0.21397105999999999</v>
      </c>
      <c r="E154" s="4">
        <v>0.40660791499999999</v>
      </c>
      <c r="F154" s="4">
        <v>0.57580060799999999</v>
      </c>
      <c r="G154" s="4">
        <v>0.68906324200000002</v>
      </c>
      <c r="H154" s="4">
        <v>0.80522349299999996</v>
      </c>
      <c r="I154" s="4">
        <v>0.98197084899999998</v>
      </c>
      <c r="J154" s="4">
        <v>0.96832022399999995</v>
      </c>
      <c r="K154" s="4">
        <v>1.262557586</v>
      </c>
      <c r="L154" s="4">
        <v>1.2472124309999999</v>
      </c>
      <c r="M154" s="4">
        <v>1.2466489679999999</v>
      </c>
      <c r="N154" s="4">
        <v>1.389705798</v>
      </c>
      <c r="O154" s="4">
        <v>1.6380326970000001</v>
      </c>
      <c r="P154" s="4">
        <v>1.2469683009999999</v>
      </c>
    </row>
    <row r="155" spans="1:16" x14ac:dyDescent="0.2">
      <c r="A155" s="13">
        <v>2009</v>
      </c>
      <c r="B155" s="4">
        <v>2.0319990999999999E-2</v>
      </c>
      <c r="C155" s="4">
        <v>0.10850145999999999</v>
      </c>
      <c r="D155" s="4">
        <v>0.24195861900000001</v>
      </c>
      <c r="E155" s="4">
        <v>0.41645069600000001</v>
      </c>
      <c r="F155" s="4">
        <v>0.64661924500000001</v>
      </c>
      <c r="G155" s="4">
        <v>0.78533266300000004</v>
      </c>
      <c r="H155" s="4">
        <v>0.95014345300000003</v>
      </c>
      <c r="I155" s="4">
        <v>1.0306215750000001</v>
      </c>
      <c r="J155" s="4">
        <v>1.0640246280000001</v>
      </c>
      <c r="K155" s="4">
        <v>1.3283554529999999</v>
      </c>
      <c r="L155" s="4">
        <v>1.326541881</v>
      </c>
      <c r="M155" s="4">
        <v>1.5470371329999999</v>
      </c>
      <c r="N155" s="4">
        <v>1.5565858539999999</v>
      </c>
      <c r="O155" s="4">
        <v>1.5368162080000001</v>
      </c>
      <c r="P155" s="4">
        <v>1.7437159609999999</v>
      </c>
    </row>
    <row r="156" spans="1:16" x14ac:dyDescent="0.2">
      <c r="A156" s="13">
        <v>2010</v>
      </c>
      <c r="B156" s="4">
        <v>3.1689083999999999E-2</v>
      </c>
      <c r="C156" s="4">
        <v>0.11734314799999999</v>
      </c>
      <c r="D156" s="4">
        <v>0.221257593</v>
      </c>
      <c r="E156" s="4">
        <v>0.44114833799999997</v>
      </c>
      <c r="F156" s="4">
        <v>0.56523318099999997</v>
      </c>
      <c r="G156" s="4">
        <v>0.72191307000000005</v>
      </c>
      <c r="H156" s="4">
        <v>0.93679943799999998</v>
      </c>
      <c r="I156" s="4">
        <v>1.3365648569999999</v>
      </c>
      <c r="J156" s="4">
        <v>1.574484153</v>
      </c>
      <c r="K156" s="4">
        <v>1.6224372220000001</v>
      </c>
      <c r="L156" s="4">
        <v>1.692529159</v>
      </c>
      <c r="M156" s="4">
        <v>1.895356839</v>
      </c>
      <c r="N156" s="4">
        <v>1.9269976470000001</v>
      </c>
      <c r="O156" s="4">
        <v>1.9414515240000001</v>
      </c>
      <c r="P156" s="4">
        <v>1.96177442</v>
      </c>
    </row>
    <row r="157" spans="1:16" x14ac:dyDescent="0.2">
      <c r="A157" s="13">
        <v>2011</v>
      </c>
      <c r="B157" s="4">
        <v>2.9375575000000001E-2</v>
      </c>
      <c r="C157" s="4">
        <v>0.106631395</v>
      </c>
      <c r="D157" s="4">
        <v>0.20897274199999999</v>
      </c>
      <c r="E157" s="4">
        <v>0.40841345800000001</v>
      </c>
      <c r="F157" s="4">
        <v>0.54885837500000001</v>
      </c>
      <c r="G157" s="4">
        <v>0.70586089699999999</v>
      </c>
      <c r="H157" s="4">
        <v>0.88746961899999999</v>
      </c>
      <c r="I157" s="4">
        <v>1.1324740360000001</v>
      </c>
      <c r="J157" s="4">
        <v>1.4220402940000001</v>
      </c>
      <c r="K157" s="4">
        <v>1.444774336</v>
      </c>
      <c r="L157" s="4">
        <v>1.510418611</v>
      </c>
      <c r="M157" s="4">
        <v>1.6415487989999999</v>
      </c>
      <c r="N157" s="4">
        <v>1.6941674689999999</v>
      </c>
      <c r="O157" s="4">
        <v>1.853097483</v>
      </c>
      <c r="P157" s="4">
        <v>1.8597176419999999</v>
      </c>
    </row>
    <row r="158" spans="1:16" x14ac:dyDescent="0.2">
      <c r="A158" s="13">
        <v>2012</v>
      </c>
      <c r="B158" s="4">
        <v>2.7062065E-2</v>
      </c>
      <c r="C158" s="4">
        <v>9.5919641999999999E-2</v>
      </c>
      <c r="D158" s="4">
        <v>0.196687891</v>
      </c>
      <c r="E158" s="4">
        <v>0.37567857900000001</v>
      </c>
      <c r="F158" s="4">
        <v>0.53248356900000005</v>
      </c>
      <c r="G158" s="4">
        <v>0.68980872500000001</v>
      </c>
      <c r="H158" s="4">
        <v>0.83813980099999996</v>
      </c>
      <c r="I158" s="4">
        <v>0.92838321599999996</v>
      </c>
      <c r="J158" s="4">
        <v>1.269596435</v>
      </c>
      <c r="K158" s="4">
        <v>1.2671114489999999</v>
      </c>
      <c r="L158" s="4">
        <v>1.3283080629999999</v>
      </c>
      <c r="M158" s="4">
        <v>1.3877407589999999</v>
      </c>
      <c r="N158" s="4">
        <v>1.461337291</v>
      </c>
      <c r="O158" s="4">
        <v>1.764743441</v>
      </c>
      <c r="P158" s="4">
        <v>1.757660864</v>
      </c>
    </row>
    <row r="159" spans="1:16" x14ac:dyDescent="0.2">
      <c r="A159" s="13">
        <v>2013</v>
      </c>
      <c r="B159" s="4">
        <v>2.9375575000000001E-2</v>
      </c>
      <c r="C159" s="4">
        <v>0.106631395</v>
      </c>
      <c r="D159" s="4">
        <v>0.20897274199999999</v>
      </c>
      <c r="E159" s="4">
        <v>0.40841345800000001</v>
      </c>
      <c r="F159" s="4">
        <v>0.54885837500000001</v>
      </c>
      <c r="G159" s="4">
        <v>0.70586089699999999</v>
      </c>
      <c r="H159" s="4">
        <v>0.88746961899999999</v>
      </c>
      <c r="I159" s="4">
        <v>1.1324740360000001</v>
      </c>
      <c r="J159" s="4">
        <v>1.4220402940000001</v>
      </c>
      <c r="K159" s="4">
        <v>1.444774336</v>
      </c>
      <c r="L159" s="4">
        <v>1.510418611</v>
      </c>
      <c r="M159" s="4">
        <v>1.6415487989999999</v>
      </c>
      <c r="N159" s="4">
        <v>1.6941674689999999</v>
      </c>
      <c r="O159" s="4">
        <v>1.853097483</v>
      </c>
      <c r="P159" s="4">
        <v>1.8597176419999999</v>
      </c>
    </row>
    <row r="160" spans="1:16" x14ac:dyDescent="0.2">
      <c r="A160" s="13">
        <v>2014</v>
      </c>
      <c r="B160" s="4">
        <v>2.5225422000000001E-2</v>
      </c>
      <c r="C160" s="4">
        <v>0.13456103799999999</v>
      </c>
      <c r="D160" s="4">
        <v>0.22362502000000001</v>
      </c>
      <c r="E160" s="4">
        <v>0.39429725100000002</v>
      </c>
      <c r="F160" s="4">
        <v>0.54727595100000004</v>
      </c>
      <c r="G160" s="4">
        <v>0.69453373399999996</v>
      </c>
      <c r="H160" s="4">
        <v>0.76282845600000004</v>
      </c>
      <c r="I160" s="4">
        <v>0.99709786499999997</v>
      </c>
      <c r="J160" s="4">
        <v>1.142014088</v>
      </c>
      <c r="K160" s="4">
        <v>1.2663642900000001</v>
      </c>
      <c r="L160" s="4">
        <v>1.4441065390000001</v>
      </c>
      <c r="M160" s="4">
        <v>1.7110011249999999</v>
      </c>
      <c r="N160" s="4">
        <v>1.9030163040000001</v>
      </c>
      <c r="O160" s="4">
        <v>1.7945568460000001</v>
      </c>
      <c r="P160" s="4">
        <v>1.7766869240000001</v>
      </c>
    </row>
    <row r="161" spans="1:54" x14ac:dyDescent="0.2">
      <c r="A161" s="13">
        <v>2015</v>
      </c>
      <c r="B161" s="4">
        <v>2.2663922E-2</v>
      </c>
      <c r="C161" s="4">
        <v>7.6370721000000003E-2</v>
      </c>
      <c r="D161" s="4">
        <v>0.20628748999999999</v>
      </c>
      <c r="E161" s="4">
        <v>0.38888217200000003</v>
      </c>
      <c r="F161" s="4">
        <v>0.57437083799999999</v>
      </c>
      <c r="G161" s="4">
        <v>0.62703836000000002</v>
      </c>
      <c r="H161" s="4">
        <v>0.80576405200000001</v>
      </c>
      <c r="I161" s="4">
        <v>0.94094098999999998</v>
      </c>
      <c r="J161" s="4">
        <v>1.0459384430000001</v>
      </c>
      <c r="K161" s="4">
        <v>1.065510102</v>
      </c>
      <c r="L161" s="4">
        <v>1.30555602</v>
      </c>
      <c r="M161" s="4">
        <v>1.6099144869999999</v>
      </c>
      <c r="N161" s="4">
        <v>1.4115746499999999</v>
      </c>
      <c r="O161" s="4">
        <v>1.6114570420000001</v>
      </c>
      <c r="P161" s="4">
        <v>2.2200154310000002</v>
      </c>
    </row>
    <row r="162" spans="1:54" x14ac:dyDescent="0.2">
      <c r="A162" s="13">
        <v>2016</v>
      </c>
      <c r="B162" s="4">
        <f t="shared" ref="B162:P162" si="2">B373</f>
        <v>3.3300214746314831E-2</v>
      </c>
      <c r="C162" s="4">
        <f t="shared" si="2"/>
        <v>0.10991502227034132</v>
      </c>
      <c r="D162" s="4">
        <f t="shared" si="2"/>
        <v>0.26589982348704277</v>
      </c>
      <c r="E162" s="4">
        <f t="shared" si="2"/>
        <v>0.48098001159542086</v>
      </c>
      <c r="F162" s="4">
        <f t="shared" si="2"/>
        <v>0.53885808541347457</v>
      </c>
      <c r="G162" s="4">
        <f t="shared" si="2"/>
        <v>0.6323383499592018</v>
      </c>
      <c r="H162" s="4">
        <f t="shared" si="2"/>
        <v>0.6966441282441368</v>
      </c>
      <c r="I162" s="4">
        <f t="shared" si="2"/>
        <v>0.78559349524697342</v>
      </c>
      <c r="J162" s="4">
        <f t="shared" si="2"/>
        <v>0.84670904429615823</v>
      </c>
      <c r="K162" s="4">
        <f t="shared" si="2"/>
        <v>0.96047921325482999</v>
      </c>
      <c r="L162" s="4">
        <f t="shared" si="2"/>
        <v>1.1667735468267804</v>
      </c>
      <c r="M162" s="4">
        <f t="shared" si="2"/>
        <v>1.3694739355555452</v>
      </c>
      <c r="N162" s="4">
        <f t="shared" si="2"/>
        <v>1.6232018942992206</v>
      </c>
      <c r="O162" s="4">
        <f t="shared" si="2"/>
        <v>1.684791209495754</v>
      </c>
      <c r="P162" s="4">
        <f t="shared" si="2"/>
        <v>1.7382179999859317</v>
      </c>
    </row>
    <row r="163" spans="1:54" x14ac:dyDescent="0.2">
      <c r="A163" s="13">
        <v>2017</v>
      </c>
      <c r="B163" s="4">
        <f>B274</f>
        <v>2.1910474530876287E-2</v>
      </c>
      <c r="C163" s="4">
        <f t="shared" ref="C163:P163" si="3">C274</f>
        <v>9.280892005032669E-2</v>
      </c>
      <c r="D163" s="4">
        <f t="shared" si="3"/>
        <v>0.20422502221149594</v>
      </c>
      <c r="E163" s="4">
        <f t="shared" si="3"/>
        <v>0.4023667858715867</v>
      </c>
      <c r="F163" s="4">
        <f t="shared" si="3"/>
        <v>0.53424866068796695</v>
      </c>
      <c r="G163" s="4">
        <f t="shared" si="3"/>
        <v>0.60678758200160421</v>
      </c>
      <c r="H163" s="4">
        <f t="shared" si="3"/>
        <v>0.69469842780168323</v>
      </c>
      <c r="I163" s="4">
        <f t="shared" si="3"/>
        <v>0.75751027755101874</v>
      </c>
      <c r="J163" s="4">
        <f t="shared" si="3"/>
        <v>0.82718833658307944</v>
      </c>
      <c r="K163" s="4">
        <f t="shared" si="3"/>
        <v>0.83566300632908863</v>
      </c>
      <c r="L163" s="4">
        <f t="shared" si="3"/>
        <v>0.95762399623589189</v>
      </c>
      <c r="M163" s="4">
        <f t="shared" si="3"/>
        <v>0.80352995935952098</v>
      </c>
      <c r="N163" s="4">
        <f t="shared" si="3"/>
        <v>1.198007146648308</v>
      </c>
      <c r="O163" s="4">
        <f t="shared" si="3"/>
        <v>1.3194748156182425</v>
      </c>
      <c r="P163" s="4">
        <f t="shared" si="3"/>
        <v>1.5931405977182491</v>
      </c>
    </row>
    <row r="164" spans="1:54" x14ac:dyDescent="0.2">
      <c r="B164" s="4" t="str">
        <f t="shared" ref="B164:P164" si="4">B374</f>
        <v>#</v>
      </c>
      <c r="C164" s="4" t="str">
        <f t="shared" si="4"/>
        <v>Relative_Mean_Temp</v>
      </c>
      <c r="D164" s="4">
        <f t="shared" si="4"/>
        <v>1984</v>
      </c>
      <c r="E164" s="4">
        <f t="shared" si="4"/>
        <v>1985</v>
      </c>
      <c r="F164" s="4">
        <f t="shared" si="4"/>
        <v>1986</v>
      </c>
      <c r="G164" s="4">
        <f t="shared" si="4"/>
        <v>1987</v>
      </c>
      <c r="H164" s="4">
        <f t="shared" si="4"/>
        <v>1988</v>
      </c>
      <c r="I164" s="4">
        <f t="shared" si="4"/>
        <v>1989</v>
      </c>
      <c r="J164" s="4">
        <f t="shared" si="4"/>
        <v>1990</v>
      </c>
      <c r="K164" s="4">
        <f t="shared" si="4"/>
        <v>1991</v>
      </c>
      <c r="L164" s="4">
        <f t="shared" si="4"/>
        <v>1992</v>
      </c>
      <c r="M164" s="4">
        <f t="shared" si="4"/>
        <v>1993</v>
      </c>
      <c r="N164" s="4">
        <f t="shared" si="4"/>
        <v>1994</v>
      </c>
      <c r="O164" s="4">
        <f t="shared" si="4"/>
        <v>1995</v>
      </c>
      <c r="P164" s="4">
        <f t="shared" si="4"/>
        <v>1996</v>
      </c>
    </row>
    <row r="165" spans="1:54" x14ac:dyDescent="0.2">
      <c r="B165" s="4" t="s">
        <v>63</v>
      </c>
      <c r="C165" s="4" t="s">
        <v>19</v>
      </c>
      <c r="D165" s="4" t="s">
        <v>64</v>
      </c>
      <c r="E165" s="4" t="s">
        <v>19</v>
      </c>
      <c r="F165" s="4" t="s">
        <v>21</v>
      </c>
      <c r="G165" s="4" t="s">
        <v>65</v>
      </c>
      <c r="H165" s="4" t="s">
        <v>47</v>
      </c>
    </row>
    <row r="166" spans="1:54" x14ac:dyDescent="0.2">
      <c r="B166" s="4">
        <v>3</v>
      </c>
    </row>
    <row r="167" spans="1:54" x14ac:dyDescent="0.2">
      <c r="B167" s="4" t="s">
        <v>66</v>
      </c>
      <c r="C167" s="4" t="s">
        <v>19</v>
      </c>
      <c r="D167" s="4" t="s">
        <v>67</v>
      </c>
      <c r="E167" s="4" t="s">
        <v>68</v>
      </c>
      <c r="F167" s="4" t="s">
        <v>69</v>
      </c>
      <c r="G167" s="4" t="s">
        <v>70</v>
      </c>
      <c r="H167" s="4" t="s">
        <v>71</v>
      </c>
      <c r="I167" s="4" t="s">
        <v>72</v>
      </c>
      <c r="J167" s="4" t="s">
        <v>14</v>
      </c>
      <c r="K167" s="4" t="s">
        <v>21</v>
      </c>
      <c r="L167" s="4" t="s">
        <v>47</v>
      </c>
    </row>
    <row r="168" spans="1:54" x14ac:dyDescent="0.2">
      <c r="B168" s="4">
        <v>1</v>
      </c>
      <c r="C168" s="4">
        <v>1</v>
      </c>
      <c r="D168" s="4">
        <v>1</v>
      </c>
    </row>
    <row r="169" spans="1:54" x14ac:dyDescent="0.2">
      <c r="B169" s="4">
        <v>53</v>
      </c>
      <c r="C169" s="4">
        <v>36</v>
      </c>
      <c r="D169" s="4">
        <v>15</v>
      </c>
    </row>
    <row r="170" spans="1:54" x14ac:dyDescent="0.2">
      <c r="B170" s="4" t="s">
        <v>0</v>
      </c>
      <c r="C170" s="4" t="s">
        <v>73</v>
      </c>
      <c r="D170" s="4">
        <v>1900</v>
      </c>
    </row>
    <row r="171" spans="1:54" x14ac:dyDescent="0.2">
      <c r="B171" s="4">
        <v>1964</v>
      </c>
      <c r="C171" s="4">
        <v>1965</v>
      </c>
      <c r="D171" s="4">
        <v>1966</v>
      </c>
      <c r="E171" s="4">
        <v>1967</v>
      </c>
      <c r="F171" s="4">
        <v>1968</v>
      </c>
      <c r="G171" s="4">
        <v>1969</v>
      </c>
      <c r="H171" s="4">
        <v>1970</v>
      </c>
      <c r="I171" s="4">
        <v>1971</v>
      </c>
      <c r="J171" s="4">
        <v>1972</v>
      </c>
      <c r="K171" s="4">
        <v>1973</v>
      </c>
      <c r="L171" s="4">
        <v>1974</v>
      </c>
      <c r="M171" s="4">
        <v>1975</v>
      </c>
      <c r="N171" s="4">
        <v>1976</v>
      </c>
      <c r="O171" s="4">
        <v>1977</v>
      </c>
      <c r="P171" s="4">
        <v>1978</v>
      </c>
      <c r="Q171" s="4">
        <v>1979</v>
      </c>
      <c r="R171" s="4">
        <v>1980</v>
      </c>
      <c r="S171" s="4">
        <v>1981</v>
      </c>
      <c r="T171" s="4">
        <v>1982</v>
      </c>
      <c r="U171" s="4">
        <v>1983</v>
      </c>
      <c r="V171" s="4">
        <v>1984</v>
      </c>
      <c r="W171" s="4">
        <v>1985</v>
      </c>
      <c r="X171" s="4">
        <v>1986</v>
      </c>
      <c r="Y171" s="4">
        <v>1987</v>
      </c>
      <c r="Z171" s="4">
        <v>1988</v>
      </c>
      <c r="AA171" s="4">
        <v>1989</v>
      </c>
      <c r="AB171" s="4">
        <v>1990</v>
      </c>
      <c r="AC171" s="4">
        <v>1991</v>
      </c>
      <c r="AD171" s="4">
        <v>1992</v>
      </c>
      <c r="AE171" s="4">
        <v>1993</v>
      </c>
      <c r="AF171" s="4">
        <v>1994</v>
      </c>
      <c r="AG171" s="4">
        <v>1995</v>
      </c>
      <c r="AH171" s="4">
        <v>1996</v>
      </c>
      <c r="AI171" s="4">
        <v>1997</v>
      </c>
      <c r="AJ171" s="4">
        <v>1998</v>
      </c>
      <c r="AK171" s="4">
        <v>1999</v>
      </c>
      <c r="AL171" s="4">
        <v>2000</v>
      </c>
      <c r="AM171" s="4">
        <v>2001</v>
      </c>
      <c r="AN171" s="4">
        <v>2002</v>
      </c>
      <c r="AO171" s="4">
        <v>2003</v>
      </c>
      <c r="AP171" s="4">
        <v>2004</v>
      </c>
      <c r="AQ171" s="4">
        <v>2005</v>
      </c>
      <c r="AR171" s="4">
        <v>2006</v>
      </c>
      <c r="AS171" s="4">
        <v>2007</v>
      </c>
      <c r="AT171" s="4">
        <v>2008</v>
      </c>
      <c r="AU171" s="4">
        <v>2009</v>
      </c>
      <c r="AV171" s="4">
        <v>2010</v>
      </c>
      <c r="AW171" s="4">
        <v>2011</v>
      </c>
      <c r="AX171" s="4">
        <v>2012</v>
      </c>
      <c r="AY171" s="4">
        <v>2013</v>
      </c>
      <c r="AZ171" s="4">
        <v>2014</v>
      </c>
      <c r="BA171" s="4">
        <v>2015</v>
      </c>
      <c r="BB171" s="5">
        <v>2016</v>
      </c>
    </row>
    <row r="172" spans="1:54" x14ac:dyDescent="0.2">
      <c r="B172" s="4">
        <v>1982</v>
      </c>
      <c r="C172" s="4">
        <v>1983</v>
      </c>
      <c r="D172" s="4">
        <v>1984</v>
      </c>
      <c r="E172" s="4">
        <v>1985</v>
      </c>
      <c r="F172" s="4">
        <v>1986</v>
      </c>
      <c r="G172" s="4">
        <v>1987</v>
      </c>
      <c r="H172" s="4">
        <v>1988</v>
      </c>
      <c r="I172" s="4">
        <v>1989</v>
      </c>
      <c r="J172" s="4">
        <v>1990</v>
      </c>
      <c r="K172" s="4">
        <v>1991</v>
      </c>
      <c r="L172" s="4">
        <v>1992</v>
      </c>
      <c r="M172" s="4">
        <v>1993</v>
      </c>
      <c r="N172" s="4">
        <v>1994</v>
      </c>
      <c r="O172" s="4">
        <v>1995</v>
      </c>
      <c r="P172" s="4">
        <v>1996</v>
      </c>
      <c r="Q172" s="4">
        <v>1997</v>
      </c>
      <c r="R172" s="4">
        <v>1998</v>
      </c>
      <c r="S172" s="4">
        <v>1999</v>
      </c>
      <c r="T172" s="4">
        <v>2000</v>
      </c>
      <c r="U172" s="4">
        <v>2001</v>
      </c>
      <c r="V172" s="4">
        <v>2002</v>
      </c>
      <c r="W172" s="4">
        <v>2003</v>
      </c>
      <c r="X172" s="4">
        <v>2004</v>
      </c>
      <c r="Y172" s="4">
        <v>2005</v>
      </c>
      <c r="Z172" s="4">
        <v>2006</v>
      </c>
      <c r="AA172" s="4">
        <v>2007</v>
      </c>
      <c r="AB172" s="4">
        <v>2008</v>
      </c>
      <c r="AC172" s="4">
        <v>2009</v>
      </c>
      <c r="AD172" s="4">
        <v>2010</v>
      </c>
      <c r="AE172" s="4">
        <v>2011</v>
      </c>
      <c r="AF172" s="4">
        <v>2012</v>
      </c>
      <c r="AG172" s="4">
        <v>2013</v>
      </c>
      <c r="AH172" s="4">
        <v>2014</v>
      </c>
      <c r="AI172" s="4">
        <v>2015</v>
      </c>
      <c r="AJ172" s="4">
        <v>2016</v>
      </c>
      <c r="AK172" s="4">
        <v>2017</v>
      </c>
    </row>
    <row r="173" spans="1:54" x14ac:dyDescent="0.2">
      <c r="C173" s="4">
        <v>1994</v>
      </c>
      <c r="D173" s="4">
        <v>1996</v>
      </c>
      <c r="E173" s="4">
        <v>1997</v>
      </c>
      <c r="F173" s="4">
        <v>1999</v>
      </c>
      <c r="G173" s="4">
        <v>2000</v>
      </c>
      <c r="H173" s="4">
        <v>2002</v>
      </c>
      <c r="I173" s="4">
        <v>2004</v>
      </c>
      <c r="J173" s="4">
        <v>2006</v>
      </c>
      <c r="K173" s="4">
        <v>2007</v>
      </c>
      <c r="L173" s="4">
        <v>2008</v>
      </c>
      <c r="M173" s="4">
        <v>2009</v>
      </c>
      <c r="N173" s="4">
        <v>2010</v>
      </c>
      <c r="O173" s="4">
        <v>2012</v>
      </c>
      <c r="P173" s="4">
        <v>2014</v>
      </c>
      <c r="Q173" s="4">
        <v>2016</v>
      </c>
    </row>
    <row r="174" spans="1:54" x14ac:dyDescent="0.2">
      <c r="A174" s="13">
        <f>50/A177</f>
        <v>0.99999999999999989</v>
      </c>
      <c r="B174" s="4" t="s">
        <v>0</v>
      </c>
      <c r="C174" s="4" t="s">
        <v>74</v>
      </c>
      <c r="D174" s="4" t="s">
        <v>75</v>
      </c>
      <c r="E174" s="4" t="s">
        <v>4</v>
      </c>
      <c r="F174" s="4" t="s">
        <v>12</v>
      </c>
      <c r="G174" s="4" t="s">
        <v>13</v>
      </c>
      <c r="H174" s="4" t="s">
        <v>14</v>
      </c>
      <c r="I174" s="4" t="s">
        <v>71</v>
      </c>
      <c r="J174" s="4">
        <v>1999</v>
      </c>
    </row>
    <row r="175" spans="1:54" x14ac:dyDescent="0.2">
      <c r="A175" s="13">
        <f>AVERAGE(AC175:BB175)</f>
        <v>453.07692307692309</v>
      </c>
      <c r="B175" s="4">
        <v>10</v>
      </c>
      <c r="C175" s="4">
        <v>10</v>
      </c>
      <c r="D175" s="4">
        <v>10</v>
      </c>
      <c r="E175" s="4">
        <v>10</v>
      </c>
      <c r="F175" s="4">
        <v>10</v>
      </c>
      <c r="G175" s="4">
        <v>10</v>
      </c>
      <c r="H175" s="4">
        <v>10</v>
      </c>
      <c r="I175" s="4">
        <v>10</v>
      </c>
      <c r="J175" s="4">
        <v>10</v>
      </c>
      <c r="K175" s="4">
        <v>10</v>
      </c>
      <c r="L175" s="4">
        <v>10</v>
      </c>
      <c r="M175" s="4">
        <v>10</v>
      </c>
      <c r="N175" s="4">
        <v>10</v>
      </c>
      <c r="O175" s="4">
        <v>10</v>
      </c>
      <c r="P175" s="4">
        <v>39</v>
      </c>
      <c r="Q175" s="4">
        <v>39</v>
      </c>
      <c r="R175" s="4">
        <v>39</v>
      </c>
      <c r="S175" s="4">
        <v>39</v>
      </c>
      <c r="T175" s="4">
        <v>39</v>
      </c>
      <c r="U175" s="4">
        <v>39</v>
      </c>
      <c r="V175" s="4">
        <v>39</v>
      </c>
      <c r="W175" s="4">
        <v>39</v>
      </c>
      <c r="X175" s="4">
        <v>39</v>
      </c>
      <c r="Y175" s="4">
        <v>39</v>
      </c>
      <c r="Z175" s="4">
        <v>39</v>
      </c>
      <c r="AA175" s="4">
        <v>39</v>
      </c>
      <c r="AB175" s="4">
        <v>39</v>
      </c>
      <c r="AC175" s="4">
        <v>134</v>
      </c>
      <c r="AD175" s="4">
        <v>155</v>
      </c>
      <c r="AE175" s="4">
        <v>211</v>
      </c>
      <c r="AF175" s="4">
        <v>83</v>
      </c>
      <c r="AG175" s="4">
        <v>107</v>
      </c>
      <c r="AH175" s="4">
        <v>115</v>
      </c>
      <c r="AI175" s="4">
        <v>198</v>
      </c>
      <c r="AJ175" s="4">
        <v>208</v>
      </c>
      <c r="AK175" s="4">
        <v>730</v>
      </c>
      <c r="AL175" s="4">
        <v>725</v>
      </c>
      <c r="AM175" s="4">
        <v>467</v>
      </c>
      <c r="AN175" s="4">
        <v>697</v>
      </c>
      <c r="AO175" s="4">
        <v>623</v>
      </c>
      <c r="AP175" s="4">
        <v>532</v>
      </c>
      <c r="AQ175" s="4">
        <v>638</v>
      </c>
      <c r="AR175" s="4">
        <v>525</v>
      </c>
      <c r="AS175" s="4">
        <v>654</v>
      </c>
      <c r="AT175" s="4">
        <v>545</v>
      </c>
      <c r="AU175" s="4">
        <v>371</v>
      </c>
      <c r="AV175" s="4">
        <v>383</v>
      </c>
      <c r="AW175" s="4">
        <v>716</v>
      </c>
      <c r="AX175" s="4">
        <v>659</v>
      </c>
      <c r="AY175" s="4">
        <v>624</v>
      </c>
      <c r="AZ175" s="4">
        <v>631</v>
      </c>
      <c r="BA175" s="4">
        <v>539</v>
      </c>
      <c r="BB175" s="5">
        <v>510</v>
      </c>
    </row>
    <row r="176" spans="1:54" x14ac:dyDescent="0.2">
      <c r="A176" s="13">
        <f>AVERAGE(B176:XFD176)</f>
        <v>99.833333333333329</v>
      </c>
      <c r="B176" s="4">
        <v>105</v>
      </c>
      <c r="C176" s="4">
        <v>126</v>
      </c>
      <c r="D176" s="4">
        <v>118</v>
      </c>
      <c r="E176" s="4">
        <v>125</v>
      </c>
      <c r="F176" s="4">
        <v>88</v>
      </c>
      <c r="G176" s="4">
        <v>105</v>
      </c>
      <c r="H176" s="4">
        <v>76</v>
      </c>
      <c r="I176" s="4">
        <v>80</v>
      </c>
      <c r="J176" s="4">
        <v>82</v>
      </c>
      <c r="K176" s="4">
        <v>71</v>
      </c>
      <c r="L176" s="4">
        <v>82</v>
      </c>
      <c r="M176" s="4">
        <v>90</v>
      </c>
      <c r="N176" s="4">
        <v>74</v>
      </c>
      <c r="O176" s="4">
        <v>75</v>
      </c>
      <c r="P176" s="4">
        <v>90</v>
      </c>
      <c r="Q176" s="4">
        <v>78</v>
      </c>
      <c r="R176" s="4">
        <v>82</v>
      </c>
      <c r="S176" s="4">
        <v>90</v>
      </c>
      <c r="T176" s="4">
        <v>101</v>
      </c>
      <c r="U176" s="4">
        <v>107</v>
      </c>
      <c r="V176" s="4">
        <v>110</v>
      </c>
      <c r="W176" s="4">
        <v>107</v>
      </c>
      <c r="X176" s="4">
        <v>108</v>
      </c>
      <c r="Y176" s="4">
        <v>109</v>
      </c>
      <c r="Z176" s="4">
        <v>102</v>
      </c>
      <c r="AA176" s="4">
        <v>97</v>
      </c>
      <c r="AB176" s="4">
        <v>82</v>
      </c>
      <c r="AC176" s="4">
        <v>87</v>
      </c>
      <c r="AD176" s="4">
        <v>90</v>
      </c>
      <c r="AE176" s="4">
        <v>113</v>
      </c>
      <c r="AF176" s="4">
        <v>116</v>
      </c>
      <c r="AG176" s="4">
        <v>120</v>
      </c>
      <c r="AH176" s="4">
        <v>137</v>
      </c>
      <c r="AI176" s="4">
        <v>151</v>
      </c>
      <c r="AJ176" s="4">
        <v>115</v>
      </c>
      <c r="AK176" s="4">
        <v>105</v>
      </c>
    </row>
    <row r="177" spans="1:46" x14ac:dyDescent="0.2">
      <c r="A177" s="13">
        <f>AVERAGE(B177:XFD177)</f>
        <v>50.000000000000007</v>
      </c>
      <c r="B177" s="18">
        <v>43.181818181818187</v>
      </c>
      <c r="C177" s="18">
        <v>32.38636363636364</v>
      </c>
      <c r="D177" s="18">
        <v>48.863636363636367</v>
      </c>
      <c r="E177" s="18">
        <v>67.045454545454547</v>
      </c>
      <c r="F177" s="18">
        <v>70.454545454545467</v>
      </c>
      <c r="G177" s="18">
        <v>71.590909090909093</v>
      </c>
      <c r="H177" s="18">
        <v>51.13636363636364</v>
      </c>
      <c r="I177" s="18">
        <v>47.159090909090914</v>
      </c>
      <c r="J177" s="18">
        <v>39.20454545454546</v>
      </c>
      <c r="K177" s="18">
        <v>35.227272727272734</v>
      </c>
      <c r="L177" s="18">
        <v>26.13636363636364</v>
      </c>
      <c r="M177" s="18">
        <v>33.522727272727273</v>
      </c>
      <c r="N177" s="18">
        <v>43.750000000000007</v>
      </c>
      <c r="O177" s="18">
        <v>78.977272727272734</v>
      </c>
      <c r="P177" s="18">
        <v>61.363636363636367</v>
      </c>
      <c r="AT177" s="5"/>
    </row>
    <row r="178" spans="1:46" x14ac:dyDescent="0.2">
      <c r="B178" s="4" t="s">
        <v>78</v>
      </c>
      <c r="C178" s="4" t="s">
        <v>79</v>
      </c>
      <c r="D178" s="4" t="s">
        <v>80</v>
      </c>
      <c r="E178" s="4" t="s">
        <v>81</v>
      </c>
      <c r="F178" s="4" t="s">
        <v>56</v>
      </c>
      <c r="G178" s="4" t="s">
        <v>82</v>
      </c>
      <c r="H178" s="4" t="s">
        <v>83</v>
      </c>
      <c r="I178" s="4" t="s">
        <v>7</v>
      </c>
      <c r="J178" s="4" t="s">
        <v>84</v>
      </c>
      <c r="K178" s="4" t="s">
        <v>85</v>
      </c>
      <c r="L178" s="4" t="s">
        <v>86</v>
      </c>
      <c r="M178" s="4" t="s">
        <v>2</v>
      </c>
      <c r="N178" s="4" t="s">
        <v>87</v>
      </c>
      <c r="O178" s="4" t="s">
        <v>21</v>
      </c>
      <c r="P178" s="4" t="s">
        <v>88</v>
      </c>
    </row>
    <row r="179" spans="1:46" x14ac:dyDescent="0.2">
      <c r="A179" s="13">
        <v>1964</v>
      </c>
      <c r="B179" s="4">
        <v>2.5321E-2</v>
      </c>
      <c r="C179" s="4">
        <v>0.105571</v>
      </c>
      <c r="D179" s="4">
        <v>0.16556299999999999</v>
      </c>
      <c r="E179" s="4">
        <v>0.19361100000000001</v>
      </c>
      <c r="F179" s="4">
        <v>9.5441999999999999E-2</v>
      </c>
      <c r="G179" s="4">
        <v>0.26840700000000001</v>
      </c>
      <c r="H179" s="4">
        <v>0.120764</v>
      </c>
      <c r="I179" s="4">
        <v>2.5321E-2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</row>
    <row r="180" spans="1:46" x14ac:dyDescent="0.2">
      <c r="A180" s="13">
        <v>1965</v>
      </c>
      <c r="B180" s="4">
        <v>1.417E-2</v>
      </c>
      <c r="C180" s="4">
        <v>1.5327E-2</v>
      </c>
      <c r="D180" s="4">
        <v>0.20416400000000001</v>
      </c>
      <c r="E180" s="4">
        <v>0.55031799999999997</v>
      </c>
      <c r="F180" s="4">
        <v>0.13475999999999999</v>
      </c>
      <c r="G180" s="4">
        <v>3.3544999999999998E-2</v>
      </c>
      <c r="H180" s="4">
        <v>3.2389000000000001E-2</v>
      </c>
      <c r="I180" s="4">
        <v>1.5327E-2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</row>
    <row r="181" spans="1:46" x14ac:dyDescent="0.2">
      <c r="A181" s="13">
        <v>1966</v>
      </c>
      <c r="B181" s="4">
        <v>2.8427999999999998E-2</v>
      </c>
      <c r="C181" s="4">
        <v>0.16830200000000001</v>
      </c>
      <c r="D181" s="4">
        <v>5.7357999999999999E-2</v>
      </c>
      <c r="E181" s="4">
        <v>0.420126</v>
      </c>
      <c r="F181" s="4">
        <v>0.26490599999999997</v>
      </c>
      <c r="G181" s="4">
        <v>2.4150999999999999E-2</v>
      </c>
      <c r="H181" s="4">
        <v>2.6415000000000001E-2</v>
      </c>
      <c r="I181" s="4">
        <v>1.0314E-2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</row>
    <row r="182" spans="1:46" x14ac:dyDescent="0.2">
      <c r="A182" s="13">
        <v>1967</v>
      </c>
      <c r="B182" s="4">
        <v>9.4669999999999997E-3</v>
      </c>
      <c r="C182" s="4">
        <v>0.110178</v>
      </c>
      <c r="D182" s="4">
        <v>0.577515</v>
      </c>
      <c r="E182" s="4">
        <v>8.7692000000000006E-2</v>
      </c>
      <c r="F182" s="4">
        <v>0.16</v>
      </c>
      <c r="G182" s="4">
        <v>3.7988000000000001E-2</v>
      </c>
      <c r="H182" s="4">
        <v>1.1479E-2</v>
      </c>
      <c r="I182" s="4">
        <v>5.6800000000000002E-3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</row>
    <row r="183" spans="1:46" x14ac:dyDescent="0.2">
      <c r="A183" s="13">
        <v>1968</v>
      </c>
      <c r="B183" s="4">
        <v>3.2939000000000003E-2</v>
      </c>
      <c r="C183" s="4">
        <v>0.178617</v>
      </c>
      <c r="D183" s="4">
        <v>0.14021800000000001</v>
      </c>
      <c r="E183" s="4">
        <v>0.46851700000000002</v>
      </c>
      <c r="F183" s="4">
        <v>0.10736999999999999</v>
      </c>
      <c r="G183" s="4">
        <v>3.0572999999999999E-2</v>
      </c>
      <c r="H183" s="4">
        <v>3.6579E-2</v>
      </c>
      <c r="I183" s="4">
        <v>5.1869999999999998E-3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</row>
    <row r="184" spans="1:46" x14ac:dyDescent="0.2">
      <c r="A184" s="13">
        <v>1969</v>
      </c>
      <c r="B184" s="4">
        <v>1.4678E-2</v>
      </c>
      <c r="C184" s="4">
        <v>7.9766000000000004E-2</v>
      </c>
      <c r="D184" s="4">
        <v>0.459233</v>
      </c>
      <c r="E184" s="4">
        <v>0.31568400000000002</v>
      </c>
      <c r="F184" s="4">
        <v>0.10843</v>
      </c>
      <c r="G184" s="4">
        <v>2.3050000000000002E-3</v>
      </c>
      <c r="H184" s="4">
        <v>1.2142E-2</v>
      </c>
      <c r="I184" s="4">
        <v>7.7609999999999997E-3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</row>
    <row r="185" spans="1:46" x14ac:dyDescent="0.2">
      <c r="A185" s="13">
        <v>1970</v>
      </c>
      <c r="B185" s="4">
        <v>0.15676200000000001</v>
      </c>
      <c r="C185" s="4">
        <v>0.238147</v>
      </c>
      <c r="D185" s="4">
        <v>0.37426300000000001</v>
      </c>
      <c r="E185" s="4">
        <v>0.17669899999999999</v>
      </c>
      <c r="F185" s="4">
        <v>3.4247E-2</v>
      </c>
      <c r="G185" s="4">
        <v>1.1143E-2</v>
      </c>
      <c r="H185" s="4">
        <v>5.5710000000000004E-3</v>
      </c>
      <c r="I185" s="4">
        <v>3.1679999999999998E-3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</row>
    <row r="186" spans="1:46" x14ac:dyDescent="0.2">
      <c r="A186" s="13">
        <v>1971</v>
      </c>
      <c r="B186" s="4">
        <v>0.165462</v>
      </c>
      <c r="C186" s="4">
        <v>4.9415000000000001E-2</v>
      </c>
      <c r="D186" s="4">
        <v>0.27603</v>
      </c>
      <c r="E186" s="4">
        <v>0.18528700000000001</v>
      </c>
      <c r="F186" s="4">
        <v>0.27468900000000002</v>
      </c>
      <c r="G186" s="4">
        <v>2.6682999999999998E-2</v>
      </c>
      <c r="H186" s="4">
        <v>1.7514999999999999E-2</v>
      </c>
      <c r="I186" s="4">
        <v>4.9189999999999998E-3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</row>
    <row r="187" spans="1:46" x14ac:dyDescent="0.2">
      <c r="A187" s="13">
        <v>1972</v>
      </c>
      <c r="B187" s="4">
        <v>3.1427999999999998E-2</v>
      </c>
      <c r="C187" s="4">
        <v>0.15159600000000001</v>
      </c>
      <c r="D187" s="4">
        <v>0.349715</v>
      </c>
      <c r="E187" s="4">
        <v>0.28007900000000002</v>
      </c>
      <c r="F187" s="4">
        <v>0.11734700000000001</v>
      </c>
      <c r="G187" s="4">
        <v>4.6027999999999999E-2</v>
      </c>
      <c r="H187" s="4">
        <v>1.7471E-2</v>
      </c>
      <c r="I187" s="4">
        <v>6.3350000000000004E-3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</row>
    <row r="188" spans="1:46" x14ac:dyDescent="0.2">
      <c r="A188" s="13">
        <v>1973</v>
      </c>
      <c r="B188" s="4">
        <v>1.1129E-2</v>
      </c>
      <c r="C188" s="4">
        <v>0.100338</v>
      </c>
      <c r="D188" s="4">
        <v>0.121466</v>
      </c>
      <c r="E188" s="4">
        <v>0.26405400000000001</v>
      </c>
      <c r="F188" s="4">
        <v>0.202123</v>
      </c>
      <c r="G188" s="4">
        <v>0.13807</v>
      </c>
      <c r="H188" s="4">
        <v>7.6822000000000001E-2</v>
      </c>
      <c r="I188" s="4">
        <v>5.5642999999999998E-2</v>
      </c>
      <c r="J188" s="4">
        <v>2.4972000000000001E-2</v>
      </c>
      <c r="K188" s="4">
        <v>4.4980000000000003E-3</v>
      </c>
      <c r="L188" s="4">
        <v>5.6599999999999999E-4</v>
      </c>
      <c r="M188" s="4">
        <v>1.4999999999999999E-4</v>
      </c>
      <c r="N188" s="4">
        <v>3.2499999999999997E-5</v>
      </c>
      <c r="O188" s="4">
        <v>1.3799999999999999E-4</v>
      </c>
      <c r="P188" s="4">
        <v>0</v>
      </c>
    </row>
    <row r="189" spans="1:46" x14ac:dyDescent="0.2">
      <c r="A189" s="13">
        <v>1974</v>
      </c>
      <c r="B189" s="4">
        <v>2.4247000000000001E-2</v>
      </c>
      <c r="C189" s="4">
        <v>0.52727900000000005</v>
      </c>
      <c r="D189" s="4">
        <v>0.19487099999999999</v>
      </c>
      <c r="E189" s="4">
        <v>5.5426999999999997E-2</v>
      </c>
      <c r="F189" s="4">
        <v>7.4453000000000005E-2</v>
      </c>
      <c r="G189" s="4">
        <v>4.0191999999999999E-2</v>
      </c>
      <c r="H189" s="4">
        <v>2.5745000000000001E-2</v>
      </c>
      <c r="I189" s="4">
        <v>2.1690000000000001E-2</v>
      </c>
      <c r="J189" s="4">
        <v>2.1288999999999999E-2</v>
      </c>
      <c r="K189" s="4">
        <v>8.9540000000000002E-3</v>
      </c>
      <c r="L189" s="4">
        <v>3.6380000000000002E-3</v>
      </c>
      <c r="M189" s="4">
        <v>9.5E-4</v>
      </c>
      <c r="N189" s="4">
        <v>9.4799999999999995E-4</v>
      </c>
      <c r="O189" s="4">
        <v>1.6899999999999999E-4</v>
      </c>
      <c r="P189" s="4">
        <v>1.47E-4</v>
      </c>
    </row>
    <row r="190" spans="1:46" x14ac:dyDescent="0.2">
      <c r="A190" s="13">
        <v>1975</v>
      </c>
      <c r="B190" s="4">
        <v>8.5430000000000002E-3</v>
      </c>
      <c r="C190" s="4">
        <v>0.150288</v>
      </c>
      <c r="D190" s="4">
        <v>0.69184299999999999</v>
      </c>
      <c r="E190" s="4">
        <v>5.3185000000000003E-2</v>
      </c>
      <c r="F190" s="4">
        <v>1.4149E-2</v>
      </c>
      <c r="G190" s="4">
        <v>2.6572999999999999E-2</v>
      </c>
      <c r="H190" s="4">
        <v>2.5451999999999999E-2</v>
      </c>
      <c r="I190" s="4">
        <v>1.3868999999999999E-2</v>
      </c>
      <c r="J190" s="4">
        <v>8.1620000000000009E-3</v>
      </c>
      <c r="K190" s="4">
        <v>5.7470000000000004E-3</v>
      </c>
      <c r="L190" s="4">
        <v>1.421E-3</v>
      </c>
      <c r="M190" s="4">
        <v>5.62E-4</v>
      </c>
      <c r="N190" s="4">
        <v>9.0400000000000002E-5</v>
      </c>
      <c r="O190" s="4">
        <v>1.16E-4</v>
      </c>
      <c r="P190" s="4">
        <v>0</v>
      </c>
    </row>
    <row r="191" spans="1:46" x14ac:dyDescent="0.2">
      <c r="A191" s="13">
        <v>1976</v>
      </c>
      <c r="B191" s="4">
        <v>2.0000000000000001E-4</v>
      </c>
      <c r="C191" s="4">
        <v>0.120162</v>
      </c>
      <c r="D191" s="4">
        <v>0.45461600000000002</v>
      </c>
      <c r="E191" s="4">
        <v>0.30598599999999998</v>
      </c>
      <c r="F191" s="4">
        <v>3.0152000000000002E-2</v>
      </c>
      <c r="G191" s="4">
        <v>1.3916E-2</v>
      </c>
      <c r="H191" s="4">
        <v>1.9279000000000001E-2</v>
      </c>
      <c r="I191" s="4">
        <v>2.2363000000000001E-2</v>
      </c>
      <c r="J191" s="4">
        <v>1.7395999999999998E-2</v>
      </c>
      <c r="K191" s="4">
        <v>8.5719999999999998E-3</v>
      </c>
      <c r="L191" s="4">
        <v>3.9560000000000003E-3</v>
      </c>
      <c r="M191" s="4">
        <v>2.7060000000000001E-3</v>
      </c>
      <c r="N191" s="4">
        <v>6.9700000000000003E-4</v>
      </c>
      <c r="O191" s="4">
        <v>0</v>
      </c>
      <c r="P191" s="4">
        <v>0</v>
      </c>
    </row>
    <row r="192" spans="1:46" x14ac:dyDescent="0.2">
      <c r="A192" s="13">
        <v>1977</v>
      </c>
      <c r="B192" s="4">
        <v>3.7671999999999997E-2</v>
      </c>
      <c r="C192" s="4">
        <v>0.247673</v>
      </c>
      <c r="D192" s="4">
        <v>0.331098</v>
      </c>
      <c r="E192" s="4">
        <v>0.23990500000000001</v>
      </c>
      <c r="F192" s="4">
        <v>8.6128999999999997E-2</v>
      </c>
      <c r="G192" s="4">
        <v>1.9158000000000001E-2</v>
      </c>
      <c r="H192" s="4">
        <v>7.0299999999999998E-3</v>
      </c>
      <c r="I192" s="4">
        <v>1.0141000000000001E-2</v>
      </c>
      <c r="J192" s="4">
        <v>8.1110000000000002E-3</v>
      </c>
      <c r="K192" s="4">
        <v>6.5139999999999998E-3</v>
      </c>
      <c r="L192" s="4">
        <v>3.3600000000000001E-3</v>
      </c>
      <c r="M192" s="4">
        <v>1.6670000000000001E-3</v>
      </c>
      <c r="N192" s="4">
        <v>1.2290000000000001E-3</v>
      </c>
      <c r="O192" s="4">
        <v>2.4499999999999999E-4</v>
      </c>
      <c r="P192" s="4">
        <v>6.7799999999999995E-5</v>
      </c>
    </row>
    <row r="193" spans="1:16" x14ac:dyDescent="0.2">
      <c r="A193" s="13">
        <v>1978</v>
      </c>
      <c r="B193" s="4">
        <v>1.2042000000000001E-2</v>
      </c>
      <c r="C193" s="4">
        <v>0.186306</v>
      </c>
      <c r="D193" s="4">
        <v>0.308118</v>
      </c>
      <c r="E193" s="4">
        <v>0.26135900000000001</v>
      </c>
      <c r="F193" s="4">
        <v>0.15068000000000001</v>
      </c>
      <c r="G193" s="4">
        <v>4.0794999999999998E-2</v>
      </c>
      <c r="H193" s="4">
        <v>1.1771999999999999E-2</v>
      </c>
      <c r="I193" s="4">
        <v>7.0980000000000001E-3</v>
      </c>
      <c r="J193" s="4">
        <v>8.0470000000000003E-3</v>
      </c>
      <c r="K193" s="4">
        <v>6.4710000000000002E-3</v>
      </c>
      <c r="L193" s="4">
        <v>4.5589999999999997E-3</v>
      </c>
      <c r="M193" s="4">
        <v>1.7409999999999999E-3</v>
      </c>
      <c r="N193" s="4">
        <v>7.2199999999999999E-4</v>
      </c>
      <c r="O193" s="4">
        <v>2.2100000000000001E-4</v>
      </c>
      <c r="P193" s="4">
        <v>6.9200000000000002E-5</v>
      </c>
    </row>
    <row r="194" spans="1:16" x14ac:dyDescent="0.2">
      <c r="A194" s="13">
        <v>1979</v>
      </c>
      <c r="B194" s="4">
        <v>3.95E-2</v>
      </c>
      <c r="C194" s="4">
        <v>0.21152499999999999</v>
      </c>
      <c r="D194" s="4">
        <v>0.28037299999999998</v>
      </c>
      <c r="E194" s="4">
        <v>0.16364799999999999</v>
      </c>
      <c r="F194" s="4">
        <v>0.152892</v>
      </c>
      <c r="G194" s="4">
        <v>8.3939E-2</v>
      </c>
      <c r="H194" s="4">
        <v>2.1921E-2</v>
      </c>
      <c r="I194" s="4">
        <v>1.0012E-2</v>
      </c>
      <c r="J194" s="4">
        <v>1.3972999999999999E-2</v>
      </c>
      <c r="K194" s="4">
        <v>1.0706E-2</v>
      </c>
      <c r="L194" s="4">
        <v>6.862E-3</v>
      </c>
      <c r="M194" s="4">
        <v>3.0690000000000001E-3</v>
      </c>
      <c r="N194" s="4">
        <v>1.1529999999999999E-3</v>
      </c>
      <c r="O194" s="4">
        <v>2.0599999999999999E-4</v>
      </c>
      <c r="P194" s="4">
        <v>2.22E-4</v>
      </c>
    </row>
    <row r="195" spans="1:16" x14ac:dyDescent="0.2">
      <c r="A195" s="13">
        <v>1980</v>
      </c>
      <c r="B195" s="4">
        <v>4.0340000000000003E-3</v>
      </c>
      <c r="C195" s="4">
        <v>0.19093199999999999</v>
      </c>
      <c r="D195" s="4">
        <v>0.33992600000000001</v>
      </c>
      <c r="E195" s="4">
        <v>0.183116</v>
      </c>
      <c r="F195" s="4">
        <v>0.10412399999999999</v>
      </c>
      <c r="G195" s="4">
        <v>8.7117E-2</v>
      </c>
      <c r="H195" s="4">
        <v>3.4571999999999999E-2</v>
      </c>
      <c r="I195" s="4">
        <v>1.5525000000000001E-2</v>
      </c>
      <c r="J195" s="4">
        <v>8.9809999999999994E-3</v>
      </c>
      <c r="K195" s="4">
        <v>9.8770000000000004E-3</v>
      </c>
      <c r="L195" s="4">
        <v>1.0508E-2</v>
      </c>
      <c r="M195" s="4">
        <v>6.561E-3</v>
      </c>
      <c r="N195" s="4">
        <v>3.192E-3</v>
      </c>
      <c r="O195" s="4">
        <v>1.036E-3</v>
      </c>
      <c r="P195" s="4">
        <v>5.0000000000000001E-4</v>
      </c>
    </row>
    <row r="196" spans="1:16" x14ac:dyDescent="0.2">
      <c r="A196" s="13">
        <v>1981</v>
      </c>
      <c r="B196" s="4">
        <v>2.6200000000000003E-4</v>
      </c>
      <c r="C196" s="4">
        <v>3.3202000000000002E-2</v>
      </c>
      <c r="D196" s="4">
        <v>0.46571299999999999</v>
      </c>
      <c r="E196" s="4">
        <v>0.29335</v>
      </c>
      <c r="F196" s="4">
        <v>0.10438699999999999</v>
      </c>
      <c r="G196" s="4">
        <v>4.7308000000000003E-2</v>
      </c>
      <c r="H196" s="4">
        <v>2.3758000000000001E-2</v>
      </c>
      <c r="I196" s="4">
        <v>1.3610000000000001E-2</v>
      </c>
      <c r="J196" s="4">
        <v>7.4029999999999999E-3</v>
      </c>
      <c r="K196" s="4">
        <v>4.2989999999999999E-3</v>
      </c>
      <c r="L196" s="4">
        <v>3.4529999999999999E-3</v>
      </c>
      <c r="M196" s="4">
        <v>2.1150000000000001E-3</v>
      </c>
      <c r="N196" s="4">
        <v>6.9899999999999997E-4</v>
      </c>
      <c r="O196" s="4">
        <v>2.9E-4</v>
      </c>
      <c r="P196" s="4">
        <v>1.5200000000000001E-4</v>
      </c>
    </row>
    <row r="197" spans="1:16" x14ac:dyDescent="0.2">
      <c r="A197" s="13">
        <v>1982</v>
      </c>
      <c r="B197" s="4">
        <v>2.3700000000000001E-3</v>
      </c>
      <c r="C197" s="4">
        <v>1.2649000000000001E-2</v>
      </c>
      <c r="D197" s="4">
        <v>8.0549999999999997E-2</v>
      </c>
      <c r="E197" s="4">
        <v>0.58499100000000004</v>
      </c>
      <c r="F197" s="4">
        <v>0.21074300000000001</v>
      </c>
      <c r="G197" s="4">
        <v>5.1754000000000001E-2</v>
      </c>
      <c r="H197" s="4">
        <v>1.7953E-2</v>
      </c>
      <c r="I197" s="4">
        <v>1.7972999999999999E-2</v>
      </c>
      <c r="J197" s="4">
        <v>1.0743000000000001E-2</v>
      </c>
      <c r="K197" s="4">
        <v>4.5310000000000003E-3</v>
      </c>
      <c r="L197" s="4">
        <v>2.7039999999999998E-3</v>
      </c>
      <c r="M197" s="4">
        <v>1.5870000000000001E-3</v>
      </c>
      <c r="N197" s="4">
        <v>9.2800000000000001E-4</v>
      </c>
      <c r="O197" s="4">
        <v>3.4400000000000001E-4</v>
      </c>
      <c r="P197" s="4">
        <v>1.8000000000000001E-4</v>
      </c>
    </row>
    <row r="198" spans="1:16" x14ac:dyDescent="0.2">
      <c r="A198" s="13">
        <v>1983</v>
      </c>
      <c r="B198" s="4">
        <v>2.9060000000000002E-3</v>
      </c>
      <c r="C198" s="4">
        <v>6.7964999999999998E-2</v>
      </c>
      <c r="D198" s="4">
        <v>9.0430999999999997E-2</v>
      </c>
      <c r="E198" s="4">
        <v>0.17937800000000001</v>
      </c>
      <c r="F198" s="4">
        <v>0.46820899999999999</v>
      </c>
      <c r="G198" s="4">
        <v>0.12509300000000001</v>
      </c>
      <c r="H198" s="4">
        <v>2.3737999999999999E-2</v>
      </c>
      <c r="I198" s="4">
        <v>1.4167000000000001E-2</v>
      </c>
      <c r="J198" s="4">
        <v>1.1353E-2</v>
      </c>
      <c r="K198" s="4">
        <v>6.3619999999999996E-3</v>
      </c>
      <c r="L198" s="4">
        <v>4.3559999999999996E-3</v>
      </c>
      <c r="M198" s="4">
        <v>2.8080000000000002E-3</v>
      </c>
      <c r="N198" s="4">
        <v>2.0170000000000001E-3</v>
      </c>
      <c r="O198" s="4">
        <v>9.9700000000000006E-4</v>
      </c>
      <c r="P198" s="4">
        <v>2.1800000000000001E-4</v>
      </c>
    </row>
    <row r="199" spans="1:16" x14ac:dyDescent="0.2">
      <c r="A199" s="13">
        <v>1984</v>
      </c>
      <c r="B199" s="4">
        <v>1.0820000000000001E-3</v>
      </c>
      <c r="C199" s="4">
        <v>2.3623000000000002E-2</v>
      </c>
      <c r="D199" s="4">
        <v>4.5693999999999999E-2</v>
      </c>
      <c r="E199" s="4">
        <v>0.22206999999999999</v>
      </c>
      <c r="F199" s="4">
        <v>0.25354900000000002</v>
      </c>
      <c r="G199" s="4">
        <v>0.33724700000000002</v>
      </c>
      <c r="H199" s="4">
        <v>6.9013000000000005E-2</v>
      </c>
      <c r="I199" s="4">
        <v>1.8339999999999999E-2</v>
      </c>
      <c r="J199" s="4">
        <v>1.2938E-2</v>
      </c>
      <c r="K199" s="4">
        <v>8.0669999999999995E-3</v>
      </c>
      <c r="L199" s="4">
        <v>3.6600000000000001E-3</v>
      </c>
      <c r="M199" s="4">
        <v>1.299E-3</v>
      </c>
      <c r="N199" s="4">
        <v>1.5100000000000001E-3</v>
      </c>
      <c r="O199" s="4">
        <v>8.61E-4</v>
      </c>
      <c r="P199" s="4">
        <v>1.0460000000000001E-3</v>
      </c>
    </row>
    <row r="200" spans="1:16" x14ac:dyDescent="0.2">
      <c r="A200" s="13">
        <v>1985</v>
      </c>
      <c r="B200" s="4">
        <v>1.377E-3</v>
      </c>
      <c r="C200" s="4">
        <v>2.8742E-2</v>
      </c>
      <c r="D200" s="4">
        <v>0.198541</v>
      </c>
      <c r="E200" s="4">
        <v>6.3409999999999994E-2</v>
      </c>
      <c r="F200" s="4">
        <v>0.190469</v>
      </c>
      <c r="G200" s="4">
        <v>0.16742599999999999</v>
      </c>
      <c r="H200" s="4">
        <v>0.23080999999999999</v>
      </c>
      <c r="I200" s="4">
        <v>5.8574000000000001E-2</v>
      </c>
      <c r="J200" s="4">
        <v>1.9047999999999999E-2</v>
      </c>
      <c r="K200" s="4">
        <v>1.3448999999999999E-2</v>
      </c>
      <c r="L200" s="4">
        <v>1.2929E-2</v>
      </c>
      <c r="M200" s="4">
        <v>5.5529999999999998E-3</v>
      </c>
      <c r="N200" s="4">
        <v>4.9090000000000002E-3</v>
      </c>
      <c r="O200" s="4">
        <v>2.088E-3</v>
      </c>
      <c r="P200" s="4">
        <v>2.6749999999999999E-3</v>
      </c>
    </row>
    <row r="201" spans="1:16" x14ac:dyDescent="0.2">
      <c r="A201" s="13">
        <v>1986</v>
      </c>
      <c r="B201" s="4">
        <v>1.5139999999999999E-3</v>
      </c>
      <c r="C201" s="4">
        <v>4.2153999999999997E-2</v>
      </c>
      <c r="D201" s="4">
        <v>4.5221999999999998E-2</v>
      </c>
      <c r="E201" s="4">
        <v>0.36684699999999998</v>
      </c>
      <c r="F201" s="4">
        <v>0.10492600000000001</v>
      </c>
      <c r="G201" s="4">
        <v>0.18529300000000001</v>
      </c>
      <c r="H201" s="4">
        <v>0.108734</v>
      </c>
      <c r="I201" s="4">
        <v>0.105004</v>
      </c>
      <c r="J201" s="4">
        <v>2.9249000000000001E-2</v>
      </c>
      <c r="K201" s="4">
        <v>7.4400000000000004E-3</v>
      </c>
      <c r="L201" s="4">
        <v>1.637E-3</v>
      </c>
      <c r="M201" s="4">
        <v>1.2639999999999999E-3</v>
      </c>
      <c r="N201" s="4">
        <v>1.3200000000000001E-4</v>
      </c>
      <c r="O201" s="4">
        <v>5.8299999999999997E-4</v>
      </c>
      <c r="P201" s="4">
        <v>0</v>
      </c>
    </row>
    <row r="202" spans="1:16" x14ac:dyDescent="0.2">
      <c r="A202" s="13">
        <v>1987</v>
      </c>
      <c r="B202" s="4">
        <v>0</v>
      </c>
      <c r="C202" s="4">
        <v>1.4352999999999999E-2</v>
      </c>
      <c r="D202" s="4">
        <v>8.0902000000000002E-2</v>
      </c>
      <c r="E202" s="4">
        <v>5.6279000000000003E-2</v>
      </c>
      <c r="F202" s="4">
        <v>0.29985800000000001</v>
      </c>
      <c r="G202" s="4">
        <v>0.100715</v>
      </c>
      <c r="H202" s="4">
        <v>8.8820999999999997E-2</v>
      </c>
      <c r="I202" s="4">
        <v>6.5741999999999995E-2</v>
      </c>
      <c r="J202" s="4">
        <v>0.179309</v>
      </c>
      <c r="K202" s="4">
        <v>3.9206999999999999E-2</v>
      </c>
      <c r="L202" s="4">
        <v>2.8063999999999999E-2</v>
      </c>
      <c r="M202" s="4">
        <v>1.5557E-2</v>
      </c>
      <c r="N202" s="4">
        <v>2.0974E-2</v>
      </c>
      <c r="O202" s="4">
        <v>4.4209999999999996E-3</v>
      </c>
      <c r="P202" s="4">
        <v>5.7990000000000003E-3</v>
      </c>
    </row>
    <row r="203" spans="1:16" x14ac:dyDescent="0.2">
      <c r="A203" s="13">
        <v>1988</v>
      </c>
      <c r="B203" s="4">
        <v>0</v>
      </c>
      <c r="C203" s="4">
        <v>4.8669999999999998E-3</v>
      </c>
      <c r="D203" s="4">
        <v>0.20707800000000001</v>
      </c>
      <c r="E203" s="4">
        <v>0.19230800000000001</v>
      </c>
      <c r="F203" s="4">
        <v>0.115004</v>
      </c>
      <c r="G203" s="4">
        <v>0.24830199999999999</v>
      </c>
      <c r="H203" s="4">
        <v>0.10252699999999999</v>
      </c>
      <c r="I203" s="4">
        <v>4.7865999999999999E-2</v>
      </c>
      <c r="J203" s="4">
        <v>1.7871999999999999E-2</v>
      </c>
      <c r="K203" s="4">
        <v>4.4149000000000001E-2</v>
      </c>
      <c r="L203" s="4">
        <v>8.3239999999999998E-3</v>
      </c>
      <c r="M203" s="4">
        <v>4.6579999999999998E-3</v>
      </c>
      <c r="N203" s="4">
        <v>1.7149999999999999E-3</v>
      </c>
      <c r="O203" s="4">
        <v>2.506E-3</v>
      </c>
      <c r="P203" s="4">
        <v>2.8249999999999998E-3</v>
      </c>
    </row>
    <row r="204" spans="1:16" x14ac:dyDescent="0.2">
      <c r="A204" s="13">
        <v>1989</v>
      </c>
      <c r="B204" s="4">
        <v>0</v>
      </c>
      <c r="C204" s="4">
        <v>2.6710000000000002E-3</v>
      </c>
      <c r="D204" s="4">
        <v>3.0904000000000001E-2</v>
      </c>
      <c r="E204" s="4">
        <v>8.3527000000000004E-2</v>
      </c>
      <c r="F204" s="4">
        <v>0.25288300000000002</v>
      </c>
      <c r="G204" s="4">
        <v>9.3473000000000001E-2</v>
      </c>
      <c r="H204" s="4">
        <v>0.32077600000000001</v>
      </c>
      <c r="I204" s="4">
        <v>5.3997000000000003E-2</v>
      </c>
      <c r="J204" s="4">
        <v>5.8166000000000002E-2</v>
      </c>
      <c r="K204" s="4">
        <v>1.8176000000000001E-2</v>
      </c>
      <c r="L204" s="4">
        <v>7.2330000000000005E-2</v>
      </c>
      <c r="M204" s="4">
        <v>6.1019999999999998E-3</v>
      </c>
      <c r="N204" s="4">
        <v>2.235E-3</v>
      </c>
      <c r="O204" s="4">
        <v>1.436E-3</v>
      </c>
      <c r="P204" s="4">
        <v>3.3249999999999998E-3</v>
      </c>
    </row>
    <row r="205" spans="1:16" x14ac:dyDescent="0.2">
      <c r="A205" s="13">
        <v>1990</v>
      </c>
      <c r="B205" s="4">
        <v>7.5199999999999996E-4</v>
      </c>
      <c r="C205" s="4">
        <v>1.8901000000000001E-2</v>
      </c>
      <c r="D205" s="4">
        <v>3.2625000000000001E-2</v>
      </c>
      <c r="E205" s="4">
        <v>0.12570799999999999</v>
      </c>
      <c r="F205" s="4">
        <v>0.114964</v>
      </c>
      <c r="G205" s="4">
        <v>0.27363300000000002</v>
      </c>
      <c r="H205" s="4">
        <v>7.4005000000000001E-2</v>
      </c>
      <c r="I205" s="4">
        <v>0.21101500000000001</v>
      </c>
      <c r="J205" s="4">
        <v>3.7631999999999999E-2</v>
      </c>
      <c r="K205" s="4">
        <v>5.8368000000000003E-2</v>
      </c>
      <c r="L205" s="4">
        <v>5.1780000000000003E-3</v>
      </c>
      <c r="M205" s="4">
        <v>3.4402000000000002E-2</v>
      </c>
      <c r="N205" s="4">
        <v>4.8650000000000004E-3</v>
      </c>
      <c r="O205" s="4">
        <v>2.6770000000000001E-3</v>
      </c>
      <c r="P205" s="4">
        <v>5.2750000000000002E-3</v>
      </c>
    </row>
    <row r="206" spans="1:16" x14ac:dyDescent="0.2">
      <c r="A206" s="13">
        <v>1991</v>
      </c>
      <c r="B206" s="4">
        <v>389.57400000000001</v>
      </c>
      <c r="C206" s="4">
        <v>113171.246</v>
      </c>
      <c r="D206" s="4">
        <v>44377.118000000002</v>
      </c>
      <c r="E206" s="4">
        <v>88939.243000000002</v>
      </c>
      <c r="F206" s="4">
        <v>151831.85800000001</v>
      </c>
      <c r="G206" s="4">
        <v>181937.23800000001</v>
      </c>
      <c r="H206" s="4">
        <v>509695.98599999998</v>
      </c>
      <c r="I206" s="4">
        <v>81478.505999999994</v>
      </c>
      <c r="J206" s="4">
        <v>292863.18300000002</v>
      </c>
      <c r="K206" s="4">
        <v>29464.685000000001</v>
      </c>
      <c r="L206" s="4">
        <v>143946.71599999999</v>
      </c>
      <c r="M206" s="4">
        <v>18242.940999999999</v>
      </c>
      <c r="N206" s="4">
        <v>88287.566999999995</v>
      </c>
      <c r="O206" s="4">
        <v>21837.841</v>
      </c>
      <c r="P206" s="4">
        <v>50005.35</v>
      </c>
    </row>
    <row r="207" spans="1:16" x14ac:dyDescent="0.2">
      <c r="A207" s="13">
        <v>1992</v>
      </c>
      <c r="B207" s="4">
        <v>1963.817</v>
      </c>
      <c r="C207" s="4">
        <v>88216.877999999997</v>
      </c>
      <c r="D207" s="4">
        <v>670812.79</v>
      </c>
      <c r="E207" s="4">
        <v>130291.321</v>
      </c>
      <c r="F207" s="4">
        <v>82898.781000000003</v>
      </c>
      <c r="G207" s="4">
        <v>110166.81600000001</v>
      </c>
      <c r="H207" s="4">
        <v>136177.829</v>
      </c>
      <c r="I207" s="4">
        <v>254831.21400000001</v>
      </c>
      <c r="J207" s="4">
        <v>102726.463</v>
      </c>
      <c r="K207" s="4">
        <v>152502.26300000001</v>
      </c>
      <c r="L207" s="4">
        <v>57876.972999999998</v>
      </c>
      <c r="M207" s="4">
        <v>45353.714999999997</v>
      </c>
      <c r="N207" s="4">
        <v>13708.388999999999</v>
      </c>
      <c r="O207" s="4">
        <v>43213.482000000004</v>
      </c>
      <c r="P207" s="4">
        <v>32332.071</v>
      </c>
    </row>
    <row r="208" spans="1:16" x14ac:dyDescent="0.2">
      <c r="A208" s="13">
        <v>1993</v>
      </c>
      <c r="B208" s="4">
        <v>94.552999999999997</v>
      </c>
      <c r="C208" s="4">
        <v>6917.3739999999998</v>
      </c>
      <c r="D208" s="4">
        <v>243618.641</v>
      </c>
      <c r="E208" s="4">
        <v>1144408.8</v>
      </c>
      <c r="F208" s="4">
        <v>108022.22</v>
      </c>
      <c r="G208" s="4">
        <v>73939.486999999994</v>
      </c>
      <c r="H208" s="4">
        <v>68533.705000000002</v>
      </c>
      <c r="I208" s="4">
        <v>53098.612999999998</v>
      </c>
      <c r="J208" s="4">
        <v>91647.46</v>
      </c>
      <c r="K208" s="4">
        <v>20461.642</v>
      </c>
      <c r="L208" s="4">
        <v>35213.79</v>
      </c>
      <c r="M208" s="4">
        <v>10862.126</v>
      </c>
      <c r="N208" s="4">
        <v>13502.848</v>
      </c>
      <c r="O208" s="4">
        <v>7305.2520000000004</v>
      </c>
      <c r="P208" s="4">
        <v>16014.065000000001</v>
      </c>
    </row>
    <row r="209" spans="1:16" x14ac:dyDescent="0.2">
      <c r="A209" s="13">
        <v>1994</v>
      </c>
      <c r="B209" s="4">
        <v>1167.769</v>
      </c>
      <c r="C209" s="4">
        <v>35589.735000000001</v>
      </c>
      <c r="D209" s="4">
        <v>58612.067999999999</v>
      </c>
      <c r="E209" s="4">
        <v>347405.30900000001</v>
      </c>
      <c r="F209" s="4">
        <v>1067224.702</v>
      </c>
      <c r="G209" s="4">
        <v>180474.84400000001</v>
      </c>
      <c r="H209" s="4">
        <v>57739.999000000003</v>
      </c>
      <c r="I209" s="4">
        <v>18728.565999999999</v>
      </c>
      <c r="J209" s="4">
        <v>12367.620999999999</v>
      </c>
      <c r="K209" s="4">
        <v>20247.034</v>
      </c>
      <c r="L209" s="4">
        <v>9182.09</v>
      </c>
      <c r="M209" s="4">
        <v>10150.168</v>
      </c>
      <c r="N209" s="4">
        <v>7576.5129999999999</v>
      </c>
      <c r="O209" s="4">
        <v>4058.4360000000001</v>
      </c>
      <c r="P209" s="4">
        <v>8040.1040000000003</v>
      </c>
    </row>
    <row r="210" spans="1:16" x14ac:dyDescent="0.2">
      <c r="A210" s="13">
        <v>1995</v>
      </c>
      <c r="B210" s="4">
        <v>0</v>
      </c>
      <c r="C210" s="4">
        <v>362.23399999999998</v>
      </c>
      <c r="D210" s="4">
        <v>77134.933000000005</v>
      </c>
      <c r="E210" s="4">
        <v>148491.08600000001</v>
      </c>
      <c r="F210" s="4">
        <v>406831.16</v>
      </c>
      <c r="G210" s="4">
        <v>767104.99800000002</v>
      </c>
      <c r="H210" s="4">
        <v>121936.992</v>
      </c>
      <c r="I210" s="4">
        <v>31977.238000000001</v>
      </c>
      <c r="J210" s="4">
        <v>11202.132</v>
      </c>
      <c r="K210" s="4">
        <v>8112.6930000000002</v>
      </c>
      <c r="L210" s="4">
        <v>17685.144</v>
      </c>
      <c r="M210" s="4">
        <v>5228.7539999999999</v>
      </c>
      <c r="N210" s="4">
        <v>6653.2340000000004</v>
      </c>
      <c r="O210" s="4">
        <v>1347.8219999999999</v>
      </c>
      <c r="P210" s="4">
        <v>9082.5769999999993</v>
      </c>
    </row>
    <row r="211" spans="1:16" x14ac:dyDescent="0.2">
      <c r="A211" s="13">
        <v>1996</v>
      </c>
      <c r="B211" s="4">
        <v>0</v>
      </c>
      <c r="C211" s="4">
        <v>16705.888999999999</v>
      </c>
      <c r="D211" s="4">
        <v>51918.124000000003</v>
      </c>
      <c r="E211" s="4">
        <v>82638.434999999998</v>
      </c>
      <c r="F211" s="4">
        <v>161493.758</v>
      </c>
      <c r="G211" s="4">
        <v>362775.97700000001</v>
      </c>
      <c r="H211" s="4">
        <v>481648.022</v>
      </c>
      <c r="I211" s="4">
        <v>186012.14199999999</v>
      </c>
      <c r="J211" s="4">
        <v>32583.736000000001</v>
      </c>
      <c r="K211" s="4">
        <v>14098.593000000001</v>
      </c>
      <c r="L211" s="4">
        <v>8438.5239999999994</v>
      </c>
      <c r="M211" s="4">
        <v>8658.3449999999993</v>
      </c>
      <c r="N211" s="4">
        <v>4502.9480000000003</v>
      </c>
      <c r="O211" s="4">
        <v>5928.2209999999995</v>
      </c>
      <c r="P211" s="4">
        <v>5026.0749999999998</v>
      </c>
    </row>
    <row r="212" spans="1:16" x14ac:dyDescent="0.2">
      <c r="A212" s="13">
        <v>1997</v>
      </c>
      <c r="B212" s="4">
        <v>1642.2339999999999</v>
      </c>
      <c r="C212" s="4">
        <v>77851.847999999998</v>
      </c>
      <c r="D212" s="4">
        <v>39246.144</v>
      </c>
      <c r="E212" s="4">
        <v>107649.409</v>
      </c>
      <c r="F212" s="4">
        <v>472667.19199999998</v>
      </c>
      <c r="G212" s="4">
        <v>282593.09000000003</v>
      </c>
      <c r="H212" s="4">
        <v>252640.554</v>
      </c>
      <c r="I212" s="4">
        <v>200068.83</v>
      </c>
      <c r="J212" s="4">
        <v>65432.843999999997</v>
      </c>
      <c r="K212" s="4">
        <v>14010.332</v>
      </c>
      <c r="L212" s="4">
        <v>5934.4459999999999</v>
      </c>
      <c r="M212" s="4">
        <v>5275.4650000000001</v>
      </c>
      <c r="N212" s="4">
        <v>3278.3739999999998</v>
      </c>
      <c r="O212" s="4">
        <v>4446.9970000000003</v>
      </c>
      <c r="P212" s="4">
        <v>9998.3970000000008</v>
      </c>
    </row>
    <row r="213" spans="1:16" x14ac:dyDescent="0.2">
      <c r="A213" s="13">
        <v>1998</v>
      </c>
      <c r="B213" s="4">
        <v>220.08500000000001</v>
      </c>
      <c r="C213" s="4">
        <v>42328.663999999997</v>
      </c>
      <c r="D213" s="4">
        <v>85616.472999999998</v>
      </c>
      <c r="E213" s="4">
        <v>70923.703999999998</v>
      </c>
      <c r="F213" s="4">
        <v>154774.05600000001</v>
      </c>
      <c r="G213" s="4">
        <v>697028.57700000005</v>
      </c>
      <c r="H213" s="4">
        <v>202038.77499999999</v>
      </c>
      <c r="I213" s="4">
        <v>130969.685</v>
      </c>
      <c r="J213" s="4">
        <v>107502.47900000001</v>
      </c>
      <c r="K213" s="4">
        <v>29113.557000000001</v>
      </c>
      <c r="L213" s="4">
        <v>6117.2470000000003</v>
      </c>
      <c r="M213" s="4">
        <v>6200.07</v>
      </c>
      <c r="N213" s="4">
        <v>2439.152</v>
      </c>
      <c r="O213" s="4">
        <v>3558.84</v>
      </c>
      <c r="P213" s="4">
        <v>5611.3050000000003</v>
      </c>
    </row>
    <row r="214" spans="1:16" x14ac:dyDescent="0.2">
      <c r="A214" s="13">
        <v>1999</v>
      </c>
      <c r="B214" s="4">
        <v>191.87799999999999</v>
      </c>
      <c r="C214" s="4">
        <v>9649.6229999999996</v>
      </c>
      <c r="D214" s="4">
        <v>294436.09299999999</v>
      </c>
      <c r="E214" s="4">
        <v>224555.033</v>
      </c>
      <c r="F214" s="4">
        <v>102324.72</v>
      </c>
      <c r="G214" s="4">
        <v>159704.82</v>
      </c>
      <c r="H214" s="4">
        <v>470779.56900000002</v>
      </c>
      <c r="I214" s="4">
        <v>130685.88</v>
      </c>
      <c r="J214" s="4">
        <v>56328.538999999997</v>
      </c>
      <c r="K214" s="4">
        <v>34117.658000000003</v>
      </c>
      <c r="L214" s="4">
        <v>3655.915</v>
      </c>
      <c r="M214" s="4">
        <v>2267.1109999999999</v>
      </c>
      <c r="N214" s="4">
        <v>813.72299999999996</v>
      </c>
      <c r="O214" s="4">
        <v>397.37200000000001</v>
      </c>
      <c r="P214" s="4">
        <v>1846.6859999999999</v>
      </c>
    </row>
    <row r="215" spans="1:16" x14ac:dyDescent="0.2">
      <c r="A215" s="13">
        <v>2000</v>
      </c>
      <c r="B215" s="4">
        <v>0</v>
      </c>
      <c r="C215" s="4">
        <v>15332.214</v>
      </c>
      <c r="D215" s="4">
        <v>80266.570999999996</v>
      </c>
      <c r="E215" s="4">
        <v>425831.83500000002</v>
      </c>
      <c r="F215" s="4">
        <v>346974.34899999999</v>
      </c>
      <c r="G215" s="4">
        <v>105151.561</v>
      </c>
      <c r="H215" s="4">
        <v>170382.75200000001</v>
      </c>
      <c r="I215" s="4">
        <v>357627.32299999997</v>
      </c>
      <c r="J215" s="4">
        <v>85956.498999999996</v>
      </c>
      <c r="K215" s="4">
        <v>29457.682000000001</v>
      </c>
      <c r="L215" s="4">
        <v>22278.072</v>
      </c>
      <c r="M215" s="4">
        <v>5336.2219999999998</v>
      </c>
      <c r="N215" s="4">
        <v>1340.472</v>
      </c>
      <c r="O215" s="4">
        <v>628.37099999999998</v>
      </c>
      <c r="P215" s="4">
        <v>938.37300000000005</v>
      </c>
    </row>
    <row r="216" spans="1:16" x14ac:dyDescent="0.2">
      <c r="A216" s="13">
        <v>2001</v>
      </c>
      <c r="B216" s="4">
        <v>0</v>
      </c>
      <c r="C216" s="4">
        <v>3084.0819999999999</v>
      </c>
      <c r="D216" s="4">
        <v>46891.601000000002</v>
      </c>
      <c r="E216" s="4">
        <v>154726.845</v>
      </c>
      <c r="F216" s="4">
        <v>582562.62899999996</v>
      </c>
      <c r="G216" s="4">
        <v>410467.83600000001</v>
      </c>
      <c r="H216" s="4">
        <v>135860.79699999999</v>
      </c>
      <c r="I216" s="4">
        <v>127004.325</v>
      </c>
      <c r="J216" s="4">
        <v>157299.897</v>
      </c>
      <c r="K216" s="4">
        <v>58963.252999999997</v>
      </c>
      <c r="L216" s="4">
        <v>34428.25</v>
      </c>
      <c r="M216" s="4">
        <v>15999.852000000001</v>
      </c>
      <c r="N216" s="4">
        <v>5423.6450000000004</v>
      </c>
      <c r="O216" s="4">
        <v>3709.105</v>
      </c>
      <c r="P216" s="4">
        <v>1982.923</v>
      </c>
    </row>
    <row r="217" spans="1:16" x14ac:dyDescent="0.2">
      <c r="A217" s="13">
        <v>2002</v>
      </c>
      <c r="B217" s="4">
        <v>896.24699999999996</v>
      </c>
      <c r="C217" s="4">
        <v>46960.366000000002</v>
      </c>
      <c r="D217" s="4">
        <v>108614.984</v>
      </c>
      <c r="E217" s="4">
        <v>213379.41399999999</v>
      </c>
      <c r="F217" s="4">
        <v>287356.30699999997</v>
      </c>
      <c r="G217" s="4">
        <v>602274.72</v>
      </c>
      <c r="H217" s="4">
        <v>270186.35600000003</v>
      </c>
      <c r="I217" s="4">
        <v>100646.40399999999</v>
      </c>
      <c r="J217" s="4">
        <v>86265.324999999997</v>
      </c>
      <c r="K217" s="4">
        <v>96759.331000000006</v>
      </c>
      <c r="L217" s="4">
        <v>33892.197999999997</v>
      </c>
      <c r="M217" s="4">
        <v>15336.596</v>
      </c>
      <c r="N217" s="4">
        <v>11015.279</v>
      </c>
      <c r="O217" s="4">
        <v>2669.201</v>
      </c>
      <c r="P217" s="4">
        <v>1835.4490000000001</v>
      </c>
    </row>
    <row r="218" spans="1:16" x14ac:dyDescent="0.2">
      <c r="A218" s="13">
        <v>2003</v>
      </c>
      <c r="B218" s="4">
        <v>0</v>
      </c>
      <c r="C218" s="4">
        <v>14109.644</v>
      </c>
      <c r="D218" s="4">
        <v>408579.70799999998</v>
      </c>
      <c r="E218" s="4">
        <v>323481.978</v>
      </c>
      <c r="F218" s="4">
        <v>367205.84399999998</v>
      </c>
      <c r="G218" s="4">
        <v>307130.69799999997</v>
      </c>
      <c r="H218" s="4">
        <v>331247.14500000002</v>
      </c>
      <c r="I218" s="4">
        <v>158767.45000000001</v>
      </c>
      <c r="J218" s="4">
        <v>49547.88</v>
      </c>
      <c r="K218" s="4">
        <v>38445.472000000002</v>
      </c>
      <c r="L218" s="4">
        <v>36120.182999999997</v>
      </c>
      <c r="M218" s="4">
        <v>22732.501</v>
      </c>
      <c r="N218" s="4">
        <v>6770.8469999999998</v>
      </c>
      <c r="O218" s="4">
        <v>3455.5619999999999</v>
      </c>
      <c r="P218" s="4">
        <v>3195.1959999999999</v>
      </c>
    </row>
    <row r="219" spans="1:16" x14ac:dyDescent="0.2">
      <c r="A219" s="13">
        <v>2004</v>
      </c>
      <c r="B219" s="4">
        <v>0</v>
      </c>
      <c r="C219" s="4">
        <v>472.74700000000001</v>
      </c>
      <c r="D219" s="4">
        <v>90113.138999999996</v>
      </c>
      <c r="E219" s="4">
        <v>825409.40300000005</v>
      </c>
      <c r="F219" s="4">
        <v>483692.60499999998</v>
      </c>
      <c r="G219" s="4">
        <v>238969.49900000001</v>
      </c>
      <c r="H219" s="4">
        <v>168482.40299999999</v>
      </c>
      <c r="I219" s="4">
        <v>155208.60699999999</v>
      </c>
      <c r="J219" s="4">
        <v>63231.432999999997</v>
      </c>
      <c r="K219" s="4">
        <v>15501.659</v>
      </c>
      <c r="L219" s="4">
        <v>18560.982</v>
      </c>
      <c r="M219" s="4">
        <v>26774.437999999998</v>
      </c>
      <c r="N219" s="4">
        <v>8939.6409999999996</v>
      </c>
      <c r="O219" s="4">
        <v>6410.6769999999997</v>
      </c>
      <c r="P219" s="4">
        <v>7628.2839999999997</v>
      </c>
    </row>
    <row r="220" spans="1:16" x14ac:dyDescent="0.2">
      <c r="A220" s="13">
        <v>2005</v>
      </c>
      <c r="B220" s="4">
        <v>0</v>
      </c>
      <c r="C220" s="4">
        <v>4141.0529999999999</v>
      </c>
      <c r="D220" s="4">
        <v>51083.675000000003</v>
      </c>
      <c r="E220" s="4">
        <v>399372.82799999998</v>
      </c>
      <c r="F220" s="4">
        <v>859074.43799999997</v>
      </c>
      <c r="G220" s="4">
        <v>483457.92099999997</v>
      </c>
      <c r="H220" s="4">
        <v>157561.81</v>
      </c>
      <c r="I220" s="4">
        <v>68662.805999999997</v>
      </c>
      <c r="J220" s="4">
        <v>68321.411999999997</v>
      </c>
      <c r="K220" s="4">
        <v>30797.671999999999</v>
      </c>
      <c r="L220" s="4">
        <v>9622.5460000000003</v>
      </c>
      <c r="M220" s="4">
        <v>8925.6149999999998</v>
      </c>
      <c r="N220" s="4">
        <v>3027.0529999999999</v>
      </c>
      <c r="O220" s="4">
        <v>2244.0740000000001</v>
      </c>
      <c r="P220" s="4">
        <v>2795.4749999999999</v>
      </c>
    </row>
    <row r="221" spans="1:16" x14ac:dyDescent="0.2">
      <c r="A221" s="13">
        <v>2006</v>
      </c>
      <c r="B221" s="4">
        <v>0</v>
      </c>
      <c r="C221" s="4">
        <v>9976.6180000000004</v>
      </c>
      <c r="D221" s="4">
        <v>83181.281000000003</v>
      </c>
      <c r="E221" s="4">
        <v>293286.82</v>
      </c>
      <c r="F221" s="4">
        <v>615345.93900000001</v>
      </c>
      <c r="G221" s="4">
        <v>592562.50899999996</v>
      </c>
      <c r="H221" s="4">
        <v>283626.99599999998</v>
      </c>
      <c r="I221" s="4">
        <v>109860.035</v>
      </c>
      <c r="J221" s="4">
        <v>49506.307999999997</v>
      </c>
      <c r="K221" s="4">
        <v>40670.169000000002</v>
      </c>
      <c r="L221" s="4">
        <v>16990.442999999999</v>
      </c>
      <c r="M221" s="4">
        <v>8261.9959999999992</v>
      </c>
      <c r="N221" s="4">
        <v>8356.4330000000009</v>
      </c>
      <c r="O221" s="4">
        <v>4547.5649999999996</v>
      </c>
      <c r="P221" s="4">
        <v>7080.6819999999998</v>
      </c>
    </row>
    <row r="222" spans="1:16" x14ac:dyDescent="0.2">
      <c r="A222" s="13">
        <v>2007</v>
      </c>
      <c r="B222" s="4">
        <v>1628.575</v>
      </c>
      <c r="C222" s="4">
        <v>16913.692999999999</v>
      </c>
      <c r="D222" s="4">
        <v>60498.61</v>
      </c>
      <c r="E222" s="4">
        <v>137515.01199999999</v>
      </c>
      <c r="F222" s="4">
        <v>388609.22200000001</v>
      </c>
      <c r="G222" s="4">
        <v>508735.359</v>
      </c>
      <c r="H222" s="4">
        <v>300146.88199999998</v>
      </c>
      <c r="I222" s="4">
        <v>139480.685</v>
      </c>
      <c r="J222" s="4">
        <v>47584.317000000003</v>
      </c>
      <c r="K222" s="4">
        <v>27418.282999999999</v>
      </c>
      <c r="L222" s="4">
        <v>24217.690999999999</v>
      </c>
      <c r="M222" s="4">
        <v>9501.0159999999996</v>
      </c>
      <c r="N222" s="4">
        <v>6060.76</v>
      </c>
      <c r="O222" s="4">
        <v>2823.288</v>
      </c>
      <c r="P222" s="4">
        <v>11372.585999999999</v>
      </c>
    </row>
    <row r="223" spans="1:16" x14ac:dyDescent="0.2">
      <c r="A223" s="13">
        <v>2008</v>
      </c>
      <c r="B223" s="4">
        <v>0</v>
      </c>
      <c r="C223" s="4">
        <v>25887.483</v>
      </c>
      <c r="D223" s="4">
        <v>57572.921000000002</v>
      </c>
      <c r="E223" s="4">
        <v>79413.828999999998</v>
      </c>
      <c r="F223" s="4">
        <v>148847.77299999999</v>
      </c>
      <c r="G223" s="4">
        <v>308393.40299999999</v>
      </c>
      <c r="H223" s="4">
        <v>242016.84</v>
      </c>
      <c r="I223" s="4">
        <v>149334.43799999999</v>
      </c>
      <c r="J223" s="4">
        <v>82517.86</v>
      </c>
      <c r="K223" s="4">
        <v>21781.635999999999</v>
      </c>
      <c r="L223" s="4">
        <v>18399.441999999999</v>
      </c>
      <c r="M223" s="4">
        <v>13973.056</v>
      </c>
      <c r="N223" s="4">
        <v>8882.4889999999996</v>
      </c>
      <c r="O223" s="4">
        <v>2825.0659999999998</v>
      </c>
      <c r="P223" s="4">
        <v>12828.156000000001</v>
      </c>
    </row>
    <row r="224" spans="1:16" x14ac:dyDescent="0.2">
      <c r="A224" s="13">
        <v>2009</v>
      </c>
      <c r="B224" s="4">
        <v>0</v>
      </c>
      <c r="C224" s="4">
        <v>1314.5830000000001</v>
      </c>
      <c r="D224" s="4">
        <v>175885.81200000001</v>
      </c>
      <c r="E224" s="4">
        <v>199871.24400000001</v>
      </c>
      <c r="F224" s="4">
        <v>82354.686000000002</v>
      </c>
      <c r="G224" s="4">
        <v>112946.04700000001</v>
      </c>
      <c r="H224" s="4">
        <v>123367.32399999999</v>
      </c>
      <c r="I224" s="4">
        <v>104017.576</v>
      </c>
      <c r="J224" s="4">
        <v>65932.225999999995</v>
      </c>
      <c r="K224" s="4">
        <v>40456.074999999997</v>
      </c>
      <c r="L224" s="4">
        <v>23896.422999999999</v>
      </c>
      <c r="M224" s="4">
        <v>7607.21</v>
      </c>
      <c r="N224" s="4">
        <v>8195.8340000000007</v>
      </c>
      <c r="O224" s="4">
        <v>3332.5540000000001</v>
      </c>
      <c r="P224" s="4">
        <v>9010.2199999999993</v>
      </c>
    </row>
    <row r="225" spans="1:50" x14ac:dyDescent="0.2">
      <c r="A225" s="13">
        <v>2010</v>
      </c>
      <c r="B225" s="4">
        <v>1038.972</v>
      </c>
      <c r="C225" s="4">
        <v>27151.579000000002</v>
      </c>
      <c r="D225" s="4">
        <v>30847.146000000001</v>
      </c>
      <c r="E225" s="4">
        <v>557916.68099999998</v>
      </c>
      <c r="F225" s="4">
        <v>220633.75700000001</v>
      </c>
      <c r="G225" s="4">
        <v>55007.150999999998</v>
      </c>
      <c r="H225" s="4">
        <v>42454.516000000003</v>
      </c>
      <c r="I225" s="4">
        <v>56572.317999999999</v>
      </c>
      <c r="J225" s="4">
        <v>52871.334000000003</v>
      </c>
      <c r="K225" s="4">
        <v>31764.132000000001</v>
      </c>
      <c r="L225" s="4">
        <v>15999.888999999999</v>
      </c>
      <c r="M225" s="4">
        <v>8793.9050000000007</v>
      </c>
      <c r="N225" s="4">
        <v>6228.4970000000003</v>
      </c>
      <c r="O225" s="4">
        <v>4729.5129999999999</v>
      </c>
      <c r="P225" s="4">
        <v>5530.0339999999997</v>
      </c>
    </row>
    <row r="226" spans="1:50" x14ac:dyDescent="0.2">
      <c r="A226" s="13">
        <v>2011</v>
      </c>
      <c r="B226" s="4">
        <v>439.07</v>
      </c>
      <c r="C226" s="4">
        <v>11410.413</v>
      </c>
      <c r="D226" s="4">
        <v>192811.109</v>
      </c>
      <c r="E226" s="4">
        <v>115606.251</v>
      </c>
      <c r="F226" s="4">
        <v>809474.86499999999</v>
      </c>
      <c r="G226" s="4">
        <v>284361.95400000003</v>
      </c>
      <c r="H226" s="4">
        <v>64084.642999999996</v>
      </c>
      <c r="I226" s="4">
        <v>37701.133999999998</v>
      </c>
      <c r="J226" s="4">
        <v>38348.107000000004</v>
      </c>
      <c r="K226" s="4">
        <v>40244.483</v>
      </c>
      <c r="L226" s="4">
        <v>25274.387999999999</v>
      </c>
      <c r="M226" s="4">
        <v>12844.814</v>
      </c>
      <c r="N226" s="4">
        <v>1822.819</v>
      </c>
      <c r="O226" s="4">
        <v>4088.8820000000001</v>
      </c>
      <c r="P226" s="4">
        <v>4234.6009999999997</v>
      </c>
    </row>
    <row r="227" spans="1:50" x14ac:dyDescent="0.2">
      <c r="A227" s="13">
        <v>2012</v>
      </c>
      <c r="B227" s="4">
        <v>0</v>
      </c>
      <c r="C227" s="4">
        <v>23705.411</v>
      </c>
      <c r="D227" s="4">
        <v>117842.838</v>
      </c>
      <c r="E227" s="4">
        <v>943811.88399999996</v>
      </c>
      <c r="F227" s="4">
        <v>173671.16200000001</v>
      </c>
      <c r="G227" s="4">
        <v>433067.10100000002</v>
      </c>
      <c r="H227" s="4">
        <v>139900.66</v>
      </c>
      <c r="I227" s="4">
        <v>36952.281000000003</v>
      </c>
      <c r="J227" s="4">
        <v>17622.732</v>
      </c>
      <c r="K227" s="4">
        <v>14680.593000000001</v>
      </c>
      <c r="L227" s="4">
        <v>16212.08</v>
      </c>
      <c r="M227" s="4">
        <v>13833.844999999999</v>
      </c>
      <c r="N227" s="4">
        <v>7795.1570000000002</v>
      </c>
      <c r="O227" s="4">
        <v>5916.0050000000001</v>
      </c>
      <c r="P227" s="4">
        <v>3021.404</v>
      </c>
    </row>
    <row r="228" spans="1:50" x14ac:dyDescent="0.2">
      <c r="A228" s="13">
        <v>2013</v>
      </c>
      <c r="B228" s="4">
        <v>1747.78</v>
      </c>
      <c r="C228" s="4">
        <v>824.48900000000003</v>
      </c>
      <c r="D228" s="4">
        <v>65324.891000000003</v>
      </c>
      <c r="E228" s="4">
        <v>342119.48</v>
      </c>
      <c r="F228" s="4">
        <v>955524.16</v>
      </c>
      <c r="G228" s="4">
        <v>195194.90400000001</v>
      </c>
      <c r="H228" s="4">
        <v>155881.12899999999</v>
      </c>
      <c r="I228" s="4">
        <v>69052.364000000001</v>
      </c>
      <c r="J228" s="4">
        <v>20085.844000000001</v>
      </c>
      <c r="K228" s="4">
        <v>13334.206</v>
      </c>
      <c r="L228" s="4">
        <v>12521.42</v>
      </c>
      <c r="M228" s="4">
        <v>11956.744000000001</v>
      </c>
      <c r="N228" s="4">
        <v>7948.41</v>
      </c>
      <c r="O228" s="4">
        <v>4855.1090000000004</v>
      </c>
      <c r="P228" s="4">
        <v>5556.1289999999999</v>
      </c>
    </row>
    <row r="229" spans="1:50" x14ac:dyDescent="0.2">
      <c r="A229" s="13">
        <v>2014</v>
      </c>
      <c r="B229" s="4">
        <v>0</v>
      </c>
      <c r="C229" s="4">
        <v>39591.368999999999</v>
      </c>
      <c r="D229" s="4">
        <v>31441.3</v>
      </c>
      <c r="E229" s="4">
        <v>168628.579</v>
      </c>
      <c r="F229" s="4">
        <v>397383.81699999998</v>
      </c>
      <c r="G229" s="4">
        <v>752245.70799999998</v>
      </c>
      <c r="H229" s="4">
        <v>210304.18900000001</v>
      </c>
      <c r="I229" s="4">
        <v>86346.612999999998</v>
      </c>
      <c r="J229" s="4">
        <v>29153.561000000002</v>
      </c>
      <c r="K229" s="4">
        <v>9015.7759999999998</v>
      </c>
      <c r="L229" s="4">
        <v>4631.8990000000003</v>
      </c>
      <c r="M229" s="4">
        <v>4743.5649999999996</v>
      </c>
      <c r="N229" s="4">
        <v>4481.7160000000003</v>
      </c>
      <c r="O229" s="4">
        <v>2911.4349999999999</v>
      </c>
      <c r="P229" s="4">
        <v>6138.4560000000001</v>
      </c>
    </row>
    <row r="230" spans="1:50" x14ac:dyDescent="0.2">
      <c r="A230" s="13">
        <v>2015</v>
      </c>
      <c r="B230" s="4">
        <v>0</v>
      </c>
      <c r="C230" s="4">
        <v>15735.781000000001</v>
      </c>
      <c r="D230" s="4">
        <v>633167.11800000002</v>
      </c>
      <c r="E230" s="4">
        <v>194789.08199999999</v>
      </c>
      <c r="F230" s="4">
        <v>229065.73800000001</v>
      </c>
      <c r="G230" s="4">
        <v>385234.109</v>
      </c>
      <c r="H230" s="4">
        <v>509395.33500000002</v>
      </c>
      <c r="I230" s="4">
        <v>88174.899000000005</v>
      </c>
      <c r="J230" s="4">
        <v>42967.285000000003</v>
      </c>
      <c r="K230" s="4">
        <v>17223.674999999999</v>
      </c>
      <c r="L230" s="4">
        <v>3151.2710000000002</v>
      </c>
      <c r="M230" s="4">
        <v>2184.9920000000002</v>
      </c>
      <c r="N230" s="4">
        <v>3342.8029999999999</v>
      </c>
      <c r="O230" s="4">
        <v>2733.2579999999998</v>
      </c>
      <c r="P230" s="4">
        <v>1286.3520000000001</v>
      </c>
    </row>
    <row r="231" spans="1:50" x14ac:dyDescent="0.2">
      <c r="A231" s="13">
        <v>2016</v>
      </c>
      <c r="B231" s="5">
        <v>0</v>
      </c>
      <c r="C231" s="5">
        <v>513.81100000000004</v>
      </c>
      <c r="D231" s="5">
        <v>91701.017999999996</v>
      </c>
      <c r="E231" s="5">
        <v>1389711.96</v>
      </c>
      <c r="F231" s="5">
        <v>159282.682</v>
      </c>
      <c r="G231" s="5">
        <v>175325.33499999999</v>
      </c>
      <c r="H231" s="5">
        <v>175485.30499999999</v>
      </c>
      <c r="I231" s="5">
        <v>223115.72399999999</v>
      </c>
      <c r="J231" s="5">
        <v>34719.370000000003</v>
      </c>
      <c r="K231" s="5">
        <v>13155.031000000001</v>
      </c>
      <c r="L231" s="5">
        <v>7889.9189999999999</v>
      </c>
      <c r="M231" s="5">
        <v>455.54</v>
      </c>
      <c r="N231" s="5">
        <v>1299.915</v>
      </c>
      <c r="O231" s="5">
        <v>757.42100000000005</v>
      </c>
      <c r="P231" s="5">
        <v>1096.1759999999999</v>
      </c>
    </row>
    <row r="232" spans="1:50" x14ac:dyDescent="0.2">
      <c r="A232" s="13">
        <v>2017</v>
      </c>
      <c r="B232" s="4" t="s">
        <v>0</v>
      </c>
    </row>
    <row r="233" spans="1:50" x14ac:dyDescent="0.2">
      <c r="B233" s="4" t="s">
        <v>0</v>
      </c>
    </row>
    <row r="234" spans="1:50" x14ac:dyDescent="0.2">
      <c r="B234" s="4" t="s">
        <v>0</v>
      </c>
      <c r="C234" s="4" t="s">
        <v>68</v>
      </c>
      <c r="D234" s="4" t="s">
        <v>13</v>
      </c>
      <c r="E234" s="4" t="s">
        <v>89</v>
      </c>
      <c r="F234" s="4" t="s">
        <v>90</v>
      </c>
      <c r="G234" s="4">
        <v>1986</v>
      </c>
      <c r="H234" s="4">
        <v>1987</v>
      </c>
      <c r="I234" s="4">
        <v>1988</v>
      </c>
      <c r="J234" s="4">
        <v>1989</v>
      </c>
      <c r="K234" s="4">
        <v>1990</v>
      </c>
      <c r="L234" s="4">
        <v>1991</v>
      </c>
      <c r="M234" s="4">
        <v>1992</v>
      </c>
      <c r="N234" s="4">
        <v>1993</v>
      </c>
      <c r="O234" s="4">
        <v>1994</v>
      </c>
      <c r="P234" s="4">
        <v>1995</v>
      </c>
      <c r="Q234" s="4">
        <v>1996</v>
      </c>
      <c r="R234" s="4">
        <v>1997</v>
      </c>
      <c r="S234" s="4">
        <v>1998</v>
      </c>
      <c r="T234" s="4">
        <v>1999</v>
      </c>
      <c r="U234" s="4">
        <v>2000</v>
      </c>
      <c r="V234" s="4">
        <v>2001</v>
      </c>
      <c r="W234" s="4">
        <v>2002</v>
      </c>
      <c r="X234" s="4">
        <v>2003</v>
      </c>
      <c r="Y234" s="4">
        <v>2004</v>
      </c>
      <c r="Z234" s="4">
        <v>2005</v>
      </c>
      <c r="AA234" s="4">
        <v>2006</v>
      </c>
      <c r="AB234" s="4">
        <v>2007</v>
      </c>
      <c r="AC234" s="4">
        <v>2008</v>
      </c>
      <c r="AD234" s="4">
        <v>2009</v>
      </c>
      <c r="AE234" s="4">
        <v>2010</v>
      </c>
      <c r="AF234" s="4">
        <v>2011</v>
      </c>
      <c r="AG234" s="4">
        <v>2012</v>
      </c>
      <c r="AH234" s="4">
        <v>2013</v>
      </c>
      <c r="AI234" s="4">
        <v>2014</v>
      </c>
      <c r="AJ234" s="4">
        <v>2015</v>
      </c>
      <c r="AK234" s="4">
        <v>1000</v>
      </c>
    </row>
    <row r="235" spans="1:50" x14ac:dyDescent="0.2">
      <c r="B235" s="4">
        <v>4069.2052580139502</v>
      </c>
      <c r="C235" s="4">
        <v>8409.1923221485304</v>
      </c>
      <c r="D235" s="4">
        <v>6408.6658710194397</v>
      </c>
      <c r="E235" s="4">
        <v>8250.3651793168901</v>
      </c>
      <c r="F235" s="4">
        <v>6825.5721688216499</v>
      </c>
      <c r="G235" s="4">
        <v>7892.1940616482898</v>
      </c>
      <c r="H235" s="4">
        <v>11088.281403168301</v>
      </c>
      <c r="I235" s="4">
        <v>9795.7952044555004</v>
      </c>
      <c r="J235" s="4">
        <v>11899.774379996101</v>
      </c>
      <c r="K235" s="4">
        <v>7389.5233416850506</v>
      </c>
      <c r="L235" s="4">
        <v>6210.92757469357</v>
      </c>
      <c r="M235" s="4">
        <v>7089.3522550990501</v>
      </c>
      <c r="N235" s="4">
        <v>7100.0306218222904</v>
      </c>
      <c r="O235" s="4">
        <v>9107.0580504927693</v>
      </c>
      <c r="P235" s="4">
        <v>4079.5699099132498</v>
      </c>
      <c r="Q235" s="4">
        <v>5019.4143177505302</v>
      </c>
      <c r="R235" s="4">
        <v>3509.9094853961301</v>
      </c>
      <c r="S235" s="4">
        <v>5454.7213790575797</v>
      </c>
      <c r="T235" s="4">
        <v>7355.1066873746704</v>
      </c>
      <c r="U235" s="4">
        <v>5439.7516758048305</v>
      </c>
      <c r="V235" s="4">
        <v>6770.7229784073907</v>
      </c>
      <c r="W235" s="4">
        <v>13508.1035214326</v>
      </c>
      <c r="X235" s="4">
        <v>5105.80366713884</v>
      </c>
      <c r="Y235" s="4">
        <v>6696.4670234048599</v>
      </c>
      <c r="Z235" s="4">
        <v>3886.1514837262903</v>
      </c>
      <c r="AA235" s="4">
        <v>6145.1109599737001</v>
      </c>
      <c r="AB235" s="4">
        <v>3994.32615181552</v>
      </c>
      <c r="AC235" s="4">
        <v>2989.6963890398401</v>
      </c>
      <c r="AD235" s="4">
        <v>5131.6984764485305</v>
      </c>
      <c r="AE235" s="4">
        <v>3948.6031318994301</v>
      </c>
      <c r="AF235" s="4">
        <v>4613.8707696082902</v>
      </c>
      <c r="AG235" s="4">
        <v>6114.8965484816899</v>
      </c>
      <c r="AH235" s="4">
        <v>10331.243693726599</v>
      </c>
      <c r="AI235" s="4">
        <v>8587.4017629549598</v>
      </c>
      <c r="AJ235" s="4">
        <v>6607.6368713603997</v>
      </c>
      <c r="AK235" s="5">
        <v>6256.3345597410098</v>
      </c>
    </row>
    <row r="236" spans="1:50" x14ac:dyDescent="0.2">
      <c r="B236" s="4" t="s">
        <v>0</v>
      </c>
      <c r="C236" s="4" t="s">
        <v>68</v>
      </c>
      <c r="D236" s="4" t="s">
        <v>13</v>
      </c>
      <c r="E236" s="4" t="s">
        <v>89</v>
      </c>
      <c r="F236" s="4" t="s">
        <v>91</v>
      </c>
      <c r="G236" s="4" t="s">
        <v>92</v>
      </c>
      <c r="H236" s="4" t="s">
        <v>93</v>
      </c>
      <c r="I236" s="4">
        <v>1000</v>
      </c>
      <c r="J236" s="4">
        <v>9.0865036999999996E-2</v>
      </c>
    </row>
    <row r="237" spans="1:50" x14ac:dyDescent="0.2">
      <c r="B237" s="4">
        <v>656.50978558206805</v>
      </c>
      <c r="C237" s="4">
        <v>870.9655365888957</v>
      </c>
      <c r="D237" s="4">
        <v>810.74398430832218</v>
      </c>
      <c r="E237" s="4">
        <v>720.56485035824426</v>
      </c>
      <c r="F237" s="4">
        <v>835.88927469922589</v>
      </c>
      <c r="G237" s="4">
        <v>1195.6791800718577</v>
      </c>
      <c r="H237" s="4">
        <v>1547.0182675911362</v>
      </c>
      <c r="I237" s="4">
        <v>1118.2753330696023</v>
      </c>
      <c r="J237" s="4">
        <v>2044.9835538749646</v>
      </c>
      <c r="K237" s="4">
        <v>1290.9404313952289</v>
      </c>
      <c r="L237" s="4">
        <v>1025.6372647604221</v>
      </c>
      <c r="M237" s="4">
        <v>858.7153005771529</v>
      </c>
      <c r="N237" s="4">
        <v>988.30626747136694</v>
      </c>
      <c r="O237" s="4">
        <v>2233.498213941446</v>
      </c>
      <c r="P237" s="4">
        <v>446.88424159685468</v>
      </c>
      <c r="Q237" s="4">
        <v>789.31971302802765</v>
      </c>
      <c r="R237" s="4">
        <v>517.41081865920046</v>
      </c>
      <c r="S237" s="4">
        <v>868.79179383820144</v>
      </c>
      <c r="T237" s="4">
        <v>1100.2415136163334</v>
      </c>
      <c r="U237" s="4">
        <v>544.17074462504866</v>
      </c>
      <c r="V237" s="4">
        <v>777.47636122799963</v>
      </c>
      <c r="W237" s="4">
        <v>4536.0247625049733</v>
      </c>
      <c r="X237" s="4">
        <v>606.69997132185699</v>
      </c>
      <c r="Y237" s="4">
        <v>760.34212190157598</v>
      </c>
      <c r="Z237" s="4">
        <v>445.99101988700517</v>
      </c>
      <c r="AA237" s="4">
        <v>777.43350093735603</v>
      </c>
      <c r="AB237" s="4">
        <v>530.8238883481913</v>
      </c>
      <c r="AC237" s="4">
        <v>426.84132797221611</v>
      </c>
      <c r="AD237" s="4">
        <v>772.44351726542891</v>
      </c>
      <c r="AE237" s="4">
        <v>454.26026513677931</v>
      </c>
      <c r="AF237" s="4">
        <v>587.74866240475524</v>
      </c>
      <c r="AG237" s="4">
        <v>572.58136022805706</v>
      </c>
      <c r="AH237" s="4">
        <v>842.74490830143918</v>
      </c>
      <c r="AI237" s="4">
        <v>680.89525538317264</v>
      </c>
      <c r="AJ237" s="4">
        <v>843.43117310885361</v>
      </c>
      <c r="AK237" s="5">
        <v>613.19181121637791</v>
      </c>
    </row>
    <row r="238" spans="1:50" x14ac:dyDescent="0.2">
      <c r="B238" s="4" t="s">
        <v>0</v>
      </c>
      <c r="C238" s="4" t="s">
        <v>68</v>
      </c>
      <c r="D238" s="4" t="s">
        <v>13</v>
      </c>
      <c r="E238" s="4" t="s">
        <v>14</v>
      </c>
      <c r="F238" s="4" t="s">
        <v>95</v>
      </c>
      <c r="G238" s="4" t="s">
        <v>96</v>
      </c>
      <c r="H238" s="4" t="s">
        <v>26</v>
      </c>
      <c r="I238" s="4" t="s">
        <v>21</v>
      </c>
      <c r="R238" s="4">
        <v>1000</v>
      </c>
    </row>
    <row r="239" spans="1:50" x14ac:dyDescent="0.2">
      <c r="A239" s="13">
        <v>1982</v>
      </c>
      <c r="B239" s="4">
        <v>3.0505094540414914E-2</v>
      </c>
      <c r="C239" s="4">
        <v>7.1925304303076296E-2</v>
      </c>
      <c r="D239" s="4">
        <v>0.164408844396388</v>
      </c>
      <c r="E239" s="4">
        <v>0.34331619980107653</v>
      </c>
      <c r="F239" s="4">
        <v>0.42036190182666761</v>
      </c>
      <c r="G239" s="4">
        <v>0.65170839999226138</v>
      </c>
      <c r="H239" s="4">
        <v>1.0191139554550772</v>
      </c>
      <c r="I239" s="4">
        <v>1.1230065626070389</v>
      </c>
      <c r="J239" s="4">
        <v>1.1924025583593849</v>
      </c>
      <c r="K239" s="4">
        <v>1.3344999605250001</v>
      </c>
      <c r="L239" s="4">
        <v>1.5708866873899676</v>
      </c>
      <c r="M239" s="4">
        <v>1.5824839435372757</v>
      </c>
      <c r="N239" s="4">
        <v>1.7662058753501058</v>
      </c>
      <c r="O239" s="4">
        <v>1.5880486245814596</v>
      </c>
      <c r="P239" s="4">
        <v>2.4579044829108758</v>
      </c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</row>
    <row r="240" spans="1:50" x14ac:dyDescent="0.2">
      <c r="A240" s="13">
        <f>A239+1</f>
        <v>1983</v>
      </c>
      <c r="B240" s="4">
        <v>1.6895365782934324E-2</v>
      </c>
      <c r="C240" s="4">
        <v>0.14010177027438386</v>
      </c>
      <c r="D240" s="4">
        <v>0.23899575420975955</v>
      </c>
      <c r="E240" s="4">
        <v>0.3603733414718302</v>
      </c>
      <c r="F240" s="4">
        <v>0.49317650819761177</v>
      </c>
      <c r="G240" s="4">
        <v>0.58514944815574677</v>
      </c>
      <c r="H240" s="4">
        <v>0.71954870008462035</v>
      </c>
      <c r="I240" s="4">
        <v>1.072550532329319</v>
      </c>
      <c r="J240" s="4">
        <v>1.1771095016297566</v>
      </c>
      <c r="K240" s="4">
        <v>1.0551538457580507</v>
      </c>
      <c r="L240" s="4">
        <v>1.1207225392936362</v>
      </c>
      <c r="M240" s="4">
        <v>1.1742018686836022</v>
      </c>
      <c r="N240" s="4">
        <v>1.4867207231296835</v>
      </c>
      <c r="O240" s="4">
        <v>1.0182625653090147</v>
      </c>
      <c r="P240" s="4">
        <v>1.6988868399126613</v>
      </c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</row>
    <row r="241" spans="1:50" x14ac:dyDescent="0.2">
      <c r="A241" s="13">
        <f t="shared" ref="A241:A274" si="5">A240+1</f>
        <v>1984</v>
      </c>
      <c r="B241" s="4">
        <v>1.5478074694121092E-2</v>
      </c>
      <c r="C241" s="4">
        <v>6.3323672830638209E-2</v>
      </c>
      <c r="D241" s="4">
        <v>0.24892814280229519</v>
      </c>
      <c r="E241" s="4">
        <v>0.35782865680047615</v>
      </c>
      <c r="F241" s="4">
        <v>0.47553489053159831</v>
      </c>
      <c r="G241" s="4">
        <v>0.61453031764193078</v>
      </c>
      <c r="H241" s="4">
        <v>0.75369104162131373</v>
      </c>
      <c r="I241" s="4">
        <v>1.0026107662721881</v>
      </c>
      <c r="J241" s="4">
        <v>1.2133378638110481</v>
      </c>
      <c r="K241" s="4">
        <v>1.3902636551936007</v>
      </c>
      <c r="L241" s="4">
        <v>1.5067600349317296</v>
      </c>
      <c r="M241" s="4">
        <v>1.6635154828908492</v>
      </c>
      <c r="N241" s="4">
        <v>1.3461398880772106</v>
      </c>
      <c r="O241" s="4">
        <v>1.4223336657370822</v>
      </c>
      <c r="P241" s="4">
        <v>2.1168920169636789</v>
      </c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</row>
    <row r="242" spans="1:50" x14ac:dyDescent="0.2">
      <c r="A242" s="13">
        <f t="shared" si="5"/>
        <v>1985</v>
      </c>
      <c r="B242" s="4">
        <v>1.81199256612944E-2</v>
      </c>
      <c r="C242" s="4">
        <v>8.4108465720620529E-2</v>
      </c>
      <c r="D242" s="4">
        <v>0.19156023863160848</v>
      </c>
      <c r="E242" s="4">
        <v>0.38456259880706234</v>
      </c>
      <c r="F242" s="4">
        <v>0.46817292177942971</v>
      </c>
      <c r="G242" s="4">
        <v>0.62624417110980646</v>
      </c>
      <c r="H242" s="4">
        <v>0.76300105190234158</v>
      </c>
      <c r="I242" s="4">
        <v>0.86423833614474888</v>
      </c>
      <c r="J242" s="4">
        <v>1.3611830058668082</v>
      </c>
      <c r="K242" s="4">
        <v>1.155076795890291</v>
      </c>
      <c r="L242" s="4">
        <v>1.2861910793787568</v>
      </c>
      <c r="M242" s="4">
        <v>1.6587404299578796</v>
      </c>
      <c r="N242" s="4">
        <v>1.5788284076790602</v>
      </c>
      <c r="O242" s="4">
        <v>1.5999074992234106</v>
      </c>
      <c r="P242" s="4">
        <v>2.5651381458105584</v>
      </c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</row>
    <row r="243" spans="1:50" x14ac:dyDescent="0.2">
      <c r="A243" s="13">
        <f t="shared" si="5"/>
        <v>1986</v>
      </c>
      <c r="B243" s="4">
        <v>1.1795448878601627E-2</v>
      </c>
      <c r="C243" s="4">
        <v>9.1153270375253739E-2</v>
      </c>
      <c r="D243" s="4">
        <v>0.18410160189359023</v>
      </c>
      <c r="E243" s="4">
        <v>0.34830542391336944</v>
      </c>
      <c r="F243" s="4">
        <v>0.46468057910245258</v>
      </c>
      <c r="G243" s="4">
        <v>0.63559982736239939</v>
      </c>
      <c r="H243" s="4">
        <v>0.7137352117681327</v>
      </c>
      <c r="I243" s="4">
        <v>0.8574268821320925</v>
      </c>
      <c r="J243" s="4">
        <v>1.0050960663002755</v>
      </c>
      <c r="K243" s="4">
        <v>1.2576489055765907</v>
      </c>
      <c r="L243" s="4">
        <v>1.2806003689961389</v>
      </c>
      <c r="M243" s="4">
        <v>1.0836782500834834</v>
      </c>
      <c r="N243" s="4">
        <v>2.1641365911095356</v>
      </c>
      <c r="O243" s="4">
        <v>2.0897968351240088</v>
      </c>
      <c r="P243" s="4">
        <v>2.407902599817449</v>
      </c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</row>
    <row r="244" spans="1:50" x14ac:dyDescent="0.2">
      <c r="A244" s="13">
        <f t="shared" si="5"/>
        <v>1987</v>
      </c>
      <c r="B244" s="4">
        <v>1.742920540321443E-2</v>
      </c>
      <c r="C244" s="4">
        <v>0.10905903335873141</v>
      </c>
      <c r="D244" s="4">
        <v>0.2170820115119855</v>
      </c>
      <c r="E244" s="4">
        <v>0.33505332623320527</v>
      </c>
      <c r="F244" s="4">
        <v>0.42371307842979233</v>
      </c>
      <c r="G244" s="4">
        <v>0.5308281452124094</v>
      </c>
      <c r="H244" s="4">
        <v>0.69875792138580162</v>
      </c>
      <c r="I244" s="4">
        <v>0.79762158957532725</v>
      </c>
      <c r="J244" s="4">
        <v>0.87377249279885916</v>
      </c>
      <c r="K244" s="4">
        <v>0.99308286439901827</v>
      </c>
      <c r="L244" s="4">
        <v>1.1307927035051581</v>
      </c>
      <c r="M244" s="4">
        <v>1.3925523658713064</v>
      </c>
      <c r="N244" s="4">
        <v>1.6968767107320197</v>
      </c>
      <c r="O244" s="4">
        <v>1.9646322301742201</v>
      </c>
      <c r="P244" s="4">
        <v>2.2506670538243396</v>
      </c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</row>
    <row r="245" spans="1:50" x14ac:dyDescent="0.2">
      <c r="A245" s="13">
        <f t="shared" si="5"/>
        <v>1988</v>
      </c>
      <c r="B245" s="4">
        <v>1.6652137849341497E-2</v>
      </c>
      <c r="C245" s="4">
        <v>9.8286805534167493E-2</v>
      </c>
      <c r="D245" s="4">
        <v>0.27615779221118136</v>
      </c>
      <c r="E245" s="4">
        <v>0.34445561583326567</v>
      </c>
      <c r="F245" s="4">
        <v>0.43684975349780314</v>
      </c>
      <c r="G245" s="4">
        <v>0.51220348502449686</v>
      </c>
      <c r="H245" s="4">
        <v>0.58845890357203046</v>
      </c>
      <c r="I245" s="4">
        <v>0.73504369252478774</v>
      </c>
      <c r="J245" s="4">
        <v>0.82921618963472832</v>
      </c>
      <c r="K245" s="4">
        <v>0.99458830440681567</v>
      </c>
      <c r="L245" s="4">
        <v>1.1346914934053993</v>
      </c>
      <c r="M245" s="4">
        <v>1.226577673651903</v>
      </c>
      <c r="N245" s="4">
        <v>1.6426926358168437</v>
      </c>
      <c r="O245" s="4">
        <v>0.86021880481186763</v>
      </c>
      <c r="P245" s="4">
        <v>1.5732977506923469</v>
      </c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</row>
    <row r="246" spans="1:50" x14ac:dyDescent="0.2">
      <c r="A246" s="13">
        <f t="shared" si="5"/>
        <v>1989</v>
      </c>
      <c r="B246" s="4">
        <v>1.5967526110405004E-2</v>
      </c>
      <c r="C246" s="4">
        <v>8.9042938823230097E-2</v>
      </c>
      <c r="D246" s="4">
        <v>0.17329705413373414</v>
      </c>
      <c r="E246" s="4">
        <v>0.36815378757776057</v>
      </c>
      <c r="F246" s="4">
        <v>0.43081782153312592</v>
      </c>
      <c r="G246" s="4">
        <v>0.52240332049685412</v>
      </c>
      <c r="H246" s="4">
        <v>0.61942938799178882</v>
      </c>
      <c r="I246" s="4">
        <v>0.68369545219551053</v>
      </c>
      <c r="J246" s="4">
        <v>0.93164526033971529</v>
      </c>
      <c r="K246" s="4">
        <v>0.92233814333717101</v>
      </c>
      <c r="L246" s="4">
        <v>1.0524140340339856</v>
      </c>
      <c r="M246" s="4">
        <v>1.0438378016150729</v>
      </c>
      <c r="N246" s="4">
        <v>1.102182639133451</v>
      </c>
      <c r="O246" s="4">
        <v>1.15455224411615</v>
      </c>
      <c r="P246" s="4">
        <v>1.2287647085942783</v>
      </c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</row>
    <row r="247" spans="1:50" x14ac:dyDescent="0.2">
      <c r="A247" s="13">
        <f t="shared" si="5"/>
        <v>1990</v>
      </c>
      <c r="B247" s="4">
        <v>1.4288432550868894E-2</v>
      </c>
      <c r="C247" s="4">
        <v>9.9133783703613518E-2</v>
      </c>
      <c r="D247" s="4">
        <v>0.15324857408027709</v>
      </c>
      <c r="E247" s="4">
        <v>0.38163586416712264</v>
      </c>
      <c r="F247" s="4">
        <v>0.49335004996983006</v>
      </c>
      <c r="G247" s="4">
        <v>0.56882840638590537</v>
      </c>
      <c r="H247" s="4">
        <v>0.59224505989207321</v>
      </c>
      <c r="I247" s="4">
        <v>0.71338434670655926</v>
      </c>
      <c r="J247" s="4">
        <v>0.73722255632889777</v>
      </c>
      <c r="K247" s="4">
        <v>1.0387611638106315</v>
      </c>
      <c r="L247" s="4">
        <v>1.0460770686854999</v>
      </c>
      <c r="M247" s="4">
        <v>1.108448205157095</v>
      </c>
      <c r="N247" s="4">
        <v>1.1754915434977582</v>
      </c>
      <c r="O247" s="4">
        <v>1.2405216964247687</v>
      </c>
      <c r="P247" s="4">
        <v>1.3985554427689357</v>
      </c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</row>
    <row r="248" spans="1:50" x14ac:dyDescent="0.2">
      <c r="A248" s="13">
        <f t="shared" si="5"/>
        <v>1991</v>
      </c>
      <c r="B248" s="4">
        <v>1.9307953276137796E-2</v>
      </c>
      <c r="C248" s="4">
        <v>0.12080336089778917</v>
      </c>
      <c r="D248" s="4">
        <v>0.16407595790837051</v>
      </c>
      <c r="E248" s="4">
        <v>0.32292745760884778</v>
      </c>
      <c r="F248" s="4">
        <v>0.49155081841063281</v>
      </c>
      <c r="G248" s="4">
        <v>0.57663639657597565</v>
      </c>
      <c r="H248" s="4">
        <v>0.69004243832165435</v>
      </c>
      <c r="I248" s="4">
        <v>0.73225956256498603</v>
      </c>
      <c r="J248" s="4">
        <v>0.87435704008568293</v>
      </c>
      <c r="K248" s="4">
        <v>0.91097164492823446</v>
      </c>
      <c r="L248" s="4">
        <v>1.0836731185611952</v>
      </c>
      <c r="M248" s="4">
        <v>1.1838581734642295</v>
      </c>
      <c r="N248" s="4">
        <v>1.2113072424927578</v>
      </c>
      <c r="O248" s="4">
        <v>1.3018385919177637</v>
      </c>
      <c r="P248" s="4">
        <v>1.6943189014017663</v>
      </c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</row>
    <row r="249" spans="1:50" x14ac:dyDescent="0.2">
      <c r="A249" s="13">
        <f t="shared" si="5"/>
        <v>1992</v>
      </c>
      <c r="B249" s="4">
        <v>1.3628079693266808E-2</v>
      </c>
      <c r="C249" s="4">
        <v>0.11373698249691566</v>
      </c>
      <c r="D249" s="4">
        <v>0.2832457282039092</v>
      </c>
      <c r="E249" s="4">
        <v>0.36477052566613177</v>
      </c>
      <c r="F249" s="4">
        <v>0.50934890027678592</v>
      </c>
      <c r="G249" s="4">
        <v>0.61624753822250766</v>
      </c>
      <c r="H249" s="4">
        <v>0.76405055479195283</v>
      </c>
      <c r="I249" s="4">
        <v>0.84957271129520462</v>
      </c>
      <c r="J249" s="4">
        <v>0.89856764840786385</v>
      </c>
      <c r="K249" s="4">
        <v>0.974967865811734</v>
      </c>
      <c r="L249" s="4">
        <v>1.0824958524597059</v>
      </c>
      <c r="M249" s="4">
        <v>1.2314002726331874</v>
      </c>
      <c r="N249" s="4">
        <v>1.3023044289484684</v>
      </c>
      <c r="O249" s="4">
        <v>1.330599817621529</v>
      </c>
      <c r="P249" s="4">
        <v>1.2924653018360204</v>
      </c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</row>
    <row r="250" spans="1:50" x14ac:dyDescent="0.2">
      <c r="A250" s="13">
        <f t="shared" si="5"/>
        <v>1993</v>
      </c>
      <c r="B250" s="4">
        <v>1.3996315787967889E-2</v>
      </c>
      <c r="C250" s="4">
        <v>5.834927747045026E-2</v>
      </c>
      <c r="D250" s="4">
        <v>0.31900940705382302</v>
      </c>
      <c r="E250" s="4">
        <v>0.46158005279163311</v>
      </c>
      <c r="F250" s="4">
        <v>0.51685778866563969</v>
      </c>
      <c r="G250" s="4">
        <v>0.57972264816296004</v>
      </c>
      <c r="H250" s="4">
        <v>0.67857381821333118</v>
      </c>
      <c r="I250" s="4">
        <v>0.80169712887512912</v>
      </c>
      <c r="J250" s="4">
        <v>0.98523757226303055</v>
      </c>
      <c r="K250" s="4">
        <v>1.0244711953118832</v>
      </c>
      <c r="L250" s="4">
        <v>1.1450125867084835</v>
      </c>
      <c r="M250" s="4">
        <v>1.2590505860289956</v>
      </c>
      <c r="N250" s="4">
        <v>1.3474210354322584</v>
      </c>
      <c r="O250" s="4">
        <v>1.5233713309342758</v>
      </c>
      <c r="P250" s="4">
        <v>1.593907834562313</v>
      </c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</row>
    <row r="251" spans="1:50" x14ac:dyDescent="0.2">
      <c r="A251" s="13">
        <f t="shared" si="5"/>
        <v>1994</v>
      </c>
      <c r="B251" s="4">
        <v>1.33747183734188E-2</v>
      </c>
      <c r="C251" s="4">
        <v>6.9284857529326158E-2</v>
      </c>
      <c r="D251" s="4">
        <v>0.22744592437704864</v>
      </c>
      <c r="E251" s="4">
        <v>0.47291481417567349</v>
      </c>
      <c r="F251" s="4">
        <v>0.56615195435369103</v>
      </c>
      <c r="G251" s="4">
        <v>0.63845801739699692</v>
      </c>
      <c r="H251" s="4">
        <v>0.71998447142921418</v>
      </c>
      <c r="I251" s="4">
        <v>0.91527771489137488</v>
      </c>
      <c r="J251" s="4">
        <v>1.1551277023503299</v>
      </c>
      <c r="K251" s="4">
        <v>1.121990146352871</v>
      </c>
      <c r="L251" s="4">
        <v>1.1887175539672616</v>
      </c>
      <c r="M251" s="4">
        <v>1.2933148454512042</v>
      </c>
      <c r="N251" s="4">
        <v>1.3731846665076071</v>
      </c>
      <c r="O251" s="4">
        <v>1.534390706971573</v>
      </c>
      <c r="P251" s="4">
        <v>1.5219905387722363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</row>
    <row r="252" spans="1:50" x14ac:dyDescent="0.2">
      <c r="A252" s="13">
        <f t="shared" si="5"/>
        <v>1995</v>
      </c>
      <c r="B252" s="4">
        <v>1.2882059609672413E-2</v>
      </c>
      <c r="C252" s="4">
        <v>6.8407313616871676E-2</v>
      </c>
      <c r="D252" s="4">
        <v>0.13776265081542902</v>
      </c>
      <c r="E252" s="4">
        <v>0.37930448396523575</v>
      </c>
      <c r="F252" s="4">
        <v>0.49227185922393074</v>
      </c>
      <c r="G252" s="4">
        <v>0.63915261978778515</v>
      </c>
      <c r="H252" s="4">
        <v>0.63923137928514129</v>
      </c>
      <c r="I252" s="4">
        <v>0.76864307026178846</v>
      </c>
      <c r="J252" s="4">
        <v>0.91289440751738404</v>
      </c>
      <c r="K252" s="4">
        <v>1.1484188474160364</v>
      </c>
      <c r="L252" s="4">
        <v>1.1738046744178612</v>
      </c>
      <c r="M252" s="4">
        <v>1.2819723227588733</v>
      </c>
      <c r="N252" s="4">
        <v>1.3404258176277724</v>
      </c>
      <c r="O252" s="4">
        <v>1.3906317066623315</v>
      </c>
      <c r="P252" s="4">
        <v>1.5281265903436607</v>
      </c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</row>
    <row r="253" spans="1:50" x14ac:dyDescent="0.2">
      <c r="A253" s="13">
        <f t="shared" si="5"/>
        <v>1996</v>
      </c>
      <c r="B253" s="4">
        <v>1.704943418146241E-2</v>
      </c>
      <c r="C253" s="4">
        <v>7.0023965329331098E-2</v>
      </c>
      <c r="D253" s="4">
        <v>0.1403978756119921</v>
      </c>
      <c r="E253" s="4">
        <v>0.29838451342087263</v>
      </c>
      <c r="F253" s="4">
        <v>0.49784735123918006</v>
      </c>
      <c r="G253" s="4">
        <v>0.60004269010403399</v>
      </c>
      <c r="H253" s="4">
        <v>0.74165273271862153</v>
      </c>
      <c r="I253" s="4">
        <v>0.80571435893673626</v>
      </c>
      <c r="J253" s="4">
        <v>0.97033359703954836</v>
      </c>
      <c r="K253" s="4">
        <v>1.0214268531011217</v>
      </c>
      <c r="L253" s="4">
        <v>1.3350284309933855</v>
      </c>
      <c r="M253" s="4">
        <v>1.3871108747397787</v>
      </c>
      <c r="N253" s="4">
        <v>1.4266903939126252</v>
      </c>
      <c r="O253" s="4">
        <v>1.5398147094583059</v>
      </c>
      <c r="P253" s="4">
        <v>1.5388743299622443</v>
      </c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</row>
    <row r="254" spans="1:50" x14ac:dyDescent="0.2">
      <c r="A254" s="13">
        <f t="shared" si="5"/>
        <v>1997</v>
      </c>
      <c r="B254" s="4">
        <v>1.6395216572539971E-2</v>
      </c>
      <c r="C254" s="4">
        <v>6.9218526869889052E-2</v>
      </c>
      <c r="D254" s="4">
        <v>0.2300234294409553</v>
      </c>
      <c r="E254" s="4">
        <v>0.3370564616965554</v>
      </c>
      <c r="F254" s="4">
        <v>0.40326299680479433</v>
      </c>
      <c r="G254" s="4">
        <v>0.54278331992081152</v>
      </c>
      <c r="H254" s="4">
        <v>0.69866978492876086</v>
      </c>
      <c r="I254" s="4">
        <v>0.79229838557611465</v>
      </c>
      <c r="J254" s="4">
        <v>0.99267105363787134</v>
      </c>
      <c r="K254" s="4">
        <v>1.015913823318856</v>
      </c>
      <c r="L254" s="4">
        <v>1.137211858459565</v>
      </c>
      <c r="M254" s="4">
        <v>1.2865976208545409</v>
      </c>
      <c r="N254" s="4">
        <v>1.2491585370805829</v>
      </c>
      <c r="O254" s="4">
        <v>1.5013007385350507</v>
      </c>
      <c r="P254" s="4">
        <v>1.5803040444256424</v>
      </c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</row>
    <row r="255" spans="1:50" x14ac:dyDescent="0.2">
      <c r="A255" s="13">
        <f t="shared" si="5"/>
        <v>1998</v>
      </c>
      <c r="B255" s="4">
        <v>1.6472105418772219E-2</v>
      </c>
      <c r="C255" s="4">
        <v>6.8728367193964829E-2</v>
      </c>
      <c r="D255" s="4">
        <v>0.18362337331640341</v>
      </c>
      <c r="E255" s="4">
        <v>0.33725155817131525</v>
      </c>
      <c r="F255" s="4">
        <v>0.47338063772907646</v>
      </c>
      <c r="G255" s="4">
        <v>0.51534761088080505</v>
      </c>
      <c r="H255" s="4">
        <v>0.67139534392246514</v>
      </c>
      <c r="I255" s="4">
        <v>0.79729230971118181</v>
      </c>
      <c r="J255" s="4">
        <v>0.88226626108059092</v>
      </c>
      <c r="K255" s="4">
        <v>0.91798437453840998</v>
      </c>
      <c r="L255" s="4">
        <v>1.0912808762611972</v>
      </c>
      <c r="M255" s="4">
        <v>1.3114852245403343</v>
      </c>
      <c r="N255" s="4">
        <v>1.2900971786641509</v>
      </c>
      <c r="O255" s="4">
        <v>1.7213659019936089</v>
      </c>
      <c r="P255" s="4">
        <v>1.7586282243781912</v>
      </c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</row>
    <row r="256" spans="1:50" x14ac:dyDescent="0.2">
      <c r="A256" s="13">
        <f t="shared" si="5"/>
        <v>1999</v>
      </c>
      <c r="B256" s="4">
        <v>1.4900123183627594E-2</v>
      </c>
      <c r="C256" s="4">
        <v>7.4165941952383602E-2</v>
      </c>
      <c r="D256" s="4">
        <v>0.18228837086298735</v>
      </c>
      <c r="E256" s="4">
        <v>0.33495807067311728</v>
      </c>
      <c r="F256" s="4">
        <v>0.391732760054257</v>
      </c>
      <c r="G256" s="4">
        <v>0.55400008577581827</v>
      </c>
      <c r="H256" s="4">
        <v>0.62083603241516272</v>
      </c>
      <c r="I256" s="4">
        <v>0.76914803130115417</v>
      </c>
      <c r="J256" s="4">
        <v>0.93718230501646982</v>
      </c>
      <c r="K256" s="4">
        <v>0.95603199434217823</v>
      </c>
      <c r="L256" s="4">
        <v>1.098988481262229</v>
      </c>
      <c r="M256" s="4">
        <v>1.184292353151392</v>
      </c>
      <c r="N256" s="4">
        <v>1.5536823353830151</v>
      </c>
      <c r="O256" s="4">
        <v>1.7239864657955983</v>
      </c>
      <c r="P256" s="4">
        <v>1.8532847330938083</v>
      </c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</row>
    <row r="257" spans="1:50" x14ac:dyDescent="0.2">
      <c r="A257" s="13">
        <f t="shared" si="5"/>
        <v>2000</v>
      </c>
      <c r="B257" s="4">
        <v>1.0951363993860253E-2</v>
      </c>
      <c r="C257" s="4">
        <v>6.1951799303707672E-2</v>
      </c>
      <c r="D257" s="4">
        <v>0.20813671975000667</v>
      </c>
      <c r="E257" s="4">
        <v>0.35701560593522169</v>
      </c>
      <c r="F257" s="4">
        <v>0.4436440939676044</v>
      </c>
      <c r="G257" s="4">
        <v>0.51816815711506181</v>
      </c>
      <c r="H257" s="4">
        <v>0.63729492949482081</v>
      </c>
      <c r="I257" s="4">
        <v>0.70270930443857771</v>
      </c>
      <c r="J257" s="4">
        <v>0.77644786493072959</v>
      </c>
      <c r="K257" s="4">
        <v>0.91903312514490443</v>
      </c>
      <c r="L257" s="4">
        <v>1.1350345613573034</v>
      </c>
      <c r="M257" s="4">
        <v>1.1768188224286462</v>
      </c>
      <c r="N257" s="4">
        <v>1.3469946505229644</v>
      </c>
      <c r="O257" s="4">
        <v>1.3962884924693009</v>
      </c>
      <c r="P257" s="4">
        <v>1.8176116469329853</v>
      </c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</row>
    <row r="258" spans="1:50" x14ac:dyDescent="0.2">
      <c r="A258" s="13">
        <f t="shared" si="5"/>
        <v>2001</v>
      </c>
      <c r="B258" s="4">
        <v>1.5369762085000203E-2</v>
      </c>
      <c r="C258" s="4">
        <v>7.4123555867956548E-2</v>
      </c>
      <c r="D258" s="4">
        <v>0.16540810482266871</v>
      </c>
      <c r="E258" s="4">
        <v>0.36800408666441409</v>
      </c>
      <c r="F258" s="4">
        <v>0.49349488034189121</v>
      </c>
      <c r="G258" s="4">
        <v>0.59506324772015995</v>
      </c>
      <c r="H258" s="4">
        <v>0.68239604119846631</v>
      </c>
      <c r="I258" s="4">
        <v>0.74807635136371353</v>
      </c>
      <c r="J258" s="4">
        <v>0.83892269822690946</v>
      </c>
      <c r="K258" s="4">
        <v>0.88476137806617772</v>
      </c>
      <c r="L258" s="4">
        <v>1.096246754334927</v>
      </c>
      <c r="M258" s="4">
        <v>1.20091107907441</v>
      </c>
      <c r="N258" s="4">
        <v>1.3945448037943897</v>
      </c>
      <c r="O258" s="4">
        <v>1.3446450108124637</v>
      </c>
      <c r="P258" s="4">
        <v>1.6448106695419051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</row>
    <row r="259" spans="1:50" x14ac:dyDescent="0.2">
      <c r="A259" s="13">
        <f t="shared" si="5"/>
        <v>2002</v>
      </c>
      <c r="B259" s="4">
        <v>1.2298802729199801E-2</v>
      </c>
      <c r="C259" s="4">
        <v>7.5037535158303872E-2</v>
      </c>
      <c r="D259" s="4">
        <v>0.23123643966169882</v>
      </c>
      <c r="E259" s="4">
        <v>0.36522572163007133</v>
      </c>
      <c r="F259" s="4">
        <v>0.51220115992799864</v>
      </c>
      <c r="G259" s="4">
        <v>0.62616407793332318</v>
      </c>
      <c r="H259" s="4">
        <v>0.65328763713643268</v>
      </c>
      <c r="I259" s="4">
        <v>0.79792948444156053</v>
      </c>
      <c r="J259" s="4">
        <v>0.87942736530255061</v>
      </c>
      <c r="K259" s="4">
        <v>0.90526622339873331</v>
      </c>
      <c r="L259" s="4">
        <v>0.93414460808697153</v>
      </c>
      <c r="M259" s="4">
        <v>1.0763683744240977</v>
      </c>
      <c r="N259" s="4">
        <v>1.1453853660210354</v>
      </c>
      <c r="O259" s="4">
        <v>1.4087171303868899</v>
      </c>
      <c r="P259" s="4">
        <v>1.8094268660602526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</row>
    <row r="260" spans="1:50" x14ac:dyDescent="0.2">
      <c r="A260" s="13">
        <f t="shared" si="5"/>
        <v>2003</v>
      </c>
      <c r="B260" s="4">
        <v>2.1889629618772187E-2</v>
      </c>
      <c r="C260" s="4">
        <v>9.4953228733223732E-2</v>
      </c>
      <c r="D260" s="4">
        <v>0.30343374452373767</v>
      </c>
      <c r="E260" s="4">
        <v>0.42912174361370142</v>
      </c>
      <c r="F260" s="4">
        <v>0.57132676009248173</v>
      </c>
      <c r="G260" s="4">
        <v>0.6597071252958796</v>
      </c>
      <c r="H260" s="4">
        <v>0.74752619048072566</v>
      </c>
      <c r="I260" s="4">
        <v>0.84629024656425123</v>
      </c>
      <c r="J260" s="4">
        <v>0.87257912663017689</v>
      </c>
      <c r="K260" s="4">
        <v>0.96897899886797434</v>
      </c>
      <c r="L260" s="4">
        <v>0.97419307822143253</v>
      </c>
      <c r="M260" s="4">
        <v>1.0022209975772225</v>
      </c>
      <c r="N260" s="4">
        <v>1.0098196858073782</v>
      </c>
      <c r="O260" s="4">
        <v>1.1704305839813456</v>
      </c>
      <c r="P260" s="4">
        <v>1.217858955715315</v>
      </c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</row>
    <row r="261" spans="1:50" x14ac:dyDescent="0.2">
      <c r="A261" s="13">
        <f t="shared" si="5"/>
        <v>2004</v>
      </c>
      <c r="B261" s="4">
        <v>2.0124526621560165E-2</v>
      </c>
      <c r="C261" s="4">
        <v>9.2072922662960979E-2</v>
      </c>
      <c r="D261" s="4">
        <v>0.26972277083958379</v>
      </c>
      <c r="E261" s="4">
        <v>0.47008575757203674</v>
      </c>
      <c r="F261" s="4">
        <v>0.54717866671805271</v>
      </c>
      <c r="G261" s="4">
        <v>0.67649230337754562</v>
      </c>
      <c r="H261" s="4">
        <v>0.75669364025277175</v>
      </c>
      <c r="I261" s="4">
        <v>0.78504274952210795</v>
      </c>
      <c r="J261" s="4">
        <v>0.93658317959114668</v>
      </c>
      <c r="K261" s="4">
        <v>0.93829521081164124</v>
      </c>
      <c r="L261" s="4">
        <v>1.0427173713312605</v>
      </c>
      <c r="M261" s="4">
        <v>1.0438890078139866</v>
      </c>
      <c r="N261" s="4">
        <v>1.102919052637706</v>
      </c>
      <c r="O261" s="4">
        <v>1.3508496723342267</v>
      </c>
      <c r="P261" s="4">
        <v>1.4020442405849531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</row>
    <row r="262" spans="1:50" x14ac:dyDescent="0.2">
      <c r="A262" s="13">
        <f t="shared" si="5"/>
        <v>2005</v>
      </c>
      <c r="B262" s="4">
        <v>1.9179400644027043E-2</v>
      </c>
      <c r="C262" s="4">
        <v>7.7652296656863712E-2</v>
      </c>
      <c r="D262" s="4">
        <v>0.19244668568666884</v>
      </c>
      <c r="E262" s="4">
        <v>0.39827857581824405</v>
      </c>
      <c r="F262" s="4">
        <v>0.52158237862149792</v>
      </c>
      <c r="G262" s="4">
        <v>0.59997289501712181</v>
      </c>
      <c r="H262" s="4">
        <v>0.70080427206017759</v>
      </c>
      <c r="I262" s="4">
        <v>0.80736353101920344</v>
      </c>
      <c r="J262" s="4">
        <v>0.88453599139367844</v>
      </c>
      <c r="K262" s="4">
        <v>0.91262322239749005</v>
      </c>
      <c r="L262" s="4">
        <v>1.0111232277645179</v>
      </c>
      <c r="M262" s="4">
        <v>1.064909999310248</v>
      </c>
      <c r="N262" s="4">
        <v>1.0889202679820689</v>
      </c>
      <c r="O262" s="4">
        <v>1.1889617120491833</v>
      </c>
      <c r="P262" s="4">
        <v>1.2942573474575181</v>
      </c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</row>
    <row r="263" spans="1:50" x14ac:dyDescent="0.2">
      <c r="A263" s="13">
        <f t="shared" si="5"/>
        <v>2006</v>
      </c>
      <c r="B263" s="4">
        <v>9.4253559234397048E-3</v>
      </c>
      <c r="C263" s="4">
        <v>7.7741329010683674E-2</v>
      </c>
      <c r="D263" s="4">
        <v>0.13532981321426857</v>
      </c>
      <c r="E263" s="4">
        <v>0.36751134621522613</v>
      </c>
      <c r="F263" s="4">
        <v>0.51743237511433537</v>
      </c>
      <c r="G263" s="4">
        <v>0.60458571906402092</v>
      </c>
      <c r="H263" s="4">
        <v>0.72592918730837597</v>
      </c>
      <c r="I263" s="4">
        <v>0.80419058586881365</v>
      </c>
      <c r="J263" s="4">
        <v>0.91207957646203763</v>
      </c>
      <c r="K263" s="4">
        <v>1.0387397037377448</v>
      </c>
      <c r="L263" s="4">
        <v>1.0972062951584238</v>
      </c>
      <c r="M263" s="4">
        <v>1.1741258069035356</v>
      </c>
      <c r="N263" s="4">
        <v>1.2652839530817066</v>
      </c>
      <c r="O263" s="4">
        <v>1.2416723379791561</v>
      </c>
      <c r="P263" s="4">
        <v>1.3430545911712486</v>
      </c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</row>
    <row r="264" spans="1:50" x14ac:dyDescent="0.2">
      <c r="A264" s="13">
        <f t="shared" si="5"/>
        <v>2007</v>
      </c>
      <c r="B264" s="4">
        <v>1.2350350077386834E-2</v>
      </c>
      <c r="C264" s="4">
        <v>9.0667779547759564E-2</v>
      </c>
      <c r="D264" s="4">
        <v>0.30073758786261517</v>
      </c>
      <c r="E264" s="4">
        <v>0.44643771398077187</v>
      </c>
      <c r="F264" s="4">
        <v>0.54861693732004835</v>
      </c>
      <c r="G264" s="4">
        <v>0.67142971388510331</v>
      </c>
      <c r="H264" s="4">
        <v>0.7725036736379769</v>
      </c>
      <c r="I264" s="4">
        <v>0.84841189672892947</v>
      </c>
      <c r="J264" s="4">
        <v>0.92789410713628817</v>
      </c>
      <c r="K264" s="4">
        <v>1.0539998780305122</v>
      </c>
      <c r="L264" s="4">
        <v>1.1243072697671006</v>
      </c>
      <c r="M264" s="4">
        <v>1.0927651593245971</v>
      </c>
      <c r="N264" s="4">
        <v>1.2973826744597574</v>
      </c>
      <c r="O264" s="4">
        <v>1.2822340961097762</v>
      </c>
      <c r="P264" s="4">
        <v>1.3909839719711843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</row>
    <row r="265" spans="1:50" x14ac:dyDescent="0.2">
      <c r="A265" s="13">
        <f t="shared" si="5"/>
        <v>2008</v>
      </c>
      <c r="B265" s="4">
        <v>1.3717596116654301E-2</v>
      </c>
      <c r="C265" s="4">
        <v>5.0276717766401482E-2</v>
      </c>
      <c r="D265" s="4">
        <v>0.22508533493344493</v>
      </c>
      <c r="E265" s="4">
        <v>0.4211155487872838</v>
      </c>
      <c r="F265" s="4">
        <v>0.52678862682224992</v>
      </c>
      <c r="G265" s="4">
        <v>0.63795902057459142</v>
      </c>
      <c r="H265" s="4">
        <v>0.75900527329412226</v>
      </c>
      <c r="I265" s="4">
        <v>0.85886950509555249</v>
      </c>
      <c r="J265" s="4">
        <v>0.92857360976185133</v>
      </c>
      <c r="K265" s="4">
        <v>1.060090754368662</v>
      </c>
      <c r="L265" s="4">
        <v>1.2143563914084621</v>
      </c>
      <c r="M265" s="4">
        <v>1.1897178218167526</v>
      </c>
      <c r="N265" s="4">
        <v>1.3362324194272419</v>
      </c>
      <c r="O265" s="4">
        <v>1.505655139867317</v>
      </c>
      <c r="P265" s="4">
        <v>1.5629885795516374</v>
      </c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</row>
    <row r="266" spans="1:50" x14ac:dyDescent="0.2">
      <c r="A266" s="13">
        <f t="shared" si="5"/>
        <v>2009</v>
      </c>
      <c r="B266" s="4">
        <v>1.071784583774613E-2</v>
      </c>
      <c r="C266" s="4">
        <v>7.0041267739113386E-2</v>
      </c>
      <c r="D266" s="4">
        <v>0.21544965698411209</v>
      </c>
      <c r="E266" s="4">
        <v>0.41001312825581837</v>
      </c>
      <c r="F266" s="4">
        <v>0.58350492059686232</v>
      </c>
      <c r="G266" s="4">
        <v>0.68867174152367072</v>
      </c>
      <c r="H266" s="4">
        <v>0.84614486254855537</v>
      </c>
      <c r="I266" s="4">
        <v>0.90820374381680602</v>
      </c>
      <c r="J266" s="4">
        <v>0.95406083663819274</v>
      </c>
      <c r="K266" s="4">
        <v>1.1556455445866765</v>
      </c>
      <c r="L266" s="4">
        <v>1.1862090444752906</v>
      </c>
      <c r="M266" s="4">
        <v>1.4393744902068666</v>
      </c>
      <c r="N266" s="4">
        <v>1.4117947405283393</v>
      </c>
      <c r="O266" s="4">
        <v>1.5482094196969336</v>
      </c>
      <c r="P266" s="4">
        <v>1.7758836768748567</v>
      </c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</row>
    <row r="267" spans="1:50" x14ac:dyDescent="0.2">
      <c r="A267" s="13">
        <f t="shared" si="5"/>
        <v>2010</v>
      </c>
      <c r="B267" s="4">
        <v>1.8786893880998707E-2</v>
      </c>
      <c r="C267" s="4">
        <v>7.2267995052456929E-2</v>
      </c>
      <c r="D267" s="4">
        <v>0.24381060660354331</v>
      </c>
      <c r="E267" s="4">
        <v>0.40205606900340196</v>
      </c>
      <c r="F267" s="4">
        <v>0.54067398537750333</v>
      </c>
      <c r="G267" s="4">
        <v>0.67506148772608388</v>
      </c>
      <c r="H267" s="4">
        <v>0.90795986748910262</v>
      </c>
      <c r="I267" s="4">
        <v>0.9754436326030792</v>
      </c>
      <c r="J267" s="4">
        <v>1.0116268342945089</v>
      </c>
      <c r="K267" s="4">
        <v>1.1097964642788742</v>
      </c>
      <c r="L267" s="4">
        <v>1.1412751813333588</v>
      </c>
      <c r="M267" s="4">
        <v>1.2665851624927615</v>
      </c>
      <c r="N267" s="4">
        <v>1.4231518426009748</v>
      </c>
      <c r="O267" s="4">
        <v>1.5291684444037434</v>
      </c>
      <c r="P267" s="4">
        <v>1.9265531597512184</v>
      </c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</row>
    <row r="268" spans="1:50" x14ac:dyDescent="0.2">
      <c r="A268" s="13">
        <f t="shared" si="5"/>
        <v>2011</v>
      </c>
      <c r="B268" s="4">
        <v>1.4789419079075536E-2</v>
      </c>
      <c r="C268" s="4">
        <v>0.10590521087607351</v>
      </c>
      <c r="D268" s="4">
        <v>0.23816101312767046</v>
      </c>
      <c r="E268" s="4">
        <v>0.4453996434192955</v>
      </c>
      <c r="F268" s="4">
        <v>0.55340520210984878</v>
      </c>
      <c r="G268" s="4">
        <v>0.64672740146066154</v>
      </c>
      <c r="H268" s="4">
        <v>0.8036778547375163</v>
      </c>
      <c r="I268" s="4">
        <v>0.98942417521358483</v>
      </c>
      <c r="J268" s="4">
        <v>1.107858561536345</v>
      </c>
      <c r="K268" s="4">
        <v>1.160121150409666</v>
      </c>
      <c r="L268" s="4">
        <v>1.2467983223437</v>
      </c>
      <c r="M268" s="4">
        <v>1.3032655199648751</v>
      </c>
      <c r="N268" s="4">
        <v>1.429260982766718</v>
      </c>
      <c r="O268" s="4">
        <v>1.4476117780325386</v>
      </c>
      <c r="P268" s="4">
        <v>1.6428955515473351</v>
      </c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</row>
    <row r="269" spans="1:50" x14ac:dyDescent="0.2">
      <c r="A269" s="13">
        <f t="shared" si="5"/>
        <v>2012</v>
      </c>
      <c r="B269" s="4">
        <v>1.3675343728115462E-2</v>
      </c>
      <c r="C269" s="4">
        <v>7.5004110383182596E-2</v>
      </c>
      <c r="D269" s="4">
        <v>0.21360066605104092</v>
      </c>
      <c r="E269" s="4">
        <v>0.35653392628422204</v>
      </c>
      <c r="F269" s="4">
        <v>0.53029291406733381</v>
      </c>
      <c r="G269" s="4">
        <v>0.66878990262590921</v>
      </c>
      <c r="H269" s="4">
        <v>0.81150858596581021</v>
      </c>
      <c r="I269" s="4">
        <v>0.88450027592999647</v>
      </c>
      <c r="J269" s="4">
        <v>1.2120305205193305</v>
      </c>
      <c r="K269" s="4">
        <v>1.2462420809756227</v>
      </c>
      <c r="L269" s="4">
        <v>1.3015071918626888</v>
      </c>
      <c r="M269" s="4">
        <v>1.3327429886153928</v>
      </c>
      <c r="N269" s="4">
        <v>1.4242012765826979</v>
      </c>
      <c r="O269" s="4">
        <v>1.6362527455865945</v>
      </c>
      <c r="P269" s="4">
        <v>1.8596413155755867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</row>
    <row r="270" spans="1:50" x14ac:dyDescent="0.2">
      <c r="A270" s="13">
        <f t="shared" si="5"/>
        <v>2013</v>
      </c>
      <c r="B270" s="4">
        <v>1.7389257726722993E-2</v>
      </c>
      <c r="C270" s="4">
        <v>6.0941369234059316E-2</v>
      </c>
      <c r="D270" s="4">
        <v>0.23884526769963274</v>
      </c>
      <c r="E270" s="4">
        <v>0.41795373429649751</v>
      </c>
      <c r="F270" s="4">
        <v>0.49219745028544504</v>
      </c>
      <c r="G270" s="4">
        <v>0.61652763543715328</v>
      </c>
      <c r="H270" s="4">
        <v>0.82858481891108071</v>
      </c>
      <c r="I270" s="4">
        <v>0.96626829038458795</v>
      </c>
      <c r="J270" s="4">
        <v>1.0867573605306229</v>
      </c>
      <c r="K270" s="4">
        <v>1.2389031153250343</v>
      </c>
      <c r="L270" s="4">
        <v>1.2950730520032612</v>
      </c>
      <c r="M270" s="4">
        <v>1.3524865594084872</v>
      </c>
      <c r="N270" s="4">
        <v>1.446569946628214</v>
      </c>
      <c r="O270" s="4">
        <v>1.5840619232227171</v>
      </c>
      <c r="P270" s="4">
        <v>1.6066910201436799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</row>
    <row r="271" spans="1:50" x14ac:dyDescent="0.2">
      <c r="A271" s="13">
        <f t="shared" si="5"/>
        <v>2014</v>
      </c>
      <c r="B271" s="4">
        <v>1.6146757156409709E-2</v>
      </c>
      <c r="C271" s="4">
        <v>9.6930448587594267E-2</v>
      </c>
      <c r="D271" s="4">
        <v>0.26388301223213656</v>
      </c>
      <c r="E271" s="4">
        <v>0.35237243141203989</v>
      </c>
      <c r="F271" s="4">
        <v>0.47568600753254109</v>
      </c>
      <c r="G271" s="4">
        <v>0.60272379709864365</v>
      </c>
      <c r="H271" s="4">
        <v>0.65950536615132338</v>
      </c>
      <c r="I271" s="4">
        <v>0.89080355701061165</v>
      </c>
      <c r="J271" s="4">
        <v>0.98058936283977216</v>
      </c>
      <c r="K271" s="4">
        <v>1.1214355129809164</v>
      </c>
      <c r="L271" s="4">
        <v>1.2804649016443854</v>
      </c>
      <c r="M271" s="4">
        <v>1.3082966071901256</v>
      </c>
      <c r="N271" s="4">
        <v>1.3968482244154532</v>
      </c>
      <c r="O271" s="4">
        <v>1.4587176357156848</v>
      </c>
      <c r="P271" s="4">
        <v>1.6555870585598944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</row>
    <row r="272" spans="1:50" x14ac:dyDescent="0.2">
      <c r="A272" s="13">
        <f t="shared" si="5"/>
        <v>2015</v>
      </c>
      <c r="B272" s="4">
        <v>1.9380221090518179E-2</v>
      </c>
      <c r="C272" s="4">
        <v>8.7425468611361509E-2</v>
      </c>
      <c r="D272" s="4">
        <v>0.28763206373219136</v>
      </c>
      <c r="E272" s="4">
        <v>0.37948347083178852</v>
      </c>
      <c r="F272" s="4">
        <v>0.50970858103512107</v>
      </c>
      <c r="G272" s="4">
        <v>0.59235817603601737</v>
      </c>
      <c r="H272" s="4">
        <v>0.71656099355416047</v>
      </c>
      <c r="I272" s="4">
        <v>0.80435433011967739</v>
      </c>
      <c r="J272" s="4">
        <v>1.055775692209423</v>
      </c>
      <c r="K272" s="4">
        <v>1.0708881910329178</v>
      </c>
      <c r="L272" s="4">
        <v>1.3063740156041768</v>
      </c>
      <c r="M272" s="4">
        <v>1.6300600231760549</v>
      </c>
      <c r="N272" s="4">
        <v>1.3039663624936066</v>
      </c>
      <c r="O272" s="4">
        <v>1.4686285569143163</v>
      </c>
      <c r="P272" s="4">
        <v>1.6237092622908618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</row>
    <row r="273" spans="1:50" x14ac:dyDescent="0.2">
      <c r="A273" s="13">
        <f t="shared" si="5"/>
        <v>2016</v>
      </c>
      <c r="B273" s="4">
        <v>2.1710311419330611E-2</v>
      </c>
      <c r="C273" s="4">
        <v>8.0338594328356633E-2</v>
      </c>
      <c r="D273" s="4">
        <v>0.22461329715004627</v>
      </c>
      <c r="E273" s="4">
        <v>0.43677518974154628</v>
      </c>
      <c r="F273" s="4">
        <v>0.51319135718277176</v>
      </c>
      <c r="G273" s="4">
        <v>0.60616373749686425</v>
      </c>
      <c r="H273" s="4">
        <v>0.69432305847860931</v>
      </c>
      <c r="I273" s="4">
        <v>0.7736204092706862</v>
      </c>
      <c r="J273" s="4">
        <v>0.84248624615350065</v>
      </c>
      <c r="K273" s="4">
        <v>0.91489679437590865</v>
      </c>
      <c r="L273" s="4">
        <v>1.0391399200572855</v>
      </c>
      <c r="M273" s="4">
        <v>0.91099125014275872</v>
      </c>
      <c r="N273" s="4">
        <v>1.3276278506371595</v>
      </c>
      <c r="O273" s="4">
        <v>1.564376658772433</v>
      </c>
      <c r="P273" s="4">
        <v>1.5395609342342003</v>
      </c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</row>
    <row r="274" spans="1:50" x14ac:dyDescent="0.2">
      <c r="A274" s="13">
        <f t="shared" si="5"/>
        <v>2017</v>
      </c>
      <c r="B274" s="5">
        <v>2.1910474530876287E-2</v>
      </c>
      <c r="C274" s="5">
        <v>9.280892005032669E-2</v>
      </c>
      <c r="D274" s="5">
        <v>0.20422502221149594</v>
      </c>
      <c r="E274" s="5">
        <v>0.4023667858715867</v>
      </c>
      <c r="F274" s="5">
        <v>0.53424866068796695</v>
      </c>
      <c r="G274" s="5">
        <v>0.60678758200160421</v>
      </c>
      <c r="H274" s="5">
        <v>0.69469842780168323</v>
      </c>
      <c r="I274" s="5">
        <v>0.75751027755101874</v>
      </c>
      <c r="J274" s="5">
        <v>0.82718833658307944</v>
      </c>
      <c r="K274" s="5">
        <v>0.83566300632908863</v>
      </c>
      <c r="L274" s="5">
        <v>0.95762399623589189</v>
      </c>
      <c r="M274" s="5">
        <v>0.80352995935952098</v>
      </c>
      <c r="N274" s="5">
        <v>1.198007146648308</v>
      </c>
      <c r="O274" s="5">
        <v>1.3194748156182425</v>
      </c>
      <c r="P274" s="5">
        <v>1.5931405977182491</v>
      </c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</row>
    <row r="275" spans="1:50" x14ac:dyDescent="0.2">
      <c r="B275" s="4" t="s">
        <v>0</v>
      </c>
    </row>
    <row r="276" spans="1:50" x14ac:dyDescent="0.2">
      <c r="B276" s="4" t="s">
        <v>0</v>
      </c>
      <c r="C276" s="4" t="s">
        <v>68</v>
      </c>
      <c r="D276" s="4" t="s">
        <v>13</v>
      </c>
      <c r="E276" s="4" t="s">
        <v>14</v>
      </c>
      <c r="F276" s="4" t="s">
        <v>76</v>
      </c>
      <c r="G276" s="4" t="s">
        <v>97</v>
      </c>
      <c r="H276" s="4">
        <v>1000</v>
      </c>
      <c r="I276" s="4">
        <v>8</v>
      </c>
      <c r="J276" s="4">
        <v>385</v>
      </c>
      <c r="K276" s="4">
        <v>588</v>
      </c>
      <c r="L276" s="4">
        <v>65</v>
      </c>
      <c r="M276" s="9">
        <v>1.05E+18</v>
      </c>
      <c r="N276" s="4">
        <v>1025.4608720000001</v>
      </c>
      <c r="O276" s="4">
        <v>0.105345544</v>
      </c>
      <c r="P276" s="4">
        <v>1000</v>
      </c>
    </row>
    <row r="277" spans="1:50" x14ac:dyDescent="0.2">
      <c r="B277" s="4" t="s">
        <v>0</v>
      </c>
      <c r="C277" s="4">
        <v>1983</v>
      </c>
      <c r="D277" s="4">
        <v>1984</v>
      </c>
      <c r="E277" s="4">
        <v>1985</v>
      </c>
      <c r="F277" s="4">
        <v>1986</v>
      </c>
      <c r="G277" s="4">
        <v>1987</v>
      </c>
      <c r="H277" s="4">
        <v>1988</v>
      </c>
      <c r="I277" s="4">
        <v>1989</v>
      </c>
      <c r="J277" s="4">
        <v>1990</v>
      </c>
      <c r="K277" s="4">
        <v>1991</v>
      </c>
      <c r="L277" s="4">
        <v>1992</v>
      </c>
      <c r="M277" s="4">
        <v>1993</v>
      </c>
      <c r="N277" s="4">
        <v>1994</v>
      </c>
      <c r="O277" s="4">
        <v>1995</v>
      </c>
      <c r="P277" s="4">
        <v>1996</v>
      </c>
      <c r="Q277" s="4">
        <v>1997</v>
      </c>
      <c r="R277" s="4">
        <v>1998</v>
      </c>
      <c r="S277" s="4">
        <v>1999</v>
      </c>
      <c r="T277" s="4">
        <v>2000</v>
      </c>
      <c r="U277" s="4">
        <v>2001</v>
      </c>
      <c r="V277" s="4">
        <v>2002</v>
      </c>
      <c r="W277" s="4">
        <v>2003</v>
      </c>
      <c r="X277" s="4">
        <v>2004</v>
      </c>
      <c r="Y277" s="4">
        <v>2005</v>
      </c>
      <c r="Z277" s="4">
        <v>2006</v>
      </c>
      <c r="AA277" s="4">
        <v>2007</v>
      </c>
      <c r="AB277" s="4">
        <v>2008</v>
      </c>
      <c r="AC277" s="4">
        <v>2009</v>
      </c>
      <c r="AD277" s="4">
        <v>2010</v>
      </c>
      <c r="AE277" s="4">
        <v>2011</v>
      </c>
      <c r="AF277" s="4">
        <v>2012</v>
      </c>
      <c r="AG277" s="4">
        <v>2013</v>
      </c>
      <c r="AH277" s="4">
        <v>2014</v>
      </c>
      <c r="AI277" s="4">
        <v>2015</v>
      </c>
    </row>
    <row r="278" spans="1:50" x14ac:dyDescent="0.2">
      <c r="B278" s="4" t="s">
        <v>0</v>
      </c>
      <c r="C278" s="4" t="s">
        <v>98</v>
      </c>
      <c r="D278" s="4" t="s">
        <v>94</v>
      </c>
      <c r="E278" s="4" t="s">
        <v>99</v>
      </c>
      <c r="F278" s="4" t="s">
        <v>4</v>
      </c>
      <c r="G278" s="4" t="s">
        <v>100</v>
      </c>
      <c r="H278" s="4" t="s">
        <v>101</v>
      </c>
      <c r="I278" s="4" t="s">
        <v>102</v>
      </c>
      <c r="J278" s="4" t="s">
        <v>103</v>
      </c>
      <c r="K278" s="4" t="s">
        <v>104</v>
      </c>
      <c r="L278" s="4" t="s">
        <v>105</v>
      </c>
      <c r="M278" s="4" t="s">
        <v>106</v>
      </c>
    </row>
    <row r="279" spans="1:50" x14ac:dyDescent="0.2">
      <c r="B279" s="4">
        <v>1273.2812289999999</v>
      </c>
      <c r="C279" s="4">
        <v>1128.2297269999999</v>
      </c>
      <c r="D279" s="4">
        <v>739.22674370000004</v>
      </c>
      <c r="E279" s="4">
        <v>1930.851273</v>
      </c>
      <c r="F279" s="4">
        <v>826.37305709999998</v>
      </c>
      <c r="G279" s="4">
        <v>1125.6309409999999</v>
      </c>
      <c r="H279" s="4">
        <v>1456.237948</v>
      </c>
      <c r="I279" s="4">
        <v>1136.2500769999999</v>
      </c>
      <c r="J279" s="4">
        <v>1369.8423049999999</v>
      </c>
      <c r="K279" s="4">
        <v>827.37876029999995</v>
      </c>
      <c r="L279" s="4">
        <v>802.10384590000001</v>
      </c>
      <c r="M279" s="4">
        <v>863.1712933</v>
      </c>
      <c r="N279" s="4">
        <v>972.72426849999999</v>
      </c>
      <c r="O279" s="4">
        <v>1809.1080569999999</v>
      </c>
      <c r="P279" s="4">
        <v>458.01831700000002</v>
      </c>
      <c r="Q279" s="4">
        <v>981.64882130000001</v>
      </c>
      <c r="R279" s="4">
        <v>578.14863890000004</v>
      </c>
      <c r="S279" s="4">
        <v>833.79533160000005</v>
      </c>
      <c r="T279" s="4">
        <v>1006.046504</v>
      </c>
      <c r="U279" s="4">
        <v>695.62402029999998</v>
      </c>
      <c r="V279" s="4">
        <v>750.12433099999998</v>
      </c>
      <c r="W279" s="4">
        <v>1863.12202</v>
      </c>
      <c r="X279" s="4">
        <v>498.72073189999998</v>
      </c>
      <c r="Y279" s="4">
        <v>697.37650199999996</v>
      </c>
      <c r="Z279" s="4">
        <v>427.32597920000001</v>
      </c>
      <c r="AA279" s="4">
        <v>668.51356580000004</v>
      </c>
      <c r="AB279" s="4">
        <v>430.89842470000002</v>
      </c>
      <c r="AC279" s="4">
        <v>415.07588490000001</v>
      </c>
      <c r="AD279" s="4">
        <v>707.02709560000005</v>
      </c>
      <c r="AE279" s="4">
        <v>452.59352639999997</v>
      </c>
      <c r="AF279" s="4">
        <v>610.80090210000003</v>
      </c>
      <c r="AG279" s="4">
        <v>625.30178760000001</v>
      </c>
      <c r="AH279" s="4">
        <v>792.41687979999995</v>
      </c>
      <c r="AI279" s="4">
        <v>705.3779581</v>
      </c>
      <c r="AJ279" s="4">
        <v>700</v>
      </c>
      <c r="AK279" s="4">
        <v>700</v>
      </c>
    </row>
    <row r="280" spans="1:50" x14ac:dyDescent="0.2">
      <c r="B280" s="4" t="s">
        <v>0</v>
      </c>
      <c r="C280" s="4" t="s">
        <v>68</v>
      </c>
      <c r="D280" s="4" t="s">
        <v>69</v>
      </c>
      <c r="E280" s="4" t="s">
        <v>14</v>
      </c>
      <c r="F280" s="4" t="s">
        <v>107</v>
      </c>
      <c r="G280" s="4" t="s">
        <v>26</v>
      </c>
      <c r="H280" s="4" t="s">
        <v>21</v>
      </c>
      <c r="I280" s="4" t="s">
        <v>108</v>
      </c>
      <c r="J280" s="4">
        <v>96</v>
      </c>
      <c r="K280" s="4" t="s">
        <v>109</v>
      </c>
      <c r="L280" s="4" t="s">
        <v>38</v>
      </c>
      <c r="M280" s="4" t="s">
        <v>110</v>
      </c>
      <c r="N280" s="4" t="s">
        <v>19</v>
      </c>
      <c r="O280" s="4" t="s">
        <v>111</v>
      </c>
      <c r="P280" s="4">
        <v>1000000</v>
      </c>
      <c r="Q280" s="4" t="s">
        <v>112</v>
      </c>
      <c r="R280" s="4" t="s">
        <v>19</v>
      </c>
      <c r="S280" s="4" t="s">
        <v>113</v>
      </c>
      <c r="T280" s="4" t="s">
        <v>114</v>
      </c>
      <c r="U280" s="4">
        <v>2</v>
      </c>
      <c r="V280" s="4">
        <v>3</v>
      </c>
      <c r="W280" s="4">
        <v>4</v>
      </c>
      <c r="X280" s="4">
        <v>5</v>
      </c>
    </row>
    <row r="281" spans="1:50" x14ac:dyDescent="0.2">
      <c r="A281" s="13">
        <v>1982</v>
      </c>
      <c r="B281" s="4">
        <v>1281.1971409133771</v>
      </c>
      <c r="C281" s="4">
        <v>2985.8235910928743</v>
      </c>
      <c r="D281" s="4">
        <v>3356.0565649175101</v>
      </c>
      <c r="E281" s="4">
        <v>4377.3474250050203</v>
      </c>
      <c r="F281" s="4">
        <v>1505.2969472694049</v>
      </c>
      <c r="G281" s="4">
        <v>206.11188327289</v>
      </c>
      <c r="H281" s="4">
        <v>142.93591660725701</v>
      </c>
      <c r="I281" s="4">
        <v>68.158530159758698</v>
      </c>
      <c r="J281" s="4">
        <v>42.921085785465301</v>
      </c>
      <c r="K281" s="4">
        <v>26.860301374643079</v>
      </c>
      <c r="L281" s="4">
        <v>16.50519832480958</v>
      </c>
      <c r="M281" s="4">
        <v>10.157971736502949</v>
      </c>
      <c r="N281" s="4">
        <v>3.2327904506316743</v>
      </c>
      <c r="O281" s="4">
        <v>1.22880543933461</v>
      </c>
      <c r="P281" s="4">
        <v>0.43151196817248666</v>
      </c>
      <c r="Q281" s="4" t="s">
        <v>0</v>
      </c>
      <c r="R281" s="6">
        <v>14106</v>
      </c>
      <c r="S281" s="4">
        <v>1982</v>
      </c>
      <c r="T281" s="4">
        <v>16</v>
      </c>
      <c r="U281" s="4">
        <v>1</v>
      </c>
      <c r="V281" s="4">
        <v>2</v>
      </c>
      <c r="W281" s="4">
        <v>1</v>
      </c>
      <c r="X281" s="4">
        <v>18</v>
      </c>
      <c r="Y281" s="4">
        <v>33</v>
      </c>
      <c r="Z281" s="4">
        <v>33</v>
      </c>
      <c r="AA281" s="4">
        <v>33</v>
      </c>
      <c r="AB281" s="4">
        <v>33</v>
      </c>
      <c r="AC281" s="4">
        <v>33</v>
      </c>
      <c r="AD281" s="4">
        <v>33</v>
      </c>
    </row>
    <row r="282" spans="1:50" x14ac:dyDescent="0.2">
      <c r="A282" s="13">
        <f>A281+1</f>
        <v>1983</v>
      </c>
      <c r="B282" s="4">
        <v>1810.2393834014681</v>
      </c>
      <c r="C282" s="4">
        <v>680.94825709305996</v>
      </c>
      <c r="D282" s="4">
        <v>1654.955025871714</v>
      </c>
      <c r="E282" s="4">
        <v>2979.6792329691302</v>
      </c>
      <c r="F282" s="4">
        <v>6689.8156173726693</v>
      </c>
      <c r="G282" s="4">
        <v>2042.077714420494</v>
      </c>
      <c r="H282" s="4">
        <v>371.28774899125403</v>
      </c>
      <c r="I282" s="4">
        <v>197.7217442313663</v>
      </c>
      <c r="J282" s="4">
        <v>89.186999521131796</v>
      </c>
      <c r="K282" s="4">
        <v>77.342433056742806</v>
      </c>
      <c r="L282" s="4">
        <v>57.508423654937488</v>
      </c>
      <c r="M282" s="4">
        <v>20.25467452094864</v>
      </c>
      <c r="N282" s="4">
        <v>7.8867488236947612</v>
      </c>
      <c r="O282" s="4">
        <v>6.7405470617964998</v>
      </c>
      <c r="P282" s="4">
        <v>2.4627167533919243</v>
      </c>
      <c r="Q282" s="4" t="s">
        <v>0</v>
      </c>
      <c r="R282" s="6">
        <v>21162</v>
      </c>
      <c r="S282" s="4">
        <v>1983</v>
      </c>
      <c r="T282" s="4">
        <v>2</v>
      </c>
      <c r="U282" s="4">
        <v>8</v>
      </c>
      <c r="V282" s="4">
        <v>5</v>
      </c>
      <c r="W282" s="4">
        <v>5</v>
      </c>
      <c r="X282" s="4">
        <v>1</v>
      </c>
      <c r="Y282" s="4">
        <v>9</v>
      </c>
      <c r="Z282" s="4">
        <v>28</v>
      </c>
      <c r="AA282" s="4">
        <v>28</v>
      </c>
      <c r="AB282" s="4">
        <v>30</v>
      </c>
      <c r="AC282" s="4">
        <v>28</v>
      </c>
      <c r="AD282" s="4">
        <v>27</v>
      </c>
    </row>
    <row r="283" spans="1:50" x14ac:dyDescent="0.2">
      <c r="A283" s="13">
        <f t="shared" ref="A283:A316" si="6">A282+1</f>
        <v>1984</v>
      </c>
      <c r="B283" s="4">
        <v>431.0721014515654</v>
      </c>
      <c r="C283" s="4">
        <v>348.43038711918399</v>
      </c>
      <c r="D283" s="4">
        <v>536.55323353726794</v>
      </c>
      <c r="E283" s="4">
        <v>1534.660942291109</v>
      </c>
      <c r="F283" s="4">
        <v>1904.848949270126</v>
      </c>
      <c r="G283" s="4">
        <v>4451.2314423972502</v>
      </c>
      <c r="H283" s="4">
        <v>853.24303838021297</v>
      </c>
      <c r="I283" s="4">
        <v>189.41254191494119</v>
      </c>
      <c r="J283" s="4">
        <v>88.164774004657303</v>
      </c>
      <c r="K283" s="4">
        <v>31.230174276512219</v>
      </c>
      <c r="L283" s="4">
        <v>20.832246517269898</v>
      </c>
      <c r="M283" s="4">
        <v>8.0488216897156803</v>
      </c>
      <c r="N283" s="4">
        <v>4.7789449999464004</v>
      </c>
      <c r="O283" s="4">
        <v>5.725508847459003</v>
      </c>
      <c r="P283" s="4">
        <v>2.8001992202891768</v>
      </c>
      <c r="Q283" s="4" t="s">
        <v>0</v>
      </c>
      <c r="R283" s="6">
        <v>11374</v>
      </c>
      <c r="S283" s="4">
        <v>1984</v>
      </c>
      <c r="T283" s="4">
        <v>30</v>
      </c>
      <c r="U283" s="4">
        <v>20</v>
      </c>
      <c r="V283" s="4">
        <v>14</v>
      </c>
      <c r="W283" s="4">
        <v>12</v>
      </c>
      <c r="X283" s="4">
        <v>11</v>
      </c>
      <c r="Y283" s="4">
        <v>4</v>
      </c>
      <c r="Z283" s="4">
        <v>15</v>
      </c>
      <c r="AA283" s="4">
        <v>29</v>
      </c>
      <c r="AB283" s="4">
        <v>29</v>
      </c>
      <c r="AC283" s="4">
        <v>32</v>
      </c>
      <c r="AD283" s="4">
        <v>32</v>
      </c>
    </row>
    <row r="284" spans="1:50" x14ac:dyDescent="0.2">
      <c r="A284" s="13">
        <f t="shared" si="6"/>
        <v>1985</v>
      </c>
      <c r="B284" s="4">
        <v>5918.6283260838181</v>
      </c>
      <c r="C284" s="4">
        <v>959.10820166984797</v>
      </c>
      <c r="D284" s="4">
        <v>3843.9770366978796</v>
      </c>
      <c r="E284" s="4">
        <v>1222.1036935875841</v>
      </c>
      <c r="F284" s="4">
        <v>4030.9583587736101</v>
      </c>
      <c r="G284" s="4">
        <v>2454.5217865579798</v>
      </c>
      <c r="H284" s="4">
        <v>1678.3977367979278</v>
      </c>
      <c r="I284" s="4">
        <v>330.85875776516804</v>
      </c>
      <c r="J284" s="4">
        <v>84.429725425503506</v>
      </c>
      <c r="K284" s="4">
        <v>69.424339234786814</v>
      </c>
      <c r="L284" s="4">
        <v>23.447236318220899</v>
      </c>
      <c r="M284" s="4">
        <v>7.7708504870537309</v>
      </c>
      <c r="N284" s="4">
        <v>8.59850148475517</v>
      </c>
      <c r="O284" s="4">
        <v>1.0127030455349901</v>
      </c>
      <c r="P284" s="4">
        <v>0.37920906280643968</v>
      </c>
      <c r="Q284" s="4" t="s">
        <v>0</v>
      </c>
      <c r="R284" s="6">
        <v>21312</v>
      </c>
      <c r="S284" s="4">
        <v>1985</v>
      </c>
      <c r="T284" s="4">
        <v>1</v>
      </c>
      <c r="U284" s="4">
        <v>4</v>
      </c>
      <c r="V284" s="4">
        <v>1</v>
      </c>
      <c r="W284" s="4">
        <v>16</v>
      </c>
      <c r="X284" s="4">
        <v>6</v>
      </c>
      <c r="Y284" s="4">
        <v>7</v>
      </c>
      <c r="Z284" s="4">
        <v>7</v>
      </c>
      <c r="AA284" s="4">
        <v>25</v>
      </c>
      <c r="AB284" s="4">
        <v>32</v>
      </c>
      <c r="AC284" s="4">
        <v>31</v>
      </c>
      <c r="AD284" s="4">
        <v>31</v>
      </c>
    </row>
    <row r="285" spans="1:50" x14ac:dyDescent="0.2">
      <c r="A285" s="13">
        <f t="shared" si="6"/>
        <v>1986</v>
      </c>
      <c r="B285" s="4">
        <v>2690.4730037893924</v>
      </c>
      <c r="C285" s="4">
        <v>427.83658939041197</v>
      </c>
      <c r="D285" s="4">
        <v>499.42670872581897</v>
      </c>
      <c r="E285" s="4">
        <v>1875.2632674337569</v>
      </c>
      <c r="F285" s="4">
        <v>1135.2842363791231</v>
      </c>
      <c r="G285" s="4">
        <v>1889.4835067494751</v>
      </c>
      <c r="H285" s="4">
        <v>1653.2462321086969</v>
      </c>
      <c r="I285" s="4">
        <v>1500.649099688862</v>
      </c>
      <c r="J285" s="4">
        <v>470.48050299847398</v>
      </c>
      <c r="K285" s="4">
        <v>71.677089945134497</v>
      </c>
      <c r="L285" s="4">
        <v>33.019306180404179</v>
      </c>
      <c r="M285" s="4">
        <v>14.569953123359754</v>
      </c>
      <c r="N285" s="4">
        <v>1.0669756658402199</v>
      </c>
      <c r="O285" s="4">
        <v>3.5235007726562131</v>
      </c>
      <c r="P285" s="4">
        <v>0</v>
      </c>
      <c r="Q285" s="4" t="s">
        <v>0</v>
      </c>
      <c r="R285" s="6">
        <v>12818</v>
      </c>
      <c r="S285" s="4">
        <v>1986</v>
      </c>
      <c r="T285" s="4">
        <v>5</v>
      </c>
      <c r="U285" s="4">
        <v>10</v>
      </c>
      <c r="V285" s="4">
        <v>16</v>
      </c>
      <c r="W285" s="4">
        <v>9</v>
      </c>
      <c r="X285" s="4">
        <v>23</v>
      </c>
      <c r="Y285" s="4">
        <v>10</v>
      </c>
      <c r="Z285" s="4">
        <v>8</v>
      </c>
      <c r="AA285" s="4">
        <v>3</v>
      </c>
      <c r="AB285" s="4">
        <v>10</v>
      </c>
      <c r="AC285" s="4">
        <v>30</v>
      </c>
      <c r="AD285" s="4">
        <v>30</v>
      </c>
    </row>
    <row r="286" spans="1:50" x14ac:dyDescent="0.2">
      <c r="A286" s="13">
        <f t="shared" si="6"/>
        <v>1987</v>
      </c>
      <c r="B286" s="4">
        <v>379.02038583425718</v>
      </c>
      <c r="C286" s="4">
        <v>778.79745994402003</v>
      </c>
      <c r="D286" s="4">
        <v>1082.0283318677791</v>
      </c>
      <c r="E286" s="4">
        <v>816.56316049867291</v>
      </c>
      <c r="F286" s="4">
        <v>4955.8169509827194</v>
      </c>
      <c r="G286" s="4">
        <v>1371.363734856812</v>
      </c>
      <c r="H286" s="4">
        <v>1313.0002505942471</v>
      </c>
      <c r="I286" s="4">
        <v>518.62414127628494</v>
      </c>
      <c r="J286" s="4">
        <v>1640.3787362715339</v>
      </c>
      <c r="K286" s="4">
        <v>253.47524765533799</v>
      </c>
      <c r="L286" s="4">
        <v>74.441599571053501</v>
      </c>
      <c r="M286" s="4">
        <v>29.185509072512797</v>
      </c>
      <c r="N286" s="4">
        <v>5.2602731609775715</v>
      </c>
      <c r="O286" s="4">
        <v>2.4379556067910539</v>
      </c>
      <c r="P286" s="4">
        <v>1.6889127471921872</v>
      </c>
      <c r="Q286" s="4" t="s">
        <v>0</v>
      </c>
      <c r="R286" s="6">
        <v>13298</v>
      </c>
      <c r="S286" s="4">
        <v>1987</v>
      </c>
      <c r="T286" s="4">
        <v>32</v>
      </c>
      <c r="U286" s="4">
        <v>7</v>
      </c>
      <c r="V286" s="4">
        <v>6</v>
      </c>
      <c r="W286" s="4">
        <v>21</v>
      </c>
      <c r="X286" s="4">
        <v>4</v>
      </c>
      <c r="Y286" s="4">
        <v>17</v>
      </c>
      <c r="Z286" s="4">
        <v>11</v>
      </c>
      <c r="AA286" s="4">
        <v>16</v>
      </c>
      <c r="AB286" s="4">
        <v>1</v>
      </c>
      <c r="AC286" s="4">
        <v>15</v>
      </c>
      <c r="AD286" s="4">
        <v>25</v>
      </c>
    </row>
    <row r="287" spans="1:50" x14ac:dyDescent="0.2">
      <c r="A287" s="13">
        <f t="shared" si="6"/>
        <v>1988</v>
      </c>
      <c r="B287" s="4">
        <v>1224.748566487973</v>
      </c>
      <c r="C287" s="4">
        <v>715.48632888704901</v>
      </c>
      <c r="D287" s="4">
        <v>1943.0301844542771</v>
      </c>
      <c r="E287" s="4">
        <v>3692.2809544207103</v>
      </c>
      <c r="F287" s="4">
        <v>1605.5306534845172</v>
      </c>
      <c r="G287" s="4">
        <v>5209.0447246596796</v>
      </c>
      <c r="H287" s="4">
        <v>1543.957034536812</v>
      </c>
      <c r="I287" s="4">
        <v>1169.08400314491</v>
      </c>
      <c r="J287" s="4">
        <v>673.23463683419993</v>
      </c>
      <c r="K287" s="4">
        <v>1595.7898764637298</v>
      </c>
      <c r="L287" s="4">
        <v>150.4062396707117</v>
      </c>
      <c r="M287" s="4">
        <v>89.010822661647609</v>
      </c>
      <c r="N287" s="4">
        <v>17.50391643755755</v>
      </c>
      <c r="O287" s="4">
        <v>23.583309486881841</v>
      </c>
      <c r="P287" s="4">
        <v>9.7210058894088558</v>
      </c>
      <c r="Q287" s="4" t="s">
        <v>0</v>
      </c>
      <c r="R287" s="6">
        <v>20548</v>
      </c>
      <c r="S287" s="4">
        <v>1988</v>
      </c>
      <c r="T287" s="4">
        <v>14</v>
      </c>
      <c r="U287" s="4">
        <v>6</v>
      </c>
      <c r="V287" s="4">
        <v>4</v>
      </c>
      <c r="W287" s="4">
        <v>3</v>
      </c>
      <c r="X287" s="4">
        <v>16</v>
      </c>
      <c r="Y287" s="4">
        <v>3</v>
      </c>
      <c r="Z287" s="4">
        <v>9</v>
      </c>
      <c r="AA287" s="4">
        <v>5</v>
      </c>
      <c r="AB287" s="4">
        <v>7</v>
      </c>
      <c r="AC287" s="4">
        <v>1</v>
      </c>
      <c r="AD287" s="4">
        <v>15</v>
      </c>
    </row>
    <row r="288" spans="1:50" x14ac:dyDescent="0.2">
      <c r="A288" s="13">
        <f t="shared" si="6"/>
        <v>1989</v>
      </c>
      <c r="B288" s="4">
        <v>917.48130683578347</v>
      </c>
      <c r="C288" s="4">
        <v>342.4955339601085</v>
      </c>
      <c r="D288" s="4">
        <v>672.10739981014706</v>
      </c>
      <c r="E288" s="4">
        <v>2218.37434715057</v>
      </c>
      <c r="F288" s="4">
        <v>4980.91377862236</v>
      </c>
      <c r="G288" s="4">
        <v>988.94056668564997</v>
      </c>
      <c r="H288" s="4">
        <v>3761.0731141666402</v>
      </c>
      <c r="I288" s="4">
        <v>570.92940240197004</v>
      </c>
      <c r="J288" s="4">
        <v>686.31540191074612</v>
      </c>
      <c r="K288" s="4">
        <v>265.53803559936398</v>
      </c>
      <c r="L288" s="4">
        <v>836.07504394642592</v>
      </c>
      <c r="M288" s="4">
        <v>143.6513408921119</v>
      </c>
      <c r="N288" s="4">
        <v>126.013804130669</v>
      </c>
      <c r="O288" s="4">
        <v>62.718639413752896</v>
      </c>
      <c r="P288" s="4">
        <v>83.226039186132496</v>
      </c>
      <c r="Q288" s="4" t="s">
        <v>0</v>
      </c>
      <c r="R288" s="6">
        <v>16808</v>
      </c>
      <c r="S288" s="4">
        <v>1989</v>
      </c>
      <c r="T288" s="4">
        <v>22</v>
      </c>
      <c r="U288" s="4">
        <v>21</v>
      </c>
      <c r="V288" s="4">
        <v>11</v>
      </c>
      <c r="W288" s="4">
        <v>7</v>
      </c>
      <c r="X288" s="4">
        <v>3</v>
      </c>
      <c r="Y288" s="4">
        <v>24</v>
      </c>
      <c r="Z288" s="4">
        <v>1</v>
      </c>
      <c r="AA288" s="4">
        <v>14</v>
      </c>
      <c r="AB288" s="4">
        <v>6</v>
      </c>
      <c r="AC288" s="4">
        <v>14</v>
      </c>
      <c r="AD288" s="4">
        <v>2</v>
      </c>
    </row>
    <row r="289" spans="1:30" x14ac:dyDescent="0.2">
      <c r="A289" s="13">
        <f t="shared" si="6"/>
        <v>1990</v>
      </c>
      <c r="B289" s="4">
        <v>2334.862933719085</v>
      </c>
      <c r="C289" s="4">
        <v>354.00153613515687</v>
      </c>
      <c r="D289" s="4">
        <v>119.8997430932595</v>
      </c>
      <c r="E289" s="4">
        <v>923.90820135212596</v>
      </c>
      <c r="F289" s="4">
        <v>1846.776851086204</v>
      </c>
      <c r="G289" s="4">
        <v>6192.8429520846594</v>
      </c>
      <c r="H289" s="4">
        <v>1243.0937724987568</v>
      </c>
      <c r="I289" s="4">
        <v>3057.8413936168004</v>
      </c>
      <c r="J289" s="4">
        <v>309.57231732515402</v>
      </c>
      <c r="K289" s="4">
        <v>549.24593040948696</v>
      </c>
      <c r="L289" s="4">
        <v>84.288608843988087</v>
      </c>
      <c r="M289" s="4">
        <v>789.19284239268495</v>
      </c>
      <c r="N289" s="4">
        <v>68.336237305132002</v>
      </c>
      <c r="O289" s="4">
        <v>50.743835953232605</v>
      </c>
      <c r="P289" s="4">
        <v>67.169630194487397</v>
      </c>
      <c r="Q289" s="4" t="s">
        <v>0</v>
      </c>
      <c r="R289" s="6">
        <v>18161</v>
      </c>
      <c r="S289" s="4">
        <v>1990</v>
      </c>
      <c r="T289" s="4">
        <v>7</v>
      </c>
      <c r="U289" s="4">
        <v>19</v>
      </c>
      <c r="V289" s="4">
        <v>31</v>
      </c>
      <c r="W289" s="4">
        <v>20</v>
      </c>
      <c r="X289" s="4">
        <v>14</v>
      </c>
      <c r="Y289" s="4">
        <v>2</v>
      </c>
      <c r="Z289" s="4">
        <v>13</v>
      </c>
      <c r="AA289" s="4">
        <v>1</v>
      </c>
      <c r="AB289" s="4">
        <v>21</v>
      </c>
      <c r="AC289" s="4">
        <v>6</v>
      </c>
      <c r="AD289" s="4">
        <v>23</v>
      </c>
    </row>
    <row r="290" spans="1:30" x14ac:dyDescent="0.2">
      <c r="A290" s="13">
        <f t="shared" si="6"/>
        <v>1991</v>
      </c>
      <c r="B290" s="4">
        <v>3161.0998657534374</v>
      </c>
      <c r="C290" s="4">
        <v>885.44600420642598</v>
      </c>
      <c r="D290" s="4">
        <v>318.55060277851794</v>
      </c>
      <c r="E290" s="4">
        <v>94.140886424915806</v>
      </c>
      <c r="F290" s="4">
        <v>638.94044055075301</v>
      </c>
      <c r="G290" s="4">
        <v>599.84778627919604</v>
      </c>
      <c r="H290" s="4">
        <v>1985.8919956428219</v>
      </c>
      <c r="I290" s="4">
        <v>746.46215327939501</v>
      </c>
      <c r="J290" s="4">
        <v>1605.9689242108832</v>
      </c>
      <c r="K290" s="4">
        <v>419.78271283771005</v>
      </c>
      <c r="L290" s="4">
        <v>567.50614177431999</v>
      </c>
      <c r="M290" s="4">
        <v>116.44473268686411</v>
      </c>
      <c r="N290" s="4">
        <v>351.81702405398403</v>
      </c>
      <c r="O290" s="4">
        <v>48.787263176873402</v>
      </c>
      <c r="P290" s="4">
        <v>39.781143879269564</v>
      </c>
      <c r="Q290" s="4" t="s">
        <v>0</v>
      </c>
      <c r="R290" s="6">
        <v>11664</v>
      </c>
      <c r="S290" s="4">
        <v>1991</v>
      </c>
      <c r="T290" s="4">
        <v>3</v>
      </c>
      <c r="U290" s="4">
        <v>5</v>
      </c>
      <c r="V290" s="4">
        <v>21</v>
      </c>
      <c r="W290" s="4">
        <v>33</v>
      </c>
      <c r="X290" s="4">
        <v>28</v>
      </c>
      <c r="Y290" s="4">
        <v>30</v>
      </c>
      <c r="Z290" s="4">
        <v>5</v>
      </c>
      <c r="AA290" s="4">
        <v>9</v>
      </c>
      <c r="AB290" s="4">
        <v>2</v>
      </c>
      <c r="AC290" s="4">
        <v>9</v>
      </c>
      <c r="AD290" s="4">
        <v>3</v>
      </c>
    </row>
    <row r="291" spans="1:30" x14ac:dyDescent="0.2">
      <c r="A291" s="13">
        <f t="shared" si="6"/>
        <v>1992</v>
      </c>
      <c r="B291" s="4">
        <v>1511.5823574852946</v>
      </c>
      <c r="C291" s="4">
        <v>415.78024180514944</v>
      </c>
      <c r="D291" s="4">
        <v>2360.6982400465899</v>
      </c>
      <c r="E291" s="4">
        <v>397.66955875518704</v>
      </c>
      <c r="F291" s="4">
        <v>444.52862016815999</v>
      </c>
      <c r="G291" s="4">
        <v>744.784673031735</v>
      </c>
      <c r="H291" s="4">
        <v>654.95877859425593</v>
      </c>
      <c r="I291" s="4">
        <v>938.9347563052271</v>
      </c>
      <c r="J291" s="4">
        <v>418.42093533630799</v>
      </c>
      <c r="K291" s="4">
        <v>797.942780611373</v>
      </c>
      <c r="L291" s="4">
        <v>280.29082412356502</v>
      </c>
      <c r="M291" s="4">
        <v>349.12751183418999</v>
      </c>
      <c r="N291" s="4">
        <v>149.25011801358437</v>
      </c>
      <c r="O291" s="4">
        <v>118.32496727223722</v>
      </c>
      <c r="P291" s="4">
        <v>92.828791526193157</v>
      </c>
      <c r="Q291" s="4" t="s">
        <v>0</v>
      </c>
      <c r="R291" s="6">
        <v>9962</v>
      </c>
      <c r="S291" s="4">
        <v>1992</v>
      </c>
      <c r="T291" s="4">
        <v>15</v>
      </c>
      <c r="U291" s="4">
        <v>13</v>
      </c>
      <c r="V291" s="4">
        <v>3</v>
      </c>
      <c r="W291" s="4">
        <v>26</v>
      </c>
      <c r="X291" s="4">
        <v>32</v>
      </c>
      <c r="Y291" s="4">
        <v>28</v>
      </c>
      <c r="Z291" s="4">
        <v>23</v>
      </c>
      <c r="AA291" s="4">
        <v>7</v>
      </c>
      <c r="AB291" s="4">
        <v>11</v>
      </c>
      <c r="AC291" s="4">
        <v>4</v>
      </c>
      <c r="AD291" s="4">
        <v>7</v>
      </c>
    </row>
    <row r="292" spans="1:30" x14ac:dyDescent="0.2">
      <c r="A292" s="13">
        <f t="shared" si="6"/>
        <v>1993</v>
      </c>
      <c r="B292" s="4">
        <v>2416.5107642931603</v>
      </c>
      <c r="C292" s="4">
        <v>338.12223283398788</v>
      </c>
      <c r="D292" s="4">
        <v>897.76321422255398</v>
      </c>
      <c r="E292" s="4">
        <v>3843.9291255441703</v>
      </c>
      <c r="F292" s="4">
        <v>833.42543681650307</v>
      </c>
      <c r="G292" s="4">
        <v>667.11716388470597</v>
      </c>
      <c r="H292" s="4">
        <v>345.40364895819903</v>
      </c>
      <c r="I292" s="4">
        <v>474.10272507698102</v>
      </c>
      <c r="J292" s="4">
        <v>642.90184749552202</v>
      </c>
      <c r="K292" s="4">
        <v>395.80004290469401</v>
      </c>
      <c r="L292" s="4">
        <v>347.05226214020598</v>
      </c>
      <c r="M292" s="4">
        <v>252.36084549534399</v>
      </c>
      <c r="N292" s="4">
        <v>198.30137046061301</v>
      </c>
      <c r="O292" s="4">
        <v>109.0536361573711</v>
      </c>
      <c r="P292" s="4">
        <v>128.33415672174877</v>
      </c>
      <c r="Q292" s="4" t="s">
        <v>0</v>
      </c>
      <c r="R292" s="6">
        <v>13126</v>
      </c>
      <c r="S292" s="4">
        <v>1993</v>
      </c>
      <c r="T292" s="4">
        <v>4</v>
      </c>
      <c r="U292" s="4">
        <v>15</v>
      </c>
      <c r="V292" s="4">
        <v>8</v>
      </c>
      <c r="W292" s="4">
        <v>2</v>
      </c>
      <c r="X292" s="4">
        <v>26</v>
      </c>
      <c r="Y292" s="4">
        <v>29</v>
      </c>
      <c r="Z292" s="4">
        <v>29</v>
      </c>
      <c r="AA292" s="4">
        <v>17</v>
      </c>
      <c r="AB292" s="4">
        <v>5</v>
      </c>
      <c r="AC292" s="4">
        <v>8</v>
      </c>
      <c r="AD292" s="4">
        <v>5</v>
      </c>
    </row>
    <row r="293" spans="1:30" x14ac:dyDescent="0.2">
      <c r="A293" s="13">
        <f t="shared" si="6"/>
        <v>1994</v>
      </c>
      <c r="B293" s="4">
        <v>1403.8012147202469</v>
      </c>
      <c r="C293" s="4">
        <v>507.79080063564874</v>
      </c>
      <c r="D293" s="4">
        <v>552.35579480234594</v>
      </c>
      <c r="E293" s="4">
        <v>1630.6530268793631</v>
      </c>
      <c r="F293" s="4">
        <v>4412.9362980822598</v>
      </c>
      <c r="G293" s="4">
        <v>773.52642949432106</v>
      </c>
      <c r="H293" s="4">
        <v>201.41580830461109</v>
      </c>
      <c r="I293" s="4">
        <v>173.33701705898451</v>
      </c>
      <c r="J293" s="4">
        <v>192.41451066406509</v>
      </c>
      <c r="K293" s="4">
        <v>365.569126612167</v>
      </c>
      <c r="L293" s="4">
        <v>220.28124202154271</v>
      </c>
      <c r="M293" s="4">
        <v>308.72733411071505</v>
      </c>
      <c r="N293" s="4">
        <v>112.7304053747158</v>
      </c>
      <c r="O293" s="4">
        <v>108.76270523361791</v>
      </c>
      <c r="P293" s="4">
        <v>165.18140591634187</v>
      </c>
      <c r="Q293" s="4" t="s">
        <v>0</v>
      </c>
      <c r="R293" s="6">
        <v>11732</v>
      </c>
      <c r="S293" s="4">
        <v>1994</v>
      </c>
      <c r="T293" s="4">
        <v>13</v>
      </c>
      <c r="U293" s="4">
        <v>9</v>
      </c>
      <c r="V293" s="4">
        <v>12</v>
      </c>
      <c r="W293" s="4">
        <v>13</v>
      </c>
      <c r="X293" s="4">
        <v>5</v>
      </c>
      <c r="Y293" s="4">
        <v>27</v>
      </c>
      <c r="Z293" s="4">
        <v>32</v>
      </c>
      <c r="AA293" s="4">
        <v>30</v>
      </c>
      <c r="AB293" s="4">
        <v>25</v>
      </c>
      <c r="AC293" s="4">
        <v>10</v>
      </c>
      <c r="AD293" s="4">
        <v>11</v>
      </c>
    </row>
    <row r="294" spans="1:30" x14ac:dyDescent="0.2">
      <c r="A294" s="13">
        <f t="shared" si="6"/>
        <v>1995</v>
      </c>
      <c r="B294" s="4">
        <v>1571.2991123311674</v>
      </c>
      <c r="C294" s="4">
        <v>136.6539990840281</v>
      </c>
      <c r="D294" s="4">
        <v>425.59978788448296</v>
      </c>
      <c r="E294" s="4">
        <v>1995.038421054727</v>
      </c>
      <c r="F294" s="4">
        <v>2654.4341202143296</v>
      </c>
      <c r="G294" s="4">
        <v>4322.4750499403799</v>
      </c>
      <c r="H294" s="4">
        <v>1834.4767469077822</v>
      </c>
      <c r="I294" s="4">
        <v>482.53543797939903</v>
      </c>
      <c r="J294" s="4">
        <v>293.98355627034402</v>
      </c>
      <c r="K294" s="4">
        <v>183.84051608947499</v>
      </c>
      <c r="L294" s="4">
        <v>347.35046718084698</v>
      </c>
      <c r="M294" s="4">
        <v>136.74172983537488</v>
      </c>
      <c r="N294" s="4">
        <v>255.44267186560899</v>
      </c>
      <c r="O294" s="4">
        <v>99.858590349462503</v>
      </c>
      <c r="P294" s="4">
        <v>137.26438216742099</v>
      </c>
      <c r="Q294" s="4" t="s">
        <v>0</v>
      </c>
      <c r="R294" s="6">
        <v>15651</v>
      </c>
      <c r="S294" s="4">
        <v>1995</v>
      </c>
      <c r="T294" s="4">
        <v>10</v>
      </c>
      <c r="U294" s="4">
        <v>25</v>
      </c>
      <c r="V294" s="4">
        <v>19</v>
      </c>
      <c r="W294" s="4">
        <v>8</v>
      </c>
      <c r="X294" s="4">
        <v>9</v>
      </c>
      <c r="Y294" s="4">
        <v>5</v>
      </c>
      <c r="Z294" s="4">
        <v>6</v>
      </c>
      <c r="AA294" s="4">
        <v>18</v>
      </c>
      <c r="AB294" s="4">
        <v>22</v>
      </c>
      <c r="AC294" s="4">
        <v>19</v>
      </c>
      <c r="AD294" s="4">
        <v>6</v>
      </c>
    </row>
    <row r="295" spans="1:30" x14ac:dyDescent="0.2">
      <c r="A295" s="13">
        <f t="shared" si="6"/>
        <v>1996</v>
      </c>
      <c r="B295" s="4">
        <v>1552.1146678986952</v>
      </c>
      <c r="C295" s="4">
        <v>368.87306075575884</v>
      </c>
      <c r="D295" s="4">
        <v>174.66360327215202</v>
      </c>
      <c r="E295" s="4">
        <v>348.02617925548998</v>
      </c>
      <c r="F295" s="4">
        <v>964.05616261490388</v>
      </c>
      <c r="G295" s="4">
        <v>1363.4448736232371</v>
      </c>
      <c r="H295" s="4">
        <v>1244.510591168334</v>
      </c>
      <c r="I295" s="4">
        <v>423.64949601159401</v>
      </c>
      <c r="J295" s="4">
        <v>105.2796496973193</v>
      </c>
      <c r="K295" s="4">
        <v>112.88391694434661</v>
      </c>
      <c r="L295" s="4">
        <v>76.275472774154792</v>
      </c>
      <c r="M295" s="4">
        <v>143.49829996044321</v>
      </c>
      <c r="N295" s="4">
        <v>46.629275438835897</v>
      </c>
      <c r="O295" s="4">
        <v>84.371232766511199</v>
      </c>
      <c r="P295" s="4">
        <v>110.26910671009693</v>
      </c>
      <c r="Q295" s="4" t="s">
        <v>0</v>
      </c>
      <c r="R295" s="6">
        <v>7993</v>
      </c>
      <c r="S295" s="4">
        <v>1996</v>
      </c>
      <c r="T295" s="4">
        <v>12</v>
      </c>
      <c r="U295" s="4">
        <v>17</v>
      </c>
      <c r="V295" s="4">
        <v>28</v>
      </c>
      <c r="W295" s="4">
        <v>27</v>
      </c>
      <c r="X295" s="4">
        <v>24</v>
      </c>
      <c r="Y295" s="4">
        <v>14</v>
      </c>
      <c r="Z295" s="4">
        <v>10</v>
      </c>
      <c r="AA295" s="4">
        <v>19</v>
      </c>
      <c r="AB295" s="4">
        <v>28</v>
      </c>
      <c r="AC295" s="4">
        <v>25</v>
      </c>
      <c r="AD295" s="4">
        <v>22</v>
      </c>
    </row>
    <row r="296" spans="1:30" x14ac:dyDescent="0.2">
      <c r="A296" s="13">
        <f t="shared" si="6"/>
        <v>1997</v>
      </c>
      <c r="B296" s="4">
        <v>2490.1754419758818</v>
      </c>
      <c r="C296" s="4">
        <v>383.4235931017281</v>
      </c>
      <c r="D296" s="4">
        <v>201.35364562546718</v>
      </c>
      <c r="E296" s="4">
        <v>258.66749396627552</v>
      </c>
      <c r="F296" s="4">
        <v>3109.2457486785297</v>
      </c>
      <c r="G296" s="4">
        <v>1382.5911665322608</v>
      </c>
      <c r="H296" s="4">
        <v>827.81285675270203</v>
      </c>
      <c r="I296" s="4">
        <v>996.93513004325405</v>
      </c>
      <c r="J296" s="4">
        <v>168.5721141369032</v>
      </c>
      <c r="K296" s="4">
        <v>84.327084679686209</v>
      </c>
      <c r="L296" s="4">
        <v>63.948524237640399</v>
      </c>
      <c r="M296" s="4">
        <v>69.725533418430899</v>
      </c>
      <c r="N296" s="4">
        <v>114.21113086807669</v>
      </c>
      <c r="O296" s="4">
        <v>36.691062363827399</v>
      </c>
      <c r="P296" s="4">
        <v>126.80853717293004</v>
      </c>
      <c r="Q296" s="4" t="s">
        <v>0</v>
      </c>
      <c r="R296" s="6">
        <v>11248</v>
      </c>
      <c r="S296" s="4">
        <v>1997</v>
      </c>
      <c r="T296" s="4">
        <v>6</v>
      </c>
      <c r="U296" s="4">
        <v>18</v>
      </c>
      <c r="V296" s="4">
        <v>27</v>
      </c>
      <c r="W296" s="4">
        <v>30</v>
      </c>
      <c r="X296" s="4">
        <v>7</v>
      </c>
      <c r="Y296" s="4">
        <v>15</v>
      </c>
      <c r="Z296" s="4">
        <v>17</v>
      </c>
      <c r="AA296" s="4">
        <v>6</v>
      </c>
      <c r="AB296" s="4">
        <v>26</v>
      </c>
      <c r="AC296" s="4">
        <v>26</v>
      </c>
      <c r="AD296" s="4">
        <v>26</v>
      </c>
    </row>
    <row r="297" spans="1:30" x14ac:dyDescent="0.2">
      <c r="A297" s="13">
        <f t="shared" si="6"/>
        <v>1998</v>
      </c>
      <c r="B297" s="4">
        <v>726.77285605392694</v>
      </c>
      <c r="C297" s="4">
        <v>638.85839421238313</v>
      </c>
      <c r="D297" s="4">
        <v>335.58058864750899</v>
      </c>
      <c r="E297" s="4">
        <v>239.80765678060902</v>
      </c>
      <c r="F297" s="4">
        <v>468.355187161434</v>
      </c>
      <c r="G297" s="4">
        <v>2673.6818374861405</v>
      </c>
      <c r="H297" s="4">
        <v>680.21952650813012</v>
      </c>
      <c r="I297" s="4">
        <v>429.13021778435302</v>
      </c>
      <c r="J297" s="4">
        <v>331.81494634777999</v>
      </c>
      <c r="K297" s="4">
        <v>82.786189197397505</v>
      </c>
      <c r="L297" s="4">
        <v>37.036742031686003</v>
      </c>
      <c r="M297" s="4">
        <v>12.52784203995814</v>
      </c>
      <c r="N297" s="4">
        <v>28.365043120944698</v>
      </c>
      <c r="O297" s="4">
        <v>31.273355010701298</v>
      </c>
      <c r="P297" s="4">
        <v>72.795849089532624</v>
      </c>
      <c r="Q297" s="4" t="s">
        <v>0</v>
      </c>
      <c r="R297" s="6">
        <v>7054</v>
      </c>
      <c r="S297" s="4">
        <v>1998</v>
      </c>
      <c r="T297" s="4">
        <v>26</v>
      </c>
      <c r="U297" s="4">
        <v>11</v>
      </c>
      <c r="V297" s="4">
        <v>20</v>
      </c>
      <c r="W297" s="4">
        <v>31</v>
      </c>
      <c r="X297" s="4">
        <v>31</v>
      </c>
      <c r="Y297" s="4">
        <v>6</v>
      </c>
      <c r="Z297" s="4">
        <v>22</v>
      </c>
      <c r="AA297" s="4">
        <v>20</v>
      </c>
      <c r="AB297" s="4">
        <v>18</v>
      </c>
      <c r="AC297" s="4">
        <v>27</v>
      </c>
      <c r="AD297" s="4">
        <v>29</v>
      </c>
    </row>
    <row r="298" spans="1:30" x14ac:dyDescent="0.2">
      <c r="A298" s="13">
        <f t="shared" si="6"/>
        <v>1999</v>
      </c>
      <c r="B298" s="4">
        <v>1109.4079635802048</v>
      </c>
      <c r="C298" s="4">
        <v>1018.3323778152514</v>
      </c>
      <c r="D298" s="4">
        <v>967.35039563928297</v>
      </c>
      <c r="E298" s="4">
        <v>1049.9013955870992</v>
      </c>
      <c r="F298" s="4">
        <v>598.74159900925599</v>
      </c>
      <c r="G298" s="4">
        <v>1069.2308551530671</v>
      </c>
      <c r="H298" s="4">
        <v>2690.7216922481598</v>
      </c>
      <c r="I298" s="4">
        <v>725.33409764354894</v>
      </c>
      <c r="J298" s="4">
        <v>349.90302708192502</v>
      </c>
      <c r="K298" s="4">
        <v>325.97423460389399</v>
      </c>
      <c r="L298" s="4">
        <v>119.2696721334064</v>
      </c>
      <c r="M298" s="4">
        <v>49.993121273852005</v>
      </c>
      <c r="N298" s="4">
        <v>19.074451077950659</v>
      </c>
      <c r="O298" s="4">
        <v>28.372766408285027</v>
      </c>
      <c r="P298" s="4">
        <v>95.541927027589594</v>
      </c>
      <c r="Q298" s="4" t="s">
        <v>0</v>
      </c>
      <c r="R298" s="6">
        <v>10275</v>
      </c>
      <c r="S298" s="4">
        <v>1999</v>
      </c>
      <c r="T298" s="4">
        <v>21</v>
      </c>
      <c r="U298" s="4">
        <v>3</v>
      </c>
      <c r="V298" s="4">
        <v>9</v>
      </c>
      <c r="W298" s="4">
        <v>18</v>
      </c>
      <c r="X298" s="4">
        <v>29</v>
      </c>
      <c r="Y298" s="4">
        <v>22</v>
      </c>
      <c r="Z298" s="4">
        <v>3</v>
      </c>
      <c r="AA298" s="4">
        <v>10</v>
      </c>
      <c r="AB298" s="4">
        <v>17</v>
      </c>
      <c r="AC298" s="4">
        <v>11</v>
      </c>
      <c r="AD298" s="4">
        <v>18</v>
      </c>
    </row>
    <row r="299" spans="1:30" x14ac:dyDescent="0.2">
      <c r="A299" s="13">
        <f t="shared" si="6"/>
        <v>2000</v>
      </c>
      <c r="B299" s="4">
        <v>1119.9087237025392</v>
      </c>
      <c r="C299" s="4">
        <v>410.35281543046091</v>
      </c>
      <c r="D299" s="4">
        <v>534.61296325423803</v>
      </c>
      <c r="E299" s="4">
        <v>1824.7053987421641</v>
      </c>
      <c r="F299" s="4">
        <v>1813.690221008751</v>
      </c>
      <c r="G299" s="4">
        <v>932.16759455759689</v>
      </c>
      <c r="H299" s="4">
        <v>783.15108962337308</v>
      </c>
      <c r="I299" s="4">
        <v>2563.9222337582901</v>
      </c>
      <c r="J299" s="4">
        <v>999.31515998526402</v>
      </c>
      <c r="K299" s="4">
        <v>523.27612054359702</v>
      </c>
      <c r="L299" s="4">
        <v>221.25868281178489</v>
      </c>
      <c r="M299" s="4">
        <v>149.58463063861359</v>
      </c>
      <c r="N299" s="4">
        <v>45.548681189418005</v>
      </c>
      <c r="O299" s="4">
        <v>19.840616119691301</v>
      </c>
      <c r="P299" s="4">
        <v>86.061341796303651</v>
      </c>
      <c r="Q299" s="4" t="s">
        <v>0</v>
      </c>
      <c r="R299" s="6">
        <v>12493</v>
      </c>
      <c r="S299" s="4">
        <v>2000</v>
      </c>
      <c r="T299" s="4">
        <v>18</v>
      </c>
      <c r="U299" s="4">
        <v>14</v>
      </c>
      <c r="V299" s="4">
        <v>15</v>
      </c>
      <c r="W299" s="4">
        <v>10</v>
      </c>
      <c r="X299" s="4">
        <v>12</v>
      </c>
      <c r="Y299" s="4">
        <v>25</v>
      </c>
      <c r="Z299" s="4">
        <v>20</v>
      </c>
      <c r="AA299" s="4">
        <v>2</v>
      </c>
      <c r="AB299" s="4">
        <v>3</v>
      </c>
      <c r="AC299" s="4">
        <v>7</v>
      </c>
      <c r="AD299" s="4">
        <v>10</v>
      </c>
    </row>
    <row r="300" spans="1:30" x14ac:dyDescent="0.2">
      <c r="A300" s="13">
        <f t="shared" si="6"/>
        <v>2001</v>
      </c>
      <c r="B300" s="4">
        <v>1828.9760453330514</v>
      </c>
      <c r="C300" s="4">
        <v>1052.3604566225413</v>
      </c>
      <c r="D300" s="4">
        <v>571.31520809130689</v>
      </c>
      <c r="E300" s="4">
        <v>546.26160330469907</v>
      </c>
      <c r="F300" s="4">
        <v>1380.877317678131</v>
      </c>
      <c r="G300" s="4">
        <v>1443.7108432709351</v>
      </c>
      <c r="H300" s="4">
        <v>620.91286882868906</v>
      </c>
      <c r="I300" s="4">
        <v>308.09991249046499</v>
      </c>
      <c r="J300" s="4">
        <v>917.90563502983696</v>
      </c>
      <c r="K300" s="4">
        <v>658.56947905712013</v>
      </c>
      <c r="L300" s="4">
        <v>251.76802784072399</v>
      </c>
      <c r="M300" s="4">
        <v>201.3038191463547</v>
      </c>
      <c r="N300" s="4">
        <v>79.680553401432007</v>
      </c>
      <c r="O300" s="4">
        <v>28.367589341675146</v>
      </c>
      <c r="P300" s="4">
        <v>76.509104813872781</v>
      </c>
      <c r="Q300" s="4" t="s">
        <v>0</v>
      </c>
      <c r="R300" s="6">
        <v>9976</v>
      </c>
      <c r="S300" s="4">
        <v>2001</v>
      </c>
      <c r="T300" s="4">
        <v>11</v>
      </c>
      <c r="U300" s="4">
        <v>2</v>
      </c>
      <c r="V300" s="4">
        <v>13</v>
      </c>
      <c r="W300" s="4">
        <v>22</v>
      </c>
      <c r="X300" s="4">
        <v>19</v>
      </c>
      <c r="Y300" s="4">
        <v>16</v>
      </c>
      <c r="Z300" s="4">
        <v>24</v>
      </c>
      <c r="AA300" s="4">
        <v>26</v>
      </c>
      <c r="AB300" s="4">
        <v>4</v>
      </c>
      <c r="AC300" s="4">
        <v>5</v>
      </c>
      <c r="AD300" s="4">
        <v>8</v>
      </c>
    </row>
    <row r="301" spans="1:30" x14ac:dyDescent="0.2">
      <c r="A301" s="13">
        <f t="shared" si="6"/>
        <v>2002</v>
      </c>
      <c r="B301" s="4">
        <v>810.83711521701059</v>
      </c>
      <c r="C301" s="4">
        <v>407.62779285656751</v>
      </c>
      <c r="D301" s="4">
        <v>851.26888608722709</v>
      </c>
      <c r="E301" s="4">
        <v>1230.9387008941642</v>
      </c>
      <c r="F301" s="4">
        <v>1272.0445168186241</v>
      </c>
      <c r="G301" s="4">
        <v>1655.826421574621</v>
      </c>
      <c r="H301" s="4">
        <v>861.77365607810998</v>
      </c>
      <c r="I301" s="4">
        <v>416.90589891331501</v>
      </c>
      <c r="J301" s="4">
        <v>565.02200948263692</v>
      </c>
      <c r="K301" s="4">
        <v>1060.394514597574</v>
      </c>
      <c r="L301" s="4">
        <v>528.13095637499896</v>
      </c>
      <c r="M301" s="4">
        <v>233.952637438171</v>
      </c>
      <c r="N301" s="4">
        <v>137.31455906022163</v>
      </c>
      <c r="O301" s="4">
        <v>41.568238517485902</v>
      </c>
      <c r="P301" s="4">
        <v>44.771067205671471</v>
      </c>
      <c r="Q301" s="4" t="s">
        <v>0</v>
      </c>
      <c r="R301" s="6">
        <v>10373</v>
      </c>
      <c r="S301" s="4">
        <v>2002</v>
      </c>
      <c r="T301" s="4">
        <v>24</v>
      </c>
      <c r="U301" s="4">
        <v>16</v>
      </c>
      <c r="V301" s="4">
        <v>10</v>
      </c>
      <c r="W301" s="4">
        <v>15</v>
      </c>
      <c r="X301" s="4">
        <v>22</v>
      </c>
      <c r="Y301" s="4">
        <v>13</v>
      </c>
      <c r="Z301" s="4">
        <v>18</v>
      </c>
      <c r="AA301" s="4">
        <v>22</v>
      </c>
      <c r="AB301" s="4">
        <v>9</v>
      </c>
      <c r="AC301" s="4">
        <v>2</v>
      </c>
      <c r="AD301" s="4">
        <v>4</v>
      </c>
    </row>
    <row r="302" spans="1:30" x14ac:dyDescent="0.2">
      <c r="A302" s="13">
        <f t="shared" si="6"/>
        <v>2003</v>
      </c>
      <c r="B302" s="4">
        <v>549.01113267958942</v>
      </c>
      <c r="C302" s="4">
        <v>164.92947084718779</v>
      </c>
      <c r="D302" s="4">
        <v>1044.5299652068491</v>
      </c>
      <c r="E302" s="4">
        <v>1752.2162458686992</v>
      </c>
      <c r="F302" s="4">
        <v>2078.3390397317398</v>
      </c>
      <c r="G302" s="4">
        <v>1907.6337374237398</v>
      </c>
      <c r="H302" s="4">
        <v>2554.92830594526</v>
      </c>
      <c r="I302" s="4">
        <v>1444.5475061492</v>
      </c>
      <c r="J302" s="4">
        <v>660.13151779450504</v>
      </c>
      <c r="K302" s="4">
        <v>860.49367271676704</v>
      </c>
      <c r="L302" s="4">
        <v>1751.9745639057601</v>
      </c>
      <c r="M302" s="4">
        <v>758.15658089619706</v>
      </c>
      <c r="N302" s="4">
        <v>285.27591399259103</v>
      </c>
      <c r="O302" s="4">
        <v>148.07091504680707</v>
      </c>
      <c r="P302" s="4">
        <v>107.92337440990498</v>
      </c>
      <c r="Q302" s="4" t="s">
        <v>0</v>
      </c>
      <c r="R302" s="6">
        <v>16085</v>
      </c>
      <c r="S302" s="4">
        <v>2003</v>
      </c>
      <c r="T302" s="4">
        <v>27</v>
      </c>
      <c r="U302" s="4">
        <v>26</v>
      </c>
      <c r="V302" s="4">
        <v>7</v>
      </c>
      <c r="W302" s="4">
        <v>11</v>
      </c>
      <c r="X302" s="4">
        <v>10</v>
      </c>
      <c r="Y302" s="4">
        <v>11</v>
      </c>
      <c r="Z302" s="4">
        <v>4</v>
      </c>
      <c r="AA302" s="4">
        <v>4</v>
      </c>
      <c r="AB302" s="4">
        <v>8</v>
      </c>
      <c r="AC302" s="4">
        <v>3</v>
      </c>
      <c r="AD302" s="4">
        <v>1</v>
      </c>
    </row>
    <row r="303" spans="1:30" x14ac:dyDescent="0.2">
      <c r="A303" s="13">
        <f t="shared" si="6"/>
        <v>2004</v>
      </c>
      <c r="B303" s="4">
        <v>394.99293659743569</v>
      </c>
      <c r="C303" s="4">
        <v>285.51467417810801</v>
      </c>
      <c r="D303" s="4">
        <v>181.79759265156659</v>
      </c>
      <c r="E303" s="4">
        <v>1371.6403047955798</v>
      </c>
      <c r="F303" s="4">
        <v>1337.7699132842522</v>
      </c>
      <c r="G303" s="4">
        <v>1017.779403100998</v>
      </c>
      <c r="H303" s="4">
        <v>598.47151193736511</v>
      </c>
      <c r="I303" s="4">
        <v>648.220197834327</v>
      </c>
      <c r="J303" s="4">
        <v>320.567259470377</v>
      </c>
      <c r="K303" s="4">
        <v>200.45865955929949</v>
      </c>
      <c r="L303" s="4">
        <v>199.80390618228711</v>
      </c>
      <c r="M303" s="4">
        <v>360.71473988198994</v>
      </c>
      <c r="N303" s="4">
        <v>153.50062665580572</v>
      </c>
      <c r="O303" s="4">
        <v>37.238176496495704</v>
      </c>
      <c r="P303" s="4">
        <v>28.494550289324287</v>
      </c>
      <c r="Q303" s="4" t="s">
        <v>0</v>
      </c>
      <c r="R303" s="6">
        <v>7150</v>
      </c>
      <c r="S303" s="4">
        <v>2004</v>
      </c>
      <c r="T303" s="4">
        <v>33</v>
      </c>
      <c r="U303" s="4">
        <v>22</v>
      </c>
      <c r="V303" s="4">
        <v>29</v>
      </c>
      <c r="W303" s="4">
        <v>14</v>
      </c>
      <c r="X303" s="4">
        <v>20</v>
      </c>
      <c r="Y303" s="4">
        <v>23</v>
      </c>
      <c r="Z303" s="4">
        <v>25</v>
      </c>
      <c r="AA303" s="4">
        <v>12</v>
      </c>
      <c r="AB303" s="4">
        <v>20</v>
      </c>
      <c r="AC303" s="4">
        <v>17</v>
      </c>
      <c r="AD303" s="4">
        <v>12</v>
      </c>
    </row>
    <row r="304" spans="1:30" x14ac:dyDescent="0.2">
      <c r="A304" s="13">
        <f t="shared" si="6"/>
        <v>2005</v>
      </c>
      <c r="B304" s="4">
        <v>397.08746873783195</v>
      </c>
      <c r="C304" s="4">
        <v>151.1540606748043</v>
      </c>
      <c r="D304" s="4">
        <v>246.94516679793401</v>
      </c>
      <c r="E304" s="4">
        <v>1073.3716942940271</v>
      </c>
      <c r="F304" s="4">
        <v>3007.7863102085698</v>
      </c>
      <c r="G304" s="4">
        <v>2022.714936951068</v>
      </c>
      <c r="H304" s="4">
        <v>1055.114668712579</v>
      </c>
      <c r="I304" s="4">
        <v>479.41808406811703</v>
      </c>
      <c r="J304" s="4">
        <v>364.39360118601002</v>
      </c>
      <c r="K304" s="4">
        <v>267.81908606632419</v>
      </c>
      <c r="L304" s="4">
        <v>71.976702617671606</v>
      </c>
      <c r="M304" s="4">
        <v>151.96926717704392</v>
      </c>
      <c r="N304" s="4">
        <v>248.05519629195899</v>
      </c>
      <c r="O304" s="4">
        <v>96.248198521419411</v>
      </c>
      <c r="P304" s="4">
        <v>98.304297981624643</v>
      </c>
      <c r="Q304" s="4" t="s">
        <v>0</v>
      </c>
      <c r="R304" s="6">
        <v>10794</v>
      </c>
      <c r="S304" s="4">
        <v>2005</v>
      </c>
      <c r="T304" s="4">
        <v>31</v>
      </c>
      <c r="U304" s="4">
        <v>27</v>
      </c>
      <c r="V304" s="4">
        <v>25</v>
      </c>
      <c r="W304" s="4">
        <v>17</v>
      </c>
      <c r="X304" s="4">
        <v>8</v>
      </c>
      <c r="Y304" s="4">
        <v>8</v>
      </c>
      <c r="Z304" s="4">
        <v>14</v>
      </c>
      <c r="AA304" s="4">
        <v>15</v>
      </c>
      <c r="AB304" s="4">
        <v>12</v>
      </c>
      <c r="AC304" s="4">
        <v>12</v>
      </c>
      <c r="AD304" s="4">
        <v>24</v>
      </c>
    </row>
    <row r="305" spans="1:30" x14ac:dyDescent="0.2">
      <c r="A305" s="13">
        <f t="shared" si="6"/>
        <v>2006</v>
      </c>
      <c r="B305" s="4">
        <v>871.77240609429919</v>
      </c>
      <c r="C305" s="4">
        <v>45.437187573112901</v>
      </c>
      <c r="D305" s="4">
        <v>60.802783569629803</v>
      </c>
      <c r="E305" s="4">
        <v>380.63268752066</v>
      </c>
      <c r="F305" s="4">
        <v>1015.7793631505509</v>
      </c>
      <c r="G305" s="4">
        <v>1297.588340049944</v>
      </c>
      <c r="H305" s="4">
        <v>831.09495211115791</v>
      </c>
      <c r="I305" s="4">
        <v>399.71362751219704</v>
      </c>
      <c r="J305" s="4">
        <v>228.16182320197808</v>
      </c>
      <c r="K305" s="4">
        <v>196.35867384302287</v>
      </c>
      <c r="L305" s="4">
        <v>94.353142826676503</v>
      </c>
      <c r="M305" s="4">
        <v>58.500544751833203</v>
      </c>
      <c r="N305" s="4">
        <v>84.550156264916893</v>
      </c>
      <c r="O305" s="4">
        <v>114.0073749656202</v>
      </c>
      <c r="P305" s="4">
        <v>111.26766727445798</v>
      </c>
      <c r="Q305" s="4" t="s">
        <v>0</v>
      </c>
      <c r="R305" s="6">
        <v>5934</v>
      </c>
      <c r="S305" s="4">
        <v>2006</v>
      </c>
      <c r="T305" s="4">
        <v>23</v>
      </c>
      <c r="U305" s="4">
        <v>32</v>
      </c>
      <c r="V305" s="4">
        <v>32</v>
      </c>
      <c r="W305" s="4">
        <v>25</v>
      </c>
      <c r="X305" s="4">
        <v>25</v>
      </c>
      <c r="Y305" s="4">
        <v>18</v>
      </c>
      <c r="Z305" s="4">
        <v>19</v>
      </c>
      <c r="AA305" s="4">
        <v>23</v>
      </c>
      <c r="AB305" s="4">
        <v>24</v>
      </c>
      <c r="AC305" s="4">
        <v>18</v>
      </c>
      <c r="AD305" s="4">
        <v>21</v>
      </c>
    </row>
    <row r="306" spans="1:30" x14ac:dyDescent="0.2">
      <c r="A306" s="13">
        <f t="shared" si="6"/>
        <v>2007</v>
      </c>
      <c r="B306" s="4">
        <v>2353.4981003769876</v>
      </c>
      <c r="C306" s="4">
        <v>45.155155670789405</v>
      </c>
      <c r="D306" s="4">
        <v>117.91343988676101</v>
      </c>
      <c r="E306" s="4">
        <v>444.67801793895205</v>
      </c>
      <c r="F306" s="4">
        <v>1500.5727012194779</v>
      </c>
      <c r="G306" s="4">
        <v>1766.5862626688161</v>
      </c>
      <c r="H306" s="4">
        <v>1275.0089306242771</v>
      </c>
      <c r="I306" s="4">
        <v>919.89805362298205</v>
      </c>
      <c r="J306" s="4">
        <v>388.17812248277301</v>
      </c>
      <c r="K306" s="4">
        <v>173.87465601298189</v>
      </c>
      <c r="L306" s="4">
        <v>161.03903666047151</v>
      </c>
      <c r="M306" s="4">
        <v>139.93716840757901</v>
      </c>
      <c r="N306" s="4">
        <v>63.462886133929892</v>
      </c>
      <c r="O306" s="4">
        <v>79.589280499930794</v>
      </c>
      <c r="P306" s="4">
        <v>152.23146433808049</v>
      </c>
      <c r="Q306" s="4" t="s">
        <v>0</v>
      </c>
      <c r="R306" s="6">
        <v>9716</v>
      </c>
      <c r="S306" s="4">
        <v>2007</v>
      </c>
      <c r="T306" s="4">
        <v>8</v>
      </c>
      <c r="U306" s="4">
        <v>33</v>
      </c>
      <c r="V306" s="4">
        <v>30</v>
      </c>
      <c r="W306" s="4">
        <v>24</v>
      </c>
      <c r="X306" s="4">
        <v>17</v>
      </c>
      <c r="Y306" s="4">
        <v>12</v>
      </c>
      <c r="Z306" s="4">
        <v>12</v>
      </c>
      <c r="AA306" s="4">
        <v>8</v>
      </c>
      <c r="AB306" s="4">
        <v>15</v>
      </c>
      <c r="AC306" s="4">
        <v>21</v>
      </c>
      <c r="AD306" s="4">
        <v>14</v>
      </c>
    </row>
    <row r="307" spans="1:30" x14ac:dyDescent="0.2">
      <c r="A307" s="13">
        <f t="shared" si="6"/>
        <v>2008</v>
      </c>
      <c r="B307" s="4">
        <v>516.23489715899984</v>
      </c>
      <c r="C307" s="4">
        <v>96.863190607901103</v>
      </c>
      <c r="D307" s="4">
        <v>84.686192820932604</v>
      </c>
      <c r="E307" s="4">
        <v>169.42731826567228</v>
      </c>
      <c r="F307" s="4">
        <v>548.02959503130501</v>
      </c>
      <c r="G307" s="4">
        <v>1131.0551635012077</v>
      </c>
      <c r="H307" s="4">
        <v>888.65327509805502</v>
      </c>
      <c r="I307" s="4">
        <v>618.14718953388297</v>
      </c>
      <c r="J307" s="4">
        <v>392.23226651404599</v>
      </c>
      <c r="K307" s="4">
        <v>153.65714032969481</v>
      </c>
      <c r="L307" s="4">
        <v>128.15014312212091</v>
      </c>
      <c r="M307" s="4">
        <v>97.766352394092095</v>
      </c>
      <c r="N307" s="4">
        <v>44.098301835116899</v>
      </c>
      <c r="O307" s="4">
        <v>24.17515394924499</v>
      </c>
      <c r="P307" s="4">
        <v>151.76218539580364</v>
      </c>
      <c r="Q307" s="4" t="s">
        <v>0</v>
      </c>
      <c r="R307" s="6">
        <v>5165</v>
      </c>
      <c r="S307" s="4">
        <v>2008</v>
      </c>
      <c r="T307" s="4">
        <v>28</v>
      </c>
      <c r="U307" s="4">
        <v>30</v>
      </c>
      <c r="V307" s="4">
        <v>33</v>
      </c>
      <c r="W307" s="4">
        <v>32</v>
      </c>
      <c r="X307" s="4">
        <v>30</v>
      </c>
      <c r="Y307" s="4">
        <v>21</v>
      </c>
      <c r="Z307" s="4">
        <v>16</v>
      </c>
      <c r="AA307" s="4">
        <v>13</v>
      </c>
      <c r="AB307" s="4">
        <v>14</v>
      </c>
      <c r="AC307" s="4">
        <v>23</v>
      </c>
      <c r="AD307" s="4">
        <v>17</v>
      </c>
    </row>
    <row r="308" spans="1:30" x14ac:dyDescent="0.2">
      <c r="A308" s="13">
        <f t="shared" si="6"/>
        <v>2009</v>
      </c>
      <c r="B308" s="4">
        <v>797.59902280525421</v>
      </c>
      <c r="C308" s="4">
        <v>218.65489656077312</v>
      </c>
      <c r="D308" s="4">
        <v>431.40313451101196</v>
      </c>
      <c r="E308" s="4">
        <v>444.28181433951198</v>
      </c>
      <c r="F308" s="4">
        <v>247.79435837919499</v>
      </c>
      <c r="G308" s="4">
        <v>393.00248928053099</v>
      </c>
      <c r="H308" s="4">
        <v>557.55505608730004</v>
      </c>
      <c r="I308" s="4">
        <v>442.79419116840103</v>
      </c>
      <c r="J308" s="4">
        <v>322.58921329881599</v>
      </c>
      <c r="K308" s="4">
        <v>154.97971465975979</v>
      </c>
      <c r="L308" s="4">
        <v>103.1687477238289</v>
      </c>
      <c r="M308" s="4">
        <v>33.980440626837904</v>
      </c>
      <c r="N308" s="4">
        <v>34.098361680305104</v>
      </c>
      <c r="O308" s="4">
        <v>17.805062517033889</v>
      </c>
      <c r="P308" s="4">
        <v>71.449218720716402</v>
      </c>
      <c r="Q308" s="4" t="s">
        <v>0</v>
      </c>
      <c r="R308" s="6">
        <v>4448</v>
      </c>
      <c r="S308" s="4">
        <v>2009</v>
      </c>
      <c r="T308" s="4">
        <v>25</v>
      </c>
      <c r="U308" s="4">
        <v>24</v>
      </c>
      <c r="V308" s="4">
        <v>17</v>
      </c>
      <c r="W308" s="4">
        <v>23</v>
      </c>
      <c r="X308" s="4">
        <v>33</v>
      </c>
      <c r="Y308" s="4">
        <v>31</v>
      </c>
      <c r="Z308" s="4">
        <v>26</v>
      </c>
      <c r="AA308" s="4">
        <v>21</v>
      </c>
      <c r="AB308" s="4">
        <v>19</v>
      </c>
      <c r="AC308" s="4">
        <v>22</v>
      </c>
      <c r="AD308" s="4">
        <v>19</v>
      </c>
    </row>
    <row r="309" spans="1:30" x14ac:dyDescent="0.2">
      <c r="A309" s="13">
        <f t="shared" si="6"/>
        <v>2010</v>
      </c>
      <c r="B309" s="4">
        <v>510.6855051848093</v>
      </c>
      <c r="C309" s="4">
        <v>129.64372498437211</v>
      </c>
      <c r="D309" s="4">
        <v>248.71098681554901</v>
      </c>
      <c r="E309" s="4">
        <v>2966.3178268977099</v>
      </c>
      <c r="F309" s="4">
        <v>1332.4205033264061</v>
      </c>
      <c r="G309" s="4">
        <v>416.31230167410507</v>
      </c>
      <c r="H309" s="4">
        <v>358.82757358731504</v>
      </c>
      <c r="I309" s="4">
        <v>379.50624003487201</v>
      </c>
      <c r="J309" s="4">
        <v>399.055839788784</v>
      </c>
      <c r="K309" s="4">
        <v>271.61625147274799</v>
      </c>
      <c r="L309" s="4">
        <v>234.29322831193102</v>
      </c>
      <c r="M309" s="4">
        <v>85.071717553481491</v>
      </c>
      <c r="N309" s="4">
        <v>50.4943110482658</v>
      </c>
      <c r="O309" s="4">
        <v>29.391379492489101</v>
      </c>
      <c r="P309" s="4">
        <v>62.845401527237854</v>
      </c>
      <c r="Q309" s="4" t="s">
        <v>0</v>
      </c>
      <c r="R309" s="6">
        <v>7544</v>
      </c>
      <c r="S309" s="4">
        <v>2010</v>
      </c>
      <c r="T309" s="4">
        <v>29</v>
      </c>
      <c r="U309" s="4">
        <v>28</v>
      </c>
      <c r="V309" s="4">
        <v>23</v>
      </c>
      <c r="W309" s="4">
        <v>6</v>
      </c>
      <c r="X309" s="4">
        <v>21</v>
      </c>
      <c r="Y309" s="4">
        <v>32</v>
      </c>
      <c r="Z309" s="4">
        <v>30</v>
      </c>
      <c r="AA309" s="4">
        <v>24</v>
      </c>
      <c r="AB309" s="4">
        <v>13</v>
      </c>
      <c r="AC309" s="4">
        <v>13</v>
      </c>
      <c r="AD309" s="4">
        <v>9</v>
      </c>
    </row>
    <row r="310" spans="1:30" x14ac:dyDescent="0.2">
      <c r="A310" s="13">
        <f t="shared" si="6"/>
        <v>2011</v>
      </c>
      <c r="B310" s="4">
        <v>1114.8176775511463</v>
      </c>
      <c r="C310" s="4">
        <v>118.79164210796469</v>
      </c>
      <c r="D310" s="4">
        <v>267.62964011235999</v>
      </c>
      <c r="E310" s="4">
        <v>360.47177020798301</v>
      </c>
      <c r="F310" s="4">
        <v>1854.558309003522</v>
      </c>
      <c r="G310" s="4">
        <v>908.47803213038799</v>
      </c>
      <c r="H310" s="4">
        <v>266.40111650468396</v>
      </c>
      <c r="I310" s="4">
        <v>151.4241302058962</v>
      </c>
      <c r="J310" s="4">
        <v>236.85688138453</v>
      </c>
      <c r="K310" s="4">
        <v>235.524005568354</v>
      </c>
      <c r="L310" s="4">
        <v>197.49543819997001</v>
      </c>
      <c r="M310" s="4">
        <v>150.7432829833312</v>
      </c>
      <c r="N310" s="4">
        <v>63.245896811974603</v>
      </c>
      <c r="O310" s="4">
        <v>30.005804841498396</v>
      </c>
      <c r="P310" s="4">
        <v>79.515358342512911</v>
      </c>
      <c r="Q310" s="4" t="s">
        <v>0</v>
      </c>
      <c r="R310" s="6">
        <v>6111</v>
      </c>
      <c r="S310" s="4">
        <v>2011</v>
      </c>
      <c r="T310" s="4">
        <v>20</v>
      </c>
      <c r="U310" s="4">
        <v>31</v>
      </c>
      <c r="V310" s="4">
        <v>24</v>
      </c>
      <c r="W310" s="4">
        <v>28</v>
      </c>
      <c r="X310" s="4">
        <v>13</v>
      </c>
      <c r="Y310" s="4">
        <v>26</v>
      </c>
      <c r="Z310" s="4">
        <v>31</v>
      </c>
      <c r="AA310" s="4">
        <v>32</v>
      </c>
      <c r="AB310" s="4">
        <v>23</v>
      </c>
      <c r="AC310" s="4">
        <v>16</v>
      </c>
      <c r="AD310" s="4">
        <v>13</v>
      </c>
    </row>
    <row r="311" spans="1:30" x14ac:dyDescent="0.2">
      <c r="A311" s="13">
        <f t="shared" si="6"/>
        <v>2012</v>
      </c>
      <c r="B311" s="4">
        <v>1169.7468055176932</v>
      </c>
      <c r="C311" s="4">
        <v>235.29354269310943</v>
      </c>
      <c r="D311" s="4">
        <v>442.37807908681702</v>
      </c>
      <c r="E311" s="4">
        <v>3254.1193219614402</v>
      </c>
      <c r="F311" s="4">
        <v>760.8315597022621</v>
      </c>
      <c r="G311" s="4">
        <v>1228.4251895627981</v>
      </c>
      <c r="H311" s="4">
        <v>420.573665548733</v>
      </c>
      <c r="I311" s="4">
        <v>168.22247889586038</v>
      </c>
      <c r="J311" s="4">
        <v>127.46396984256602</v>
      </c>
      <c r="K311" s="4">
        <v>176.0056160035291</v>
      </c>
      <c r="L311" s="4">
        <v>144.39096521806439</v>
      </c>
      <c r="M311" s="4">
        <v>127.2313738653045</v>
      </c>
      <c r="N311" s="4">
        <v>105.8440345084596</v>
      </c>
      <c r="O311" s="4">
        <v>37.651909930683395</v>
      </c>
      <c r="P311" s="4">
        <v>67.265202339366809</v>
      </c>
      <c r="Q311" s="4" t="s">
        <v>0</v>
      </c>
      <c r="R311" s="6">
        <v>8504</v>
      </c>
      <c r="S311" s="4">
        <v>2012</v>
      </c>
      <c r="T311" s="4">
        <v>19</v>
      </c>
      <c r="U311" s="4">
        <v>23</v>
      </c>
      <c r="V311" s="4">
        <v>18</v>
      </c>
      <c r="W311" s="4">
        <v>4</v>
      </c>
      <c r="X311" s="4">
        <v>27</v>
      </c>
      <c r="Y311" s="4">
        <v>19</v>
      </c>
      <c r="Z311" s="4">
        <v>27</v>
      </c>
      <c r="AA311" s="4">
        <v>31</v>
      </c>
      <c r="AB311" s="4">
        <v>27</v>
      </c>
      <c r="AC311" s="4">
        <v>20</v>
      </c>
      <c r="AD311" s="4">
        <v>16</v>
      </c>
    </row>
    <row r="312" spans="1:30" x14ac:dyDescent="0.2">
      <c r="A312" s="13">
        <f t="shared" si="6"/>
        <v>2013</v>
      </c>
      <c r="B312" s="4">
        <v>1226.6993740579987</v>
      </c>
      <c r="C312" s="4">
        <v>104.16616237551689</v>
      </c>
      <c r="D312" s="4">
        <v>216.974744820979</v>
      </c>
      <c r="E312" s="4">
        <v>973.89135144076204</v>
      </c>
      <c r="F312" s="4">
        <v>5001.8704376808937</v>
      </c>
      <c r="G312" s="4">
        <v>1160.9728060942559</v>
      </c>
      <c r="H312" s="4">
        <v>724.53457198516094</v>
      </c>
      <c r="I312" s="4">
        <v>254.133155272122</v>
      </c>
      <c r="J312" s="4">
        <v>86.00155599627</v>
      </c>
      <c r="K312" s="4">
        <v>77.67340889471221</v>
      </c>
      <c r="L312" s="4">
        <v>102.13572991435439</v>
      </c>
      <c r="M312" s="4">
        <v>76.77260200906899</v>
      </c>
      <c r="N312" s="4">
        <v>70.947116597655807</v>
      </c>
      <c r="O312" s="4">
        <v>38.850950967474105</v>
      </c>
      <c r="P312" s="4">
        <v>51.189662249860774</v>
      </c>
      <c r="Q312" s="4" t="s">
        <v>0</v>
      </c>
      <c r="R312" s="6">
        <v>10289</v>
      </c>
      <c r="S312" s="4">
        <v>2012</v>
      </c>
      <c r="T312" s="4">
        <v>17</v>
      </c>
      <c r="U312" s="4">
        <v>29</v>
      </c>
      <c r="V312" s="4">
        <v>26</v>
      </c>
      <c r="W312" s="4">
        <v>19</v>
      </c>
      <c r="X312" s="4">
        <v>2</v>
      </c>
      <c r="Y312" s="4">
        <v>20</v>
      </c>
      <c r="Z312" s="4">
        <v>21</v>
      </c>
      <c r="AA312" s="4">
        <v>27</v>
      </c>
      <c r="AB312" s="4">
        <v>31</v>
      </c>
      <c r="AC312" s="4">
        <v>29</v>
      </c>
      <c r="AD312" s="4">
        <v>20</v>
      </c>
    </row>
    <row r="313" spans="1:30" x14ac:dyDescent="0.2">
      <c r="A313" s="13">
        <f t="shared" si="6"/>
        <v>2014</v>
      </c>
      <c r="B313" s="4">
        <v>2255.9940609517384</v>
      </c>
      <c r="C313" s="4">
        <v>580.09025277090598</v>
      </c>
      <c r="D313" s="4">
        <v>272.35031450190149</v>
      </c>
      <c r="E313" s="4">
        <v>365.88796679782803</v>
      </c>
      <c r="F313" s="4">
        <v>1704.9059066577449</v>
      </c>
      <c r="G313" s="4">
        <v>6257.1015804289209</v>
      </c>
      <c r="H313" s="4">
        <v>3254.7321558090498</v>
      </c>
      <c r="I313" s="4">
        <v>693.32854670842005</v>
      </c>
      <c r="J313" s="4">
        <v>381.32741669562796</v>
      </c>
      <c r="K313" s="4">
        <v>138.81521478734763</v>
      </c>
      <c r="L313" s="4">
        <v>53.130948886387792</v>
      </c>
      <c r="M313" s="4">
        <v>74.660573974950495</v>
      </c>
      <c r="N313" s="4">
        <v>75.652553478379602</v>
      </c>
      <c r="O313" s="4">
        <v>35.507819840258705</v>
      </c>
      <c r="P313" s="4">
        <v>93.018278527575092</v>
      </c>
      <c r="Q313" s="4" t="s">
        <v>0</v>
      </c>
      <c r="R313" s="6">
        <v>16288</v>
      </c>
      <c r="S313" s="4">
        <v>2012</v>
      </c>
      <c r="T313" s="4">
        <v>9</v>
      </c>
      <c r="U313" s="4">
        <v>12</v>
      </c>
      <c r="V313" s="4">
        <v>22</v>
      </c>
      <c r="W313" s="4">
        <v>29</v>
      </c>
      <c r="X313" s="4">
        <v>15</v>
      </c>
      <c r="Y313" s="4">
        <v>1</v>
      </c>
      <c r="Z313" s="4">
        <v>2</v>
      </c>
      <c r="AA313" s="4">
        <v>11</v>
      </c>
      <c r="AB313" s="4">
        <v>16</v>
      </c>
      <c r="AC313" s="4">
        <v>24</v>
      </c>
      <c r="AD313" s="4">
        <v>28</v>
      </c>
    </row>
    <row r="314" spans="1:30" x14ac:dyDescent="0.2">
      <c r="A314" s="13">
        <f t="shared" si="6"/>
        <v>2015</v>
      </c>
      <c r="B314" s="4">
        <v>1183.396250315378</v>
      </c>
      <c r="C314" s="4">
        <v>809.48496566717415</v>
      </c>
      <c r="D314" s="4">
        <v>2296.2801802949398</v>
      </c>
      <c r="E314" s="4">
        <v>582.89352824004902</v>
      </c>
      <c r="F314" s="4">
        <v>1221.271590733355</v>
      </c>
      <c r="G314" s="4">
        <v>2275.6349879982599</v>
      </c>
      <c r="H314" s="4">
        <v>4433.3202941167392</v>
      </c>
      <c r="I314" s="4">
        <v>1291.7719444199172</v>
      </c>
      <c r="J314" s="4">
        <v>304.88412113385107</v>
      </c>
      <c r="K314" s="4">
        <v>145.39236777205343</v>
      </c>
      <c r="L314" s="4">
        <v>17.255847220624492</v>
      </c>
      <c r="M314" s="4">
        <v>15.96209985512343</v>
      </c>
      <c r="N314" s="4">
        <v>28.973675317946402</v>
      </c>
      <c r="O314" s="4">
        <v>17.082190412333226</v>
      </c>
      <c r="P314" s="4">
        <v>35.720507839512528</v>
      </c>
    </row>
    <row r="315" spans="1:30" x14ac:dyDescent="0.2">
      <c r="A315" s="13">
        <f t="shared" si="6"/>
        <v>2016</v>
      </c>
      <c r="B315" s="4">
        <v>748.83054528189507</v>
      </c>
      <c r="C315" s="4">
        <v>436.89680828031703</v>
      </c>
      <c r="D315" s="4">
        <v>630.43428212773392</v>
      </c>
      <c r="E315" s="4">
        <v>3323.0101433077202</v>
      </c>
      <c r="F315" s="4">
        <v>1363.554723075624</v>
      </c>
      <c r="G315" s="4">
        <v>921.66055419723386</v>
      </c>
      <c r="H315" s="4">
        <v>1301.0486306759351</v>
      </c>
      <c r="I315" s="4">
        <v>1918.6593738555468</v>
      </c>
      <c r="J315" s="4">
        <v>376.04030142745995</v>
      </c>
      <c r="K315" s="4">
        <v>147.0194298329483</v>
      </c>
      <c r="L315" s="4">
        <v>48.134720034056095</v>
      </c>
      <c r="M315" s="4">
        <v>10.3351737773708</v>
      </c>
      <c r="N315" s="4">
        <v>10.709402671190791</v>
      </c>
      <c r="O315" s="4">
        <v>3.0273760106653902</v>
      </c>
      <c r="P315" s="4">
        <v>4.5415042970499524</v>
      </c>
    </row>
    <row r="316" spans="1:30" x14ac:dyDescent="0.2">
      <c r="A316" s="13">
        <f t="shared" si="6"/>
        <v>2017</v>
      </c>
      <c r="B316" s="4">
        <v>585.72088104037095</v>
      </c>
      <c r="C316" s="4">
        <v>288.56700906989676</v>
      </c>
      <c r="D316" s="4">
        <v>460.24838987271255</v>
      </c>
      <c r="E316" s="4">
        <v>2367.1334870996152</v>
      </c>
      <c r="F316" s="4">
        <v>2863.3031484016001</v>
      </c>
      <c r="G316" s="4">
        <v>1246.9707341805649</v>
      </c>
      <c r="H316" s="4">
        <v>861.29384805940697</v>
      </c>
      <c r="I316" s="4">
        <v>774.20970282719804</v>
      </c>
      <c r="J316" s="4">
        <v>918.78480148252606</v>
      </c>
      <c r="K316" s="4">
        <v>262.38787942183603</v>
      </c>
      <c r="L316" s="4">
        <v>93.376811559374303</v>
      </c>
      <c r="M316" s="4">
        <v>32.0879809745499</v>
      </c>
      <c r="N316" s="4">
        <v>3.6121456527139602</v>
      </c>
      <c r="O316" s="4">
        <v>1.4165088457910799</v>
      </c>
      <c r="P316" s="4">
        <v>4.7971886352319961</v>
      </c>
    </row>
    <row r="317" spans="1:30" x14ac:dyDescent="0.2">
      <c r="B317" s="4" t="s">
        <v>0</v>
      </c>
      <c r="C317" s="4" t="s">
        <v>77</v>
      </c>
      <c r="D317" s="4" t="s">
        <v>92</v>
      </c>
      <c r="E317" s="4" t="s">
        <v>115</v>
      </c>
      <c r="F317" s="4" t="s">
        <v>0</v>
      </c>
      <c r="G317" s="4" t="s">
        <v>116</v>
      </c>
      <c r="H317" s="4" t="s">
        <v>79</v>
      </c>
      <c r="I317" s="4" t="s">
        <v>117</v>
      </c>
      <c r="J317" s="4" t="s">
        <v>118</v>
      </c>
    </row>
    <row r="318" spans="1:30" x14ac:dyDescent="0.2">
      <c r="B318" s="4" t="s">
        <v>0</v>
      </c>
      <c r="C318" s="4">
        <v>1979</v>
      </c>
      <c r="D318" s="4">
        <v>1982</v>
      </c>
      <c r="E318" s="4">
        <v>1985</v>
      </c>
      <c r="F318" s="4">
        <v>1988</v>
      </c>
      <c r="G318" s="4">
        <v>1991</v>
      </c>
      <c r="H318" s="4">
        <v>1994</v>
      </c>
      <c r="I318" s="4">
        <v>1996</v>
      </c>
      <c r="J318" s="4">
        <v>1997</v>
      </c>
      <c r="K318" s="4">
        <v>1999</v>
      </c>
      <c r="L318" s="4">
        <v>2000</v>
      </c>
      <c r="M318" s="4">
        <v>2002</v>
      </c>
      <c r="N318" s="4">
        <v>2004</v>
      </c>
      <c r="O318" s="4">
        <v>2006</v>
      </c>
      <c r="P318" s="4">
        <v>2007</v>
      </c>
      <c r="Q318" s="4">
        <v>2008</v>
      </c>
      <c r="R318" s="4" t="s">
        <v>119</v>
      </c>
      <c r="S318" s="4">
        <v>2009</v>
      </c>
      <c r="T318" s="4">
        <v>2010</v>
      </c>
      <c r="U318" s="4">
        <v>2012</v>
      </c>
      <c r="V318" s="4">
        <v>2014</v>
      </c>
    </row>
    <row r="319" spans="1:30" x14ac:dyDescent="0.2">
      <c r="B319" s="4" t="s">
        <v>0</v>
      </c>
      <c r="C319" s="4">
        <v>46314</v>
      </c>
      <c r="D319" s="4">
        <v>17805</v>
      </c>
      <c r="E319" s="4">
        <v>14965</v>
      </c>
      <c r="F319" s="4">
        <v>12280.047689999999</v>
      </c>
      <c r="G319" s="4">
        <v>7729.5211740000004</v>
      </c>
      <c r="H319" s="4">
        <v>9129.6207649999997</v>
      </c>
      <c r="I319" s="4">
        <v>5552.9040080000004</v>
      </c>
      <c r="J319" s="4">
        <v>6319.4875490000004</v>
      </c>
      <c r="K319" s="4">
        <v>9488.7866040000008</v>
      </c>
      <c r="L319" s="4">
        <v>7371.8335509999997</v>
      </c>
      <c r="M319" s="4">
        <v>11560.449339999999</v>
      </c>
      <c r="N319" s="4">
        <v>6818.7390079999996</v>
      </c>
      <c r="O319" s="4">
        <v>2940.0927700000002</v>
      </c>
      <c r="P319" s="4">
        <v>3618.120222</v>
      </c>
      <c r="Q319" s="4">
        <v>4667.5030159999997</v>
      </c>
      <c r="R319" s="4">
        <v>2869.7125430000001</v>
      </c>
      <c r="S319" s="4">
        <v>10023.03476</v>
      </c>
      <c r="T319" s="4">
        <v>6600.3990860000004</v>
      </c>
      <c r="U319" s="4">
        <v>13072.70542</v>
      </c>
    </row>
    <row r="320" spans="1:30" x14ac:dyDescent="0.2">
      <c r="B320" s="4" t="s">
        <v>0</v>
      </c>
      <c r="C320" s="4">
        <v>1979</v>
      </c>
      <c r="D320" s="4">
        <v>1982</v>
      </c>
      <c r="E320" s="4">
        <v>1985</v>
      </c>
      <c r="F320" s="4">
        <v>1988</v>
      </c>
      <c r="G320" s="4">
        <v>1991</v>
      </c>
      <c r="H320" s="4">
        <v>1994</v>
      </c>
      <c r="I320" s="4">
        <v>1996</v>
      </c>
      <c r="J320" s="4">
        <v>1997</v>
      </c>
      <c r="K320" s="4">
        <v>1999</v>
      </c>
      <c r="L320" s="4">
        <v>2000</v>
      </c>
      <c r="M320" s="4">
        <v>2002</v>
      </c>
      <c r="N320" s="4">
        <v>2004</v>
      </c>
      <c r="O320" s="4">
        <v>2006</v>
      </c>
      <c r="P320" s="4">
        <v>2007</v>
      </c>
      <c r="Q320" s="4">
        <v>2008</v>
      </c>
      <c r="R320" s="4">
        <v>2009</v>
      </c>
      <c r="S320" s="4">
        <v>2010</v>
      </c>
      <c r="T320" s="4">
        <v>2011</v>
      </c>
    </row>
    <row r="321" spans="1:27" x14ac:dyDescent="0.2">
      <c r="B321" s="4" t="s">
        <v>0</v>
      </c>
      <c r="C321" s="4" t="s">
        <v>120</v>
      </c>
      <c r="D321" s="4">
        <v>2.5</v>
      </c>
      <c r="E321" s="4">
        <v>0.2</v>
      </c>
      <c r="F321" s="4">
        <v>0.2</v>
      </c>
      <c r="G321" s="4">
        <v>0.2</v>
      </c>
      <c r="H321" s="4">
        <v>0.2</v>
      </c>
      <c r="I321" s="4">
        <v>0.19236371399999999</v>
      </c>
      <c r="J321" s="4">
        <v>0.15962095500000001</v>
      </c>
      <c r="K321" s="4">
        <v>0.15143526500000001</v>
      </c>
      <c r="L321" s="4">
        <v>0.225106474</v>
      </c>
      <c r="M321" s="4">
        <v>0.13097104000000001</v>
      </c>
      <c r="N321" s="4">
        <v>0.126878195</v>
      </c>
      <c r="O321" s="4">
        <v>0.15143526500000001</v>
      </c>
      <c r="P321" s="4">
        <v>0.15962095500000001</v>
      </c>
      <c r="Q321" s="4">
        <v>0.184178024</v>
      </c>
      <c r="R321" s="4">
        <v>0.31264905599999998</v>
      </c>
      <c r="S321" s="4">
        <v>0.360170359</v>
      </c>
      <c r="T321" s="4">
        <v>0.245570699</v>
      </c>
      <c r="U321" s="4">
        <v>0.25</v>
      </c>
      <c r="V321" s="4">
        <f>U322/U319</f>
        <v>0.20447745857643598</v>
      </c>
    </row>
    <row r="322" spans="1:27" x14ac:dyDescent="0.2">
      <c r="B322" s="4" t="s">
        <v>121</v>
      </c>
      <c r="C322" s="4">
        <v>3561</v>
      </c>
      <c r="D322" s="4">
        <v>2993</v>
      </c>
      <c r="E322" s="4">
        <v>2456.0095379999998</v>
      </c>
      <c r="F322" s="4">
        <v>1545.904235</v>
      </c>
      <c r="G322" s="4">
        <v>1756.207762</v>
      </c>
      <c r="H322" s="4">
        <v>886.35983810000005</v>
      </c>
      <c r="I322" s="4">
        <v>956.99326880000001</v>
      </c>
      <c r="J322" s="4">
        <v>2135.987298</v>
      </c>
      <c r="K322" s="4">
        <v>965.49670400000002</v>
      </c>
      <c r="L322" s="4">
        <v>1466.768941</v>
      </c>
      <c r="M322" s="4">
        <v>1032.597546</v>
      </c>
      <c r="N322" s="4">
        <v>469.30041440000002</v>
      </c>
      <c r="O322" s="4">
        <v>666.37823470000001</v>
      </c>
      <c r="P322" s="4">
        <v>1459.2904129999999</v>
      </c>
      <c r="Q322" s="4">
        <v>1033.5853959999999</v>
      </c>
      <c r="R322" s="4">
        <v>2461.3636550000001</v>
      </c>
      <c r="S322" s="4">
        <v>1650.0997709999999</v>
      </c>
      <c r="T322" s="4">
        <v>3236.3082220000001</v>
      </c>
      <c r="U322" s="4">
        <v>2673.0735810000001</v>
      </c>
    </row>
    <row r="323" spans="1:27" x14ac:dyDescent="0.2">
      <c r="C323" s="4">
        <v>1756.207762</v>
      </c>
      <c r="D323" s="4">
        <v>886.35983810000005</v>
      </c>
      <c r="E323" s="4">
        <v>956.99326880000001</v>
      </c>
      <c r="F323" s="4">
        <v>2135.987298</v>
      </c>
      <c r="G323" s="4">
        <v>965.49670400000002</v>
      </c>
      <c r="H323" s="4">
        <v>1466.768941</v>
      </c>
      <c r="I323" s="4">
        <v>1032.597546</v>
      </c>
      <c r="J323" s="4">
        <v>469.30041440000002</v>
      </c>
      <c r="K323" s="4">
        <v>666.37823470000001</v>
      </c>
      <c r="L323" s="4">
        <v>1459.2904129999999</v>
      </c>
      <c r="M323" s="4">
        <v>1033.5853959999999</v>
      </c>
      <c r="N323" s="4">
        <v>2461.3636550000001</v>
      </c>
      <c r="O323" s="4">
        <v>1650.0997709999999</v>
      </c>
      <c r="P323" s="4">
        <v>3236.3082220000001</v>
      </c>
      <c r="Q323" s="4">
        <v>3054.0310439999998</v>
      </c>
    </row>
    <row r="324" spans="1:27" x14ac:dyDescent="0.2">
      <c r="B324" s="4" t="s">
        <v>0</v>
      </c>
      <c r="C324" s="4" t="s">
        <v>77</v>
      </c>
      <c r="D324" s="4" t="s">
        <v>79</v>
      </c>
      <c r="E324" s="4" t="s">
        <v>122</v>
      </c>
      <c r="F324" s="4" t="s">
        <v>0</v>
      </c>
      <c r="G324" s="4" t="s">
        <v>116</v>
      </c>
      <c r="H324" s="4" t="s">
        <v>79</v>
      </c>
      <c r="I324" s="4" t="s">
        <v>117</v>
      </c>
      <c r="J324" s="4" t="s">
        <v>118</v>
      </c>
      <c r="K324" s="4" t="s">
        <v>112</v>
      </c>
      <c r="L324" s="4" t="s">
        <v>19</v>
      </c>
      <c r="M324" s="4" t="s">
        <v>113</v>
      </c>
      <c r="N324" s="4" t="s">
        <v>114</v>
      </c>
      <c r="O324" s="4">
        <v>2</v>
      </c>
      <c r="P324" s="4" t="s">
        <v>123</v>
      </c>
      <c r="Q324" s="4" t="s">
        <v>114</v>
      </c>
      <c r="R324" s="4">
        <v>3</v>
      </c>
      <c r="S324" s="4" t="s">
        <v>123</v>
      </c>
      <c r="T324" s="4" t="s">
        <v>114</v>
      </c>
    </row>
    <row r="325" spans="1:27" x14ac:dyDescent="0.2">
      <c r="B325" s="4" t="s">
        <v>0</v>
      </c>
      <c r="C325" s="4">
        <v>69110</v>
      </c>
      <c r="D325" s="4">
        <v>41132</v>
      </c>
      <c r="E325" s="4">
        <v>3884</v>
      </c>
      <c r="F325" s="4">
        <v>413</v>
      </c>
      <c r="G325" s="4">
        <v>534</v>
      </c>
      <c r="H325" s="4">
        <v>128</v>
      </c>
      <c r="I325" s="4">
        <v>30</v>
      </c>
      <c r="J325" s="4">
        <v>4</v>
      </c>
      <c r="K325" s="4">
        <v>28</v>
      </c>
      <c r="L325" s="4">
        <v>59</v>
      </c>
      <c r="M325" s="4">
        <v>69</v>
      </c>
      <c r="N325" s="4">
        <v>29</v>
      </c>
      <c r="O325" s="4">
        <v>3</v>
      </c>
      <c r="P325" s="4">
        <v>1</v>
      </c>
      <c r="Q325" s="4">
        <v>0</v>
      </c>
      <c r="R325" s="4" t="s">
        <v>0</v>
      </c>
      <c r="S325" s="6">
        <v>115424</v>
      </c>
      <c r="T325" s="4">
        <v>46314</v>
      </c>
      <c r="U325" s="4">
        <v>1</v>
      </c>
      <c r="V325" s="4">
        <v>1</v>
      </c>
      <c r="W325" s="4">
        <v>3</v>
      </c>
      <c r="X325" s="4">
        <v>16</v>
      </c>
    </row>
    <row r="326" spans="1:27" x14ac:dyDescent="0.2">
      <c r="B326" s="4" t="s">
        <v>0</v>
      </c>
      <c r="C326" s="4">
        <v>108</v>
      </c>
      <c r="D326" s="4">
        <v>3401</v>
      </c>
      <c r="E326" s="4">
        <v>4108</v>
      </c>
      <c r="F326" s="4">
        <v>7637</v>
      </c>
      <c r="G326" s="4">
        <v>1790</v>
      </c>
      <c r="H326" s="4">
        <v>283</v>
      </c>
      <c r="I326" s="4">
        <v>141</v>
      </c>
      <c r="J326" s="4">
        <v>178</v>
      </c>
      <c r="K326" s="4">
        <v>90</v>
      </c>
      <c r="L326" s="4">
        <v>55</v>
      </c>
      <c r="M326" s="4">
        <v>122</v>
      </c>
      <c r="N326" s="4">
        <v>0</v>
      </c>
      <c r="O326" s="4">
        <v>0</v>
      </c>
      <c r="P326" s="4">
        <v>0</v>
      </c>
      <c r="Q326" s="4">
        <v>0</v>
      </c>
      <c r="R326" s="4" t="s">
        <v>0</v>
      </c>
      <c r="S326" s="6">
        <v>17913</v>
      </c>
      <c r="T326" s="4">
        <v>17805</v>
      </c>
      <c r="U326" s="4">
        <v>14</v>
      </c>
      <c r="V326" s="4">
        <v>7</v>
      </c>
      <c r="W326" s="4">
        <v>2</v>
      </c>
      <c r="X326" s="4">
        <v>1</v>
      </c>
    </row>
    <row r="327" spans="1:27" x14ac:dyDescent="0.2">
      <c r="B327" s="4" t="s">
        <v>0</v>
      </c>
      <c r="C327" s="4">
        <v>2076</v>
      </c>
      <c r="D327" s="4">
        <v>929</v>
      </c>
      <c r="E327" s="4">
        <v>8149</v>
      </c>
      <c r="F327" s="4">
        <v>898</v>
      </c>
      <c r="G327" s="4">
        <v>2186</v>
      </c>
      <c r="H327" s="4">
        <v>1510</v>
      </c>
      <c r="I327" s="4">
        <v>1127</v>
      </c>
      <c r="J327" s="4">
        <v>130</v>
      </c>
      <c r="K327" s="4">
        <v>21</v>
      </c>
      <c r="L327" s="4">
        <v>7</v>
      </c>
      <c r="M327" s="4">
        <v>8</v>
      </c>
      <c r="N327" s="4">
        <v>0</v>
      </c>
      <c r="O327" s="4">
        <v>0</v>
      </c>
      <c r="P327" s="4">
        <v>0</v>
      </c>
      <c r="Q327" s="4">
        <v>0</v>
      </c>
      <c r="R327" s="4" t="s">
        <v>0</v>
      </c>
      <c r="S327" s="6">
        <v>17041</v>
      </c>
      <c r="T327" s="4">
        <v>14965</v>
      </c>
      <c r="U327" s="4">
        <v>6</v>
      </c>
      <c r="V327" s="4">
        <v>15</v>
      </c>
      <c r="W327" s="4">
        <v>1</v>
      </c>
      <c r="X327" s="4">
        <v>11</v>
      </c>
    </row>
    <row r="328" spans="1:27" x14ac:dyDescent="0.2">
      <c r="B328" s="4" t="s">
        <v>0</v>
      </c>
      <c r="C328" s="4">
        <v>10.85474</v>
      </c>
      <c r="D328" s="4">
        <v>1112</v>
      </c>
      <c r="E328" s="4">
        <v>3586</v>
      </c>
      <c r="F328" s="4">
        <v>3864</v>
      </c>
      <c r="G328" s="4">
        <v>739</v>
      </c>
      <c r="H328" s="4">
        <v>1882</v>
      </c>
      <c r="I328" s="4">
        <v>403</v>
      </c>
      <c r="J328" s="4">
        <v>151</v>
      </c>
      <c r="K328" s="4">
        <v>129.52866</v>
      </c>
      <c r="L328" s="4">
        <v>254.51902999999999</v>
      </c>
      <c r="M328" s="4">
        <v>159</v>
      </c>
      <c r="N328" s="4">
        <v>0</v>
      </c>
      <c r="O328" s="4">
        <v>0</v>
      </c>
      <c r="P328" s="4">
        <v>0</v>
      </c>
      <c r="Q328" s="4">
        <v>0</v>
      </c>
      <c r="R328" s="4" t="s">
        <v>0</v>
      </c>
      <c r="S328" s="6">
        <v>12291</v>
      </c>
      <c r="T328" s="4">
        <v>12280.047689999999</v>
      </c>
      <c r="U328" s="4">
        <v>18</v>
      </c>
      <c r="V328" s="4">
        <v>13</v>
      </c>
      <c r="W328" s="4">
        <v>6</v>
      </c>
      <c r="X328" s="4">
        <v>2</v>
      </c>
    </row>
    <row r="329" spans="1:27" x14ac:dyDescent="0.2">
      <c r="B329" s="4" t="s">
        <v>0</v>
      </c>
      <c r="C329" s="4">
        <v>639.26753799999994</v>
      </c>
      <c r="D329" s="4">
        <v>5942.3292549999996</v>
      </c>
      <c r="E329" s="4">
        <v>967.02642100000003</v>
      </c>
      <c r="F329" s="4">
        <v>214.547946</v>
      </c>
      <c r="G329" s="4">
        <v>224.12922699999999</v>
      </c>
      <c r="H329" s="4">
        <v>133.045368</v>
      </c>
      <c r="I329" s="4">
        <v>119.732088</v>
      </c>
      <c r="J329" s="4">
        <v>38.685293000000001</v>
      </c>
      <c r="K329" s="4">
        <v>37.037005999999998</v>
      </c>
      <c r="L329" s="4">
        <v>14.667192999999999</v>
      </c>
      <c r="M329" s="4">
        <v>16.038739</v>
      </c>
      <c r="N329" s="4">
        <v>5.2750120000000003</v>
      </c>
      <c r="O329" s="4">
        <v>7.8624049999999999</v>
      </c>
      <c r="P329" s="4">
        <v>4.59</v>
      </c>
      <c r="Q329" s="4">
        <v>4.5552210000000004</v>
      </c>
      <c r="R329" s="4" t="s">
        <v>0</v>
      </c>
      <c r="S329" s="6">
        <v>8369</v>
      </c>
      <c r="T329" s="4">
        <v>7729.5211740000004</v>
      </c>
      <c r="U329" s="4">
        <v>8</v>
      </c>
      <c r="V329" s="4">
        <v>4</v>
      </c>
      <c r="W329" s="4">
        <v>15</v>
      </c>
      <c r="X329" s="4">
        <v>17</v>
      </c>
    </row>
    <row r="330" spans="1:27" x14ac:dyDescent="0.2">
      <c r="A330" s="13">
        <v>1994</v>
      </c>
      <c r="C330" s="11">
        <f>'[1]Numbers at age'!BB76</f>
        <v>982.76115858118749</v>
      </c>
      <c r="D330" s="11">
        <f>'[1]Numbers at age'!BC76</f>
        <v>4093.5920020435501</v>
      </c>
      <c r="E330" s="11">
        <f>'[1]Numbers at age'!BD76</f>
        <v>1215.6902914844813</v>
      </c>
      <c r="F330" s="11">
        <f>'[1]Numbers at age'!BE76</f>
        <v>1833.1341107374619</v>
      </c>
      <c r="G330" s="11">
        <f>'[1]Numbers at age'!BF76</f>
        <v>2262.1063862060532</v>
      </c>
      <c r="H330" s="11">
        <f>'[1]Numbers at age'!BG76</f>
        <v>386.26789024298483</v>
      </c>
      <c r="I330" s="11">
        <f>'[1]Numbers at age'!BH76</f>
        <v>106.73179282390603</v>
      </c>
      <c r="J330" s="11">
        <f>'[1]Numbers at age'!BI76</f>
        <v>97.478186574197395</v>
      </c>
      <c r="K330" s="11">
        <f>'[1]Numbers at age'!BJ76</f>
        <v>54.402527562685464</v>
      </c>
      <c r="L330" s="11">
        <f>'[1]Numbers at age'!BK76</f>
        <v>65.035806689766815</v>
      </c>
      <c r="M330" s="11">
        <f>'[1]Numbers at age'!BL76</f>
        <v>28.18229377980262</v>
      </c>
      <c r="N330" s="11">
        <f>'[1]Numbers at age'!BM76</f>
        <v>44.872013288938945</v>
      </c>
      <c r="O330" s="11">
        <f>'[1]Numbers at age'!BN76</f>
        <v>18.819945790116325</v>
      </c>
      <c r="P330" s="11">
        <f>'[1]Numbers at age'!BO76</f>
        <v>17.631710900244627</v>
      </c>
      <c r="Q330" s="11">
        <f>'[1]Numbers at age'!BP76</f>
        <v>18.233360262000915</v>
      </c>
      <c r="R330" s="4" t="s">
        <v>0</v>
      </c>
      <c r="S330" s="6">
        <v>9582</v>
      </c>
      <c r="T330" s="4">
        <v>9129.6207649999997</v>
      </c>
      <c r="U330" s="4">
        <v>11</v>
      </c>
      <c r="V330" s="4">
        <v>6</v>
      </c>
      <c r="W330" s="4">
        <v>12</v>
      </c>
      <c r="X330" s="4">
        <v>9</v>
      </c>
      <c r="Z330" s="4">
        <f>SUM(C330:Q330)</f>
        <v>11224.939476967376</v>
      </c>
      <c r="AA330" s="4">
        <v>1756.207762</v>
      </c>
    </row>
    <row r="331" spans="1:27" x14ac:dyDescent="0.2">
      <c r="A331" s="13">
        <v>1996</v>
      </c>
      <c r="C331" s="11">
        <f>'[1]Numbers at age'!BB77</f>
        <v>1800.2540548465252</v>
      </c>
      <c r="D331" s="11">
        <f>'[1]Numbers at age'!BC77</f>
        <v>566.66512888455964</v>
      </c>
      <c r="E331" s="11">
        <f>'[1]Numbers at age'!BD77</f>
        <v>552.16056768551664</v>
      </c>
      <c r="F331" s="11">
        <f>'[1]Numbers at age'!BE77</f>
        <v>2741.0596904608105</v>
      </c>
      <c r="G331" s="11">
        <f>'[1]Numbers at age'!BF77</f>
        <v>914.96275760038895</v>
      </c>
      <c r="H331" s="11">
        <f>'[1]Numbers at age'!BG77</f>
        <v>633.53149225310881</v>
      </c>
      <c r="I331" s="11">
        <f>'[1]Numbers at age'!BH77</f>
        <v>585.04104992738485</v>
      </c>
      <c r="J331" s="11">
        <f>'[1]Numbers at age'!BI77</f>
        <v>141.69026351600186</v>
      </c>
      <c r="K331" s="11">
        <f>'[1]Numbers at age'!BJ77</f>
        <v>38.615812969369813</v>
      </c>
      <c r="L331" s="11">
        <f>'[1]Numbers at age'!BK77</f>
        <v>28.17004469426351</v>
      </c>
      <c r="M331" s="11">
        <f>'[1]Numbers at age'!BL77</f>
        <v>22.420988926846114</v>
      </c>
      <c r="N331" s="11">
        <f>'[1]Numbers at age'!BM77</f>
        <v>39.471901745703633</v>
      </c>
      <c r="O331" s="11">
        <f>'[1]Numbers at age'!BN77</f>
        <v>13.931626983224199</v>
      </c>
      <c r="P331" s="11">
        <f>'[1]Numbers at age'!BO77</f>
        <v>24.815192203863479</v>
      </c>
      <c r="Q331" s="11">
        <f>'[1]Numbers at age'!BP77</f>
        <v>11.366710991337596</v>
      </c>
      <c r="R331" s="4" t="s">
        <v>0</v>
      </c>
      <c r="S331" s="6">
        <v>6525</v>
      </c>
      <c r="T331" s="4">
        <v>5552.9040080000004</v>
      </c>
      <c r="U331" s="4">
        <v>7</v>
      </c>
      <c r="V331" s="4">
        <v>17</v>
      </c>
      <c r="W331" s="4">
        <v>16</v>
      </c>
      <c r="X331" s="4">
        <v>4</v>
      </c>
      <c r="Z331" s="4">
        <f t="shared" ref="Z331:Z344" si="7">SUM(C331:Q331)</f>
        <v>8114.1572836889036</v>
      </c>
      <c r="AA331" s="4">
        <v>886.35983810000005</v>
      </c>
    </row>
    <row r="332" spans="1:27" x14ac:dyDescent="0.2">
      <c r="A332" s="13">
        <v>1997</v>
      </c>
      <c r="C332" s="11">
        <f>'[1]Numbers at age'!BB78</f>
        <v>13250.613373648708</v>
      </c>
      <c r="D332" s="11">
        <f>'[1]Numbers at age'!BC78</f>
        <v>2878.5767288666211</v>
      </c>
      <c r="E332" s="11">
        <f>'[1]Numbers at age'!BD78</f>
        <v>439.59123713133761</v>
      </c>
      <c r="F332" s="11">
        <f>'[1]Numbers at age'!BE78</f>
        <v>535.61607998997511</v>
      </c>
      <c r="G332" s="11">
        <f>'[1]Numbers at age'!BF78</f>
        <v>2326.9733475132466</v>
      </c>
      <c r="H332" s="11">
        <f>'[1]Numbers at age'!BG78</f>
        <v>546.09999066156536</v>
      </c>
      <c r="I332" s="11">
        <f>'[1]Numbers at age'!BH78</f>
        <v>313.07351929888273</v>
      </c>
      <c r="J332" s="11">
        <f>'[1]Numbers at age'!BI78</f>
        <v>290.57854856976724</v>
      </c>
      <c r="K332" s="11">
        <f>'[1]Numbers at age'!BJ78</f>
        <v>75.132543144049421</v>
      </c>
      <c r="L332" s="11">
        <f>'[1]Numbers at age'!BK78</f>
        <v>27.840972544487752</v>
      </c>
      <c r="M332" s="11">
        <f>'[1]Numbers at age'!BL78</f>
        <v>30.877438700909686</v>
      </c>
      <c r="N332" s="11">
        <f>'[1]Numbers at age'!BM78</f>
        <v>35.150721886410039</v>
      </c>
      <c r="O332" s="11">
        <f>'[1]Numbers at age'!BN78</f>
        <v>38.945678801291407</v>
      </c>
      <c r="P332" s="11">
        <f>'[1]Numbers at age'!BO78</f>
        <v>18.732704332357997</v>
      </c>
      <c r="Q332" s="11">
        <f>'[1]Numbers at age'!BP78</f>
        <v>26.406440849537375</v>
      </c>
      <c r="R332" s="4" t="s">
        <v>0</v>
      </c>
      <c r="S332" s="6">
        <v>18703</v>
      </c>
      <c r="T332" s="4">
        <v>6319.4875490000004</v>
      </c>
      <c r="U332" s="4">
        <v>2</v>
      </c>
      <c r="V332" s="4">
        <v>9</v>
      </c>
      <c r="W332" s="4">
        <v>17</v>
      </c>
      <c r="X332" s="4">
        <v>14</v>
      </c>
      <c r="Z332" s="4">
        <f t="shared" si="7"/>
        <v>20834.20932593914</v>
      </c>
      <c r="AA332" s="4">
        <v>956.99326880000001</v>
      </c>
    </row>
    <row r="333" spans="1:27" x14ac:dyDescent="0.2">
      <c r="A333" s="13">
        <v>1999</v>
      </c>
      <c r="C333" s="11">
        <f>'[1]Numbers at age'!BB79</f>
        <v>607.20365204314089</v>
      </c>
      <c r="D333" s="11">
        <f>'[1]Numbers at age'!BC79</f>
        <v>1779.9949573565414</v>
      </c>
      <c r="E333" s="11">
        <f>'[1]Numbers at age'!BD79</f>
        <v>3717.0605546896682</v>
      </c>
      <c r="F333" s="11">
        <f>'[1]Numbers at age'!BE79</f>
        <v>1809.6749418485813</v>
      </c>
      <c r="G333" s="11">
        <f>'[1]Numbers at age'!BF79</f>
        <v>651.86233586042465</v>
      </c>
      <c r="H333" s="11">
        <f>'[1]Numbers at age'!BG79</f>
        <v>397.52067222069672</v>
      </c>
      <c r="I333" s="11">
        <f>'[1]Numbers at age'!BH79</f>
        <v>1548.0324536911166</v>
      </c>
      <c r="J333" s="11">
        <f>'[1]Numbers at age'!BI79</f>
        <v>526.25221785246345</v>
      </c>
      <c r="K333" s="11">
        <f>'[1]Numbers at age'!BJ79</f>
        <v>180.0208387427418</v>
      </c>
      <c r="L333" s="11">
        <f>'[1]Numbers at age'!BK79</f>
        <v>141.64589914118926</v>
      </c>
      <c r="M333" s="11">
        <f>'[1]Numbers at age'!BL79</f>
        <v>48.242948504005611</v>
      </c>
      <c r="N333" s="11">
        <f>'[1]Numbers at age'!BM79</f>
        <v>20.499547221307374</v>
      </c>
      <c r="O333" s="11">
        <f>'[1]Numbers at age'!BN79</f>
        <v>10.266812617242888</v>
      </c>
      <c r="P333" s="11">
        <f>'[1]Numbers at age'!BO79</f>
        <v>7.7953667945466423</v>
      </c>
      <c r="Q333" s="11">
        <f>'[1]Numbers at age'!BP79</f>
        <v>4.7565796359356476</v>
      </c>
      <c r="R333" s="4" t="s">
        <v>0</v>
      </c>
      <c r="S333" s="6">
        <v>9601</v>
      </c>
      <c r="T333" s="4">
        <v>9488.7866040000008</v>
      </c>
      <c r="U333" s="4">
        <v>13</v>
      </c>
      <c r="V333" s="4">
        <v>11</v>
      </c>
      <c r="W333" s="4">
        <v>5</v>
      </c>
      <c r="X333" s="4">
        <v>8</v>
      </c>
      <c r="Z333" s="4">
        <f t="shared" si="7"/>
        <v>11450.8297782196</v>
      </c>
      <c r="AA333" s="4">
        <v>2135.987298</v>
      </c>
    </row>
    <row r="334" spans="1:27" x14ac:dyDescent="0.2">
      <c r="A334" s="13">
        <v>2000</v>
      </c>
      <c r="C334" s="11">
        <f>'[1]Numbers at age'!BB80</f>
        <v>460.36640314288741</v>
      </c>
      <c r="D334" s="11">
        <f>'[1]Numbers at age'!BC80</f>
        <v>1322.0302786364743</v>
      </c>
      <c r="E334" s="11">
        <f>'[1]Numbers at age'!BD80</f>
        <v>1230.0548587568856</v>
      </c>
      <c r="F334" s="11">
        <f>'[1]Numbers at age'!BE80</f>
        <v>2588.0272894162349</v>
      </c>
      <c r="G334" s="11">
        <f>'[1]Numbers at age'!BF80</f>
        <v>1011.8277908265522</v>
      </c>
      <c r="H334" s="11">
        <f>'[1]Numbers at age'!BG80</f>
        <v>326.61534286706569</v>
      </c>
      <c r="I334" s="11">
        <f>'[1]Numbers at age'!BH80</f>
        <v>308.364222094105</v>
      </c>
      <c r="J334" s="11">
        <f>'[1]Numbers at age'!BI80</f>
        <v>949.55203490381814</v>
      </c>
      <c r="K334" s="11">
        <f>'[1]Numbers at age'!BJ80</f>
        <v>277.58517164363906</v>
      </c>
      <c r="L334" s="11">
        <f>'[1]Numbers at age'!BK80</f>
        <v>134.09810972327733</v>
      </c>
      <c r="M334" s="11">
        <f>'[1]Numbers at age'!BL80</f>
        <v>60.258588897339891</v>
      </c>
      <c r="N334" s="11">
        <f>'[1]Numbers at age'!BM80</f>
        <v>35.599602250829598</v>
      </c>
      <c r="O334" s="11">
        <f>'[1]Numbers at age'!BN80</f>
        <v>6.9873676475258382</v>
      </c>
      <c r="P334" s="11">
        <f>'[1]Numbers at age'!BO80</f>
        <v>4.555128344657561</v>
      </c>
      <c r="Q334" s="11">
        <f>'[1]Numbers at age'!BP80</f>
        <v>4.7172468428053334</v>
      </c>
      <c r="R334" s="4" t="s">
        <v>0</v>
      </c>
      <c r="S334" s="6">
        <v>7630</v>
      </c>
      <c r="T334" s="4">
        <v>7371.8335509999997</v>
      </c>
      <c r="U334" s="4">
        <v>12</v>
      </c>
      <c r="V334" s="4">
        <v>12</v>
      </c>
      <c r="W334" s="4">
        <v>11</v>
      </c>
      <c r="X334" s="4">
        <v>5</v>
      </c>
      <c r="Z334" s="4">
        <f t="shared" si="7"/>
        <v>8720.6394359940987</v>
      </c>
      <c r="AA334" s="4">
        <v>965.49670400000002</v>
      </c>
    </row>
    <row r="335" spans="1:27" x14ac:dyDescent="0.2">
      <c r="A335" s="13">
        <v>2002</v>
      </c>
      <c r="C335" s="11">
        <f>'[1]Numbers at age'!BB81</f>
        <v>722.9260511694863</v>
      </c>
      <c r="D335" s="11">
        <f>'[1]Numbers at age'!BC81</f>
        <v>4281.0913729044087</v>
      </c>
      <c r="E335" s="11">
        <f>'[1]Numbers at age'!BD81</f>
        <v>3931.0117698336262</v>
      </c>
      <c r="F335" s="11">
        <f>'[1]Numbers at age'!BE81</f>
        <v>1435.1814671399898</v>
      </c>
      <c r="G335" s="11">
        <f>'[1]Numbers at age'!BF81</f>
        <v>838.76764224598992</v>
      </c>
      <c r="H335" s="11">
        <f>'[1]Numbers at age'!BG81</f>
        <v>771.8300407611332</v>
      </c>
      <c r="I335" s="11">
        <f>'[1]Numbers at age'!BH81</f>
        <v>389.27204911854108</v>
      </c>
      <c r="J335" s="11">
        <f>'[1]Numbers at age'!BI81</f>
        <v>148.92454913483598</v>
      </c>
      <c r="K335" s="11">
        <f>'[1]Numbers at age'!BJ81</f>
        <v>183.82830769685492</v>
      </c>
      <c r="L335" s="11">
        <f>'[1]Numbers at age'!BK81</f>
        <v>336.92026651597729</v>
      </c>
      <c r="M335" s="11">
        <f>'[1]Numbers at age'!BL81</f>
        <v>169.37981101374737</v>
      </c>
      <c r="N335" s="11">
        <f>'[1]Numbers at age'!BM81</f>
        <v>75.551482863945239</v>
      </c>
      <c r="O335" s="11">
        <f>'[1]Numbers at age'!BN81</f>
        <v>42.336303235094832</v>
      </c>
      <c r="P335" s="11">
        <f>'[1]Numbers at age'!BO81</f>
        <v>12.691710753317263</v>
      </c>
      <c r="Q335" s="11">
        <f>'[1]Numbers at age'!BP81</f>
        <v>4.6144964823051673</v>
      </c>
      <c r="R335" s="4" t="s">
        <v>0</v>
      </c>
      <c r="S335" s="6">
        <v>12122</v>
      </c>
      <c r="T335" s="4">
        <v>11560.449339999999</v>
      </c>
      <c r="U335" s="4">
        <v>9</v>
      </c>
      <c r="V335" s="4">
        <v>5</v>
      </c>
      <c r="W335" s="4">
        <v>4</v>
      </c>
      <c r="X335" s="4">
        <v>10</v>
      </c>
      <c r="Z335" s="4">
        <f t="shared" si="7"/>
        <v>13344.327320869254</v>
      </c>
      <c r="AA335" s="4">
        <v>1466.768941</v>
      </c>
    </row>
    <row r="336" spans="1:27" x14ac:dyDescent="0.2">
      <c r="A336" s="13">
        <v>2004</v>
      </c>
      <c r="C336" s="11">
        <f>'[1]Numbers at age'!BB82</f>
        <v>83.054497421286243</v>
      </c>
      <c r="D336" s="11">
        <f>'[1]Numbers at age'!BC82</f>
        <v>313.46852806665152</v>
      </c>
      <c r="E336" s="11">
        <f>'[1]Numbers at age'!BD82</f>
        <v>1216.3625180045428</v>
      </c>
      <c r="F336" s="11">
        <f>'[1]Numbers at age'!BE82</f>
        <v>3117.5815077066418</v>
      </c>
      <c r="G336" s="11">
        <f>'[1]Numbers at age'!BF82</f>
        <v>1636.5997346958666</v>
      </c>
      <c r="H336" s="11">
        <f>'[1]Numbers at age'!BG82</f>
        <v>567.55427228701001</v>
      </c>
      <c r="I336" s="11">
        <f>'[1]Numbers at age'!BH82</f>
        <v>291.01253846662485</v>
      </c>
      <c r="J336" s="11">
        <f>'[1]Numbers at age'!BI82</f>
        <v>281.48718678413042</v>
      </c>
      <c r="K336" s="11">
        <f>'[1]Numbers at age'!BJ82</f>
        <v>120.56776537061562</v>
      </c>
      <c r="L336" s="11">
        <f>'[1]Numbers at age'!BK82</f>
        <v>69.692797648005183</v>
      </c>
      <c r="M336" s="11">
        <f>'[1]Numbers at age'!BL82</f>
        <v>58.688948943339</v>
      </c>
      <c r="N336" s="11">
        <f>'[1]Numbers at age'!BM82</f>
        <v>77.010347778566086</v>
      </c>
      <c r="O336" s="11">
        <f>'[1]Numbers at age'!BN82</f>
        <v>37.434031479364556</v>
      </c>
      <c r="P336" s="11">
        <f>'[1]Numbers at age'!BO82</f>
        <v>12.546495719001964</v>
      </c>
      <c r="Q336" s="11">
        <f>'[1]Numbers at age'!BP82</f>
        <v>9.3360166122157278</v>
      </c>
      <c r="R336" s="4" t="s">
        <v>0</v>
      </c>
      <c r="S336" s="6">
        <v>6834</v>
      </c>
      <c r="T336" s="4">
        <v>6818.7390079999996</v>
      </c>
      <c r="U336" s="4">
        <v>17</v>
      </c>
      <c r="V336" s="4">
        <v>18</v>
      </c>
      <c r="W336" s="4">
        <v>10</v>
      </c>
      <c r="X336" s="4">
        <v>3</v>
      </c>
      <c r="Z336" s="4">
        <f t="shared" si="7"/>
        <v>7892.3971869838615</v>
      </c>
      <c r="AA336" s="4">
        <v>1032.597546</v>
      </c>
    </row>
    <row r="337" spans="1:27" x14ac:dyDescent="0.2">
      <c r="A337" s="13">
        <v>2006</v>
      </c>
      <c r="C337" s="11">
        <f>'[1]Numbers at age'!BB83</f>
        <v>524.71095973187403</v>
      </c>
      <c r="D337" s="11">
        <f>'[1]Numbers at age'!BC83</f>
        <v>216.99598515666585</v>
      </c>
      <c r="E337" s="11">
        <f>'[1]Numbers at age'!BD83</f>
        <v>291.24568029037755</v>
      </c>
      <c r="F337" s="11">
        <f>'[1]Numbers at age'!BE83</f>
        <v>654.096854188424</v>
      </c>
      <c r="G337" s="11">
        <f>'[1]Numbers at age'!BF83</f>
        <v>783.37609295047878</v>
      </c>
      <c r="H337" s="11">
        <f>'[1]Numbers at age'!BG83</f>
        <v>658.55630100083613</v>
      </c>
      <c r="I337" s="11">
        <f>'[1]Numbers at age'!BH83</f>
        <v>390.20024904819547</v>
      </c>
      <c r="J337" s="11">
        <f>'[1]Numbers at age'!BI83</f>
        <v>144.88895459121642</v>
      </c>
      <c r="K337" s="11">
        <f>'[1]Numbers at age'!BJ83</f>
        <v>74.79552564912521</v>
      </c>
      <c r="L337" s="11">
        <f>'[1]Numbers at age'!BK83</f>
        <v>58.553903569209623</v>
      </c>
      <c r="M337" s="11">
        <f>'[1]Numbers at age'!BL83</f>
        <v>32.824918376205503</v>
      </c>
      <c r="N337" s="11">
        <f>'[1]Numbers at age'!BM83</f>
        <v>21.719213122954553</v>
      </c>
      <c r="O337" s="11">
        <f>'[1]Numbers at age'!BN83</f>
        <v>16.492805385509438</v>
      </c>
      <c r="P337" s="11">
        <f>'[1]Numbers at age'!BO83</f>
        <v>19.794140962932246</v>
      </c>
      <c r="Q337" s="11">
        <f>'[1]Numbers at age'!BP83</f>
        <v>16.173506079347696</v>
      </c>
      <c r="R337" s="4" t="s">
        <v>0</v>
      </c>
      <c r="S337" s="6">
        <v>3396</v>
      </c>
      <c r="T337" s="4">
        <v>2940.0927700000002</v>
      </c>
      <c r="U337" s="4">
        <v>10</v>
      </c>
      <c r="V337" s="4">
        <v>19</v>
      </c>
      <c r="W337" s="4">
        <v>19</v>
      </c>
      <c r="X337" s="4">
        <v>12</v>
      </c>
      <c r="Z337" s="4">
        <f t="shared" si="7"/>
        <v>3904.4250901033524</v>
      </c>
      <c r="AA337" s="4">
        <v>469.30041440000002</v>
      </c>
    </row>
    <row r="338" spans="1:27" x14ac:dyDescent="0.2">
      <c r="A338" s="13">
        <v>2007</v>
      </c>
      <c r="C338" s="11">
        <f>'[1]Numbers at age'!BB84</f>
        <v>5775.2941445645511</v>
      </c>
      <c r="D338" s="11">
        <f>'[1]Numbers at age'!BC84</f>
        <v>1040.5871458044032</v>
      </c>
      <c r="E338" s="11">
        <f>'[1]Numbers at age'!BD84</f>
        <v>345.09752644485388</v>
      </c>
      <c r="F338" s="11">
        <f>'[1]Numbers at age'!BE84</f>
        <v>477.80343296562256</v>
      </c>
      <c r="G338" s="11">
        <f>'[1]Numbers at age'!BF84</f>
        <v>793.68820620896383</v>
      </c>
      <c r="H338" s="11">
        <f>'[1]Numbers at age'!BG84</f>
        <v>729.44366463608185</v>
      </c>
      <c r="I338" s="11">
        <f>'[1]Numbers at age'!BH84</f>
        <v>406.88807780259799</v>
      </c>
      <c r="J338" s="11">
        <f>'[1]Numbers at age'!BI84</f>
        <v>240.79008139216521</v>
      </c>
      <c r="K338" s="11">
        <f>'[1]Numbers at age'!BJ84</f>
        <v>97.686941759232013</v>
      </c>
      <c r="L338" s="11">
        <f>'[1]Numbers at age'!BK84</f>
        <v>39.26161661459814</v>
      </c>
      <c r="M338" s="11">
        <f>'[1]Numbers at age'!BL84</f>
        <v>37.240400148981244</v>
      </c>
      <c r="N338" s="11">
        <f>'[1]Numbers at age'!BM84</f>
        <v>18.816444550463231</v>
      </c>
      <c r="O338" s="11">
        <f>'[1]Numbers at age'!BN84</f>
        <v>9.1721203960190856</v>
      </c>
      <c r="P338" s="11">
        <f>'[1]Numbers at age'!BO84</f>
        <v>9.5783720563375194</v>
      </c>
      <c r="Q338" s="11">
        <f>'[1]Numbers at age'!BP84</f>
        <v>12.23984431745663</v>
      </c>
      <c r="R338" s="4" t="s">
        <v>0</v>
      </c>
      <c r="S338" s="6">
        <v>9207</v>
      </c>
      <c r="T338" s="4">
        <v>3618.120222</v>
      </c>
      <c r="U338" s="4">
        <v>3</v>
      </c>
      <c r="V338" s="4">
        <v>14</v>
      </c>
      <c r="W338" s="4">
        <v>18</v>
      </c>
      <c r="X338" s="4">
        <v>15</v>
      </c>
      <c r="Z338" s="4">
        <f t="shared" si="7"/>
        <v>10033.588019662326</v>
      </c>
      <c r="AA338" s="4">
        <v>666.37823470000001</v>
      </c>
    </row>
    <row r="339" spans="1:27" x14ac:dyDescent="0.2">
      <c r="A339" s="13">
        <v>2008</v>
      </c>
      <c r="C339" s="11">
        <f>'[1]Numbers at age'!BB85</f>
        <v>70.869874028308772</v>
      </c>
      <c r="D339" s="11">
        <f>'[1]Numbers at age'!BC85</f>
        <v>2914.7813308119867</v>
      </c>
      <c r="E339" s="11">
        <f>'[1]Numbers at age'!BD85</f>
        <v>1046.9827024447125</v>
      </c>
      <c r="F339" s="11">
        <f>'[1]Numbers at age'!BE85</f>
        <v>166.03642120332191</v>
      </c>
      <c r="G339" s="11">
        <f>'[1]Numbers at age'!BF85</f>
        <v>160.83905505495193</v>
      </c>
      <c r="H339" s="11">
        <f>'[1]Numbers at age'!BG85</f>
        <v>287.56999395226944</v>
      </c>
      <c r="I339" s="11">
        <f>'[1]Numbers at age'!BH85</f>
        <v>234.90743112032087</v>
      </c>
      <c r="J339" s="11">
        <f>'[1]Numbers at age'!BI85</f>
        <v>136.08854972879283</v>
      </c>
      <c r="K339" s="11">
        <f>'[1]Numbers at age'!BJ85</f>
        <v>101.84812349386939</v>
      </c>
      <c r="L339" s="11">
        <f>'[1]Numbers at age'!BK85</f>
        <v>31.995840621276123</v>
      </c>
      <c r="M339" s="11">
        <f>'[1]Numbers at age'!BL85</f>
        <v>30.135659065627689</v>
      </c>
      <c r="N339" s="11">
        <f>'[1]Numbers at age'!BM85</f>
        <v>19.000207392314678</v>
      </c>
      <c r="O339" s="11">
        <f>'[1]Numbers at age'!BN85</f>
        <v>10.873025680054145</v>
      </c>
      <c r="P339" s="11">
        <f>'[1]Numbers at age'!BO85</f>
        <v>5.6228518943850485</v>
      </c>
      <c r="Q339" s="11">
        <f>'[1]Numbers at age'!BP85</f>
        <v>9.3258659381602698</v>
      </c>
      <c r="R339" s="4" t="s">
        <v>0</v>
      </c>
      <c r="S339" s="6">
        <v>4704</v>
      </c>
      <c r="T339" s="4">
        <v>4667.5030159999997</v>
      </c>
      <c r="U339" s="4">
        <v>16</v>
      </c>
      <c r="V339" s="4">
        <v>8</v>
      </c>
      <c r="W339" s="4">
        <v>13</v>
      </c>
      <c r="X339" s="4">
        <v>19</v>
      </c>
      <c r="Z339" s="4">
        <f t="shared" si="7"/>
        <v>5226.876932430353</v>
      </c>
      <c r="AA339" s="4">
        <v>1459.2904129999999</v>
      </c>
    </row>
    <row r="340" spans="1:27" x14ac:dyDescent="0.2">
      <c r="A340" s="13">
        <v>2009</v>
      </c>
      <c r="C340" s="11">
        <f>'[1]Numbers at age'!BB86</f>
        <v>5196.5473652747305</v>
      </c>
      <c r="D340" s="11">
        <f>'[1]Numbers at age'!BC86</f>
        <v>815.74237509181739</v>
      </c>
      <c r="E340" s="11">
        <f>'[1]Numbers at age'!BD86</f>
        <v>1732.5822019381546</v>
      </c>
      <c r="F340" s="11">
        <f>'[1]Numbers at age'!BE86</f>
        <v>277.41135889619079</v>
      </c>
      <c r="G340" s="11">
        <f>'[1]Numbers at age'!BF86</f>
        <v>67.61555844173752</v>
      </c>
      <c r="H340" s="11">
        <f>'[1]Numbers at age'!BG86</f>
        <v>84.024819773418912</v>
      </c>
      <c r="I340" s="11">
        <f>'[1]Numbers at age'!BH86</f>
        <v>117.4079811704281</v>
      </c>
      <c r="J340" s="11">
        <f>'[1]Numbers at age'!BI86</f>
        <v>92.798762217858609</v>
      </c>
      <c r="K340" s="11">
        <f>'[1]Numbers at age'!BJ86</f>
        <v>64.884648722627077</v>
      </c>
      <c r="L340" s="11">
        <f>'[1]Numbers at age'!BK86</f>
        <v>38.868975898886553</v>
      </c>
      <c r="M340" s="11">
        <f>'[1]Numbers at age'!BL86</f>
        <v>22.505402380087489</v>
      </c>
      <c r="N340" s="11">
        <f>'[1]Numbers at age'!BM86</f>
        <v>9.6403973931832532</v>
      </c>
      <c r="O340" s="11">
        <f>'[1]Numbers at age'!BN86</f>
        <v>8.552315285910046</v>
      </c>
      <c r="P340" s="11">
        <f>'[1]Numbers at age'!BO86</f>
        <v>4.7330300081398393</v>
      </c>
      <c r="Q340" s="11">
        <f>'[1]Numbers at age'!BP86</f>
        <v>4.5615224675272161</v>
      </c>
      <c r="R340" s="4" t="s">
        <v>0</v>
      </c>
      <c r="S340" s="6">
        <v>7997</v>
      </c>
      <c r="T340" s="4">
        <v>2869.7125430000001</v>
      </c>
      <c r="U340" s="4">
        <v>4</v>
      </c>
      <c r="V340" s="4">
        <v>16</v>
      </c>
      <c r="W340" s="4">
        <v>7</v>
      </c>
      <c r="X340" s="4">
        <v>18</v>
      </c>
      <c r="Z340" s="4">
        <f t="shared" si="7"/>
        <v>8537.8767149606974</v>
      </c>
      <c r="AA340" s="4">
        <v>1033.5853959999999</v>
      </c>
    </row>
    <row r="341" spans="1:27" x14ac:dyDescent="0.2">
      <c r="A341" s="13">
        <v>2010</v>
      </c>
      <c r="C341" s="11">
        <f>'[1]Numbers at age'!BB87</f>
        <v>2567.9320407281571</v>
      </c>
      <c r="D341" s="11">
        <f>'[1]Numbers at age'!BC87</f>
        <v>6404.1275576007947</v>
      </c>
      <c r="E341" s="11">
        <f>'[1]Numbers at age'!BD87</f>
        <v>983.55517601757197</v>
      </c>
      <c r="F341" s="11">
        <f>'[1]Numbers at age'!BE87</f>
        <v>2294.894996216407</v>
      </c>
      <c r="G341" s="11">
        <f>'[1]Numbers at age'!BF87</f>
        <v>445.87511444157201</v>
      </c>
      <c r="H341" s="11">
        <f>'[1]Numbers at age'!BG87</f>
        <v>73.082948387443096</v>
      </c>
      <c r="I341" s="11">
        <f>'[1]Numbers at age'!BH87</f>
        <v>33.246447268534361</v>
      </c>
      <c r="J341" s="11">
        <f>'[1]Numbers at age'!BI87</f>
        <v>36.887298224554456</v>
      </c>
      <c r="K341" s="11">
        <f>'[1]Numbers at age'!BJ87</f>
        <v>37.75284314162797</v>
      </c>
      <c r="L341" s="11">
        <f>'[1]Numbers at age'!BK87</f>
        <v>28.932198861626784</v>
      </c>
      <c r="M341" s="11">
        <f>'[1]Numbers at age'!BL87</f>
        <v>25.956083542271017</v>
      </c>
      <c r="N341" s="11">
        <f>'[1]Numbers at age'!BM87</f>
        <v>13.143947229532001</v>
      </c>
      <c r="O341" s="11">
        <f>'[1]Numbers at age'!BN87</f>
        <v>8.0262055002288548</v>
      </c>
      <c r="P341" s="11">
        <f>'[1]Numbers at age'!BO87</f>
        <v>4.8905865228305814</v>
      </c>
      <c r="Q341" s="11">
        <f>'[1]Numbers at age'!BP87</f>
        <v>4.448811744369328</v>
      </c>
      <c r="R341" s="4" t="s">
        <v>0</v>
      </c>
      <c r="S341" s="6">
        <v>12549</v>
      </c>
      <c r="T341" s="4">
        <v>10023.03476</v>
      </c>
      <c r="U341" s="4">
        <v>5</v>
      </c>
      <c r="V341" s="4">
        <v>3</v>
      </c>
      <c r="W341" s="4">
        <v>14</v>
      </c>
      <c r="X341" s="4">
        <v>7</v>
      </c>
      <c r="Z341" s="4">
        <f t="shared" si="7"/>
        <v>12962.75225542752</v>
      </c>
      <c r="AA341" s="4">
        <v>2461.3636550000001</v>
      </c>
    </row>
    <row r="342" spans="1:27" x14ac:dyDescent="0.2">
      <c r="A342" s="13">
        <v>2012</v>
      </c>
      <c r="C342" s="11">
        <f>'[1]Numbers at age'!BB88</f>
        <v>177.34614282176744</v>
      </c>
      <c r="D342" s="11">
        <f>'[1]Numbers at age'!BC88</f>
        <v>1988.6601335177736</v>
      </c>
      <c r="E342" s="11">
        <f>'[1]Numbers at age'!BD88</f>
        <v>1692.8915797411553</v>
      </c>
      <c r="F342" s="11">
        <f>'[1]Numbers at age'!BE88</f>
        <v>2710.2282047657291</v>
      </c>
      <c r="G342" s="11">
        <f>'[1]Numbers at age'!BF88</f>
        <v>279.68625365586104</v>
      </c>
      <c r="H342" s="11">
        <f>'[1]Numbers at age'!BG88</f>
        <v>366.66840277790294</v>
      </c>
      <c r="I342" s="11">
        <f>'[1]Numbers at age'!BH88</f>
        <v>113.14035487064837</v>
      </c>
      <c r="J342" s="11">
        <f>'[1]Numbers at age'!BI88</f>
        <v>35.687332983026678</v>
      </c>
      <c r="K342" s="11">
        <f>'[1]Numbers at age'!BJ88</f>
        <v>24.894592000905828</v>
      </c>
      <c r="L342" s="11">
        <f>'[1]Numbers at age'!BK88</f>
        <v>28.742221287762572</v>
      </c>
      <c r="M342" s="11">
        <f>'[1]Numbers at age'!BL88</f>
        <v>25.056611001780496</v>
      </c>
      <c r="N342" s="11">
        <f>'[1]Numbers at age'!BM88</f>
        <v>17.894431226286017</v>
      </c>
      <c r="O342" s="11">
        <f>'[1]Numbers at age'!BN88</f>
        <v>16.169349973957118</v>
      </c>
      <c r="P342" s="11">
        <f>'[1]Numbers at age'!BO88</f>
        <v>5.0759217856263659</v>
      </c>
      <c r="Q342" s="11">
        <f>'[1]Numbers at age'!BP88</f>
        <v>4.609220426925364</v>
      </c>
      <c r="R342" s="4" t="s">
        <v>0</v>
      </c>
      <c r="S342" s="6">
        <v>6667</v>
      </c>
      <c r="T342" s="4">
        <v>6600.3990860000004</v>
      </c>
      <c r="U342" s="4">
        <v>15</v>
      </c>
      <c r="V342" s="4">
        <v>10</v>
      </c>
      <c r="W342" s="4">
        <v>8</v>
      </c>
      <c r="X342" s="4">
        <v>6</v>
      </c>
      <c r="Z342" s="4">
        <f t="shared" si="7"/>
        <v>7486.7507528371079</v>
      </c>
      <c r="AA342" s="4">
        <v>1650.0997709999999</v>
      </c>
    </row>
    <row r="343" spans="1:27" x14ac:dyDescent="0.2">
      <c r="A343" s="13">
        <v>2014</v>
      </c>
      <c r="C343" s="11">
        <f>'[1]Numbers at age'!BB89</f>
        <v>4750.8263754040927</v>
      </c>
      <c r="D343" s="11">
        <f>'[1]Numbers at age'!BC89</f>
        <v>8655.1263672447112</v>
      </c>
      <c r="E343" s="11">
        <f>'[1]Numbers at age'!BD89</f>
        <v>969.46123388110959</v>
      </c>
      <c r="F343" s="11">
        <f>'[1]Numbers at age'!BE89</f>
        <v>1161.0495344425956</v>
      </c>
      <c r="G343" s="11">
        <f>'[1]Numbers at age'!BF89</f>
        <v>1118.6942911484216</v>
      </c>
      <c r="H343" s="11">
        <f>'[1]Numbers at age'!BG89</f>
        <v>1769.6164891375602</v>
      </c>
      <c r="I343" s="11">
        <f>'[1]Numbers at age'!BH89</f>
        <v>740.11967321088161</v>
      </c>
      <c r="J343" s="11">
        <f>'[1]Numbers at age'!BI89</f>
        <v>170.14623447650877</v>
      </c>
      <c r="K343" s="11">
        <f>'[1]Numbers at age'!BJ89</f>
        <v>78.810030262588029</v>
      </c>
      <c r="L343" s="11">
        <f>'[1]Numbers at age'!BK89</f>
        <v>31.51996399004079</v>
      </c>
      <c r="M343" s="11">
        <f>'[1]Numbers at age'!BL89</f>
        <v>12.579924713697702</v>
      </c>
      <c r="N343" s="11">
        <f>'[1]Numbers at age'!BM89</f>
        <v>13.869963747647017</v>
      </c>
      <c r="O343" s="11">
        <f>'[1]Numbers at age'!BN89</f>
        <v>14.059707842714257</v>
      </c>
      <c r="P343" s="11">
        <f>'[1]Numbers at age'!BO89</f>
        <v>7.7035707990979194</v>
      </c>
      <c r="Q343" s="11">
        <f>'[1]Numbers at age'!BP89</f>
        <v>7.0970025951456392</v>
      </c>
      <c r="R343" s="4" t="s">
        <v>0</v>
      </c>
      <c r="Z343" s="4">
        <f t="shared" si="7"/>
        <v>19500.680362896808</v>
      </c>
      <c r="AA343" s="4">
        <v>3236.3082220000001</v>
      </c>
    </row>
    <row r="344" spans="1:27" x14ac:dyDescent="0.2">
      <c r="A344" s="13">
        <v>2016</v>
      </c>
      <c r="C344" s="12">
        <f>'[1]Numbers at age'!BB90</f>
        <v>353.07170390773786</v>
      </c>
      <c r="D344" s="12">
        <f>'[1]Numbers at age'!BC90</f>
        <v>1184.817308414144</v>
      </c>
      <c r="E344" s="12">
        <f>'[1]Numbers at age'!BD90</f>
        <v>4546.4238594651652</v>
      </c>
      <c r="F344" s="12">
        <f>'[1]Numbers at age'!BE90</f>
        <v>4438.9035812040938</v>
      </c>
      <c r="G344" s="12">
        <f>'[1]Numbers at age'!BF90</f>
        <v>1193.6889111870555</v>
      </c>
      <c r="H344" s="12">
        <f>'[1]Numbers at age'!BG90</f>
        <v>486.83153019901135</v>
      </c>
      <c r="I344" s="12">
        <f>'[1]Numbers at age'!BH90</f>
        <v>557.08145327370198</v>
      </c>
      <c r="J344" s="12">
        <f>'[1]Numbers at age'!BI90</f>
        <v>649.74287588182847</v>
      </c>
      <c r="K344" s="12">
        <f>'[1]Numbers at age'!BJ90</f>
        <v>130.16183359329284</v>
      </c>
      <c r="L344" s="12">
        <f>'[1]Numbers at age'!BK90</f>
        <v>61.482283661241944</v>
      </c>
      <c r="M344" s="12">
        <f>'[1]Numbers at age'!BL90</f>
        <v>29.064124746814894</v>
      </c>
      <c r="N344" s="12">
        <f>'[1]Numbers at age'!BM90</f>
        <v>10.855066048270983</v>
      </c>
      <c r="O344" s="12">
        <f>'[1]Numbers at age'!BN90</f>
        <v>7.9243402731143711</v>
      </c>
      <c r="P344" s="12">
        <f>'[1]Numbers at age'!BO90</f>
        <v>4.6961961160169867</v>
      </c>
      <c r="Q344" s="12">
        <f>'[1]Numbers at age'!BP90</f>
        <v>5.135812685550774</v>
      </c>
      <c r="R344" s="10" t="s">
        <v>0</v>
      </c>
      <c r="S344" s="10" t="s">
        <v>124</v>
      </c>
      <c r="T344" s="10" t="s">
        <v>125</v>
      </c>
      <c r="U344" s="10">
        <v>0.5</v>
      </c>
      <c r="V344" s="10" t="s">
        <v>126</v>
      </c>
      <c r="Z344" s="4">
        <f t="shared" si="7"/>
        <v>13659.88088065704</v>
      </c>
      <c r="AA344" s="4">
        <v>3054.0310439999998</v>
      </c>
    </row>
    <row r="345" spans="1:27" x14ac:dyDescent="0.2">
      <c r="B345" s="4" t="s">
        <v>0</v>
      </c>
      <c r="C345" s="4" t="s">
        <v>77</v>
      </c>
      <c r="D345" s="4" t="s">
        <v>89</v>
      </c>
      <c r="E345" s="4" t="s">
        <v>90</v>
      </c>
      <c r="F345" s="4">
        <v>0.25</v>
      </c>
      <c r="G345" s="4">
        <v>1000</v>
      </c>
    </row>
    <row r="346" spans="1:27" x14ac:dyDescent="0.2">
      <c r="A346" s="13">
        <v>1000</v>
      </c>
      <c r="C346" s="4">
        <v>3640.1060000000002</v>
      </c>
      <c r="D346" s="4">
        <v>2955.1149999999998</v>
      </c>
      <c r="E346" s="4">
        <v>3590.6950000000002</v>
      </c>
      <c r="F346" s="4">
        <v>4202.143</v>
      </c>
      <c r="G346" s="4">
        <v>3613.94</v>
      </c>
      <c r="H346" s="4">
        <v>4330.0079999999998</v>
      </c>
      <c r="I346" s="4">
        <v>4016.18</v>
      </c>
      <c r="J346" s="4">
        <v>1887.421</v>
      </c>
      <c r="K346" s="4">
        <v>2288.0700000000002</v>
      </c>
      <c r="L346" s="4">
        <v>1407.479</v>
      </c>
      <c r="M346" s="4">
        <v>1323.06</v>
      </c>
      <c r="N346" s="4">
        <v>2651.1759999999999</v>
      </c>
      <c r="O346" s="4">
        <v>2298.9409999999998</v>
      </c>
      <c r="P346" s="4">
        <v>4726.5990000000002</v>
      </c>
      <c r="Q346" s="4">
        <v>4828.8896865503921</v>
      </c>
    </row>
    <row r="347" spans="1:27" x14ac:dyDescent="0.2">
      <c r="B347" s="4" t="s">
        <v>0</v>
      </c>
      <c r="C347" s="4">
        <v>7460</v>
      </c>
      <c r="D347" s="4">
        <v>4900</v>
      </c>
      <c r="E347" s="4">
        <v>4800</v>
      </c>
      <c r="F347" s="4">
        <v>4680</v>
      </c>
      <c r="G347" s="4">
        <v>1450</v>
      </c>
      <c r="H347" s="4">
        <v>2886.2280000000001</v>
      </c>
      <c r="I347" s="4">
        <v>2310.7289999999998</v>
      </c>
      <c r="J347" s="4">
        <v>2592.1819999999998</v>
      </c>
      <c r="K347" s="4">
        <v>3285.0790000000002</v>
      </c>
      <c r="L347" s="4">
        <v>3048.6970000000001</v>
      </c>
      <c r="M347" s="4">
        <v>3621.817</v>
      </c>
      <c r="N347" s="4">
        <v>3306.936964</v>
      </c>
      <c r="O347" s="4">
        <v>1560.1341179999999</v>
      </c>
      <c r="P347" s="4">
        <v>1769.0185160000001</v>
      </c>
      <c r="Q347" s="4">
        <v>996.9392679</v>
      </c>
      <c r="R347" s="4">
        <v>923.84336599999995</v>
      </c>
      <c r="S347" s="4">
        <v>2322.642938</v>
      </c>
      <c r="T347" s="4">
        <v>1842.79206</v>
      </c>
      <c r="U347" s="4">
        <v>3501.9381210000001</v>
      </c>
      <c r="V347" s="4">
        <v>4063.014107</v>
      </c>
    </row>
    <row r="348" spans="1:27" x14ac:dyDescent="0.2">
      <c r="B348" s="4" t="s">
        <v>0</v>
      </c>
      <c r="C348" s="4" t="s">
        <v>77</v>
      </c>
      <c r="D348" s="4" t="s">
        <v>89</v>
      </c>
      <c r="E348" s="4" t="s">
        <v>91</v>
      </c>
      <c r="F348" s="4" t="s">
        <v>92</v>
      </c>
      <c r="G348" s="4" t="s">
        <v>93</v>
      </c>
      <c r="H348" s="4">
        <v>0.31529958800000002</v>
      </c>
    </row>
    <row r="349" spans="1:27" x14ac:dyDescent="0.2">
      <c r="B349" s="4" t="s">
        <v>0</v>
      </c>
      <c r="C349" s="4">
        <f>C350/C346</f>
        <v>0.25</v>
      </c>
      <c r="D349" s="4">
        <f t="shared" ref="D349:Q349" si="8">D350/D346</f>
        <v>0.25</v>
      </c>
      <c r="E349" s="4">
        <f t="shared" si="8"/>
        <v>0.25</v>
      </c>
      <c r="F349" s="4">
        <f t="shared" si="8"/>
        <v>0.25</v>
      </c>
      <c r="G349" s="4">
        <f t="shared" si="8"/>
        <v>0.25</v>
      </c>
      <c r="H349" s="4">
        <f t="shared" si="8"/>
        <v>0.25</v>
      </c>
      <c r="I349" s="4">
        <f t="shared" si="8"/>
        <v>0.25</v>
      </c>
      <c r="J349" s="4">
        <f t="shared" si="8"/>
        <v>0.25</v>
      </c>
      <c r="K349" s="4">
        <f t="shared" si="8"/>
        <v>0.25</v>
      </c>
      <c r="L349" s="4">
        <f t="shared" si="8"/>
        <v>0.25</v>
      </c>
      <c r="M349" s="4">
        <f t="shared" si="8"/>
        <v>0.25</v>
      </c>
      <c r="N349" s="4">
        <f t="shared" si="8"/>
        <v>0.25</v>
      </c>
      <c r="O349" s="4">
        <f t="shared" si="8"/>
        <v>0.25</v>
      </c>
      <c r="P349" s="4">
        <f t="shared" si="8"/>
        <v>0.25</v>
      </c>
      <c r="Q349" s="4">
        <f t="shared" si="8"/>
        <v>0.25</v>
      </c>
    </row>
    <row r="350" spans="1:27" x14ac:dyDescent="0.2">
      <c r="C350" s="4">
        <v>910.02650000000006</v>
      </c>
      <c r="D350" s="4">
        <v>738.77874999999995</v>
      </c>
      <c r="E350" s="4">
        <v>897.67375000000004</v>
      </c>
      <c r="F350" s="4">
        <v>1050.53575</v>
      </c>
      <c r="G350" s="4">
        <v>903.48500000000001</v>
      </c>
      <c r="H350" s="4">
        <v>1082.502</v>
      </c>
      <c r="I350" s="4">
        <v>1004.045</v>
      </c>
      <c r="J350" s="4">
        <v>471.85525000000001</v>
      </c>
      <c r="K350" s="4">
        <v>572.01750000000004</v>
      </c>
      <c r="L350" s="4">
        <v>351.86975000000001</v>
      </c>
      <c r="M350" s="4">
        <v>330.76499999999999</v>
      </c>
      <c r="N350" s="4">
        <v>662.79399999999998</v>
      </c>
      <c r="O350" s="4">
        <v>574.73524999999995</v>
      </c>
      <c r="P350" s="4">
        <v>1181.64975</v>
      </c>
      <c r="Q350" s="4">
        <f>0.25*Q346</f>
        <v>1207.222421637598</v>
      </c>
    </row>
    <row r="351" spans="1:27" x14ac:dyDescent="0.2">
      <c r="B351" s="4" t="s">
        <v>0</v>
      </c>
      <c r="C351" s="4">
        <f>C350/C346</f>
        <v>0.25</v>
      </c>
      <c r="D351" s="4">
        <f t="shared" ref="D351:Q351" si="9">D350/D346</f>
        <v>0.25</v>
      </c>
      <c r="E351" s="4">
        <f t="shared" si="9"/>
        <v>0.25</v>
      </c>
      <c r="F351" s="4">
        <f t="shared" si="9"/>
        <v>0.25</v>
      </c>
      <c r="G351" s="4">
        <f t="shared" si="9"/>
        <v>0.25</v>
      </c>
      <c r="H351" s="4">
        <f t="shared" si="9"/>
        <v>0.25</v>
      </c>
      <c r="I351" s="4">
        <f t="shared" si="9"/>
        <v>0.25</v>
      </c>
      <c r="J351" s="4">
        <f t="shared" si="9"/>
        <v>0.25</v>
      </c>
      <c r="K351" s="4">
        <f t="shared" si="9"/>
        <v>0.25</v>
      </c>
      <c r="L351" s="4">
        <f t="shared" si="9"/>
        <v>0.25</v>
      </c>
      <c r="M351" s="4">
        <f t="shared" si="9"/>
        <v>0.25</v>
      </c>
      <c r="N351" s="4">
        <f t="shared" si="9"/>
        <v>0.25</v>
      </c>
      <c r="O351" s="4">
        <f t="shared" si="9"/>
        <v>0.25</v>
      </c>
      <c r="P351" s="4">
        <f t="shared" si="9"/>
        <v>0.25</v>
      </c>
      <c r="Q351" s="4">
        <f t="shared" si="9"/>
        <v>0.25</v>
      </c>
    </row>
    <row r="352" spans="1:27" x14ac:dyDescent="0.2">
      <c r="B352" s="4" t="s">
        <v>0</v>
      </c>
      <c r="C352" s="4" t="s">
        <v>36</v>
      </c>
      <c r="D352" s="4" t="s">
        <v>127</v>
      </c>
      <c r="E352" s="4" t="s">
        <v>38</v>
      </c>
      <c r="F352" s="4" t="s">
        <v>77</v>
      </c>
    </row>
    <row r="353" spans="2:17" x14ac:dyDescent="0.2">
      <c r="B353" s="4" t="s">
        <v>62</v>
      </c>
      <c r="C353" s="4">
        <v>2</v>
      </c>
      <c r="D353" s="4">
        <v>3</v>
      </c>
      <c r="E353" s="4">
        <v>4</v>
      </c>
      <c r="F353" s="4">
        <v>5</v>
      </c>
      <c r="G353" s="4">
        <v>6</v>
      </c>
      <c r="H353" s="4">
        <v>7</v>
      </c>
      <c r="I353" s="4">
        <v>8</v>
      </c>
      <c r="J353" s="4">
        <v>9</v>
      </c>
      <c r="K353" s="4">
        <v>10</v>
      </c>
      <c r="L353" s="4">
        <v>11</v>
      </c>
      <c r="M353" s="4">
        <v>12</v>
      </c>
      <c r="N353" s="4">
        <v>13</v>
      </c>
      <c r="O353" s="4">
        <v>14</v>
      </c>
      <c r="P353" s="4">
        <v>15</v>
      </c>
    </row>
    <row r="354" spans="2:17" x14ac:dyDescent="0.2">
      <c r="B354" s="4" t="s">
        <v>0</v>
      </c>
      <c r="C354" s="4">
        <v>2.7102747E-2</v>
      </c>
      <c r="D354" s="4">
        <v>0.103943249</v>
      </c>
      <c r="E354" s="4">
        <v>0.24613311299999999</v>
      </c>
      <c r="F354" s="4">
        <v>0.397317435</v>
      </c>
      <c r="G354" s="4">
        <v>0.54531517100000004</v>
      </c>
      <c r="H354" s="4">
        <v>0.66730763999999998</v>
      </c>
      <c r="I354" s="4">
        <v>0.77763831900000002</v>
      </c>
      <c r="J354" s="4">
        <v>0.87716571700000001</v>
      </c>
      <c r="K354" s="4">
        <v>0.94851703099999995</v>
      </c>
      <c r="L354" s="4">
        <v>1.0775681930000001</v>
      </c>
      <c r="M354" s="4">
        <v>1.146133829</v>
      </c>
      <c r="N354" s="4">
        <v>1.27113659</v>
      </c>
      <c r="O354" s="4">
        <v>1.320688455</v>
      </c>
      <c r="P354" s="4">
        <v>1.520677115</v>
      </c>
      <c r="Q354" s="4">
        <v>1.418910492</v>
      </c>
    </row>
    <row r="355" spans="2:17" x14ac:dyDescent="0.2">
      <c r="B355" s="4" t="s">
        <v>0</v>
      </c>
      <c r="C355" s="4">
        <v>2.7102747E-2</v>
      </c>
      <c r="D355" s="4">
        <v>0.103943249</v>
      </c>
      <c r="E355" s="4">
        <v>0.24613311299999999</v>
      </c>
      <c r="F355" s="4">
        <v>0.397317435</v>
      </c>
      <c r="G355" s="4">
        <v>0.54531517100000004</v>
      </c>
      <c r="H355" s="4">
        <v>0.66730763999999998</v>
      </c>
      <c r="I355" s="4">
        <v>0.77763831900000002</v>
      </c>
      <c r="J355" s="4">
        <v>0.87716571700000001</v>
      </c>
      <c r="K355" s="4">
        <v>0.94851703099999995</v>
      </c>
      <c r="L355" s="4">
        <v>1.0775681930000001</v>
      </c>
      <c r="M355" s="4">
        <v>1.146133829</v>
      </c>
      <c r="N355" s="4">
        <v>1.27113659</v>
      </c>
      <c r="O355" s="4">
        <v>1.320688455</v>
      </c>
      <c r="P355" s="4">
        <v>1.520677115</v>
      </c>
      <c r="Q355" s="4">
        <v>1.418910492</v>
      </c>
    </row>
    <row r="356" spans="2:17" x14ac:dyDescent="0.2">
      <c r="B356" s="4" t="s">
        <v>0</v>
      </c>
      <c r="C356" s="4">
        <v>2.7102747E-2</v>
      </c>
      <c r="D356" s="4">
        <v>0.103943249</v>
      </c>
      <c r="E356" s="4">
        <v>0.24613311299999999</v>
      </c>
      <c r="F356" s="4">
        <v>0.397317435</v>
      </c>
      <c r="G356" s="4">
        <v>0.54531517100000004</v>
      </c>
      <c r="H356" s="4">
        <v>0.66730763999999998</v>
      </c>
      <c r="I356" s="4">
        <v>0.77763831900000002</v>
      </c>
      <c r="J356" s="4">
        <v>0.87716571700000001</v>
      </c>
      <c r="K356" s="4">
        <v>0.94851703099999995</v>
      </c>
      <c r="L356" s="4">
        <v>1.0775681930000001</v>
      </c>
      <c r="M356" s="4">
        <v>1.146133829</v>
      </c>
      <c r="N356" s="4">
        <v>1.27113659</v>
      </c>
      <c r="O356" s="4">
        <v>1.320688455</v>
      </c>
      <c r="P356" s="4">
        <v>1.520677115</v>
      </c>
      <c r="Q356" s="4">
        <v>1.418910492</v>
      </c>
    </row>
    <row r="357" spans="2:17" x14ac:dyDescent="0.2">
      <c r="B357" s="4" t="s">
        <v>0</v>
      </c>
      <c r="C357" s="4">
        <v>2.7102747E-2</v>
      </c>
      <c r="D357" s="4">
        <v>0.103943249</v>
      </c>
      <c r="E357" s="4">
        <v>0.24613311299999999</v>
      </c>
      <c r="F357" s="4">
        <v>0.397317435</v>
      </c>
      <c r="G357" s="4">
        <v>0.54531517100000004</v>
      </c>
      <c r="H357" s="4">
        <v>0.66730763999999998</v>
      </c>
      <c r="I357" s="4">
        <v>0.77763831900000002</v>
      </c>
      <c r="J357" s="4">
        <v>0.87716571700000001</v>
      </c>
      <c r="K357" s="4">
        <v>0.94851703099999995</v>
      </c>
      <c r="L357" s="4">
        <v>1.0775681930000001</v>
      </c>
      <c r="M357" s="4">
        <v>1.146133829</v>
      </c>
      <c r="N357" s="4">
        <v>1.27113659</v>
      </c>
      <c r="O357" s="4">
        <v>1.320688455</v>
      </c>
      <c r="P357" s="4">
        <v>1.520677115</v>
      </c>
      <c r="Q357" s="4">
        <v>1.418910492</v>
      </c>
    </row>
    <row r="358" spans="2:17" x14ac:dyDescent="0.2">
      <c r="B358" s="4" t="s">
        <v>0</v>
      </c>
      <c r="C358" s="4">
        <v>2.7102747E-2</v>
      </c>
      <c r="D358" s="4">
        <v>0.103943249</v>
      </c>
      <c r="E358" s="4">
        <v>0.24613311299999999</v>
      </c>
      <c r="F358" s="4">
        <v>0.397317435</v>
      </c>
      <c r="G358" s="4">
        <v>0.54531517100000004</v>
      </c>
      <c r="H358" s="4">
        <v>0.66730763999999998</v>
      </c>
      <c r="I358" s="4">
        <v>0.77763831900000002</v>
      </c>
      <c r="J358" s="4">
        <v>0.87716571700000001</v>
      </c>
      <c r="K358" s="4">
        <v>0.94851703099999995</v>
      </c>
      <c r="L358" s="4">
        <v>1.0775681930000001</v>
      </c>
      <c r="M358" s="4">
        <v>1.146133829</v>
      </c>
      <c r="N358" s="4">
        <v>1.27113659</v>
      </c>
      <c r="O358" s="4">
        <v>1.320688455</v>
      </c>
      <c r="P358" s="4">
        <v>1.520677115</v>
      </c>
      <c r="Q358" s="4">
        <v>1.418910492</v>
      </c>
    </row>
    <row r="359" spans="2:17" x14ac:dyDescent="0.2">
      <c r="B359" s="4">
        <v>2.8098301999999999E-2</v>
      </c>
      <c r="C359" s="4">
        <v>8.8950365000000003E-2</v>
      </c>
      <c r="D359" s="4">
        <v>0.23383385100000001</v>
      </c>
      <c r="E359" s="4">
        <v>0.38728862400000003</v>
      </c>
      <c r="F359" s="4">
        <v>0.56223516200000001</v>
      </c>
      <c r="G359" s="4">
        <v>0.63220144</v>
      </c>
      <c r="H359" s="4">
        <v>0.70435157900000001</v>
      </c>
      <c r="I359" s="4">
        <v>0.848887748</v>
      </c>
      <c r="J359" s="4">
        <v>0.96902235599999997</v>
      </c>
      <c r="K359" s="4">
        <v>1.1383616519999999</v>
      </c>
      <c r="L359" s="4">
        <v>1.2318210599999999</v>
      </c>
      <c r="M359" s="4">
        <v>1.4452066619999999</v>
      </c>
      <c r="N359" s="4">
        <v>1.403855796</v>
      </c>
      <c r="O359" s="4">
        <v>1.3566260560000001</v>
      </c>
      <c r="P359" s="4">
        <v>1.8225866049999999</v>
      </c>
    </row>
    <row r="360" spans="2:17" x14ac:dyDescent="0.2">
      <c r="B360" s="4">
        <v>3.7773965999999999E-2</v>
      </c>
      <c r="C360" s="4">
        <v>7.9180711000000001E-2</v>
      </c>
      <c r="D360" s="4">
        <v>0.228031394</v>
      </c>
      <c r="E360" s="4">
        <v>0.33085802600000003</v>
      </c>
      <c r="F360" s="4">
        <v>0.48248502199999999</v>
      </c>
      <c r="G360" s="4">
        <v>0.67108446499999996</v>
      </c>
      <c r="H360" s="4">
        <v>0.82861438300000001</v>
      </c>
      <c r="I360" s="4">
        <v>0.85391744400000003</v>
      </c>
      <c r="J360" s="4">
        <v>0.97196752099999995</v>
      </c>
      <c r="K360" s="4">
        <v>1.046543204</v>
      </c>
      <c r="L360" s="4">
        <v>1.211815358</v>
      </c>
      <c r="M360" s="4">
        <v>1.406491996</v>
      </c>
      <c r="N360" s="4">
        <v>1.1713102390000001</v>
      </c>
      <c r="O360" s="4">
        <v>1.470779469</v>
      </c>
      <c r="P360" s="4">
        <v>1.5958965300000001</v>
      </c>
    </row>
    <row r="361" spans="2:17" x14ac:dyDescent="0.2">
      <c r="B361" s="4">
        <v>3.3802090999999999E-2</v>
      </c>
      <c r="C361" s="4">
        <v>0.134739627</v>
      </c>
      <c r="D361" s="4">
        <v>0.25756815599999999</v>
      </c>
      <c r="E361" s="4">
        <v>0.38417733300000001</v>
      </c>
      <c r="F361" s="4">
        <v>0.479309027</v>
      </c>
      <c r="G361" s="4">
        <v>0.61145219299999998</v>
      </c>
      <c r="H361" s="4">
        <v>0.785806012</v>
      </c>
      <c r="I361" s="4">
        <v>0.97908672699999999</v>
      </c>
      <c r="J361" s="4">
        <v>1.045964863</v>
      </c>
      <c r="K361" s="4">
        <v>1.1455787909999999</v>
      </c>
      <c r="L361" s="4">
        <v>1.2395724539999999</v>
      </c>
      <c r="M361" s="4">
        <v>1.7150218610000001</v>
      </c>
      <c r="N361" s="4">
        <v>2.033758674</v>
      </c>
      <c r="O361" s="4">
        <v>1.6727860459999999</v>
      </c>
      <c r="P361" s="4">
        <v>1.423109296</v>
      </c>
    </row>
    <row r="362" spans="2:17" x14ac:dyDescent="0.2">
      <c r="B362" s="4">
        <v>2.9428196E-2</v>
      </c>
      <c r="C362" s="4">
        <v>9.8627188000000005E-2</v>
      </c>
      <c r="D362" s="4">
        <v>0.23558357999999999</v>
      </c>
      <c r="E362" s="4">
        <v>0.38024560800000001</v>
      </c>
      <c r="F362" s="4">
        <v>0.466445375</v>
      </c>
      <c r="G362" s="4">
        <v>0.59992930700000002</v>
      </c>
      <c r="H362" s="4">
        <v>0.64284738399999997</v>
      </c>
      <c r="I362" s="4">
        <v>0.69693298599999998</v>
      </c>
      <c r="J362" s="4">
        <v>0.80857328500000003</v>
      </c>
      <c r="K362" s="4">
        <v>0.93479224100000002</v>
      </c>
      <c r="L362" s="4">
        <v>0.98371624300000005</v>
      </c>
      <c r="M362" s="4">
        <v>1.1100902319999999</v>
      </c>
      <c r="N362" s="4">
        <v>0.89625691500000004</v>
      </c>
      <c r="O362" s="4">
        <v>1.6190419739999999</v>
      </c>
      <c r="P362" s="4">
        <v>1.2896664550000001</v>
      </c>
    </row>
    <row r="363" spans="2:17" x14ac:dyDescent="0.2">
      <c r="B363" s="4">
        <v>3.1532787E-2</v>
      </c>
      <c r="C363" s="4">
        <v>0.113172734</v>
      </c>
      <c r="D363" s="4">
        <v>0.24018762299999999</v>
      </c>
      <c r="E363" s="4">
        <v>0.39289284899999999</v>
      </c>
      <c r="F363" s="4">
        <v>0.54301159700000001</v>
      </c>
      <c r="G363" s="4">
        <v>0.63974694700000001</v>
      </c>
      <c r="H363" s="4">
        <v>0.71219186199999995</v>
      </c>
      <c r="I363" s="4">
        <v>0.74585136799999996</v>
      </c>
      <c r="J363" s="4">
        <v>0.78238122899999996</v>
      </c>
      <c r="K363" s="4">
        <v>0.90146914700000003</v>
      </c>
      <c r="L363" s="4">
        <v>1.0948500249999999</v>
      </c>
      <c r="M363" s="4">
        <v>0.92357504999999995</v>
      </c>
      <c r="N363" s="4">
        <v>1.072474776</v>
      </c>
      <c r="O363" s="4">
        <v>1.892101509</v>
      </c>
      <c r="P363" s="4">
        <v>1.416936706</v>
      </c>
    </row>
    <row r="364" spans="2:17" x14ac:dyDescent="0.2">
      <c r="B364" s="4">
        <v>3.3327848E-2</v>
      </c>
      <c r="C364" s="4">
        <v>0.133008776</v>
      </c>
      <c r="D364" s="4">
        <v>0.25604884</v>
      </c>
      <c r="E364" s="4">
        <v>0.39670786000000002</v>
      </c>
      <c r="F364" s="4">
        <v>0.56382238500000004</v>
      </c>
      <c r="G364" s="4">
        <v>0.67988364700000004</v>
      </c>
      <c r="H364" s="4">
        <v>0.80502076199999995</v>
      </c>
      <c r="I364" s="4">
        <v>0.93651840099999994</v>
      </c>
      <c r="J364" s="4">
        <v>1.006467236</v>
      </c>
      <c r="K364" s="4">
        <v>1.0344345909999999</v>
      </c>
      <c r="L364" s="4">
        <v>1.142940509</v>
      </c>
      <c r="M364" s="4">
        <v>1.0969760900000001</v>
      </c>
      <c r="N364" s="4">
        <v>1.5081782880000001</v>
      </c>
      <c r="O364" s="4">
        <v>1.440500871</v>
      </c>
      <c r="P364" s="4">
        <v>1.309022423</v>
      </c>
    </row>
    <row r="365" spans="2:17" x14ac:dyDescent="0.2">
      <c r="B365" s="4">
        <v>2.3417064000000001E-2</v>
      </c>
      <c r="C365" s="4">
        <v>0.115008316</v>
      </c>
      <c r="D365" s="4">
        <v>0.27688895600000002</v>
      </c>
      <c r="E365" s="4">
        <v>0.459929374</v>
      </c>
      <c r="F365" s="4">
        <v>0.56925742599999996</v>
      </c>
      <c r="G365" s="4">
        <v>0.69299112299999999</v>
      </c>
      <c r="H365" s="4">
        <v>0.76798241</v>
      </c>
      <c r="I365" s="4">
        <v>0.85736804499999997</v>
      </c>
      <c r="J365" s="4">
        <v>0.913345976</v>
      </c>
      <c r="K365" s="4">
        <v>0.98701144799999996</v>
      </c>
      <c r="L365" s="4">
        <v>1.022179787</v>
      </c>
      <c r="M365" s="4">
        <v>1.104971366</v>
      </c>
      <c r="N365" s="4">
        <v>1.048272624</v>
      </c>
      <c r="O365" s="4">
        <v>1.070253326</v>
      </c>
      <c r="P365" s="4">
        <v>1.3495686819999999</v>
      </c>
    </row>
    <row r="366" spans="2:17" x14ac:dyDescent="0.2">
      <c r="B366" s="4">
        <v>1.9380752000000001E-2</v>
      </c>
      <c r="C366" s="4">
        <v>0.10145982200000001</v>
      </c>
      <c r="D366" s="4">
        <v>0.24414475499999999</v>
      </c>
      <c r="E366" s="4">
        <v>0.37814567100000002</v>
      </c>
      <c r="F366" s="4">
        <v>0.52699222899999998</v>
      </c>
      <c r="G366" s="4">
        <v>0.65206661499999996</v>
      </c>
      <c r="H366" s="4">
        <v>0.76360385099999994</v>
      </c>
      <c r="I366" s="4">
        <v>0.84666801899999999</v>
      </c>
      <c r="J366" s="4">
        <v>0.93351983299999997</v>
      </c>
      <c r="K366" s="4">
        <v>0.97143749400000001</v>
      </c>
      <c r="L366" s="4">
        <v>1.0011509190000001</v>
      </c>
      <c r="M366" s="4">
        <v>1.1495346909999999</v>
      </c>
      <c r="N366" s="4">
        <v>1.2116872009999999</v>
      </c>
      <c r="O366" s="4">
        <v>1.281049807</v>
      </c>
      <c r="P366" s="4">
        <v>1.179917849</v>
      </c>
    </row>
    <row r="367" spans="2:17" x14ac:dyDescent="0.2">
      <c r="B367" s="4">
        <v>1.8495648999999999E-2</v>
      </c>
      <c r="C367" s="4">
        <v>8.7193363999999995E-2</v>
      </c>
      <c r="D367" s="4">
        <v>0.279247415</v>
      </c>
      <c r="E367" s="4">
        <v>0.43718783300000003</v>
      </c>
      <c r="F367" s="4">
        <v>0.58248880300000005</v>
      </c>
      <c r="G367" s="4">
        <v>0.68663239899999995</v>
      </c>
      <c r="H367" s="4">
        <v>0.78823631599999999</v>
      </c>
      <c r="I367" s="4">
        <v>0.87099972599999997</v>
      </c>
      <c r="J367" s="4">
        <v>0.970100191</v>
      </c>
      <c r="K367" s="4">
        <v>1.1027085160000001</v>
      </c>
      <c r="L367" s="4">
        <v>1.1056714510000001</v>
      </c>
      <c r="M367" s="4">
        <v>1.2369484479999999</v>
      </c>
      <c r="N367" s="4">
        <v>1.2354868450000001</v>
      </c>
      <c r="O367" s="4">
        <v>1.749460306</v>
      </c>
      <c r="P367" s="4">
        <v>1.230626606</v>
      </c>
    </row>
    <row r="368" spans="2:17" x14ac:dyDescent="0.2">
      <c r="B368" s="4">
        <v>2.2553568E-2</v>
      </c>
      <c r="C368" s="4">
        <v>8.3533376000000006E-2</v>
      </c>
      <c r="D368" s="4">
        <v>0.21397105999999999</v>
      </c>
      <c r="E368" s="4">
        <v>0.40660791499999999</v>
      </c>
      <c r="F368" s="4">
        <v>0.57580060799999999</v>
      </c>
      <c r="G368" s="4">
        <v>0.68906324200000002</v>
      </c>
      <c r="H368" s="4">
        <v>0.80522349299999996</v>
      </c>
      <c r="I368" s="4">
        <v>0.98197084899999998</v>
      </c>
      <c r="J368" s="4">
        <v>0.96832022399999995</v>
      </c>
      <c r="K368" s="4">
        <v>1.262557586</v>
      </c>
      <c r="L368" s="4">
        <v>1.2472124309999999</v>
      </c>
      <c r="M368" s="4">
        <v>1.2466489679999999</v>
      </c>
      <c r="N368" s="4">
        <v>1.389705798</v>
      </c>
      <c r="O368" s="4">
        <v>1.6380326970000001</v>
      </c>
      <c r="P368" s="4">
        <v>1.2469683009999999</v>
      </c>
    </row>
    <row r="369" spans="1:37" x14ac:dyDescent="0.2">
      <c r="B369" s="4">
        <v>2.0319990999999999E-2</v>
      </c>
      <c r="C369" s="4">
        <v>0.10850145999999999</v>
      </c>
      <c r="D369" s="4">
        <v>0.24195861900000001</v>
      </c>
      <c r="E369" s="4">
        <v>0.41645069600000001</v>
      </c>
      <c r="F369" s="4">
        <v>0.64661924500000001</v>
      </c>
      <c r="G369" s="4">
        <v>0.78533266300000004</v>
      </c>
      <c r="H369" s="4">
        <v>0.95014345300000003</v>
      </c>
      <c r="I369" s="4">
        <v>1.0306215750000001</v>
      </c>
      <c r="J369" s="4">
        <v>1.0640246280000001</v>
      </c>
      <c r="K369" s="4">
        <v>1.3283554529999999</v>
      </c>
      <c r="L369" s="4">
        <v>1.326541881</v>
      </c>
      <c r="M369" s="4">
        <v>1.5470371329999999</v>
      </c>
      <c r="N369" s="4">
        <v>1.5565858539999999</v>
      </c>
      <c r="O369" s="4">
        <v>1.5368162080000001</v>
      </c>
      <c r="P369" s="4">
        <v>1.7437159609999999</v>
      </c>
    </row>
    <row r="370" spans="1:37" x14ac:dyDescent="0.2">
      <c r="B370" s="4">
        <v>3.1689083999999999E-2</v>
      </c>
      <c r="C370" s="4">
        <v>0.11734314799999999</v>
      </c>
      <c r="D370" s="4">
        <v>0.221257593</v>
      </c>
      <c r="E370" s="4">
        <v>0.44114833799999997</v>
      </c>
      <c r="F370" s="4">
        <v>0.56523318099999997</v>
      </c>
      <c r="G370" s="4">
        <v>0.72191307000000005</v>
      </c>
      <c r="H370" s="4">
        <v>0.93679943799999998</v>
      </c>
      <c r="I370" s="4">
        <v>1.3365648569999999</v>
      </c>
      <c r="J370" s="4">
        <v>1.574484153</v>
      </c>
      <c r="K370" s="4">
        <v>1.6224372220000001</v>
      </c>
      <c r="L370" s="4">
        <v>1.692529159</v>
      </c>
      <c r="M370" s="4">
        <v>1.895356839</v>
      </c>
      <c r="N370" s="4">
        <v>1.9269976470000001</v>
      </c>
      <c r="O370" s="4">
        <v>1.9414515240000001</v>
      </c>
      <c r="P370" s="4">
        <v>1.96177442</v>
      </c>
    </row>
    <row r="371" spans="1:37" x14ac:dyDescent="0.2">
      <c r="B371" s="4">
        <v>2.7062065E-2</v>
      </c>
      <c r="C371" s="4">
        <v>9.5919641999999999E-2</v>
      </c>
      <c r="D371" s="4">
        <v>0.196687891</v>
      </c>
      <c r="E371" s="4">
        <v>0.37567857900000001</v>
      </c>
      <c r="F371" s="4">
        <v>0.53248356900000005</v>
      </c>
      <c r="G371" s="4">
        <v>0.68980872500000001</v>
      </c>
      <c r="H371" s="4">
        <v>0.83813980099999996</v>
      </c>
      <c r="I371" s="4">
        <v>0.92838321599999996</v>
      </c>
      <c r="J371" s="4">
        <v>1.269596435</v>
      </c>
      <c r="K371" s="4">
        <v>1.2671114489999999</v>
      </c>
      <c r="L371" s="4">
        <v>1.3283080629999999</v>
      </c>
      <c r="M371" s="4">
        <v>1.3877407589999999</v>
      </c>
      <c r="N371" s="4">
        <v>1.461337291</v>
      </c>
      <c r="O371" s="4">
        <v>1.764743441</v>
      </c>
      <c r="P371" s="4">
        <v>1.757660864</v>
      </c>
    </row>
    <row r="372" spans="1:37" x14ac:dyDescent="0.2">
      <c r="B372" s="4">
        <v>2.5225422000000001E-2</v>
      </c>
      <c r="C372" s="4">
        <v>0.13456103799999999</v>
      </c>
      <c r="D372" s="4">
        <v>0.22362502000000001</v>
      </c>
      <c r="E372" s="4">
        <v>0.39429725100000002</v>
      </c>
      <c r="F372" s="4">
        <v>0.54727595100000004</v>
      </c>
      <c r="G372" s="4">
        <v>0.69453373399999996</v>
      </c>
      <c r="H372" s="4">
        <v>0.76282845600000004</v>
      </c>
      <c r="I372" s="4">
        <v>0.99709786499999997</v>
      </c>
      <c r="J372" s="4">
        <v>1.142014088</v>
      </c>
      <c r="K372" s="4">
        <v>1.2663642900000001</v>
      </c>
      <c r="L372" s="4">
        <v>1.4441065390000001</v>
      </c>
      <c r="M372" s="4">
        <v>1.7110011249999999</v>
      </c>
      <c r="N372" s="4">
        <v>1.9030163040000001</v>
      </c>
      <c r="O372" s="4">
        <v>1.7945568460000001</v>
      </c>
      <c r="P372" s="4">
        <v>1.7766869240000001</v>
      </c>
    </row>
    <row r="373" spans="1:37" x14ac:dyDescent="0.2">
      <c r="B373" s="4">
        <v>3.3300214746314831E-2</v>
      </c>
      <c r="C373" s="4">
        <v>0.10991502227034132</v>
      </c>
      <c r="D373" s="4">
        <v>0.26589982348704277</v>
      </c>
      <c r="E373" s="4">
        <v>0.48098001159542086</v>
      </c>
      <c r="F373" s="4">
        <v>0.53885808541347457</v>
      </c>
      <c r="G373" s="4">
        <v>0.6323383499592018</v>
      </c>
      <c r="H373" s="4">
        <v>0.6966441282441368</v>
      </c>
      <c r="I373" s="4">
        <v>0.78559349524697342</v>
      </c>
      <c r="J373" s="4">
        <v>0.84670904429615823</v>
      </c>
      <c r="K373" s="4">
        <v>0.96047921325482999</v>
      </c>
      <c r="L373" s="4">
        <v>1.1667735468267804</v>
      </c>
      <c r="M373" s="4">
        <v>1.3694739355555452</v>
      </c>
      <c r="N373" s="4">
        <v>1.6232018942992206</v>
      </c>
      <c r="O373" s="4">
        <v>1.684791209495754</v>
      </c>
      <c r="P373" s="4">
        <v>1.7382179999859317</v>
      </c>
    </row>
    <row r="374" spans="1:37" x14ac:dyDescent="0.2">
      <c r="A374" s="13">
        <v>1000</v>
      </c>
      <c r="B374" s="4" t="s">
        <v>0</v>
      </c>
      <c r="C374" s="4" t="s">
        <v>128</v>
      </c>
      <c r="D374" s="4">
        <v>1984</v>
      </c>
      <c r="E374" s="4">
        <v>1985</v>
      </c>
      <c r="F374" s="4">
        <v>1986</v>
      </c>
      <c r="G374" s="4">
        <v>1987</v>
      </c>
      <c r="H374" s="4">
        <v>1988</v>
      </c>
      <c r="I374" s="4">
        <v>1989</v>
      </c>
      <c r="J374" s="4">
        <v>1990</v>
      </c>
      <c r="K374" s="4">
        <v>1991</v>
      </c>
      <c r="L374" s="4">
        <v>1992</v>
      </c>
      <c r="M374" s="4">
        <v>1993</v>
      </c>
      <c r="N374" s="4">
        <v>1994</v>
      </c>
      <c r="O374" s="4">
        <v>1995</v>
      </c>
      <c r="P374" s="4">
        <v>1996</v>
      </c>
      <c r="Q374" s="4">
        <v>1997</v>
      </c>
      <c r="R374" s="4">
        <v>1998</v>
      </c>
      <c r="S374" s="4">
        <v>1999</v>
      </c>
      <c r="T374" s="4">
        <v>2000</v>
      </c>
      <c r="U374" s="4">
        <v>2001</v>
      </c>
      <c r="V374" s="4">
        <v>2002</v>
      </c>
      <c r="W374" s="4">
        <v>2003</v>
      </c>
      <c r="X374" s="4">
        <v>2004</v>
      </c>
      <c r="Y374" s="4">
        <v>2005</v>
      </c>
      <c r="Z374" s="4">
        <v>2006</v>
      </c>
      <c r="AA374" s="4">
        <v>2007</v>
      </c>
      <c r="AB374" s="4">
        <v>2008</v>
      </c>
      <c r="AC374" s="4">
        <v>2009</v>
      </c>
      <c r="AD374" s="4">
        <v>2010</v>
      </c>
      <c r="AE374" s="4">
        <v>2011</v>
      </c>
      <c r="AF374" s="4">
        <v>2012</v>
      </c>
      <c r="AG374" s="4">
        <v>2013</v>
      </c>
      <c r="AH374" s="4">
        <v>2014</v>
      </c>
      <c r="AI374" s="4">
        <v>2015</v>
      </c>
      <c r="AJ374" s="4">
        <v>2016</v>
      </c>
      <c r="AK374" s="4">
        <v>2017</v>
      </c>
    </row>
    <row r="375" spans="1:37" x14ac:dyDescent="0.2">
      <c r="B375" s="4">
        <v>0.80156997399999996</v>
      </c>
      <c r="C375" s="4">
        <v>1.3087779260000001</v>
      </c>
      <c r="D375" s="4">
        <v>0.88743392099999996</v>
      </c>
      <c r="E375" s="4">
        <v>0.96280228400000001</v>
      </c>
      <c r="F375" s="4">
        <v>0.66069537300000003</v>
      </c>
      <c r="G375" s="4">
        <v>1.363870605</v>
      </c>
      <c r="H375" s="4">
        <v>0.93734663900000004</v>
      </c>
      <c r="I375" s="4">
        <v>1.263771226</v>
      </c>
      <c r="J375" s="4">
        <v>1.0361090150000001</v>
      </c>
      <c r="K375" s="4">
        <v>1.218350075</v>
      </c>
      <c r="L375" s="4">
        <v>0.770514845</v>
      </c>
      <c r="M375" s="4">
        <v>1.31695717</v>
      </c>
      <c r="N375" s="4">
        <v>0.565789349</v>
      </c>
      <c r="O375" s="4">
        <v>0.64625486399999998</v>
      </c>
      <c r="P375" s="4">
        <v>1.4475777780000001</v>
      </c>
      <c r="Q375" s="4">
        <v>1.095249208</v>
      </c>
      <c r="R375" s="4">
        <v>1.4759994009999999</v>
      </c>
      <c r="S375" s="4">
        <v>0.14905569799999999</v>
      </c>
      <c r="T375" s="4">
        <v>0.87097416800000005</v>
      </c>
      <c r="U375" s="4">
        <v>1.0491986369999999</v>
      </c>
      <c r="V375" s="4">
        <v>1.431904869</v>
      </c>
      <c r="W375" s="4">
        <v>1.629112326</v>
      </c>
      <c r="X375" s="4">
        <v>1.4675960459999999</v>
      </c>
      <c r="Y375" s="4">
        <v>1.4998822730000001</v>
      </c>
      <c r="Z375" s="4">
        <v>0.65158360800000004</v>
      </c>
      <c r="AA375" s="4">
        <v>0.64470445300000001</v>
      </c>
      <c r="AB375" s="4">
        <v>0.407246675</v>
      </c>
      <c r="AC375" s="4">
        <v>0.43967159300000003</v>
      </c>
      <c r="AD375" s="4">
        <v>0.43967159300000003</v>
      </c>
      <c r="AE375" s="4">
        <v>0.43967159300000003</v>
      </c>
      <c r="AF375" s="4">
        <v>0.43967159300000003</v>
      </c>
      <c r="AG375" s="4">
        <v>0.43967159300000003</v>
      </c>
      <c r="AH375" s="4">
        <v>0.43967159300000003</v>
      </c>
      <c r="AI375" s="4">
        <v>0.43967159300000003</v>
      </c>
      <c r="AJ375" s="4">
        <v>0.4</v>
      </c>
      <c r="AK375" s="4">
        <v>0.4</v>
      </c>
    </row>
    <row r="376" spans="1:37" x14ac:dyDescent="0.2">
      <c r="B376" s="4" t="s">
        <v>0</v>
      </c>
      <c r="C376" s="4" t="s">
        <v>21</v>
      </c>
      <c r="D376" s="4" t="s">
        <v>129</v>
      </c>
      <c r="E376" s="4" t="s">
        <v>0</v>
      </c>
      <c r="F376" s="4" t="s">
        <v>21</v>
      </c>
      <c r="G376" s="4" t="s">
        <v>129</v>
      </c>
    </row>
    <row r="377" spans="1:37" x14ac:dyDescent="0.2">
      <c r="B377" s="4">
        <v>0.99424437300000001</v>
      </c>
      <c r="C377" s="4">
        <v>5.7556270000000001E-3</v>
      </c>
      <c r="D377" s="9">
        <v>1.7199999999999999E-14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</row>
    <row r="378" spans="1:37" x14ac:dyDescent="0.2">
      <c r="B378" s="4">
        <v>1.7589322000000001E-2</v>
      </c>
      <c r="C378" s="4">
        <v>0.96482135599999996</v>
      </c>
      <c r="D378" s="4">
        <v>1.7589322000000001E-2</v>
      </c>
      <c r="E378" s="9">
        <v>1.3200000000000001E-10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</row>
    <row r="379" spans="1:37" x14ac:dyDescent="0.2">
      <c r="B379" s="9">
        <v>3.0199999999999999E-8</v>
      </c>
      <c r="C379" s="4">
        <v>3.5475485000000001E-2</v>
      </c>
      <c r="D379" s="4">
        <v>0.929048969</v>
      </c>
      <c r="E379" s="4">
        <v>3.5475485000000001E-2</v>
      </c>
      <c r="F379" s="9">
        <v>3.0199999999999999E-8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</row>
    <row r="380" spans="1:37" x14ac:dyDescent="0.2">
      <c r="B380" s="9">
        <v>1.3799999999999999E-15</v>
      </c>
      <c r="C380" s="9">
        <v>1.06E-6</v>
      </c>
      <c r="D380" s="4">
        <v>5.7015090999999997E-2</v>
      </c>
      <c r="E380" s="4">
        <v>0.88596769099999995</v>
      </c>
      <c r="F380" s="4">
        <v>5.7015090999999997E-2</v>
      </c>
      <c r="G380" s="9">
        <v>1.06E-6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</row>
    <row r="381" spans="1:37" x14ac:dyDescent="0.2">
      <c r="B381" s="9">
        <v>3.9999999999999998E-23</v>
      </c>
      <c r="C381" s="9">
        <v>1.0700000000000001E-12</v>
      </c>
      <c r="D381" s="9">
        <v>1.2500000000000001E-5</v>
      </c>
      <c r="E381" s="4">
        <v>8.0011094000000005E-2</v>
      </c>
      <c r="F381" s="4">
        <v>0.83995280500000002</v>
      </c>
      <c r="G381" s="4">
        <v>8.0011094000000005E-2</v>
      </c>
      <c r="H381" s="9">
        <v>1.2500000000000001E-5</v>
      </c>
      <c r="I381" s="9">
        <v>1.0700000000000001E-12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</row>
    <row r="382" spans="1:37" x14ac:dyDescent="0.2">
      <c r="B382" s="9">
        <v>2.5999999999999999E-30</v>
      </c>
      <c r="C382" s="9">
        <v>4.3000000000000002E-19</v>
      </c>
      <c r="D382" s="9">
        <v>1.28E-10</v>
      </c>
      <c r="E382" s="9">
        <v>7.4200000000000001E-5</v>
      </c>
      <c r="F382" s="4">
        <v>0.102942042</v>
      </c>
      <c r="G382" s="4">
        <v>0.79396746799999995</v>
      </c>
      <c r="H382" s="4">
        <v>0.102942042</v>
      </c>
      <c r="I382" s="9">
        <v>7.4200000000000001E-5</v>
      </c>
      <c r="J382" s="9">
        <v>1.28E-10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</row>
    <row r="383" spans="1:37" x14ac:dyDescent="0.2">
      <c r="B383" s="9">
        <v>5.8400000000000001E-37</v>
      </c>
      <c r="C383" s="9">
        <v>2.1499999999999999E-25</v>
      </c>
      <c r="D383" s="9">
        <v>4.2099999999999999E-16</v>
      </c>
      <c r="E383" s="9">
        <v>4.4999999999999998E-9</v>
      </c>
      <c r="F383" s="4">
        <v>2.81265E-4</v>
      </c>
      <c r="G383" s="4">
        <v>0.124855101</v>
      </c>
      <c r="H383" s="4">
        <v>0.74972725900000003</v>
      </c>
      <c r="I383" s="4">
        <v>0.124855101</v>
      </c>
      <c r="J383" s="4">
        <v>2.81265E-4</v>
      </c>
      <c r="K383" s="9">
        <v>4.4999999999999998E-9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</row>
    <row r="384" spans="1:37" x14ac:dyDescent="0.2">
      <c r="B384" s="9">
        <v>4.98E-43</v>
      </c>
      <c r="C384" s="9">
        <v>2.2199999999999998E-31</v>
      </c>
      <c r="D384" s="9">
        <v>1.21E-21</v>
      </c>
      <c r="E384" s="9">
        <v>8.0499999999999998E-14</v>
      </c>
      <c r="F384" s="9">
        <v>6.8299999999999996E-8</v>
      </c>
      <c r="G384" s="4">
        <v>7.8375799999999996E-4</v>
      </c>
      <c r="H384" s="4">
        <v>0.145168358</v>
      </c>
      <c r="I384" s="4">
        <v>0.70809563200000003</v>
      </c>
      <c r="J384" s="4">
        <v>0.145168358</v>
      </c>
      <c r="K384" s="4">
        <v>7.8375799999999996E-4</v>
      </c>
      <c r="L384" s="9">
        <v>6.8299999999999996E-8</v>
      </c>
      <c r="M384" s="9">
        <v>8.0499999999999998E-14</v>
      </c>
      <c r="N384" s="4">
        <v>0</v>
      </c>
      <c r="O384" s="4">
        <v>0</v>
      </c>
      <c r="P384" s="4">
        <v>0</v>
      </c>
    </row>
    <row r="385" spans="2:29" x14ac:dyDescent="0.2">
      <c r="B385" s="9">
        <v>1.5299999999999999E-48</v>
      </c>
      <c r="C385" s="9">
        <v>5.7200000000000001E-37</v>
      </c>
      <c r="D385" s="9">
        <v>4.9599999999999999E-27</v>
      </c>
      <c r="E385" s="9">
        <v>1.01E-18</v>
      </c>
      <c r="F385" s="9">
        <v>4.8599999999999999E-12</v>
      </c>
      <c r="G385" s="9">
        <v>5.7299999999999996E-7</v>
      </c>
      <c r="H385" s="4">
        <v>1.7562719999999999E-3</v>
      </c>
      <c r="I385" s="4">
        <v>0.163535451</v>
      </c>
      <c r="J385" s="4">
        <v>0.66941540799999999</v>
      </c>
      <c r="K385" s="4">
        <v>0.163535451</v>
      </c>
      <c r="L385" s="4">
        <v>1.7562719999999999E-3</v>
      </c>
      <c r="M385" s="9">
        <v>5.7299999999999996E-7</v>
      </c>
      <c r="N385" s="9">
        <v>4.8599999999999999E-12</v>
      </c>
      <c r="O385" s="4">
        <v>0</v>
      </c>
      <c r="P385" s="4">
        <v>0</v>
      </c>
    </row>
    <row r="386" spans="2:29" x14ac:dyDescent="0.2">
      <c r="B386" s="9">
        <v>1.5300000000000001E-53</v>
      </c>
      <c r="C386" s="9">
        <v>3.8400000000000003E-42</v>
      </c>
      <c r="D386" s="9">
        <v>3.7300000000000001E-32</v>
      </c>
      <c r="E386" s="9">
        <v>1.4199999999999999E-23</v>
      </c>
      <c r="F386" s="9">
        <v>2.1199999999999999E-16</v>
      </c>
      <c r="G386" s="9">
        <v>1.27E-10</v>
      </c>
      <c r="H386" s="9">
        <v>3.1300000000000001E-6</v>
      </c>
      <c r="I386" s="4">
        <v>3.3563550000000001E-3</v>
      </c>
      <c r="J386" s="4">
        <v>0.179774235</v>
      </c>
      <c r="K386" s="4">
        <v>0.63373256</v>
      </c>
      <c r="L386" s="4">
        <v>0.179774235</v>
      </c>
      <c r="M386" s="4">
        <v>3.3563550000000001E-3</v>
      </c>
      <c r="N386" s="9">
        <v>3.1300000000000001E-6</v>
      </c>
      <c r="O386" s="9">
        <v>1.27E-10</v>
      </c>
      <c r="P386" s="4">
        <v>0</v>
      </c>
    </row>
    <row r="387" spans="2:29" x14ac:dyDescent="0.2">
      <c r="B387" s="9">
        <v>4.4499999999999998E-58</v>
      </c>
      <c r="C387" s="9">
        <v>6.5200000000000004E-47</v>
      </c>
      <c r="D387" s="9">
        <v>5.6400000000000002E-37</v>
      </c>
      <c r="E387" s="9">
        <v>2.8799999999999998E-28</v>
      </c>
      <c r="F387" s="9">
        <v>8.7800000000000005E-21</v>
      </c>
      <c r="G387" s="9">
        <v>1.6000000000000001E-14</v>
      </c>
      <c r="H387" s="9">
        <v>1.7800000000000001E-9</v>
      </c>
      <c r="I387" s="9">
        <v>1.24E-5</v>
      </c>
      <c r="J387" s="4">
        <v>5.6927599999999998E-3</v>
      </c>
      <c r="K387" s="4">
        <v>0.19382756100000001</v>
      </c>
      <c r="L387" s="4">
        <v>0.60093454000000002</v>
      </c>
      <c r="M387" s="4">
        <v>0.19382756100000001</v>
      </c>
      <c r="N387" s="4">
        <v>5.6927599999999998E-3</v>
      </c>
      <c r="O387" s="9">
        <v>1.24E-5</v>
      </c>
      <c r="P387" s="9">
        <v>1.7800000000000001E-9</v>
      </c>
    </row>
    <row r="388" spans="2:29" x14ac:dyDescent="0.2">
      <c r="B388" s="9">
        <v>3.3199999999999998E-62</v>
      </c>
      <c r="C388" s="9">
        <v>2.6499999999999999E-51</v>
      </c>
      <c r="D388" s="9">
        <v>1.75E-41</v>
      </c>
      <c r="E388" s="9">
        <v>9.6399999999999999E-33</v>
      </c>
      <c r="F388" s="9">
        <v>4.4300000000000003E-25</v>
      </c>
      <c r="G388" s="9">
        <v>1.71E-18</v>
      </c>
      <c r="H388" s="9">
        <v>5.5700000000000005E-13</v>
      </c>
      <c r="I388" s="9">
        <v>1.5600000000000001E-8</v>
      </c>
      <c r="J388" s="9">
        <v>3.8600000000000003E-5</v>
      </c>
      <c r="K388" s="4">
        <v>8.8111119999999994E-3</v>
      </c>
      <c r="L388" s="4">
        <v>0.205734376</v>
      </c>
      <c r="M388" s="4">
        <v>0.57083187300000005</v>
      </c>
      <c r="N388" s="4">
        <v>0.205734376</v>
      </c>
      <c r="O388" s="4">
        <v>8.8111119999999994E-3</v>
      </c>
      <c r="P388" s="9">
        <v>3.8600000000000003E-5</v>
      </c>
    </row>
    <row r="389" spans="2:29" x14ac:dyDescent="0.2">
      <c r="B389" s="9">
        <v>5.7299999999999998E-66</v>
      </c>
      <c r="C389" s="9">
        <v>2.39E-55</v>
      </c>
      <c r="D389" s="9">
        <v>1.1E-45</v>
      </c>
      <c r="E389" s="9">
        <v>5.5699999999999996E-37</v>
      </c>
      <c r="F389" s="9">
        <v>3.13E-29</v>
      </c>
      <c r="G389" s="9">
        <v>1.95E-22</v>
      </c>
      <c r="H389" s="9">
        <v>1.3599999999999999E-16</v>
      </c>
      <c r="I389" s="9">
        <v>1.0599999999999999E-11</v>
      </c>
      <c r="J389" s="9">
        <v>9.5000000000000004E-8</v>
      </c>
      <c r="K389" s="9">
        <v>9.9300000000000001E-5</v>
      </c>
      <c r="L389" s="4">
        <v>1.2694831E-2</v>
      </c>
      <c r="M389" s="4">
        <v>0.215603453</v>
      </c>
      <c r="N389" s="4">
        <v>0.54320473700000005</v>
      </c>
      <c r="O389" s="4">
        <v>0.215603453</v>
      </c>
      <c r="P389" s="4">
        <v>1.2794178E-2</v>
      </c>
    </row>
    <row r="390" spans="2:29" x14ac:dyDescent="0.2">
      <c r="B390" s="9">
        <v>2.08E-69</v>
      </c>
      <c r="C390" s="9">
        <v>4.4700000000000001E-59</v>
      </c>
      <c r="D390" s="9">
        <v>1.3400000000000001E-49</v>
      </c>
      <c r="E390" s="9">
        <v>5.6499999999999999E-41</v>
      </c>
      <c r="F390" s="9">
        <v>3.3300000000000002E-33</v>
      </c>
      <c r="G390" s="9">
        <v>2.7600000000000002E-26</v>
      </c>
      <c r="H390" s="9">
        <v>3.2199999999999998E-20</v>
      </c>
      <c r="I390" s="9">
        <v>5.34E-15</v>
      </c>
      <c r="J390" s="9">
        <v>1.26E-10</v>
      </c>
      <c r="K390" s="9">
        <v>4.3300000000000003E-7</v>
      </c>
      <c r="L390" s="4">
        <v>2.20213E-4</v>
      </c>
      <c r="M390" s="4">
        <v>1.7275672999999998E-2</v>
      </c>
      <c r="N390" s="4">
        <v>0.22358935199999999</v>
      </c>
      <c r="O390" s="4">
        <v>0.51782865899999997</v>
      </c>
      <c r="P390" s="4">
        <v>0.24108567</v>
      </c>
    </row>
    <row r="391" spans="2:29" x14ac:dyDescent="0.2">
      <c r="B391" s="9">
        <v>1.46E-72</v>
      </c>
      <c r="C391" s="9">
        <v>1.6199999999999999E-62</v>
      </c>
      <c r="D391" s="9">
        <v>3.0699999999999999E-53</v>
      </c>
      <c r="E391" s="9">
        <v>9.9400000000000004E-45</v>
      </c>
      <c r="F391" s="9">
        <v>5.5200000000000002E-37</v>
      </c>
      <c r="G391" s="9">
        <v>5.26E-30</v>
      </c>
      <c r="H391" s="9">
        <v>8.6300000000000002E-24</v>
      </c>
      <c r="I391" s="9">
        <v>2.4400000000000001E-18</v>
      </c>
      <c r="J391" s="9">
        <v>1.1999999999999999E-13</v>
      </c>
      <c r="K391" s="9">
        <v>1.03E-9</v>
      </c>
      <c r="L391" s="9">
        <v>1.57E-6</v>
      </c>
      <c r="M391" s="4">
        <v>4.33888E-4</v>
      </c>
      <c r="N391" s="4">
        <v>2.2448549000000002E-2</v>
      </c>
      <c r="O391" s="4">
        <v>0.229871987</v>
      </c>
      <c r="P391" s="4">
        <v>0.74724400199999996</v>
      </c>
    </row>
    <row r="393" spans="2:29" x14ac:dyDescent="0.2">
      <c r="B393" s="4" t="s">
        <v>0</v>
      </c>
      <c r="C393" s="4" t="s">
        <v>67</v>
      </c>
      <c r="D393" s="4" t="s">
        <v>130</v>
      </c>
      <c r="E393" s="4" t="s">
        <v>131</v>
      </c>
      <c r="F393" s="4" t="s">
        <v>4</v>
      </c>
      <c r="G393" s="4">
        <v>2008</v>
      </c>
      <c r="H393" s="4" t="s">
        <v>132</v>
      </c>
      <c r="I393" s="4" t="s">
        <v>133</v>
      </c>
      <c r="J393" s="4" t="s">
        <v>134</v>
      </c>
    </row>
    <row r="394" spans="2:29" x14ac:dyDescent="0.2">
      <c r="B394" s="4" t="s">
        <v>135</v>
      </c>
    </row>
    <row r="395" spans="2:29" x14ac:dyDescent="0.2">
      <c r="B395" s="4">
        <v>25</v>
      </c>
    </row>
    <row r="396" spans="2:29" x14ac:dyDescent="0.2">
      <c r="B396" s="4" t="s">
        <v>136</v>
      </c>
      <c r="C396" s="4" t="s">
        <v>137</v>
      </c>
      <c r="D396" s="4" t="s">
        <v>138</v>
      </c>
      <c r="E396" s="4">
        <v>25</v>
      </c>
      <c r="F396" s="4">
        <v>27</v>
      </c>
      <c r="G396" s="4">
        <v>29</v>
      </c>
      <c r="H396" s="4">
        <v>31</v>
      </c>
      <c r="I396" s="4">
        <v>33</v>
      </c>
      <c r="J396" s="4">
        <v>35</v>
      </c>
      <c r="K396" s="4">
        <v>36</v>
      </c>
      <c r="L396" s="4">
        <v>37</v>
      </c>
      <c r="M396" s="4">
        <v>38</v>
      </c>
      <c r="N396" s="4">
        <v>39</v>
      </c>
      <c r="O396" s="4">
        <v>40</v>
      </c>
      <c r="P396" s="4">
        <v>41</v>
      </c>
      <c r="Q396" s="4">
        <v>42</v>
      </c>
      <c r="R396" s="4">
        <v>43</v>
      </c>
      <c r="S396" s="4">
        <v>44</v>
      </c>
      <c r="T396" s="4">
        <v>45</v>
      </c>
      <c r="U396" s="4">
        <v>46</v>
      </c>
      <c r="V396" s="4">
        <v>48</v>
      </c>
      <c r="W396" s="4">
        <v>50</v>
      </c>
      <c r="X396" s="4">
        <v>52</v>
      </c>
      <c r="Y396" s="4">
        <v>54</v>
      </c>
      <c r="Z396" s="4">
        <v>56</v>
      </c>
      <c r="AA396" s="4">
        <v>58</v>
      </c>
      <c r="AB396" s="4">
        <v>60</v>
      </c>
      <c r="AC396" s="4">
        <v>62</v>
      </c>
    </row>
    <row r="397" spans="2:29" x14ac:dyDescent="0.2">
      <c r="B397" s="4">
        <v>361</v>
      </c>
      <c r="C397" s="4">
        <v>304</v>
      </c>
      <c r="D397" s="4">
        <v>393</v>
      </c>
      <c r="E397" s="4">
        <v>635</v>
      </c>
      <c r="F397" s="4">
        <v>898</v>
      </c>
      <c r="G397" s="4">
        <v>478</v>
      </c>
      <c r="H397" s="4">
        <v>544</v>
      </c>
      <c r="I397" s="4">
        <v>709</v>
      </c>
      <c r="J397" s="4">
        <v>986</v>
      </c>
      <c r="K397" s="4">
        <v>1389</v>
      </c>
      <c r="L397" s="4">
        <v>2023</v>
      </c>
      <c r="M397" s="4">
        <v>2860</v>
      </c>
      <c r="N397" s="4">
        <v>4044</v>
      </c>
      <c r="O397" s="4">
        <v>5795</v>
      </c>
      <c r="P397" s="4">
        <v>7792</v>
      </c>
      <c r="Q397" s="4">
        <v>10559</v>
      </c>
      <c r="R397" s="4">
        <v>27013</v>
      </c>
      <c r="S397" s="4">
        <v>28513</v>
      </c>
      <c r="T397" s="4">
        <v>24232</v>
      </c>
      <c r="U397" s="4">
        <v>18246</v>
      </c>
      <c r="V397" s="4">
        <v>13057</v>
      </c>
      <c r="W397" s="4">
        <v>8849</v>
      </c>
      <c r="X397" s="4">
        <v>5842</v>
      </c>
      <c r="Y397" s="4">
        <v>3766</v>
      </c>
      <c r="Z397" s="4">
        <v>6205</v>
      </c>
    </row>
    <row r="398" spans="2:29" x14ac:dyDescent="0.2">
      <c r="B398" s="4" t="s">
        <v>0</v>
      </c>
      <c r="C398" s="4" t="s">
        <v>139</v>
      </c>
      <c r="D398" s="4" t="s">
        <v>140</v>
      </c>
      <c r="E398" s="4" t="s">
        <v>4</v>
      </c>
      <c r="F398" s="4">
        <v>2008</v>
      </c>
      <c r="G398" s="4" t="s">
        <v>141</v>
      </c>
      <c r="H398" s="4" t="s">
        <v>7</v>
      </c>
      <c r="I398" s="4">
        <v>2006</v>
      </c>
      <c r="J398" s="4" t="s">
        <v>142</v>
      </c>
      <c r="K398" s="4" t="s">
        <v>143</v>
      </c>
    </row>
    <row r="399" spans="2:29" x14ac:dyDescent="0.2">
      <c r="B399" s="4">
        <v>1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</row>
    <row r="400" spans="2:29" x14ac:dyDescent="0.2">
      <c r="B400" s="4">
        <v>0.98982093699999996</v>
      </c>
      <c r="C400" s="4">
        <v>9.491111E-3</v>
      </c>
      <c r="D400" s="4" t="s">
        <v>144</v>
      </c>
      <c r="E400" s="9">
        <v>2.2200000000000001E-5</v>
      </c>
      <c r="F400" s="9">
        <v>3.4400000000000001E-7</v>
      </c>
      <c r="G400" s="9">
        <v>8.8900000000000005E-9</v>
      </c>
      <c r="H400" s="9">
        <v>6.4199999999999995E-10</v>
      </c>
      <c r="I400" s="9">
        <v>3.83E-11</v>
      </c>
      <c r="J400" s="9">
        <v>1.8899999999999998E-12</v>
      </c>
      <c r="K400" s="9">
        <v>7.6700000000000004E-14</v>
      </c>
      <c r="L400" s="9">
        <v>2.55E-15</v>
      </c>
      <c r="M400" s="9">
        <v>1.11E-16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</row>
    <row r="401" spans="2:26" x14ac:dyDescent="0.2">
      <c r="B401" s="4">
        <v>0.18029782499999999</v>
      </c>
      <c r="C401" s="4">
        <v>0.23439784599999999</v>
      </c>
      <c r="D401" s="4">
        <v>0.27085094500000001</v>
      </c>
      <c r="E401" s="4">
        <v>0.195853424</v>
      </c>
      <c r="F401" s="4">
        <v>7.4602983999999997E-2</v>
      </c>
      <c r="G401" s="4">
        <v>2.4079201000000001E-2</v>
      </c>
      <c r="H401" s="4">
        <v>1.1827654E-2</v>
      </c>
      <c r="I401" s="4">
        <v>5.1483179999999998E-3</v>
      </c>
      <c r="J401" s="4">
        <v>1.985807E-3</v>
      </c>
      <c r="K401" s="4">
        <v>6.7874700000000005E-4</v>
      </c>
      <c r="L401" s="4">
        <v>2.0557600000000001E-4</v>
      </c>
      <c r="M401" s="9">
        <v>5.52E-5</v>
      </c>
      <c r="N401" s="9">
        <v>1.31E-5</v>
      </c>
      <c r="O401" s="9">
        <v>2.7599999999999998E-6</v>
      </c>
      <c r="P401" s="9">
        <v>5.1600000000000001E-7</v>
      </c>
      <c r="Q401" s="9">
        <v>9.4500000000000006E-8</v>
      </c>
      <c r="R401" s="9">
        <v>5.14E-9</v>
      </c>
      <c r="S401" s="9">
        <v>6.6399999999999998E-11</v>
      </c>
      <c r="T401" s="9">
        <v>5.3199999999999995E-13</v>
      </c>
      <c r="U401" s="9">
        <v>2.6599999999999998E-15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</row>
    <row r="402" spans="2:26" x14ac:dyDescent="0.2">
      <c r="B402" s="4">
        <v>1.663463E-3</v>
      </c>
      <c r="C402" s="4">
        <v>9.128466E-3</v>
      </c>
      <c r="D402" s="4">
        <v>3.7722819999999997E-2</v>
      </c>
      <c r="E402" s="4">
        <v>0.105054589</v>
      </c>
      <c r="F402" s="4">
        <v>0.14013109800000001</v>
      </c>
      <c r="G402" s="4">
        <v>0.117867182</v>
      </c>
      <c r="H402" s="4">
        <v>0.12650439099999999</v>
      </c>
      <c r="I402" s="4">
        <v>0.122736137</v>
      </c>
      <c r="J402" s="4">
        <v>0.10764487</v>
      </c>
      <c r="K402" s="4">
        <v>8.5342971000000004E-2</v>
      </c>
      <c r="L402" s="4">
        <v>6.1163852999999997E-2</v>
      </c>
      <c r="M402" s="4">
        <v>3.9625368000000001E-2</v>
      </c>
      <c r="N402" s="4">
        <v>2.3206067E-2</v>
      </c>
      <c r="O402" s="4">
        <v>1.2285068E-2</v>
      </c>
      <c r="P402" s="4">
        <v>5.8789389999999997E-3</v>
      </c>
      <c r="Q402" s="4">
        <v>3.1615749999999998E-3</v>
      </c>
      <c r="R402" s="4">
        <v>7.99915E-4</v>
      </c>
      <c r="S402" s="9">
        <v>7.7899999999999996E-5</v>
      </c>
      <c r="T402" s="9">
        <v>5.1000000000000003E-6</v>
      </c>
      <c r="U402" s="9">
        <v>2.2399999999999999E-7</v>
      </c>
      <c r="V402" s="9">
        <v>6.6100000000000001E-9</v>
      </c>
      <c r="W402" s="9">
        <v>1.3100000000000001E-10</v>
      </c>
      <c r="X402" s="9">
        <v>1.7300000000000001E-12</v>
      </c>
      <c r="Y402" s="9">
        <v>1.5299999999999999E-14</v>
      </c>
      <c r="Z402" s="4">
        <v>0</v>
      </c>
    </row>
    <row r="403" spans="2:26" x14ac:dyDescent="0.2">
      <c r="B403" s="9">
        <v>2.2299999999999998E-6</v>
      </c>
      <c r="C403" s="9">
        <v>3.4499999999999998E-5</v>
      </c>
      <c r="D403" s="4">
        <v>3.82199E-4</v>
      </c>
      <c r="E403" s="4">
        <v>2.891191E-3</v>
      </c>
      <c r="F403" s="4">
        <v>9.0123140000000004E-3</v>
      </c>
      <c r="G403" s="4">
        <v>1.4195398E-2</v>
      </c>
      <c r="H403" s="4">
        <v>2.5847782999999999E-2</v>
      </c>
      <c r="I403" s="4">
        <v>4.2724941000000002E-2</v>
      </c>
      <c r="J403" s="4">
        <v>6.4109693999999995E-2</v>
      </c>
      <c r="K403" s="4">
        <v>8.7327566999999995E-2</v>
      </c>
      <c r="L403" s="4">
        <v>0.107985505</v>
      </c>
      <c r="M403" s="4">
        <v>0.121217889</v>
      </c>
      <c r="N403" s="4">
        <v>0.123525185</v>
      </c>
      <c r="O403" s="4">
        <v>0.114269917</v>
      </c>
      <c r="P403" s="4">
        <v>9.5961196999999998E-2</v>
      </c>
      <c r="Q403" s="4">
        <v>0.101110882</v>
      </c>
      <c r="R403" s="4">
        <v>6.4927078999999999E-2</v>
      </c>
      <c r="S403" s="4">
        <v>1.9725952000000001E-2</v>
      </c>
      <c r="T403" s="4">
        <v>4.1035680000000001E-3</v>
      </c>
      <c r="U403" s="4">
        <v>5.8414899999999995E-4</v>
      </c>
      <c r="V403" s="9">
        <v>5.6900000000000001E-5</v>
      </c>
      <c r="W403" s="9">
        <v>3.7799999999999998E-6</v>
      </c>
      <c r="X403" s="9">
        <v>1.72E-7</v>
      </c>
      <c r="Y403" s="9">
        <v>5.3199999999999998E-9</v>
      </c>
      <c r="Z403" s="9">
        <v>1.1399999999999999E-10</v>
      </c>
    </row>
    <row r="404" spans="2:26" x14ac:dyDescent="0.2">
      <c r="B404" s="9">
        <v>2.7100000000000001E-8</v>
      </c>
      <c r="C404" s="9">
        <v>5.2200000000000004E-7</v>
      </c>
      <c r="D404" s="9">
        <v>7.6499999999999996E-6</v>
      </c>
      <c r="E404" s="9">
        <v>8.2000000000000001E-5</v>
      </c>
      <c r="F404" s="4">
        <v>3.5653099999999999E-4</v>
      </c>
      <c r="G404" s="4">
        <v>7.3576299999999996E-4</v>
      </c>
      <c r="H404" s="4">
        <v>1.7244090000000001E-3</v>
      </c>
      <c r="I404" s="4">
        <v>3.7344370000000002E-3</v>
      </c>
      <c r="J404" s="4">
        <v>7.4729829999999999E-3</v>
      </c>
      <c r="K404" s="4">
        <v>1.3818087E-2</v>
      </c>
      <c r="L404" s="4">
        <v>2.3609571999999999E-2</v>
      </c>
      <c r="M404" s="4">
        <v>3.7274810999999998E-2</v>
      </c>
      <c r="N404" s="4">
        <v>5.4378942999999999E-2</v>
      </c>
      <c r="O404" s="4">
        <v>7.3305192000000005E-2</v>
      </c>
      <c r="P404" s="4">
        <v>9.1312009999999999E-2</v>
      </c>
      <c r="Q404" s="4">
        <v>0.160683414</v>
      </c>
      <c r="R404" s="4">
        <v>0.21765195200000001</v>
      </c>
      <c r="S404" s="4">
        <v>0.16675665200000001</v>
      </c>
      <c r="T404" s="4">
        <v>9.3721299999999994E-2</v>
      </c>
      <c r="U404" s="4">
        <v>3.8633431000000003E-2</v>
      </c>
      <c r="V404" s="4">
        <v>1.1677831E-2</v>
      </c>
      <c r="W404" s="4">
        <v>2.5876879999999999E-3</v>
      </c>
      <c r="X404" s="4">
        <v>4.2021099999999998E-4</v>
      </c>
      <c r="Y404" s="9">
        <v>5.0000000000000002E-5</v>
      </c>
      <c r="Z404" s="9">
        <v>4.6500000000000004E-6</v>
      </c>
    </row>
    <row r="405" spans="2:26" x14ac:dyDescent="0.2">
      <c r="B405" s="9">
        <v>8.2800000000000004E-10</v>
      </c>
      <c r="C405" s="9">
        <v>1.7500000000000001E-8</v>
      </c>
      <c r="D405" s="9">
        <v>2.9200000000000002E-7</v>
      </c>
      <c r="E405" s="9">
        <v>3.7299999999999999E-6</v>
      </c>
      <c r="F405" s="9">
        <v>1.9300000000000002E-5</v>
      </c>
      <c r="G405" s="9">
        <v>4.5899999999999998E-5</v>
      </c>
      <c r="H405" s="4">
        <v>1.23404E-4</v>
      </c>
      <c r="I405" s="4">
        <v>3.0996000000000002E-4</v>
      </c>
      <c r="J405" s="4">
        <v>7.2758399999999998E-4</v>
      </c>
      <c r="K405" s="4">
        <v>1.5961090000000001E-3</v>
      </c>
      <c r="L405" s="4">
        <v>3.2722390000000001E-3</v>
      </c>
      <c r="M405" s="4">
        <v>6.2694760000000004E-3</v>
      </c>
      <c r="N405" s="4">
        <v>1.122592E-2</v>
      </c>
      <c r="O405" s="4">
        <v>1.8785278999999998E-2</v>
      </c>
      <c r="P405" s="4">
        <v>2.9377785E-2</v>
      </c>
      <c r="Q405" s="4">
        <v>7.0216606000000001E-2</v>
      </c>
      <c r="R405" s="4">
        <v>0.14928418600000001</v>
      </c>
      <c r="S405" s="4">
        <v>0.19759977500000001</v>
      </c>
      <c r="T405" s="4">
        <v>0.20043524800000001</v>
      </c>
      <c r="U405" s="4">
        <v>0.15580370900000001</v>
      </c>
      <c r="V405" s="4">
        <v>9.2806707000000002E-2</v>
      </c>
      <c r="W405" s="4">
        <v>4.2358646999999999E-2</v>
      </c>
      <c r="X405" s="4">
        <v>1.4811937000000001E-2</v>
      </c>
      <c r="Y405" s="4">
        <v>3.9675190000000001E-3</v>
      </c>
      <c r="Z405" s="4">
        <v>9.5866199999999999E-4</v>
      </c>
    </row>
    <row r="406" spans="2:26" x14ac:dyDescent="0.2">
      <c r="B406" s="9">
        <v>5.2999999999999998E-11</v>
      </c>
      <c r="C406" s="9">
        <v>1.1599999999999999E-9</v>
      </c>
      <c r="D406" s="9">
        <v>2.0599999999999999E-8</v>
      </c>
      <c r="E406" s="9">
        <v>2.8799999999999998E-7</v>
      </c>
      <c r="F406" s="9">
        <v>1.64E-6</v>
      </c>
      <c r="G406" s="9">
        <v>4.2400000000000001E-6</v>
      </c>
      <c r="H406" s="9">
        <v>1.2300000000000001E-5</v>
      </c>
      <c r="I406" s="9">
        <v>3.3800000000000002E-5</v>
      </c>
      <c r="J406" s="9">
        <v>8.7100000000000003E-5</v>
      </c>
      <c r="K406" s="4">
        <v>2.1172000000000001E-4</v>
      </c>
      <c r="L406" s="4">
        <v>4.84551E-4</v>
      </c>
      <c r="M406" s="4">
        <v>1.044384E-3</v>
      </c>
      <c r="N406" s="4">
        <v>2.1199399999999998E-3</v>
      </c>
      <c r="O406" s="4">
        <v>4.0525709999999996E-3</v>
      </c>
      <c r="P406" s="4">
        <v>7.2959449999999999E-3</v>
      </c>
      <c r="Q406" s="4">
        <v>2.1165228000000001E-2</v>
      </c>
      <c r="R406" s="4">
        <v>6.0018578000000003E-2</v>
      </c>
      <c r="S406" s="4">
        <v>0.112301599</v>
      </c>
      <c r="T406" s="4">
        <v>0.16588472900000001</v>
      </c>
      <c r="U406" s="4">
        <v>0.193449022</v>
      </c>
      <c r="V406" s="4">
        <v>0.17810416500000001</v>
      </c>
      <c r="W406" s="4">
        <v>0.12945679500000001</v>
      </c>
      <c r="X406" s="4">
        <v>7.4285303999999996E-2</v>
      </c>
      <c r="Y406" s="4">
        <v>3.3649677000000003E-2</v>
      </c>
      <c r="Z406" s="4">
        <v>1.6336399000000001E-2</v>
      </c>
    </row>
    <row r="407" spans="2:26" x14ac:dyDescent="0.2">
      <c r="B407" s="9">
        <v>1.1100000000000001E-11</v>
      </c>
      <c r="C407" s="9">
        <v>2.24E-10</v>
      </c>
      <c r="D407" s="9">
        <v>3.8099999999999999E-9</v>
      </c>
      <c r="E407" s="9">
        <v>5.2399999999999999E-8</v>
      </c>
      <c r="F407" s="9">
        <v>2.9900000000000002E-7</v>
      </c>
      <c r="G407" s="9">
        <v>7.8199999999999999E-7</v>
      </c>
      <c r="H407" s="9">
        <v>2.3199999999999998E-6</v>
      </c>
      <c r="I407" s="9">
        <v>6.5300000000000002E-6</v>
      </c>
      <c r="J407" s="9">
        <v>1.7399999999999999E-5</v>
      </c>
      <c r="K407" s="9">
        <v>4.3999999999999999E-5</v>
      </c>
      <c r="L407" s="4">
        <v>1.05536E-4</v>
      </c>
      <c r="M407" s="4">
        <v>2.39979E-4</v>
      </c>
      <c r="N407" s="4">
        <v>5.1745899999999995E-4</v>
      </c>
      <c r="O407" s="4">
        <v>1.058055E-3</v>
      </c>
      <c r="P407" s="4">
        <v>2.0514980000000001E-3</v>
      </c>
      <c r="Q407" s="4">
        <v>6.6261050000000002E-3</v>
      </c>
      <c r="R407" s="4">
        <v>2.2217206E-2</v>
      </c>
      <c r="S407" s="4">
        <v>5.1214137999999999E-2</v>
      </c>
      <c r="T407" s="4">
        <v>9.5720020000000003E-2</v>
      </c>
      <c r="U407" s="4">
        <v>0.145060566</v>
      </c>
      <c r="V407" s="4">
        <v>0.17825592800000001</v>
      </c>
      <c r="W407" s="4">
        <v>0.177620793</v>
      </c>
      <c r="X407" s="4">
        <v>0.14351546900000001</v>
      </c>
      <c r="Y407" s="4">
        <v>9.4026716999999996E-2</v>
      </c>
      <c r="Z407" s="4">
        <v>8.1699130999999994E-2</v>
      </c>
    </row>
    <row r="408" spans="2:26" x14ac:dyDescent="0.2">
      <c r="B408" s="9">
        <v>1.41E-11</v>
      </c>
      <c r="C408" s="9">
        <v>2.1999999999999999E-10</v>
      </c>
      <c r="D408" s="9">
        <v>3.0300000000000001E-9</v>
      </c>
      <c r="E408" s="9">
        <v>3.4900000000000001E-8</v>
      </c>
      <c r="F408" s="9">
        <v>1.7599999999999999E-7</v>
      </c>
      <c r="G408" s="9">
        <v>4.27E-7</v>
      </c>
      <c r="H408" s="9">
        <v>1.1999999999999999E-6</v>
      </c>
      <c r="I408" s="9">
        <v>3.1999999999999999E-6</v>
      </c>
      <c r="J408" s="9">
        <v>8.1899999999999995E-6</v>
      </c>
      <c r="K408" s="9">
        <v>2.0000000000000002E-5</v>
      </c>
      <c r="L408" s="9">
        <v>4.6699999999999997E-5</v>
      </c>
      <c r="M408" s="4">
        <v>1.0422299999999999E-4</v>
      </c>
      <c r="N408" s="4">
        <v>2.2224699999999999E-4</v>
      </c>
      <c r="O408" s="4">
        <v>4.529E-4</v>
      </c>
      <c r="P408" s="4">
        <v>8.8199000000000003E-4</v>
      </c>
      <c r="Q408" s="4">
        <v>2.8999360000000001E-3</v>
      </c>
      <c r="R408" s="4">
        <v>1.0186588E-2</v>
      </c>
      <c r="S408" s="4">
        <v>2.5417433999999999E-2</v>
      </c>
      <c r="T408" s="4">
        <v>5.2999644999999998E-2</v>
      </c>
      <c r="U408" s="4">
        <v>9.2356586000000004E-2</v>
      </c>
      <c r="V408" s="4">
        <v>0.13450183900000001</v>
      </c>
      <c r="W408" s="4">
        <v>0.16370506700000001</v>
      </c>
      <c r="X408" s="4">
        <v>0.16652285</v>
      </c>
      <c r="Y408" s="4">
        <v>0.14156755500000001</v>
      </c>
      <c r="Z408" s="4">
        <v>0.20810120200000001</v>
      </c>
    </row>
    <row r="409" spans="2:26" x14ac:dyDescent="0.2">
      <c r="B409" s="9">
        <v>2.4299999999999999E-11</v>
      </c>
      <c r="C409" s="9">
        <v>3.0199999999999999E-10</v>
      </c>
      <c r="D409" s="9">
        <v>3.4299999999999999E-9</v>
      </c>
      <c r="E409" s="9">
        <v>3.33E-8</v>
      </c>
      <c r="F409" s="9">
        <v>1.49E-7</v>
      </c>
      <c r="G409" s="9">
        <v>3.34E-7</v>
      </c>
      <c r="H409" s="9">
        <v>8.8100000000000001E-7</v>
      </c>
      <c r="I409" s="9">
        <v>2.2299999999999998E-6</v>
      </c>
      <c r="J409" s="9">
        <v>5.4299999999999997E-6</v>
      </c>
      <c r="K409" s="9">
        <v>1.27E-5</v>
      </c>
      <c r="L409" s="9">
        <v>2.8600000000000001E-5</v>
      </c>
      <c r="M409" s="9">
        <v>6.1799999999999998E-5</v>
      </c>
      <c r="N409" s="4">
        <v>1.28448E-4</v>
      </c>
      <c r="O409" s="4">
        <v>2.5667799999999998E-4</v>
      </c>
      <c r="P409" s="4">
        <v>4.9307799999999998E-4</v>
      </c>
      <c r="Q409" s="4">
        <v>1.6072390000000001E-3</v>
      </c>
      <c r="R409" s="4">
        <v>5.6727959999999999E-3</v>
      </c>
      <c r="S409" s="4">
        <v>1.4542307000000001E-2</v>
      </c>
      <c r="T409" s="4">
        <v>3.1884033999999999E-2</v>
      </c>
      <c r="U409" s="4">
        <v>5.9789887E-2</v>
      </c>
      <c r="V409" s="4">
        <v>9.5897088000000005E-2</v>
      </c>
      <c r="W409" s="4">
        <v>0.131556698</v>
      </c>
      <c r="X409" s="4">
        <v>0.15436714100000001</v>
      </c>
      <c r="Y409" s="4">
        <v>0.154929241</v>
      </c>
      <c r="Z409" s="4">
        <v>0.348763235</v>
      </c>
    </row>
    <row r="410" spans="2:26" x14ac:dyDescent="0.2">
      <c r="B410" s="9">
        <v>5.09E-11</v>
      </c>
      <c r="C410" s="9">
        <v>5.1199999999999999E-10</v>
      </c>
      <c r="D410" s="9">
        <v>4.8699999999999999E-9</v>
      </c>
      <c r="E410" s="9">
        <v>4.0299999999999997E-8</v>
      </c>
      <c r="F410" s="9">
        <v>1.61E-7</v>
      </c>
      <c r="G410" s="9">
        <v>3.3500000000000002E-7</v>
      </c>
      <c r="H410" s="9">
        <v>8.3099999999999996E-7</v>
      </c>
      <c r="I410" s="9">
        <v>1.99E-6</v>
      </c>
      <c r="J410" s="9">
        <v>4.6E-6</v>
      </c>
      <c r="K410" s="9">
        <v>1.03E-5</v>
      </c>
      <c r="L410" s="9">
        <v>2.2200000000000001E-5</v>
      </c>
      <c r="M410" s="9">
        <v>4.6300000000000001E-5</v>
      </c>
      <c r="N410" s="9">
        <v>9.31E-5</v>
      </c>
      <c r="O410" s="4">
        <v>1.8105700000000001E-4</v>
      </c>
      <c r="P410" s="4">
        <v>3.3993400000000002E-4</v>
      </c>
      <c r="Q410" s="4">
        <v>1.0831390000000001E-3</v>
      </c>
      <c r="R410" s="4">
        <v>3.7533850000000001E-3</v>
      </c>
      <c r="S410" s="4">
        <v>9.5939839999999998E-3</v>
      </c>
      <c r="T410" s="4">
        <v>2.1360052000000001E-2</v>
      </c>
      <c r="U410" s="4">
        <v>4.1422900999999998E-2</v>
      </c>
      <c r="V410" s="4">
        <v>6.9971294000000003E-2</v>
      </c>
      <c r="W410" s="4">
        <v>0.102954544</v>
      </c>
      <c r="X410" s="4">
        <v>0.131953561</v>
      </c>
      <c r="Y410" s="4">
        <v>0.14731572600000001</v>
      </c>
      <c r="Z410" s="4">
        <v>0.46989056299999998</v>
      </c>
    </row>
    <row r="411" spans="2:26" x14ac:dyDescent="0.2">
      <c r="B411" s="9">
        <v>1.1800000000000001E-10</v>
      </c>
      <c r="C411" s="9">
        <v>9.8199999999999992E-10</v>
      </c>
      <c r="D411" s="9">
        <v>7.9500000000000001E-9</v>
      </c>
      <c r="E411" s="9">
        <v>5.69E-8</v>
      </c>
      <c r="F411" s="9">
        <v>2.04E-7</v>
      </c>
      <c r="G411" s="9">
        <v>3.96E-7</v>
      </c>
      <c r="H411" s="9">
        <v>9.2800000000000005E-7</v>
      </c>
      <c r="I411" s="9">
        <v>2.1100000000000001E-6</v>
      </c>
      <c r="J411" s="9">
        <v>4.6399999999999996E-6</v>
      </c>
      <c r="K411" s="9">
        <v>9.9000000000000001E-6</v>
      </c>
      <c r="L411" s="9">
        <v>2.05E-5</v>
      </c>
      <c r="M411" s="9">
        <v>4.1100000000000003E-5</v>
      </c>
      <c r="N411" s="9">
        <v>7.9800000000000002E-5</v>
      </c>
      <c r="O411" s="4">
        <v>1.5046100000000001E-4</v>
      </c>
      <c r="P411" s="4">
        <v>2.74882E-4</v>
      </c>
      <c r="Q411" s="4">
        <v>8.5008000000000002E-4</v>
      </c>
      <c r="R411" s="4">
        <v>2.856071E-3</v>
      </c>
      <c r="S411" s="4">
        <v>7.1557239999999996E-3</v>
      </c>
      <c r="T411" s="4">
        <v>1.5846849999999999E-2</v>
      </c>
      <c r="U411" s="4">
        <v>3.1020045999999999E-2</v>
      </c>
      <c r="V411" s="4">
        <v>5.3673089E-2</v>
      </c>
      <c r="W411" s="4">
        <v>8.2089790999999995E-2</v>
      </c>
      <c r="X411" s="4">
        <v>0.110979571</v>
      </c>
      <c r="Y411" s="4">
        <v>0.132623461</v>
      </c>
      <c r="Z411" s="4">
        <v>0.56232035800000002</v>
      </c>
    </row>
    <row r="412" spans="2:26" x14ac:dyDescent="0.2">
      <c r="B412" s="9">
        <v>2.8899999999999998E-10</v>
      </c>
      <c r="C412" s="9">
        <v>2.0099999999999999E-9</v>
      </c>
      <c r="D412" s="9">
        <v>1.4100000000000001E-8</v>
      </c>
      <c r="E412" s="9">
        <v>8.8500000000000005E-8</v>
      </c>
      <c r="F412" s="9">
        <v>2.8799999999999998E-7</v>
      </c>
      <c r="G412" s="9">
        <v>5.2200000000000004E-7</v>
      </c>
      <c r="H412" s="9">
        <v>1.1599999999999999E-6</v>
      </c>
      <c r="I412" s="9">
        <v>2.5000000000000002E-6</v>
      </c>
      <c r="J412" s="9">
        <v>5.2599999999999996E-6</v>
      </c>
      <c r="K412" s="9">
        <v>1.0699999999999999E-5</v>
      </c>
      <c r="L412" s="9">
        <v>2.1299999999999999E-5</v>
      </c>
      <c r="M412" s="9">
        <v>4.1100000000000003E-5</v>
      </c>
      <c r="N412" s="9">
        <v>7.7200000000000006E-5</v>
      </c>
      <c r="O412" s="4">
        <v>1.4092400000000001E-4</v>
      </c>
      <c r="P412" s="4">
        <v>2.5010700000000001E-4</v>
      </c>
      <c r="Q412" s="4">
        <v>7.4830800000000005E-4</v>
      </c>
      <c r="R412" s="4">
        <v>2.4220539999999999E-3</v>
      </c>
      <c r="S412" s="4">
        <v>5.8915759999999999E-3</v>
      </c>
      <c r="T412" s="4">
        <v>1.2820811E-2</v>
      </c>
      <c r="U412" s="4">
        <v>2.4959709E-2</v>
      </c>
      <c r="V412" s="4">
        <v>4.3471721999999997E-2</v>
      </c>
      <c r="W412" s="4">
        <v>6.7736108000000003E-2</v>
      </c>
      <c r="X412" s="4">
        <v>9.4423906000000002E-2</v>
      </c>
      <c r="Y412" s="4">
        <v>0.11775888599999999</v>
      </c>
      <c r="Z412" s="4">
        <v>0.62921567300000003</v>
      </c>
    </row>
    <row r="413" spans="2:26" x14ac:dyDescent="0.2">
      <c r="B413" s="9">
        <v>2.3600000000000001E-10</v>
      </c>
      <c r="C413" s="9">
        <v>1.3600000000000001E-9</v>
      </c>
      <c r="D413" s="9">
        <v>8.2800000000000004E-9</v>
      </c>
      <c r="E413" s="9">
        <v>4.58E-8</v>
      </c>
      <c r="F413" s="9">
        <v>1.36E-7</v>
      </c>
      <c r="G413" s="9">
        <v>2.34E-7</v>
      </c>
      <c r="H413" s="9">
        <v>4.9699999999999996E-7</v>
      </c>
      <c r="I413" s="9">
        <v>1.0300000000000001E-6</v>
      </c>
      <c r="J413" s="9">
        <v>2.0899999999999999E-6</v>
      </c>
      <c r="K413" s="9">
        <v>4.1500000000000001E-6</v>
      </c>
      <c r="L413" s="9">
        <v>8.0199999999999994E-6</v>
      </c>
      <c r="M413" s="9">
        <v>1.52E-5</v>
      </c>
      <c r="N413" s="9">
        <v>2.8E-5</v>
      </c>
      <c r="O413" s="9">
        <v>5.0500000000000001E-5</v>
      </c>
      <c r="P413" s="9">
        <v>8.8900000000000006E-5</v>
      </c>
      <c r="Q413" s="4">
        <v>2.6535799999999999E-4</v>
      </c>
      <c r="R413" s="4">
        <v>8.6649100000000005E-4</v>
      </c>
      <c r="S413" s="4">
        <v>2.1640240000000001E-3</v>
      </c>
      <c r="T413" s="4">
        <v>4.9218930000000001E-3</v>
      </c>
      <c r="U413" s="4">
        <v>1.0194751E-2</v>
      </c>
      <c r="V413" s="4">
        <v>1.9230809000000001E-2</v>
      </c>
      <c r="W413" s="4">
        <v>3.3036712000000003E-2</v>
      </c>
      <c r="X413" s="4">
        <v>5.1686364999999998E-2</v>
      </c>
      <c r="Y413" s="4">
        <v>7.3643837000000004E-2</v>
      </c>
      <c r="Z413" s="4">
        <v>0.80379094399999995</v>
      </c>
    </row>
    <row r="415" spans="2:26" x14ac:dyDescent="0.2">
      <c r="B415" s="4" t="s">
        <v>0</v>
      </c>
    </row>
    <row r="416" spans="2:26" x14ac:dyDescent="0.2">
      <c r="B416" s="4">
        <v>1234567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131"/>
  <sheetViews>
    <sheetView topLeftCell="A41" workbookViewId="0">
      <selection activeCell="K39" sqref="K39:K47"/>
    </sheetView>
  </sheetViews>
  <sheetFormatPr baseColWidth="10" defaultColWidth="11" defaultRowHeight="16" x14ac:dyDescent="0.2"/>
  <sheetData>
    <row r="1" spans="1:40" x14ac:dyDescent="0.2">
      <c r="A1" s="13" t="s">
        <v>177</v>
      </c>
    </row>
    <row r="2" spans="1:40" x14ac:dyDescent="0.2">
      <c r="A2" s="4"/>
    </row>
    <row r="3" spans="1:40" x14ac:dyDescent="0.2">
      <c r="A3" s="4" t="s">
        <v>196</v>
      </c>
    </row>
    <row r="4" spans="1:40" x14ac:dyDescent="0.2">
      <c r="A4" s="4" t="s">
        <v>197</v>
      </c>
    </row>
    <row r="5" spans="1:40" x14ac:dyDescent="0.2">
      <c r="A5" s="4"/>
    </row>
    <row r="6" spans="1:40" x14ac:dyDescent="0.2">
      <c r="A6" s="4" t="s">
        <v>196</v>
      </c>
    </row>
    <row r="7" spans="1:40" x14ac:dyDescent="0.2">
      <c r="A7" s="4" t="s">
        <v>197</v>
      </c>
    </row>
    <row r="8" spans="1:40" x14ac:dyDescent="0.2">
      <c r="A8" s="4"/>
    </row>
    <row r="9" spans="1:40" x14ac:dyDescent="0.2">
      <c r="A9" s="4" t="s">
        <v>196</v>
      </c>
    </row>
    <row r="10" spans="1:40" x14ac:dyDescent="0.2">
      <c r="A10" s="4" t="s">
        <v>197</v>
      </c>
    </row>
    <row r="11" spans="1:40" x14ac:dyDescent="0.2">
      <c r="A11" s="4"/>
    </row>
    <row r="12" spans="1:40" x14ac:dyDescent="0.2">
      <c r="A12" s="31" t="s">
        <v>196</v>
      </c>
    </row>
    <row r="13" spans="1:40" x14ac:dyDescent="0.2">
      <c r="A13" s="4" t="s">
        <v>197</v>
      </c>
    </row>
    <row r="14" spans="1:40" x14ac:dyDescent="0.2">
      <c r="A14" s="14" t="s">
        <v>198</v>
      </c>
    </row>
    <row r="16" spans="1:40" x14ac:dyDescent="0.2">
      <c r="A16" s="15" t="s">
        <v>199</v>
      </c>
      <c r="B16" s="15"/>
      <c r="C16" s="15" t="s">
        <v>196</v>
      </c>
      <c r="E16">
        <v>1982</v>
      </c>
      <c r="F16">
        <v>1983</v>
      </c>
      <c r="G16">
        <v>1984</v>
      </c>
      <c r="H16">
        <v>1985</v>
      </c>
      <c r="I16">
        <v>1986</v>
      </c>
      <c r="J16">
        <v>1987</v>
      </c>
      <c r="K16">
        <v>1988</v>
      </c>
      <c r="L16">
        <v>1989</v>
      </c>
      <c r="M16">
        <v>1990</v>
      </c>
      <c r="N16">
        <v>1991</v>
      </c>
      <c r="O16">
        <v>1992</v>
      </c>
      <c r="P16">
        <v>1993</v>
      </c>
      <c r="Q16">
        <v>1994</v>
      </c>
      <c r="R16">
        <v>1995</v>
      </c>
      <c r="S16">
        <v>1996</v>
      </c>
      <c r="T16">
        <v>1997</v>
      </c>
      <c r="U16">
        <v>1998</v>
      </c>
      <c r="V16">
        <v>1999</v>
      </c>
      <c r="W16">
        <v>2000</v>
      </c>
      <c r="X16">
        <v>2001</v>
      </c>
      <c r="Y16">
        <v>2002</v>
      </c>
      <c r="Z16">
        <v>2003</v>
      </c>
      <c r="AA16">
        <v>2004</v>
      </c>
      <c r="AB16">
        <v>2005</v>
      </c>
      <c r="AC16">
        <v>2006</v>
      </c>
      <c r="AD16">
        <v>2007</v>
      </c>
      <c r="AE16">
        <v>2008</v>
      </c>
      <c r="AF16">
        <v>2009</v>
      </c>
      <c r="AG16">
        <v>2010</v>
      </c>
      <c r="AH16">
        <v>2011</v>
      </c>
      <c r="AI16">
        <v>2012</v>
      </c>
      <c r="AJ16">
        <v>2013</v>
      </c>
      <c r="AK16">
        <v>2014</v>
      </c>
      <c r="AL16">
        <v>2015</v>
      </c>
      <c r="AM16">
        <v>2016</v>
      </c>
      <c r="AN16">
        <v>2017</v>
      </c>
    </row>
    <row r="17" spans="1:40" x14ac:dyDescent="0.2">
      <c r="A17" s="16">
        <v>1982</v>
      </c>
      <c r="B17" s="17">
        <v>6777</v>
      </c>
      <c r="C17" s="17" t="s">
        <v>200</v>
      </c>
      <c r="E17">
        <v>6777</v>
      </c>
      <c r="F17">
        <v>1931</v>
      </c>
      <c r="G17">
        <v>1806</v>
      </c>
      <c r="H17">
        <v>4652</v>
      </c>
      <c r="I17">
        <v>1344</v>
      </c>
      <c r="J17">
        <v>1607</v>
      </c>
      <c r="K17">
        <v>5140</v>
      </c>
      <c r="L17">
        <v>3398</v>
      </c>
      <c r="M17">
        <v>2241</v>
      </c>
      <c r="N17">
        <v>5075</v>
      </c>
      <c r="O17">
        <v>3816</v>
      </c>
      <c r="P17">
        <v>2441</v>
      </c>
      <c r="Q17">
        <v>4954</v>
      </c>
      <c r="R17">
        <v>3227</v>
      </c>
      <c r="S17">
        <v>4583</v>
      </c>
      <c r="T17">
        <v>4599</v>
      </c>
      <c r="U17">
        <v>2415</v>
      </c>
      <c r="V17">
        <v>3788</v>
      </c>
      <c r="W17">
        <v>4800</v>
      </c>
      <c r="X17">
        <v>3328</v>
      </c>
      <c r="Y17">
        <v>6322</v>
      </c>
      <c r="Z17">
        <v>1971</v>
      </c>
      <c r="AA17">
        <v>4101</v>
      </c>
      <c r="AB17">
        <v>2652</v>
      </c>
      <c r="AC17">
        <v>4873</v>
      </c>
      <c r="AD17">
        <v>5196</v>
      </c>
      <c r="AE17">
        <v>3143</v>
      </c>
      <c r="AF17">
        <v>3294</v>
      </c>
      <c r="AG17">
        <v>4014</v>
      </c>
      <c r="AH17">
        <v>1746</v>
      </c>
      <c r="AI17">
        <v>1785</v>
      </c>
      <c r="AJ17">
        <v>1847</v>
      </c>
      <c r="AK17">
        <v>2099</v>
      </c>
      <c r="AL17">
        <v>2320</v>
      </c>
      <c r="AM17">
        <v>1766</v>
      </c>
      <c r="AN17">
        <v>1623</v>
      </c>
    </row>
    <row r="18" spans="1:40" x14ac:dyDescent="0.2">
      <c r="A18" s="16">
        <v>1983</v>
      </c>
      <c r="B18" s="17">
        <v>1931</v>
      </c>
      <c r="C18" s="17" t="s">
        <v>200</v>
      </c>
      <c r="E18" s="4">
        <v>105</v>
      </c>
      <c r="F18" s="4">
        <v>126</v>
      </c>
      <c r="G18" s="4">
        <v>118</v>
      </c>
      <c r="H18" s="4">
        <v>125</v>
      </c>
      <c r="I18" s="4">
        <v>88</v>
      </c>
      <c r="J18" s="4">
        <v>105</v>
      </c>
      <c r="K18" s="4">
        <v>76</v>
      </c>
      <c r="L18" s="4">
        <v>80</v>
      </c>
      <c r="M18" s="4">
        <v>82</v>
      </c>
      <c r="N18" s="4">
        <v>71</v>
      </c>
      <c r="O18" s="4">
        <v>82</v>
      </c>
      <c r="P18" s="4">
        <v>90</v>
      </c>
      <c r="Q18" s="4">
        <v>74</v>
      </c>
      <c r="R18" s="4">
        <v>75</v>
      </c>
      <c r="S18" s="4">
        <v>90</v>
      </c>
      <c r="T18" s="4">
        <v>78</v>
      </c>
      <c r="U18" s="4">
        <v>82</v>
      </c>
      <c r="V18" s="4">
        <v>90</v>
      </c>
      <c r="W18" s="4">
        <v>101</v>
      </c>
      <c r="X18" s="4">
        <v>107</v>
      </c>
      <c r="Y18" s="4">
        <v>110</v>
      </c>
      <c r="Z18" s="4">
        <v>107</v>
      </c>
      <c r="AA18" s="4">
        <v>108</v>
      </c>
      <c r="AB18" s="4">
        <v>109</v>
      </c>
      <c r="AC18" s="4">
        <v>102</v>
      </c>
      <c r="AD18" s="4">
        <v>97</v>
      </c>
      <c r="AE18" s="4">
        <v>82</v>
      </c>
      <c r="AF18" s="4">
        <v>87</v>
      </c>
      <c r="AG18" s="4">
        <v>90</v>
      </c>
      <c r="AH18" s="4">
        <v>113</v>
      </c>
      <c r="AI18" s="4">
        <v>116</v>
      </c>
      <c r="AJ18" s="4">
        <v>120</v>
      </c>
      <c r="AK18" s="4">
        <v>137</v>
      </c>
      <c r="AL18" s="4">
        <v>151</v>
      </c>
      <c r="AM18" s="4">
        <v>115</v>
      </c>
      <c r="AN18" s="4">
        <v>105</v>
      </c>
    </row>
    <row r="19" spans="1:40" x14ac:dyDescent="0.2">
      <c r="A19" s="16">
        <v>1984</v>
      </c>
      <c r="B19" s="17">
        <v>1806</v>
      </c>
      <c r="C19" s="17" t="s">
        <v>200</v>
      </c>
      <c r="AM19">
        <f>AN17/AM17</f>
        <v>0.91902604756511896</v>
      </c>
    </row>
    <row r="20" spans="1:40" x14ac:dyDescent="0.2">
      <c r="A20" s="16">
        <v>1985</v>
      </c>
      <c r="B20" s="17">
        <v>4652</v>
      </c>
      <c r="C20" s="17" t="s">
        <v>200</v>
      </c>
    </row>
    <row r="21" spans="1:40" x14ac:dyDescent="0.2">
      <c r="A21" s="16">
        <v>1986</v>
      </c>
      <c r="B21" s="17">
        <v>1344</v>
      </c>
      <c r="C21" s="17">
        <v>1344</v>
      </c>
    </row>
    <row r="22" spans="1:40" x14ac:dyDescent="0.2">
      <c r="A22" s="16">
        <v>1987</v>
      </c>
      <c r="B22" s="17">
        <v>1607</v>
      </c>
      <c r="C22" s="17">
        <v>1607</v>
      </c>
    </row>
    <row r="23" spans="1:40" x14ac:dyDescent="0.2">
      <c r="A23" s="16">
        <v>1988</v>
      </c>
      <c r="B23" s="17">
        <v>5140</v>
      </c>
      <c r="C23" s="17">
        <v>5381</v>
      </c>
      <c r="E23">
        <v>1982</v>
      </c>
      <c r="F23">
        <v>1983</v>
      </c>
      <c r="G23">
        <v>1984</v>
      </c>
      <c r="H23">
        <v>1985</v>
      </c>
      <c r="I23">
        <v>1986</v>
      </c>
      <c r="J23">
        <v>1987</v>
      </c>
      <c r="K23">
        <v>1988</v>
      </c>
      <c r="L23">
        <v>1989</v>
      </c>
      <c r="M23">
        <v>1990</v>
      </c>
      <c r="N23">
        <v>1991</v>
      </c>
      <c r="O23">
        <v>1992</v>
      </c>
      <c r="P23">
        <v>1993</v>
      </c>
      <c r="Q23">
        <v>1994</v>
      </c>
      <c r="R23">
        <v>1995</v>
      </c>
      <c r="S23">
        <v>1996</v>
      </c>
      <c r="T23">
        <v>1997</v>
      </c>
      <c r="U23">
        <v>1998</v>
      </c>
      <c r="V23">
        <v>1999</v>
      </c>
      <c r="W23">
        <v>2000</v>
      </c>
      <c r="X23">
        <v>2001</v>
      </c>
      <c r="Y23">
        <v>2002</v>
      </c>
      <c r="Z23">
        <v>2003</v>
      </c>
      <c r="AA23">
        <v>2004</v>
      </c>
      <c r="AB23">
        <v>2005</v>
      </c>
      <c r="AC23">
        <v>2006</v>
      </c>
      <c r="AD23">
        <v>2007</v>
      </c>
      <c r="AE23">
        <v>2008</v>
      </c>
      <c r="AF23">
        <v>2009</v>
      </c>
      <c r="AG23">
        <v>2010</v>
      </c>
      <c r="AH23">
        <v>2011</v>
      </c>
      <c r="AI23">
        <v>2012</v>
      </c>
      <c r="AJ23">
        <v>2013</v>
      </c>
      <c r="AK23">
        <v>2014</v>
      </c>
      <c r="AL23">
        <v>2015</v>
      </c>
      <c r="AM23">
        <v>2016</v>
      </c>
      <c r="AN23">
        <v>2017</v>
      </c>
    </row>
    <row r="24" spans="1:40" x14ac:dyDescent="0.2">
      <c r="A24" s="16">
        <v>1989</v>
      </c>
      <c r="B24" s="17">
        <v>3398</v>
      </c>
      <c r="C24" s="17">
        <v>5124</v>
      </c>
      <c r="E24">
        <v>6777</v>
      </c>
      <c r="F24">
        <v>1931</v>
      </c>
      <c r="G24">
        <v>1806</v>
      </c>
      <c r="H24">
        <v>4652</v>
      </c>
      <c r="I24">
        <v>1344</v>
      </c>
      <c r="J24">
        <v>1607</v>
      </c>
      <c r="K24">
        <v>5140</v>
      </c>
      <c r="L24">
        <v>3398</v>
      </c>
      <c r="M24">
        <v>2241</v>
      </c>
      <c r="N24">
        <v>5075</v>
      </c>
      <c r="O24">
        <v>3816</v>
      </c>
      <c r="P24">
        <v>2441</v>
      </c>
      <c r="Q24">
        <v>4954</v>
      </c>
      <c r="R24">
        <v>3227</v>
      </c>
      <c r="S24">
        <v>4583</v>
      </c>
      <c r="T24">
        <v>4599</v>
      </c>
      <c r="U24">
        <v>2415</v>
      </c>
      <c r="V24">
        <v>3788</v>
      </c>
      <c r="W24">
        <v>4800</v>
      </c>
      <c r="X24">
        <v>3328</v>
      </c>
      <c r="Y24">
        <v>6322</v>
      </c>
      <c r="Z24">
        <v>1971</v>
      </c>
      <c r="AA24">
        <v>4101</v>
      </c>
      <c r="AB24">
        <v>2652</v>
      </c>
      <c r="AC24">
        <v>4873</v>
      </c>
      <c r="AD24">
        <v>5196</v>
      </c>
      <c r="AE24">
        <v>3143</v>
      </c>
      <c r="AF24">
        <v>3294</v>
      </c>
      <c r="AG24">
        <v>4014</v>
      </c>
      <c r="AH24">
        <v>1746</v>
      </c>
      <c r="AI24">
        <v>1785</v>
      </c>
      <c r="AJ24">
        <v>1847</v>
      </c>
      <c r="AK24">
        <v>2099</v>
      </c>
      <c r="AL24">
        <v>2320</v>
      </c>
      <c r="AM24">
        <v>1766</v>
      </c>
      <c r="AN24">
        <v>1623</v>
      </c>
    </row>
    <row r="25" spans="1:40" x14ac:dyDescent="0.2">
      <c r="A25" s="16">
        <v>1990</v>
      </c>
      <c r="B25" s="17">
        <v>2241</v>
      </c>
      <c r="C25" s="17">
        <v>2857</v>
      </c>
      <c r="E25">
        <v>105</v>
      </c>
      <c r="F25">
        <v>126</v>
      </c>
      <c r="G25">
        <v>118</v>
      </c>
      <c r="H25">
        <v>125</v>
      </c>
      <c r="I25">
        <v>88</v>
      </c>
      <c r="J25">
        <v>105</v>
      </c>
      <c r="K25">
        <v>76</v>
      </c>
      <c r="L25">
        <v>80</v>
      </c>
      <c r="M25">
        <v>82</v>
      </c>
      <c r="N25">
        <v>71</v>
      </c>
      <c r="O25">
        <v>82</v>
      </c>
      <c r="P25">
        <v>90</v>
      </c>
      <c r="Q25">
        <v>74</v>
      </c>
      <c r="R25">
        <v>75</v>
      </c>
      <c r="S25">
        <v>90</v>
      </c>
      <c r="T25">
        <v>78</v>
      </c>
      <c r="U25">
        <v>82</v>
      </c>
      <c r="V25">
        <v>90</v>
      </c>
      <c r="W25">
        <v>101</v>
      </c>
      <c r="X25">
        <v>107</v>
      </c>
      <c r="Y25">
        <v>110</v>
      </c>
      <c r="Z25">
        <v>107</v>
      </c>
      <c r="AA25">
        <v>108</v>
      </c>
      <c r="AB25">
        <v>109</v>
      </c>
      <c r="AC25">
        <v>102</v>
      </c>
      <c r="AD25">
        <v>97</v>
      </c>
      <c r="AE25">
        <v>82</v>
      </c>
      <c r="AF25">
        <v>87</v>
      </c>
      <c r="AG25">
        <v>90</v>
      </c>
      <c r="AH25">
        <v>113</v>
      </c>
      <c r="AI25">
        <v>116</v>
      </c>
      <c r="AJ25">
        <v>120</v>
      </c>
      <c r="AK25">
        <v>137</v>
      </c>
      <c r="AL25">
        <v>151</v>
      </c>
      <c r="AM25">
        <v>115</v>
      </c>
      <c r="AN25">
        <v>111</v>
      </c>
    </row>
    <row r="26" spans="1:40" x14ac:dyDescent="0.2">
      <c r="A26" s="16">
        <v>1991</v>
      </c>
      <c r="B26" s="17">
        <v>5075</v>
      </c>
      <c r="C26" s="17">
        <v>6091</v>
      </c>
    </row>
    <row r="27" spans="1:40" x14ac:dyDescent="0.2">
      <c r="A27" s="16">
        <v>1992</v>
      </c>
      <c r="B27" s="17">
        <v>3816</v>
      </c>
      <c r="C27" s="17">
        <v>3129</v>
      </c>
    </row>
    <row r="28" spans="1:40" x14ac:dyDescent="0.2">
      <c r="A28" s="16">
        <v>1993</v>
      </c>
      <c r="B28" s="17">
        <v>2441</v>
      </c>
      <c r="C28" s="17">
        <v>4670</v>
      </c>
    </row>
    <row r="29" spans="1:40" x14ac:dyDescent="0.2">
      <c r="A29" s="16">
        <v>1994</v>
      </c>
      <c r="B29" s="17">
        <v>4954</v>
      </c>
      <c r="C29" s="17">
        <v>9641</v>
      </c>
    </row>
    <row r="30" spans="1:40" x14ac:dyDescent="0.2">
      <c r="A30" s="16">
        <v>1995</v>
      </c>
      <c r="B30" s="17">
        <v>3227</v>
      </c>
      <c r="C30" s="17">
        <v>3885</v>
      </c>
    </row>
    <row r="31" spans="1:40" x14ac:dyDescent="0.2">
      <c r="A31" s="16">
        <v>1996</v>
      </c>
      <c r="B31" s="17">
        <v>4583</v>
      </c>
      <c r="C31" s="17">
        <v>4665</v>
      </c>
    </row>
    <row r="32" spans="1:40" x14ac:dyDescent="0.2">
      <c r="A32" s="16">
        <v>1997</v>
      </c>
      <c r="B32" s="17">
        <v>4599</v>
      </c>
      <c r="C32" s="17">
        <v>6022</v>
      </c>
    </row>
    <row r="33" spans="1:3" x14ac:dyDescent="0.2">
      <c r="A33" s="16">
        <v>1998</v>
      </c>
      <c r="B33" s="17">
        <v>2415</v>
      </c>
      <c r="C33" s="17">
        <v>2452</v>
      </c>
    </row>
    <row r="34" spans="1:3" x14ac:dyDescent="0.2">
      <c r="A34" s="16">
        <v>1999</v>
      </c>
      <c r="B34" s="17">
        <v>3788</v>
      </c>
      <c r="C34" s="17">
        <v>6331</v>
      </c>
    </row>
    <row r="35" spans="1:3" x14ac:dyDescent="0.2">
      <c r="A35" s="16">
        <v>2000</v>
      </c>
      <c r="B35" s="17">
        <v>4800</v>
      </c>
      <c r="C35" s="17">
        <v>6184</v>
      </c>
    </row>
    <row r="36" spans="1:3" x14ac:dyDescent="0.2">
      <c r="A36" s="16">
        <v>2001</v>
      </c>
      <c r="B36" s="17">
        <v>3328</v>
      </c>
      <c r="C36" s="17">
        <v>3351</v>
      </c>
    </row>
    <row r="37" spans="1:3" x14ac:dyDescent="0.2">
      <c r="A37" s="16">
        <v>2002</v>
      </c>
      <c r="B37" s="17">
        <v>6322</v>
      </c>
      <c r="C37" s="17">
        <v>7383</v>
      </c>
    </row>
    <row r="38" spans="1:3" x14ac:dyDescent="0.2">
      <c r="A38" s="16">
        <v>2003</v>
      </c>
      <c r="B38" s="17">
        <v>1971</v>
      </c>
      <c r="C38" s="17">
        <v>1984</v>
      </c>
    </row>
    <row r="39" spans="1:3" x14ac:dyDescent="0.2">
      <c r="A39" s="16">
        <v>2004</v>
      </c>
      <c r="B39" s="17">
        <v>4101</v>
      </c>
      <c r="C39" s="17">
        <v>5440</v>
      </c>
    </row>
    <row r="40" spans="1:3" x14ac:dyDescent="0.2">
      <c r="A40" s="16">
        <v>2005</v>
      </c>
      <c r="B40" s="17">
        <v>2652</v>
      </c>
      <c r="C40" s="17">
        <v>2683</v>
      </c>
    </row>
    <row r="41" spans="1:3" x14ac:dyDescent="0.2">
      <c r="A41" s="16">
        <v>2006</v>
      </c>
      <c r="B41" s="17">
        <v>4873</v>
      </c>
      <c r="C41" s="17">
        <v>4886</v>
      </c>
    </row>
    <row r="42" spans="1:3" x14ac:dyDescent="0.2">
      <c r="A42" s="16">
        <v>2007</v>
      </c>
      <c r="B42" s="17">
        <v>5196</v>
      </c>
      <c r="C42" s="17">
        <v>5475</v>
      </c>
    </row>
    <row r="43" spans="1:3" x14ac:dyDescent="0.2">
      <c r="A43" s="16">
        <v>2008</v>
      </c>
      <c r="B43" s="17">
        <v>3143</v>
      </c>
      <c r="C43" s="17">
        <v>3475</v>
      </c>
    </row>
    <row r="44" spans="1:3" x14ac:dyDescent="0.2">
      <c r="A44" s="16">
        <v>2009</v>
      </c>
      <c r="B44" s="17">
        <v>3294</v>
      </c>
      <c r="C44" s="17">
        <v>3302</v>
      </c>
    </row>
    <row r="45" spans="1:3" x14ac:dyDescent="0.2">
      <c r="A45" s="16">
        <v>2010</v>
      </c>
      <c r="B45" s="17">
        <v>4014</v>
      </c>
      <c r="C45" s="17">
        <v>4370</v>
      </c>
    </row>
    <row r="46" spans="1:3" x14ac:dyDescent="0.2">
      <c r="A46" s="16">
        <v>2011</v>
      </c>
      <c r="B46" s="17">
        <v>1746</v>
      </c>
      <c r="C46" s="17">
        <v>1760</v>
      </c>
    </row>
    <row r="47" spans="1:3" x14ac:dyDescent="0.2">
      <c r="A47" s="16">
        <v>2012</v>
      </c>
      <c r="B47" s="17">
        <v>1785</v>
      </c>
      <c r="C47" s="17">
        <v>1797</v>
      </c>
    </row>
    <row r="48" spans="1:3" x14ac:dyDescent="0.2">
      <c r="A48" s="16">
        <v>2013</v>
      </c>
      <c r="B48" s="17">
        <v>1847</v>
      </c>
      <c r="C48" s="17">
        <v>1855</v>
      </c>
    </row>
    <row r="49" spans="1:32" x14ac:dyDescent="0.2">
      <c r="A49" s="16">
        <v>2014</v>
      </c>
      <c r="B49" s="17">
        <v>2099</v>
      </c>
      <c r="C49" s="17">
        <v>2106</v>
      </c>
    </row>
    <row r="50" spans="1:32" x14ac:dyDescent="0.2">
      <c r="A50" s="16">
        <v>2015</v>
      </c>
      <c r="B50" s="17">
        <v>2320</v>
      </c>
      <c r="C50" s="17">
        <v>2330</v>
      </c>
    </row>
    <row r="51" spans="1:32" x14ac:dyDescent="0.2">
      <c r="A51" s="16">
        <v>2016</v>
      </c>
      <c r="B51" s="17">
        <v>1766</v>
      </c>
      <c r="C51" s="17">
        <v>1780</v>
      </c>
    </row>
    <row r="52" spans="1:32" x14ac:dyDescent="0.2">
      <c r="A52" s="16">
        <v>2017</v>
      </c>
      <c r="B52" s="17">
        <v>1623</v>
      </c>
      <c r="C52" s="17">
        <v>2112</v>
      </c>
    </row>
    <row r="63" spans="1:32" x14ac:dyDescent="0.2">
      <c r="A63" t="s">
        <v>177</v>
      </c>
      <c r="B63" t="s">
        <v>205</v>
      </c>
      <c r="C63">
        <v>1</v>
      </c>
      <c r="D63" t="s">
        <v>205</v>
      </c>
      <c r="E63">
        <v>2</v>
      </c>
      <c r="F63" t="s">
        <v>205</v>
      </c>
      <c r="G63">
        <v>3</v>
      </c>
      <c r="H63" t="s">
        <v>205</v>
      </c>
      <c r="I63">
        <v>4</v>
      </c>
      <c r="J63" t="s">
        <v>205</v>
      </c>
      <c r="K63">
        <v>5</v>
      </c>
      <c r="L63" t="s">
        <v>205</v>
      </c>
      <c r="M63">
        <v>6</v>
      </c>
      <c r="N63" t="s">
        <v>205</v>
      </c>
      <c r="O63">
        <v>7</v>
      </c>
      <c r="P63" t="s">
        <v>205</v>
      </c>
      <c r="Q63">
        <v>8</v>
      </c>
      <c r="R63" t="s">
        <v>205</v>
      </c>
      <c r="S63">
        <v>9</v>
      </c>
      <c r="T63" t="s">
        <v>205</v>
      </c>
      <c r="U63">
        <v>10</v>
      </c>
      <c r="V63" t="s">
        <v>205</v>
      </c>
      <c r="W63">
        <v>11</v>
      </c>
      <c r="X63" t="s">
        <v>205</v>
      </c>
      <c r="Y63">
        <v>12</v>
      </c>
      <c r="Z63" t="s">
        <v>205</v>
      </c>
      <c r="AA63">
        <v>13</v>
      </c>
      <c r="AB63" t="s">
        <v>205</v>
      </c>
      <c r="AC63">
        <v>14</v>
      </c>
      <c r="AD63" t="s">
        <v>205</v>
      </c>
      <c r="AE63">
        <v>15</v>
      </c>
      <c r="AF63" t="s">
        <v>206</v>
      </c>
    </row>
    <row r="64" spans="1:32" x14ac:dyDescent="0.2">
      <c r="A64" t="s">
        <v>207</v>
      </c>
    </row>
    <row r="65" spans="1:32" x14ac:dyDescent="0.2">
      <c r="A65" t="s">
        <v>208</v>
      </c>
      <c r="B65" t="s">
        <v>205</v>
      </c>
      <c r="C65">
        <v>7.0000000000000001E-3</v>
      </c>
      <c r="D65" t="s">
        <v>205</v>
      </c>
      <c r="E65">
        <v>0.17</v>
      </c>
      <c r="F65" t="s">
        <v>205</v>
      </c>
      <c r="G65">
        <v>0.30299999999999999</v>
      </c>
      <c r="H65" t="s">
        <v>205</v>
      </c>
      <c r="I65">
        <v>0.44700000000000001</v>
      </c>
      <c r="J65" t="s">
        <v>205</v>
      </c>
      <c r="K65">
        <v>0.58899999999999997</v>
      </c>
      <c r="L65" t="s">
        <v>205</v>
      </c>
      <c r="M65">
        <v>0.72199999999999998</v>
      </c>
      <c r="N65" t="s">
        <v>205</v>
      </c>
      <c r="O65">
        <v>0.84</v>
      </c>
      <c r="P65" t="s">
        <v>205</v>
      </c>
      <c r="Q65">
        <v>0.94199999999999995</v>
      </c>
      <c r="R65" t="s">
        <v>205</v>
      </c>
      <c r="S65">
        <v>1.0289999999999999</v>
      </c>
      <c r="T65" t="s">
        <v>205</v>
      </c>
      <c r="U65">
        <v>1.1020000000000001</v>
      </c>
      <c r="V65" t="s">
        <v>205</v>
      </c>
      <c r="W65">
        <v>1.163</v>
      </c>
      <c r="X65" t="s">
        <v>205</v>
      </c>
      <c r="Y65">
        <v>1.212</v>
      </c>
      <c r="Z65" t="s">
        <v>205</v>
      </c>
      <c r="AA65">
        <v>1.2529999999999999</v>
      </c>
      <c r="AB65" t="s">
        <v>205</v>
      </c>
      <c r="AC65">
        <v>1.286</v>
      </c>
      <c r="AD65" t="s">
        <v>205</v>
      </c>
      <c r="AE65">
        <v>1.3120000000000001</v>
      </c>
      <c r="AF65" t="s">
        <v>206</v>
      </c>
    </row>
    <row r="66" spans="1:32" x14ac:dyDescent="0.2">
      <c r="A66">
        <v>1991</v>
      </c>
      <c r="B66" t="s">
        <v>205</v>
      </c>
      <c r="C66">
        <v>7.0000000000000001E-3</v>
      </c>
      <c r="D66" t="s">
        <v>205</v>
      </c>
      <c r="E66">
        <v>0.15</v>
      </c>
      <c r="F66" t="s">
        <v>205</v>
      </c>
      <c r="G66">
        <v>0.28599999999999998</v>
      </c>
      <c r="H66" t="s">
        <v>205</v>
      </c>
      <c r="I66">
        <v>0.47599999999999998</v>
      </c>
      <c r="J66" t="s">
        <v>205</v>
      </c>
      <c r="K66">
        <v>0.60399999999999998</v>
      </c>
      <c r="L66" t="s">
        <v>205</v>
      </c>
      <c r="M66">
        <v>0.72799999999999998</v>
      </c>
      <c r="N66" t="s">
        <v>205</v>
      </c>
      <c r="O66">
        <v>0.83899999999999997</v>
      </c>
      <c r="P66" t="s">
        <v>205</v>
      </c>
      <c r="Q66">
        <v>0.873</v>
      </c>
      <c r="R66" t="s">
        <v>205</v>
      </c>
      <c r="S66">
        <v>1.014</v>
      </c>
      <c r="T66" t="s">
        <v>205</v>
      </c>
      <c r="U66">
        <v>1.127</v>
      </c>
      <c r="V66" t="s">
        <v>205</v>
      </c>
      <c r="W66">
        <v>1.129</v>
      </c>
      <c r="X66" t="s">
        <v>205</v>
      </c>
      <c r="Y66">
        <v>1.2509999999999999</v>
      </c>
      <c r="Z66" t="s">
        <v>205</v>
      </c>
      <c r="AA66">
        <v>1.24</v>
      </c>
      <c r="AB66" t="s">
        <v>205</v>
      </c>
      <c r="AC66">
        <v>1.3080000000000001</v>
      </c>
      <c r="AD66" t="s">
        <v>205</v>
      </c>
      <c r="AE66">
        <v>1.2490000000000001</v>
      </c>
      <c r="AF66" t="s">
        <v>206</v>
      </c>
    </row>
    <row r="67" spans="1:32" x14ac:dyDescent="0.2">
      <c r="A67">
        <v>1992</v>
      </c>
      <c r="B67" t="s">
        <v>205</v>
      </c>
      <c r="C67">
        <v>7.0000000000000001E-3</v>
      </c>
      <c r="D67" t="s">
        <v>205</v>
      </c>
      <c r="E67">
        <v>0.17899999999999999</v>
      </c>
      <c r="F67" t="s">
        <v>205</v>
      </c>
      <c r="G67">
        <v>0.39400000000000002</v>
      </c>
      <c r="H67" t="s">
        <v>205</v>
      </c>
      <c r="I67">
        <v>0.46200000000000002</v>
      </c>
      <c r="J67" t="s">
        <v>205</v>
      </c>
      <c r="K67">
        <v>0.64700000000000002</v>
      </c>
      <c r="L67" t="s">
        <v>205</v>
      </c>
      <c r="M67">
        <v>0.70099999999999996</v>
      </c>
      <c r="N67" t="s">
        <v>205</v>
      </c>
      <c r="O67">
        <v>0.81200000000000006</v>
      </c>
      <c r="P67" t="s">
        <v>205</v>
      </c>
      <c r="Q67">
        <v>0.98199999999999998</v>
      </c>
      <c r="R67" t="s">
        <v>205</v>
      </c>
      <c r="S67">
        <v>1.0309999999999999</v>
      </c>
      <c r="T67" t="s">
        <v>205</v>
      </c>
      <c r="U67">
        <v>1.21</v>
      </c>
      <c r="V67" t="s">
        <v>205</v>
      </c>
      <c r="W67">
        <v>1.226</v>
      </c>
      <c r="X67" t="s">
        <v>205</v>
      </c>
      <c r="Y67">
        <v>1.272</v>
      </c>
      <c r="Z67" t="s">
        <v>205</v>
      </c>
      <c r="AA67">
        <v>1.1990000000000001</v>
      </c>
      <c r="AB67" t="s">
        <v>205</v>
      </c>
      <c r="AC67">
        <v>1.34</v>
      </c>
      <c r="AD67" t="s">
        <v>205</v>
      </c>
      <c r="AE67">
        <v>1.43</v>
      </c>
      <c r="AF67" t="s">
        <v>206</v>
      </c>
    </row>
    <row r="68" spans="1:32" x14ac:dyDescent="0.2">
      <c r="A68">
        <v>1993</v>
      </c>
      <c r="B68" t="s">
        <v>205</v>
      </c>
      <c r="C68">
        <v>7.0000000000000001E-3</v>
      </c>
      <c r="D68" t="s">
        <v>205</v>
      </c>
      <c r="E68">
        <v>0.33100000000000002</v>
      </c>
      <c r="F68" t="s">
        <v>205</v>
      </c>
      <c r="G68">
        <v>0.497</v>
      </c>
      <c r="H68" t="s">
        <v>205</v>
      </c>
      <c r="I68">
        <v>0.61</v>
      </c>
      <c r="J68" t="s">
        <v>205</v>
      </c>
      <c r="K68">
        <v>0.65</v>
      </c>
      <c r="L68" t="s">
        <v>205</v>
      </c>
      <c r="M68">
        <v>0.754</v>
      </c>
      <c r="N68" t="s">
        <v>205</v>
      </c>
      <c r="O68">
        <v>0.90400000000000003</v>
      </c>
      <c r="P68" t="s">
        <v>205</v>
      </c>
      <c r="Q68">
        <v>1.0389999999999999</v>
      </c>
      <c r="R68" t="s">
        <v>205</v>
      </c>
      <c r="S68">
        <v>1.2110000000000001</v>
      </c>
      <c r="T68" t="s">
        <v>205</v>
      </c>
      <c r="U68">
        <v>1.232</v>
      </c>
      <c r="V68" t="s">
        <v>205</v>
      </c>
      <c r="W68">
        <v>1.391</v>
      </c>
      <c r="X68" t="s">
        <v>205</v>
      </c>
      <c r="Y68">
        <v>1.538</v>
      </c>
      <c r="Z68" t="s">
        <v>205</v>
      </c>
      <c r="AA68">
        <v>1.61</v>
      </c>
      <c r="AB68" t="s">
        <v>205</v>
      </c>
      <c r="AC68">
        <v>1.6459999999999999</v>
      </c>
      <c r="AD68" t="s">
        <v>205</v>
      </c>
      <c r="AE68">
        <v>1.5840000000000001</v>
      </c>
      <c r="AF68" t="s">
        <v>206</v>
      </c>
    </row>
    <row r="69" spans="1:32" x14ac:dyDescent="0.2">
      <c r="A69">
        <v>1994</v>
      </c>
      <c r="B69" t="s">
        <v>205</v>
      </c>
      <c r="C69">
        <v>7.0000000000000001E-3</v>
      </c>
      <c r="D69" t="s">
        <v>205</v>
      </c>
      <c r="E69">
        <v>0.23300000000000001</v>
      </c>
      <c r="F69" t="s">
        <v>205</v>
      </c>
      <c r="G69">
        <v>0.40500000000000003</v>
      </c>
      <c r="H69" t="s">
        <v>205</v>
      </c>
      <c r="I69">
        <v>0.65100000000000002</v>
      </c>
      <c r="J69" t="s">
        <v>205</v>
      </c>
      <c r="K69">
        <v>0.72799999999999998</v>
      </c>
      <c r="L69" t="s">
        <v>205</v>
      </c>
      <c r="M69">
        <v>0.747</v>
      </c>
      <c r="N69" t="s">
        <v>205</v>
      </c>
      <c r="O69">
        <v>0.70699999999999996</v>
      </c>
      <c r="P69" t="s">
        <v>205</v>
      </c>
      <c r="Q69">
        <v>1.0569999999999999</v>
      </c>
      <c r="R69" t="s">
        <v>205</v>
      </c>
      <c r="S69">
        <v>1.395</v>
      </c>
      <c r="T69" t="s">
        <v>205</v>
      </c>
      <c r="U69">
        <v>1.347</v>
      </c>
      <c r="V69" t="s">
        <v>205</v>
      </c>
      <c r="W69">
        <v>1.347</v>
      </c>
      <c r="X69" t="s">
        <v>205</v>
      </c>
      <c r="Y69">
        <v>1.391</v>
      </c>
      <c r="Z69" t="s">
        <v>205</v>
      </c>
      <c r="AA69">
        <v>1.3939999999999999</v>
      </c>
      <c r="AB69" t="s">
        <v>205</v>
      </c>
      <c r="AC69">
        <v>1.3009999999999999</v>
      </c>
      <c r="AD69" t="s">
        <v>205</v>
      </c>
      <c r="AE69">
        <v>1.341</v>
      </c>
      <c r="AF69" t="s">
        <v>206</v>
      </c>
    </row>
    <row r="70" spans="1:32" x14ac:dyDescent="0.2">
      <c r="A70">
        <v>1995</v>
      </c>
      <c r="B70" t="s">
        <v>205</v>
      </c>
      <c r="C70">
        <v>7.0000000000000001E-3</v>
      </c>
      <c r="D70" t="s">
        <v>205</v>
      </c>
      <c r="E70">
        <v>0.153</v>
      </c>
      <c r="F70" t="s">
        <v>205</v>
      </c>
      <c r="G70">
        <v>0.377</v>
      </c>
      <c r="H70" t="s">
        <v>205</v>
      </c>
      <c r="I70">
        <v>0.498</v>
      </c>
      <c r="J70" t="s">
        <v>205</v>
      </c>
      <c r="K70">
        <v>0.73499999999999999</v>
      </c>
      <c r="L70" t="s">
        <v>205</v>
      </c>
      <c r="M70">
        <v>0.84</v>
      </c>
      <c r="N70" t="s">
        <v>205</v>
      </c>
      <c r="O70">
        <v>0.85599999999999998</v>
      </c>
      <c r="P70" t="s">
        <v>205</v>
      </c>
      <c r="Q70">
        <v>0.98599999999999999</v>
      </c>
      <c r="R70" t="s">
        <v>205</v>
      </c>
      <c r="S70">
        <v>1.22</v>
      </c>
      <c r="T70" t="s">
        <v>205</v>
      </c>
      <c r="U70">
        <v>1.3149999999999999</v>
      </c>
      <c r="V70" t="s">
        <v>205</v>
      </c>
      <c r="W70">
        <v>1.3879999999999999</v>
      </c>
      <c r="X70" t="s">
        <v>205</v>
      </c>
      <c r="Y70">
        <v>1.4770000000000001</v>
      </c>
      <c r="Z70" t="s">
        <v>205</v>
      </c>
      <c r="AA70">
        <v>1.39</v>
      </c>
      <c r="AB70" t="s">
        <v>205</v>
      </c>
      <c r="AC70">
        <v>1.2969999999999999</v>
      </c>
      <c r="AD70" t="s">
        <v>205</v>
      </c>
      <c r="AE70">
        <v>1.341</v>
      </c>
      <c r="AF70" t="s">
        <v>206</v>
      </c>
    </row>
    <row r="71" spans="1:32" x14ac:dyDescent="0.2">
      <c r="A71">
        <v>1996</v>
      </c>
      <c r="B71" t="s">
        <v>205</v>
      </c>
      <c r="C71">
        <v>7.0000000000000001E-3</v>
      </c>
      <c r="D71" t="s">
        <v>205</v>
      </c>
      <c r="E71">
        <v>0.29299999999999998</v>
      </c>
      <c r="F71" t="s">
        <v>205</v>
      </c>
      <c r="G71">
        <v>0.32300000000000001</v>
      </c>
      <c r="H71" t="s">
        <v>205</v>
      </c>
      <c r="I71">
        <v>0.42699999999999999</v>
      </c>
      <c r="J71" t="s">
        <v>205</v>
      </c>
      <c r="K71">
        <v>0.67900000000000005</v>
      </c>
      <c r="L71" t="s">
        <v>205</v>
      </c>
      <c r="M71">
        <v>0.79400000000000004</v>
      </c>
      <c r="N71" t="s">
        <v>205</v>
      </c>
      <c r="O71">
        <v>0.94899999999999995</v>
      </c>
      <c r="P71" t="s">
        <v>205</v>
      </c>
      <c r="Q71">
        <v>0.95299999999999996</v>
      </c>
      <c r="R71" t="s">
        <v>205</v>
      </c>
      <c r="S71">
        <v>1.02</v>
      </c>
      <c r="T71" t="s">
        <v>205</v>
      </c>
      <c r="U71">
        <v>1.0960000000000001</v>
      </c>
      <c r="V71" t="s">
        <v>205</v>
      </c>
      <c r="W71">
        <v>1.3620000000000001</v>
      </c>
      <c r="X71" t="s">
        <v>205</v>
      </c>
      <c r="Y71">
        <v>1.5</v>
      </c>
      <c r="Z71" t="s">
        <v>205</v>
      </c>
      <c r="AA71">
        <v>1.52</v>
      </c>
      <c r="AB71" t="s">
        <v>205</v>
      </c>
      <c r="AC71">
        <v>1.71</v>
      </c>
      <c r="AD71" t="s">
        <v>205</v>
      </c>
      <c r="AE71">
        <v>1.5980000000000001</v>
      </c>
      <c r="AF71" t="s">
        <v>206</v>
      </c>
    </row>
    <row r="72" spans="1:32" x14ac:dyDescent="0.2">
      <c r="A72">
        <v>1997</v>
      </c>
      <c r="B72" t="s">
        <v>205</v>
      </c>
      <c r="C72">
        <v>7.0000000000000001E-3</v>
      </c>
      <c r="D72" t="s">
        <v>205</v>
      </c>
      <c r="E72">
        <v>0.187</v>
      </c>
      <c r="F72" t="s">
        <v>205</v>
      </c>
      <c r="G72">
        <v>0.315</v>
      </c>
      <c r="H72" t="s">
        <v>205</v>
      </c>
      <c r="I72">
        <v>0.47099999999999997</v>
      </c>
      <c r="J72" t="s">
        <v>205</v>
      </c>
      <c r="K72">
        <v>0.55900000000000005</v>
      </c>
      <c r="L72" t="s">
        <v>205</v>
      </c>
      <c r="M72">
        <v>0.747</v>
      </c>
      <c r="N72" t="s">
        <v>205</v>
      </c>
      <c r="O72">
        <v>0.89300000000000002</v>
      </c>
      <c r="P72" t="s">
        <v>205</v>
      </c>
      <c r="Q72">
        <v>1.0720000000000001</v>
      </c>
      <c r="R72" t="s">
        <v>205</v>
      </c>
      <c r="S72">
        <v>1.091</v>
      </c>
      <c r="T72" t="s">
        <v>205</v>
      </c>
      <c r="U72">
        <v>1.2430000000000001</v>
      </c>
      <c r="V72" t="s">
        <v>205</v>
      </c>
      <c r="W72">
        <v>1.3460000000000001</v>
      </c>
      <c r="X72" t="s">
        <v>205</v>
      </c>
      <c r="Y72">
        <v>1.4430000000000001</v>
      </c>
      <c r="Z72" t="s">
        <v>205</v>
      </c>
      <c r="AA72">
        <v>1.6679999999999999</v>
      </c>
      <c r="AB72" t="s">
        <v>205</v>
      </c>
      <c r="AC72">
        <v>1.423</v>
      </c>
      <c r="AD72" t="s">
        <v>205</v>
      </c>
      <c r="AE72">
        <v>1.383</v>
      </c>
      <c r="AF72" t="s">
        <v>206</v>
      </c>
    </row>
    <row r="73" spans="1:32" x14ac:dyDescent="0.2">
      <c r="A73">
        <v>1998</v>
      </c>
      <c r="B73" t="s">
        <v>205</v>
      </c>
      <c r="C73">
        <v>7.0000000000000001E-3</v>
      </c>
      <c r="D73" t="s">
        <v>205</v>
      </c>
      <c r="E73">
        <v>0.191</v>
      </c>
      <c r="F73" t="s">
        <v>205</v>
      </c>
      <c r="G73">
        <v>0.36799999999999999</v>
      </c>
      <c r="H73" t="s">
        <v>205</v>
      </c>
      <c r="I73">
        <v>0.58899999999999997</v>
      </c>
      <c r="J73" t="s">
        <v>205</v>
      </c>
      <c r="K73">
        <v>0.627</v>
      </c>
      <c r="L73" t="s">
        <v>205</v>
      </c>
      <c r="M73">
        <v>0.621</v>
      </c>
      <c r="N73" t="s">
        <v>205</v>
      </c>
      <c r="O73">
        <v>0.77500000000000002</v>
      </c>
      <c r="P73" t="s">
        <v>205</v>
      </c>
      <c r="Q73">
        <v>1.0289999999999999</v>
      </c>
      <c r="R73" t="s">
        <v>205</v>
      </c>
      <c r="S73">
        <v>1.169</v>
      </c>
      <c r="T73" t="s">
        <v>205</v>
      </c>
      <c r="U73">
        <v>1.2529999999999999</v>
      </c>
      <c r="V73" t="s">
        <v>205</v>
      </c>
      <c r="W73">
        <v>1.327</v>
      </c>
      <c r="X73" t="s">
        <v>205</v>
      </c>
      <c r="Y73">
        <v>1.452</v>
      </c>
      <c r="Z73" t="s">
        <v>205</v>
      </c>
      <c r="AA73">
        <v>1.4139999999999999</v>
      </c>
      <c r="AB73" t="s">
        <v>205</v>
      </c>
      <c r="AC73">
        <v>1.5229999999999999</v>
      </c>
      <c r="AD73" t="s">
        <v>205</v>
      </c>
      <c r="AE73">
        <v>1.5369999999999999</v>
      </c>
      <c r="AF73" t="s">
        <v>206</v>
      </c>
    </row>
    <row r="74" spans="1:32" x14ac:dyDescent="0.2">
      <c r="A74">
        <v>1999</v>
      </c>
      <c r="B74" t="s">
        <v>205</v>
      </c>
      <c r="C74">
        <v>7.0000000000000001E-3</v>
      </c>
      <c r="D74" t="s">
        <v>205</v>
      </c>
      <c r="E74">
        <v>0.188</v>
      </c>
      <c r="F74" t="s">
        <v>205</v>
      </c>
      <c r="G74">
        <v>0.40500000000000003</v>
      </c>
      <c r="H74" t="s">
        <v>205</v>
      </c>
      <c r="I74">
        <v>0.50700000000000001</v>
      </c>
      <c r="J74" t="s">
        <v>205</v>
      </c>
      <c r="K74">
        <v>0.64300000000000002</v>
      </c>
      <c r="L74" t="s">
        <v>205</v>
      </c>
      <c r="M74">
        <v>0.70099999999999996</v>
      </c>
      <c r="N74" t="s">
        <v>205</v>
      </c>
      <c r="O74">
        <v>0.72799999999999998</v>
      </c>
      <c r="P74" t="s">
        <v>205</v>
      </c>
      <c r="Q74">
        <v>0.89100000000000001</v>
      </c>
      <c r="R74" t="s">
        <v>205</v>
      </c>
      <c r="S74">
        <v>1.0369999999999999</v>
      </c>
      <c r="T74" t="s">
        <v>205</v>
      </c>
      <c r="U74">
        <v>1.25</v>
      </c>
      <c r="V74" t="s">
        <v>205</v>
      </c>
      <c r="W74">
        <v>1.248</v>
      </c>
      <c r="X74" t="s">
        <v>205</v>
      </c>
      <c r="Y74">
        <v>1.431</v>
      </c>
      <c r="Z74" t="s">
        <v>205</v>
      </c>
      <c r="AA74">
        <v>0.99</v>
      </c>
      <c r="AB74" t="s">
        <v>205</v>
      </c>
      <c r="AC74">
        <v>0.51600000000000001</v>
      </c>
      <c r="AD74" t="s">
        <v>205</v>
      </c>
      <c r="AE74">
        <v>1.236</v>
      </c>
      <c r="AF74" t="s">
        <v>206</v>
      </c>
    </row>
    <row r="75" spans="1:32" x14ac:dyDescent="0.2">
      <c r="A75">
        <v>2000</v>
      </c>
      <c r="B75" t="s">
        <v>205</v>
      </c>
      <c r="C75">
        <v>7.0000000000000001E-3</v>
      </c>
      <c r="D75" t="s">
        <v>205</v>
      </c>
      <c r="E75">
        <v>0.218</v>
      </c>
      <c r="F75" t="s">
        <v>205</v>
      </c>
      <c r="G75">
        <v>0.35299999999999998</v>
      </c>
      <c r="H75" t="s">
        <v>205</v>
      </c>
      <c r="I75">
        <v>0.52600000000000002</v>
      </c>
      <c r="J75" t="s">
        <v>205</v>
      </c>
      <c r="K75">
        <v>0.629</v>
      </c>
      <c r="L75" t="s">
        <v>205</v>
      </c>
      <c r="M75">
        <v>0.73099999999999998</v>
      </c>
      <c r="N75" t="s">
        <v>205</v>
      </c>
      <c r="O75">
        <v>0.78200000000000003</v>
      </c>
      <c r="P75" t="s">
        <v>205</v>
      </c>
      <c r="Q75">
        <v>0.80600000000000005</v>
      </c>
      <c r="R75" t="s">
        <v>205</v>
      </c>
      <c r="S75">
        <v>0.96599999999999997</v>
      </c>
      <c r="T75" t="s">
        <v>205</v>
      </c>
      <c r="U75">
        <v>1.0069999999999999</v>
      </c>
      <c r="V75" t="s">
        <v>205</v>
      </c>
      <c r="W75">
        <v>1.242</v>
      </c>
      <c r="X75" t="s">
        <v>205</v>
      </c>
      <c r="Y75">
        <v>1.321</v>
      </c>
      <c r="Z75" t="s">
        <v>205</v>
      </c>
      <c r="AA75">
        <v>1.101</v>
      </c>
      <c r="AB75" t="s">
        <v>205</v>
      </c>
      <c r="AC75">
        <v>1.165</v>
      </c>
      <c r="AD75" t="s">
        <v>205</v>
      </c>
      <c r="AE75">
        <v>1.466</v>
      </c>
      <c r="AF75" t="s">
        <v>206</v>
      </c>
    </row>
    <row r="76" spans="1:32" x14ac:dyDescent="0.2">
      <c r="A76">
        <v>2001</v>
      </c>
      <c r="B76" t="s">
        <v>205</v>
      </c>
      <c r="C76">
        <v>7.0000000000000001E-3</v>
      </c>
      <c r="D76" t="s">
        <v>205</v>
      </c>
      <c r="E76">
        <v>0.22700000000000001</v>
      </c>
      <c r="F76" t="s">
        <v>205</v>
      </c>
      <c r="G76">
        <v>0.32700000000000001</v>
      </c>
      <c r="H76" t="s">
        <v>205</v>
      </c>
      <c r="I76">
        <v>0.503</v>
      </c>
      <c r="J76" t="s">
        <v>205</v>
      </c>
      <c r="K76">
        <v>0.66900000000000004</v>
      </c>
      <c r="L76" t="s">
        <v>205</v>
      </c>
      <c r="M76">
        <v>0.78800000000000003</v>
      </c>
      <c r="N76" t="s">
        <v>205</v>
      </c>
      <c r="O76">
        <v>0.95799999999999996</v>
      </c>
      <c r="P76" t="s">
        <v>205</v>
      </c>
      <c r="Q76">
        <v>0.98699999999999999</v>
      </c>
      <c r="R76" t="s">
        <v>205</v>
      </c>
      <c r="S76">
        <v>1.0629999999999999</v>
      </c>
      <c r="T76" t="s">
        <v>205</v>
      </c>
      <c r="U76">
        <v>1.115</v>
      </c>
      <c r="V76" t="s">
        <v>205</v>
      </c>
      <c r="W76">
        <v>1.3140000000000001</v>
      </c>
      <c r="X76" t="s">
        <v>205</v>
      </c>
      <c r="Y76">
        <v>1.4350000000000001</v>
      </c>
      <c r="Z76" t="s">
        <v>205</v>
      </c>
      <c r="AA76">
        <v>1.5629999999999999</v>
      </c>
      <c r="AB76" t="s">
        <v>205</v>
      </c>
      <c r="AC76">
        <v>1.4330000000000001</v>
      </c>
      <c r="AD76" t="s">
        <v>205</v>
      </c>
      <c r="AE76">
        <v>1.4670000000000001</v>
      </c>
      <c r="AF76" t="s">
        <v>206</v>
      </c>
    </row>
    <row r="77" spans="1:32" x14ac:dyDescent="0.2">
      <c r="A77">
        <v>2002</v>
      </c>
      <c r="B77" t="s">
        <v>205</v>
      </c>
      <c r="C77">
        <v>7.0000000000000001E-3</v>
      </c>
      <c r="D77" t="s">
        <v>205</v>
      </c>
      <c r="E77">
        <v>0.23100000000000001</v>
      </c>
      <c r="F77" t="s">
        <v>205</v>
      </c>
      <c r="G77">
        <v>0.38600000000000001</v>
      </c>
      <c r="H77" t="s">
        <v>205</v>
      </c>
      <c r="I77">
        <v>0.50900000000000001</v>
      </c>
      <c r="J77" t="s">
        <v>205</v>
      </c>
      <c r="K77">
        <v>0.66600000000000004</v>
      </c>
      <c r="L77" t="s">
        <v>205</v>
      </c>
      <c r="M77">
        <v>0.79500000000000004</v>
      </c>
      <c r="N77" t="s">
        <v>205</v>
      </c>
      <c r="O77">
        <v>0.91</v>
      </c>
      <c r="P77" t="s">
        <v>205</v>
      </c>
      <c r="Q77">
        <v>1.0289999999999999</v>
      </c>
      <c r="R77" t="s">
        <v>205</v>
      </c>
      <c r="S77">
        <v>1.1040000000000001</v>
      </c>
      <c r="T77" t="s">
        <v>205</v>
      </c>
      <c r="U77">
        <v>1.095</v>
      </c>
      <c r="V77" t="s">
        <v>205</v>
      </c>
      <c r="W77">
        <v>1.288</v>
      </c>
      <c r="X77" t="s">
        <v>205</v>
      </c>
      <c r="Y77">
        <v>1.448</v>
      </c>
      <c r="Z77" t="s">
        <v>205</v>
      </c>
      <c r="AA77">
        <v>1.597</v>
      </c>
      <c r="AB77" t="s">
        <v>205</v>
      </c>
      <c r="AC77">
        <v>1.343</v>
      </c>
      <c r="AD77" t="s">
        <v>205</v>
      </c>
      <c r="AE77">
        <v>1.6830000000000001</v>
      </c>
      <c r="AF77" t="s">
        <v>206</v>
      </c>
    </row>
    <row r="78" spans="1:32" x14ac:dyDescent="0.2">
      <c r="A78">
        <v>2003</v>
      </c>
      <c r="B78" t="s">
        <v>205</v>
      </c>
      <c r="C78">
        <v>7.0000000000000001E-3</v>
      </c>
      <c r="D78" t="s">
        <v>205</v>
      </c>
      <c r="E78">
        <v>0.27600000000000002</v>
      </c>
      <c r="F78" t="s">
        <v>205</v>
      </c>
      <c r="G78">
        <v>0.48899999999999999</v>
      </c>
      <c r="H78" t="s">
        <v>205</v>
      </c>
      <c r="I78">
        <v>0.54700000000000004</v>
      </c>
      <c r="J78" t="s">
        <v>205</v>
      </c>
      <c r="K78">
        <v>0.64900000000000002</v>
      </c>
      <c r="L78" t="s">
        <v>205</v>
      </c>
      <c r="M78">
        <v>0.76700000000000002</v>
      </c>
      <c r="N78" t="s">
        <v>205</v>
      </c>
      <c r="O78">
        <v>0.86199999999999999</v>
      </c>
      <c r="P78" t="s">
        <v>205</v>
      </c>
      <c r="Q78">
        <v>0.95299999999999996</v>
      </c>
      <c r="R78" t="s">
        <v>205</v>
      </c>
      <c r="S78">
        <v>1.081</v>
      </c>
      <c r="T78" t="s">
        <v>205</v>
      </c>
      <c r="U78">
        <v>1.2</v>
      </c>
      <c r="V78" t="s">
        <v>205</v>
      </c>
      <c r="W78">
        <v>1.2</v>
      </c>
      <c r="X78" t="s">
        <v>205</v>
      </c>
      <c r="Y78">
        <v>1.206</v>
      </c>
      <c r="Z78" t="s">
        <v>205</v>
      </c>
      <c r="AA78">
        <v>1.3620000000000001</v>
      </c>
      <c r="AB78" t="s">
        <v>205</v>
      </c>
      <c r="AC78">
        <v>1.377</v>
      </c>
      <c r="AD78" t="s">
        <v>205</v>
      </c>
      <c r="AE78">
        <v>1.6990000000000001</v>
      </c>
      <c r="AF78" t="s">
        <v>206</v>
      </c>
    </row>
    <row r="79" spans="1:32" x14ac:dyDescent="0.2">
      <c r="A79">
        <v>2004</v>
      </c>
      <c r="B79" t="s">
        <v>205</v>
      </c>
      <c r="C79">
        <v>7.0000000000000001E-3</v>
      </c>
      <c r="D79" t="s">
        <v>205</v>
      </c>
      <c r="E79">
        <v>0.13500000000000001</v>
      </c>
      <c r="F79" t="s">
        <v>205</v>
      </c>
      <c r="G79">
        <v>0.40899999999999997</v>
      </c>
      <c r="H79" t="s">
        <v>205</v>
      </c>
      <c r="I79">
        <v>0.58299999999999996</v>
      </c>
      <c r="J79" t="s">
        <v>205</v>
      </c>
      <c r="K79">
        <v>0.64</v>
      </c>
      <c r="L79" t="s">
        <v>205</v>
      </c>
      <c r="M79">
        <v>0.75800000000000001</v>
      </c>
      <c r="N79" t="s">
        <v>205</v>
      </c>
      <c r="O79">
        <v>0.88900000000000001</v>
      </c>
      <c r="P79" t="s">
        <v>205</v>
      </c>
      <c r="Q79">
        <v>0.92400000000000004</v>
      </c>
      <c r="R79" t="s">
        <v>205</v>
      </c>
      <c r="S79">
        <v>1.0349999999999999</v>
      </c>
      <c r="T79" t="s">
        <v>205</v>
      </c>
      <c r="U79">
        <v>1.1619999999999999</v>
      </c>
      <c r="V79" t="s">
        <v>205</v>
      </c>
      <c r="W79">
        <v>1.1100000000000001</v>
      </c>
      <c r="X79" t="s">
        <v>205</v>
      </c>
      <c r="Y79">
        <v>1.1599999999999999</v>
      </c>
      <c r="Z79" t="s">
        <v>205</v>
      </c>
      <c r="AA79">
        <v>1.333</v>
      </c>
      <c r="AB79" t="s">
        <v>205</v>
      </c>
      <c r="AC79">
        <v>1.2809999999999999</v>
      </c>
      <c r="AD79" t="s">
        <v>205</v>
      </c>
      <c r="AE79">
        <v>1.2130000000000001</v>
      </c>
      <c r="AF79" t="s">
        <v>206</v>
      </c>
    </row>
    <row r="80" spans="1:32" x14ac:dyDescent="0.2">
      <c r="A80">
        <v>2005</v>
      </c>
      <c r="B80" t="s">
        <v>205</v>
      </c>
      <c r="C80">
        <v>7.0000000000000001E-3</v>
      </c>
      <c r="D80" t="s">
        <v>205</v>
      </c>
      <c r="E80">
        <v>0.28299999999999997</v>
      </c>
      <c r="F80" t="s">
        <v>205</v>
      </c>
      <c r="G80">
        <v>0.34599999999999997</v>
      </c>
      <c r="H80" t="s">
        <v>205</v>
      </c>
      <c r="I80">
        <v>0.50800000000000001</v>
      </c>
      <c r="J80" t="s">
        <v>205</v>
      </c>
      <c r="K80">
        <v>0.64200000000000002</v>
      </c>
      <c r="L80" t="s">
        <v>205</v>
      </c>
      <c r="M80">
        <v>0.74099999999999999</v>
      </c>
      <c r="N80" t="s">
        <v>205</v>
      </c>
      <c r="O80">
        <v>0.88200000000000001</v>
      </c>
      <c r="P80" t="s">
        <v>205</v>
      </c>
      <c r="Q80">
        <v>0.95399999999999996</v>
      </c>
      <c r="R80" t="s">
        <v>205</v>
      </c>
      <c r="S80">
        <v>1.0620000000000001</v>
      </c>
      <c r="T80" t="s">
        <v>205</v>
      </c>
      <c r="U80">
        <v>1.0960000000000001</v>
      </c>
      <c r="V80" t="s">
        <v>205</v>
      </c>
      <c r="W80">
        <v>1.2250000000000001</v>
      </c>
      <c r="X80" t="s">
        <v>205</v>
      </c>
      <c r="Y80">
        <v>1.276</v>
      </c>
      <c r="Z80" t="s">
        <v>205</v>
      </c>
      <c r="AA80">
        <v>1.2509999999999999</v>
      </c>
      <c r="AB80" t="s">
        <v>205</v>
      </c>
      <c r="AC80">
        <v>1.1739999999999999</v>
      </c>
      <c r="AD80" t="s">
        <v>205</v>
      </c>
      <c r="AE80">
        <v>1.373</v>
      </c>
      <c r="AF80" t="s">
        <v>206</v>
      </c>
    </row>
    <row r="81" spans="1:32" x14ac:dyDescent="0.2">
      <c r="A81">
        <v>2006</v>
      </c>
      <c r="B81" t="s">
        <v>205</v>
      </c>
      <c r="C81">
        <v>7.0000000000000001E-3</v>
      </c>
      <c r="D81" t="s">
        <v>205</v>
      </c>
      <c r="E81">
        <v>0.17399999999999999</v>
      </c>
      <c r="F81" t="s">
        <v>205</v>
      </c>
      <c r="G81">
        <v>0.30499999999999999</v>
      </c>
      <c r="H81" t="s">
        <v>205</v>
      </c>
      <c r="I81">
        <v>0.44700000000000001</v>
      </c>
      <c r="J81" t="s">
        <v>205</v>
      </c>
      <c r="K81">
        <v>0.60599999999999998</v>
      </c>
      <c r="L81" t="s">
        <v>205</v>
      </c>
      <c r="M81">
        <v>0.755</v>
      </c>
      <c r="N81" t="s">
        <v>205</v>
      </c>
      <c r="O81">
        <v>0.85299999999999998</v>
      </c>
      <c r="P81" t="s">
        <v>205</v>
      </c>
      <c r="Q81">
        <v>0.95199999999999996</v>
      </c>
      <c r="R81" t="s">
        <v>205</v>
      </c>
      <c r="S81">
        <v>1.0649999999999999</v>
      </c>
      <c r="T81" t="s">
        <v>205</v>
      </c>
      <c r="U81">
        <v>1.1140000000000001</v>
      </c>
      <c r="V81" t="s">
        <v>205</v>
      </c>
      <c r="W81">
        <v>1.2190000000000001</v>
      </c>
      <c r="X81" t="s">
        <v>205</v>
      </c>
      <c r="Y81">
        <v>1.234</v>
      </c>
      <c r="Z81" t="s">
        <v>205</v>
      </c>
      <c r="AA81">
        <v>1.282</v>
      </c>
      <c r="AB81" t="s">
        <v>205</v>
      </c>
      <c r="AC81">
        <v>1.399</v>
      </c>
      <c r="AD81" t="s">
        <v>205</v>
      </c>
      <c r="AE81">
        <v>1.462</v>
      </c>
      <c r="AF81" t="s">
        <v>206</v>
      </c>
    </row>
    <row r="82" spans="1:32" x14ac:dyDescent="0.2">
      <c r="A82">
        <v>2007</v>
      </c>
      <c r="B82" t="s">
        <v>205</v>
      </c>
      <c r="C82">
        <v>7.0000000000000001E-3</v>
      </c>
      <c r="D82" t="s">
        <v>205</v>
      </c>
      <c r="E82">
        <v>0.155</v>
      </c>
      <c r="F82" t="s">
        <v>205</v>
      </c>
      <c r="G82">
        <v>0.34599999999999997</v>
      </c>
      <c r="H82" t="s">
        <v>205</v>
      </c>
      <c r="I82">
        <v>0.50600000000000001</v>
      </c>
      <c r="J82" t="s">
        <v>205</v>
      </c>
      <c r="K82">
        <v>0.64100000000000001</v>
      </c>
      <c r="L82" t="s">
        <v>205</v>
      </c>
      <c r="M82">
        <v>0.78100000000000003</v>
      </c>
      <c r="N82" t="s">
        <v>205</v>
      </c>
      <c r="O82">
        <v>0.96199999999999997</v>
      </c>
      <c r="P82" t="s">
        <v>205</v>
      </c>
      <c r="Q82">
        <v>1.0980000000000001</v>
      </c>
      <c r="R82" t="s">
        <v>205</v>
      </c>
      <c r="S82">
        <v>1.1819999999999999</v>
      </c>
      <c r="T82" t="s">
        <v>205</v>
      </c>
      <c r="U82">
        <v>1.2749999999999999</v>
      </c>
      <c r="V82" t="s">
        <v>205</v>
      </c>
      <c r="W82">
        <v>1.304</v>
      </c>
      <c r="X82" t="s">
        <v>205</v>
      </c>
      <c r="Y82">
        <v>1.4770000000000001</v>
      </c>
      <c r="Z82" t="s">
        <v>205</v>
      </c>
      <c r="AA82">
        <v>1.5</v>
      </c>
      <c r="AB82" t="s">
        <v>205</v>
      </c>
      <c r="AC82">
        <v>1.738</v>
      </c>
      <c r="AD82" t="s">
        <v>205</v>
      </c>
      <c r="AE82">
        <v>1.52</v>
      </c>
      <c r="AF82" t="s">
        <v>206</v>
      </c>
    </row>
    <row r="83" spans="1:32" x14ac:dyDescent="0.2">
      <c r="A83">
        <v>2008</v>
      </c>
      <c r="B83" t="s">
        <v>205</v>
      </c>
      <c r="C83">
        <v>7.0000000000000001E-3</v>
      </c>
      <c r="D83" t="s">
        <v>205</v>
      </c>
      <c r="E83">
        <v>0.20799999999999999</v>
      </c>
      <c r="F83" t="s">
        <v>205</v>
      </c>
      <c r="G83">
        <v>0.33</v>
      </c>
      <c r="H83" t="s">
        <v>205</v>
      </c>
      <c r="I83">
        <v>0.52</v>
      </c>
      <c r="J83" t="s">
        <v>205</v>
      </c>
      <c r="K83">
        <v>0.65200000000000002</v>
      </c>
      <c r="L83" t="s">
        <v>205</v>
      </c>
      <c r="M83">
        <v>0.77400000000000002</v>
      </c>
      <c r="N83" t="s">
        <v>205</v>
      </c>
      <c r="O83">
        <v>0.90300000000000002</v>
      </c>
      <c r="P83" t="s">
        <v>205</v>
      </c>
      <c r="Q83">
        <v>1.0489999999999999</v>
      </c>
      <c r="R83" t="s">
        <v>205</v>
      </c>
      <c r="S83">
        <v>1.119</v>
      </c>
      <c r="T83" t="s">
        <v>205</v>
      </c>
      <c r="U83">
        <v>1.282</v>
      </c>
      <c r="V83" t="s">
        <v>205</v>
      </c>
      <c r="W83">
        <v>1.421</v>
      </c>
      <c r="X83" t="s">
        <v>205</v>
      </c>
      <c r="Y83">
        <v>1.524</v>
      </c>
      <c r="Z83" t="s">
        <v>205</v>
      </c>
      <c r="AA83">
        <v>1.5529999999999999</v>
      </c>
      <c r="AB83" t="s">
        <v>205</v>
      </c>
      <c r="AC83">
        <v>1.921</v>
      </c>
      <c r="AD83" t="s">
        <v>205</v>
      </c>
      <c r="AE83">
        <v>1.66</v>
      </c>
      <c r="AF83" t="s">
        <v>206</v>
      </c>
    </row>
    <row r="84" spans="1:32" x14ac:dyDescent="0.2">
      <c r="A84">
        <v>2009</v>
      </c>
      <c r="B84" t="s">
        <v>205</v>
      </c>
      <c r="C84">
        <v>7.0000000000000001E-3</v>
      </c>
      <c r="D84" t="s">
        <v>205</v>
      </c>
      <c r="E84">
        <v>0.13600000000000001</v>
      </c>
      <c r="F84" t="s">
        <v>205</v>
      </c>
      <c r="G84">
        <v>0.34</v>
      </c>
      <c r="H84" t="s">
        <v>205</v>
      </c>
      <c r="I84">
        <v>0.52600000000000002</v>
      </c>
      <c r="J84" t="s">
        <v>205</v>
      </c>
      <c r="K84">
        <v>0.70399999999999996</v>
      </c>
      <c r="L84" t="s">
        <v>205</v>
      </c>
      <c r="M84">
        <v>0.879</v>
      </c>
      <c r="N84" t="s">
        <v>205</v>
      </c>
      <c r="O84">
        <v>1.002</v>
      </c>
      <c r="P84" t="s">
        <v>205</v>
      </c>
      <c r="Q84">
        <v>1.125</v>
      </c>
      <c r="R84" t="s">
        <v>205</v>
      </c>
      <c r="S84">
        <v>1.399</v>
      </c>
      <c r="T84" t="s">
        <v>205</v>
      </c>
      <c r="U84">
        <v>1.49</v>
      </c>
      <c r="V84" t="s">
        <v>205</v>
      </c>
      <c r="W84">
        <v>1.5629999999999999</v>
      </c>
      <c r="X84" t="s">
        <v>205</v>
      </c>
      <c r="Y84">
        <v>1.6140000000000001</v>
      </c>
      <c r="Z84" t="s">
        <v>205</v>
      </c>
      <c r="AA84">
        <v>1.8140000000000001</v>
      </c>
      <c r="AB84" t="s">
        <v>205</v>
      </c>
      <c r="AC84">
        <v>1.996</v>
      </c>
      <c r="AD84" t="s">
        <v>205</v>
      </c>
      <c r="AE84">
        <v>2.23</v>
      </c>
      <c r="AF84" t="s">
        <v>206</v>
      </c>
    </row>
    <row r="85" spans="1:32" x14ac:dyDescent="0.2">
      <c r="A85">
        <v>2010</v>
      </c>
      <c r="B85" t="s">
        <v>205</v>
      </c>
      <c r="C85">
        <v>0.05</v>
      </c>
      <c r="D85" t="s">
        <v>205</v>
      </c>
      <c r="E85">
        <v>0.17499999999999999</v>
      </c>
      <c r="F85" t="s">
        <v>205</v>
      </c>
      <c r="G85">
        <v>0.38300000000000001</v>
      </c>
      <c r="H85" t="s">
        <v>205</v>
      </c>
      <c r="I85">
        <v>0.48899999999999999</v>
      </c>
      <c r="J85" t="s">
        <v>205</v>
      </c>
      <c r="K85">
        <v>0.66400000000000003</v>
      </c>
      <c r="L85" t="s">
        <v>205</v>
      </c>
      <c r="M85">
        <v>0.91500000000000004</v>
      </c>
      <c r="N85" t="s">
        <v>205</v>
      </c>
      <c r="O85">
        <v>1.119</v>
      </c>
      <c r="P85" t="s">
        <v>205</v>
      </c>
      <c r="Q85">
        <v>1.2609999999999999</v>
      </c>
      <c r="R85" t="s">
        <v>205</v>
      </c>
      <c r="S85">
        <v>1.371</v>
      </c>
      <c r="T85" t="s">
        <v>205</v>
      </c>
      <c r="U85">
        <v>1.587</v>
      </c>
      <c r="V85" t="s">
        <v>205</v>
      </c>
      <c r="W85">
        <v>1.659</v>
      </c>
      <c r="X85" t="s">
        <v>205</v>
      </c>
      <c r="Y85">
        <v>1.9239999999999999</v>
      </c>
      <c r="Z85" t="s">
        <v>205</v>
      </c>
      <c r="AA85">
        <v>1.923</v>
      </c>
      <c r="AB85" t="s">
        <v>205</v>
      </c>
      <c r="AC85">
        <v>2.0790000000000002</v>
      </c>
      <c r="AD85" t="s">
        <v>205</v>
      </c>
      <c r="AE85">
        <v>2.3159999999999998</v>
      </c>
      <c r="AF85" t="s">
        <v>206</v>
      </c>
    </row>
    <row r="86" spans="1:32" x14ac:dyDescent="0.2">
      <c r="A86">
        <v>2011</v>
      </c>
      <c r="B86" t="s">
        <v>205</v>
      </c>
      <c r="C86">
        <v>3.1E-2</v>
      </c>
      <c r="D86" t="s">
        <v>205</v>
      </c>
      <c r="E86">
        <v>0.20499999999999999</v>
      </c>
      <c r="F86" t="s">
        <v>205</v>
      </c>
      <c r="G86">
        <v>0.28999999999999998</v>
      </c>
      <c r="H86" t="s">
        <v>205</v>
      </c>
      <c r="I86">
        <v>0.50900000000000001</v>
      </c>
      <c r="J86" t="s">
        <v>205</v>
      </c>
      <c r="K86">
        <v>0.66500000000000004</v>
      </c>
      <c r="L86" t="s">
        <v>205</v>
      </c>
      <c r="M86">
        <v>0.80800000000000005</v>
      </c>
      <c r="N86" t="s">
        <v>205</v>
      </c>
      <c r="O86">
        <v>0.97599999999999998</v>
      </c>
      <c r="P86" t="s">
        <v>205</v>
      </c>
      <c r="Q86">
        <v>1.2250000000000001</v>
      </c>
      <c r="R86" t="s">
        <v>205</v>
      </c>
      <c r="S86">
        <v>1.3460000000000001</v>
      </c>
      <c r="T86" t="s">
        <v>205</v>
      </c>
      <c r="U86">
        <v>1.518</v>
      </c>
      <c r="V86" t="s">
        <v>205</v>
      </c>
      <c r="W86">
        <v>1.585</v>
      </c>
      <c r="X86" t="s">
        <v>205</v>
      </c>
      <c r="Y86">
        <v>1.621</v>
      </c>
      <c r="Z86" t="s">
        <v>205</v>
      </c>
      <c r="AA86">
        <v>2.1760000000000002</v>
      </c>
      <c r="AB86" t="s">
        <v>205</v>
      </c>
      <c r="AC86">
        <v>1.754</v>
      </c>
      <c r="AD86" t="s">
        <v>205</v>
      </c>
      <c r="AE86">
        <v>2.2869999999999999</v>
      </c>
      <c r="AF86" t="s">
        <v>206</v>
      </c>
    </row>
    <row r="87" spans="1:32" x14ac:dyDescent="0.2">
      <c r="A87">
        <v>2012</v>
      </c>
      <c r="B87" t="s">
        <v>205</v>
      </c>
      <c r="C87">
        <v>2.9000000000000001E-2</v>
      </c>
      <c r="D87" t="s">
        <v>205</v>
      </c>
      <c r="E87">
        <v>0.14199999999999999</v>
      </c>
      <c r="F87" t="s">
        <v>205</v>
      </c>
      <c r="G87">
        <v>0.27</v>
      </c>
      <c r="H87" t="s">
        <v>205</v>
      </c>
      <c r="I87">
        <v>0.41</v>
      </c>
      <c r="J87" t="s">
        <v>205</v>
      </c>
      <c r="K87">
        <v>0.64300000000000002</v>
      </c>
      <c r="L87" t="s">
        <v>205</v>
      </c>
      <c r="M87">
        <v>0.82399999999999995</v>
      </c>
      <c r="N87" t="s">
        <v>205</v>
      </c>
      <c r="O87">
        <v>0.97399999999999998</v>
      </c>
      <c r="P87" t="s">
        <v>205</v>
      </c>
      <c r="Q87">
        <v>1.1719999999999999</v>
      </c>
      <c r="R87" t="s">
        <v>205</v>
      </c>
      <c r="S87">
        <v>1.306</v>
      </c>
      <c r="T87" t="s">
        <v>205</v>
      </c>
      <c r="U87">
        <v>1.5189999999999999</v>
      </c>
      <c r="V87" t="s">
        <v>205</v>
      </c>
      <c r="W87">
        <v>1.6140000000000001</v>
      </c>
      <c r="X87" t="s">
        <v>205</v>
      </c>
      <c r="Y87">
        <v>1.6439999999999999</v>
      </c>
      <c r="Z87" t="s">
        <v>205</v>
      </c>
      <c r="AA87">
        <v>1.7170000000000001</v>
      </c>
      <c r="AB87" t="s">
        <v>205</v>
      </c>
      <c r="AC87">
        <v>2.04</v>
      </c>
      <c r="AD87" t="s">
        <v>205</v>
      </c>
      <c r="AE87">
        <v>2.0859999999999999</v>
      </c>
      <c r="AF87" t="s">
        <v>206</v>
      </c>
    </row>
    <row r="88" spans="1:32" x14ac:dyDescent="0.2">
      <c r="A88">
        <v>2013</v>
      </c>
      <c r="B88" t="s">
        <v>205</v>
      </c>
      <c r="C88">
        <v>9.5000000000000001E-2</v>
      </c>
      <c r="D88" t="s">
        <v>205</v>
      </c>
      <c r="E88">
        <v>0.14399999999999999</v>
      </c>
      <c r="F88" t="s">
        <v>205</v>
      </c>
      <c r="G88">
        <v>0.28899999999999998</v>
      </c>
      <c r="H88" t="s">
        <v>205</v>
      </c>
      <c r="I88">
        <v>0.442</v>
      </c>
      <c r="J88" t="s">
        <v>205</v>
      </c>
      <c r="K88">
        <v>0.56399999999999995</v>
      </c>
      <c r="L88" t="s">
        <v>205</v>
      </c>
      <c r="M88">
        <v>0.78200000000000003</v>
      </c>
      <c r="N88" t="s">
        <v>205</v>
      </c>
      <c r="O88">
        <v>1.131</v>
      </c>
      <c r="P88" t="s">
        <v>205</v>
      </c>
      <c r="Q88">
        <v>1.284</v>
      </c>
      <c r="R88" t="s">
        <v>205</v>
      </c>
      <c r="S88">
        <v>1.4259999999999999</v>
      </c>
      <c r="T88" t="s">
        <v>205</v>
      </c>
      <c r="U88">
        <v>1.6919999999999999</v>
      </c>
      <c r="V88" t="s">
        <v>205</v>
      </c>
      <c r="W88">
        <v>1.8340000000000001</v>
      </c>
      <c r="X88" t="s">
        <v>205</v>
      </c>
      <c r="Y88">
        <v>1.806</v>
      </c>
      <c r="Z88" t="s">
        <v>205</v>
      </c>
      <c r="AA88">
        <v>1.96</v>
      </c>
      <c r="AB88" t="s">
        <v>205</v>
      </c>
      <c r="AC88">
        <v>2.1869999999999998</v>
      </c>
      <c r="AD88" t="s">
        <v>205</v>
      </c>
      <c r="AE88">
        <v>2.2069999999999999</v>
      </c>
      <c r="AF88" t="s">
        <v>206</v>
      </c>
    </row>
    <row r="89" spans="1:32" x14ac:dyDescent="0.2">
      <c r="A89">
        <v>2014</v>
      </c>
      <c r="B89" t="s">
        <v>205</v>
      </c>
      <c r="C89">
        <v>1.4E-2</v>
      </c>
      <c r="D89" t="s">
        <v>205</v>
      </c>
      <c r="E89">
        <v>0.193</v>
      </c>
      <c r="F89" t="s">
        <v>205</v>
      </c>
      <c r="G89">
        <v>0.316</v>
      </c>
      <c r="H89" t="s">
        <v>205</v>
      </c>
      <c r="I89">
        <v>0.45500000000000002</v>
      </c>
      <c r="J89" t="s">
        <v>205</v>
      </c>
      <c r="K89">
        <v>0.61699999999999999</v>
      </c>
      <c r="L89" t="s">
        <v>205</v>
      </c>
      <c r="M89">
        <v>0.751</v>
      </c>
      <c r="N89" t="s">
        <v>205</v>
      </c>
      <c r="O89">
        <v>0.89400000000000002</v>
      </c>
      <c r="P89" t="s">
        <v>205</v>
      </c>
      <c r="Q89">
        <v>1.1539999999999999</v>
      </c>
      <c r="R89" t="s">
        <v>205</v>
      </c>
      <c r="S89">
        <v>1.31</v>
      </c>
      <c r="T89" t="s">
        <v>205</v>
      </c>
      <c r="U89">
        <v>1.37</v>
      </c>
      <c r="V89" t="s">
        <v>205</v>
      </c>
      <c r="W89">
        <v>1.6919999999999999</v>
      </c>
      <c r="X89" t="s">
        <v>205</v>
      </c>
      <c r="Y89">
        <v>1.8149999999999999</v>
      </c>
      <c r="Z89" t="s">
        <v>205</v>
      </c>
      <c r="AA89">
        <v>1.7330000000000001</v>
      </c>
      <c r="AB89" t="s">
        <v>205</v>
      </c>
      <c r="AC89">
        <v>1.6579999999999999</v>
      </c>
      <c r="AD89" t="s">
        <v>205</v>
      </c>
      <c r="AE89">
        <v>2.2360000000000002</v>
      </c>
      <c r="AF89" t="s">
        <v>206</v>
      </c>
    </row>
    <row r="90" spans="1:32" x14ac:dyDescent="0.2">
      <c r="A90">
        <v>2015</v>
      </c>
      <c r="B90" t="s">
        <v>205</v>
      </c>
      <c r="C90">
        <v>2.5000000000000001E-2</v>
      </c>
      <c r="D90" t="s">
        <v>205</v>
      </c>
      <c r="E90">
        <v>0.18099999999999999</v>
      </c>
      <c r="F90" t="s">
        <v>205</v>
      </c>
      <c r="G90">
        <v>0.40300000000000002</v>
      </c>
      <c r="H90" t="s">
        <v>205</v>
      </c>
      <c r="I90">
        <v>0.46300000000000002</v>
      </c>
      <c r="J90" t="s">
        <v>205</v>
      </c>
      <c r="K90">
        <v>0.57099999999999995</v>
      </c>
      <c r="L90" t="s">
        <v>205</v>
      </c>
      <c r="M90">
        <v>0.69</v>
      </c>
      <c r="N90" t="s">
        <v>205</v>
      </c>
      <c r="O90">
        <v>0.78600000000000003</v>
      </c>
      <c r="P90" t="s">
        <v>205</v>
      </c>
      <c r="Q90">
        <v>0.88700000000000001</v>
      </c>
      <c r="R90" t="s">
        <v>205</v>
      </c>
      <c r="S90">
        <v>1.145</v>
      </c>
      <c r="T90" t="s">
        <v>205</v>
      </c>
      <c r="U90">
        <v>1.2010000000000001</v>
      </c>
      <c r="V90" t="s">
        <v>205</v>
      </c>
      <c r="W90">
        <v>1.3779999999999999</v>
      </c>
      <c r="X90" t="s">
        <v>205</v>
      </c>
      <c r="Y90">
        <v>1.8919999999999999</v>
      </c>
      <c r="Z90" t="s">
        <v>205</v>
      </c>
      <c r="AA90">
        <v>1.452</v>
      </c>
      <c r="AB90" t="s">
        <v>205</v>
      </c>
      <c r="AC90">
        <v>1.603</v>
      </c>
      <c r="AD90" t="s">
        <v>205</v>
      </c>
      <c r="AE90">
        <v>2.6269999999999998</v>
      </c>
      <c r="AF90" t="s">
        <v>206</v>
      </c>
    </row>
    <row r="91" spans="1:32" x14ac:dyDescent="0.2">
      <c r="A91">
        <v>2016</v>
      </c>
      <c r="B91" t="s">
        <v>205</v>
      </c>
      <c r="C91">
        <v>2.5000000000000001E-2</v>
      </c>
      <c r="D91" t="s">
        <v>205</v>
      </c>
      <c r="E91">
        <v>0.18099999999999999</v>
      </c>
      <c r="F91" t="s">
        <v>205</v>
      </c>
      <c r="G91">
        <v>0.40699999999999997</v>
      </c>
      <c r="H91" t="s">
        <v>205</v>
      </c>
      <c r="I91">
        <v>0.53100000000000003</v>
      </c>
      <c r="J91" t="s">
        <v>205</v>
      </c>
      <c r="K91">
        <v>0.55700000000000005</v>
      </c>
      <c r="L91" t="s">
        <v>205</v>
      </c>
      <c r="M91">
        <v>0.64800000000000002</v>
      </c>
      <c r="N91" t="s">
        <v>205</v>
      </c>
      <c r="O91">
        <v>0.73199999999999998</v>
      </c>
      <c r="P91" t="s">
        <v>205</v>
      </c>
      <c r="Q91">
        <v>0.80100000000000005</v>
      </c>
      <c r="R91" t="s">
        <v>205</v>
      </c>
      <c r="S91">
        <v>0.94299999999999995</v>
      </c>
      <c r="T91" t="s">
        <v>205</v>
      </c>
      <c r="U91">
        <v>1.0469999999999999</v>
      </c>
      <c r="V91" t="s">
        <v>205</v>
      </c>
      <c r="W91">
        <v>1.2010000000000001</v>
      </c>
      <c r="X91" t="s">
        <v>205</v>
      </c>
      <c r="Y91">
        <v>0.63700000000000001</v>
      </c>
      <c r="Z91" t="s">
        <v>205</v>
      </c>
      <c r="AA91">
        <v>1.0880000000000001</v>
      </c>
      <c r="AB91" t="s">
        <v>205</v>
      </c>
      <c r="AC91">
        <v>1.87</v>
      </c>
      <c r="AD91" t="s">
        <v>205</v>
      </c>
      <c r="AE91">
        <v>1.6379999999999999</v>
      </c>
      <c r="AF91" t="s">
        <v>206</v>
      </c>
    </row>
    <row r="92" spans="1:32" x14ac:dyDescent="0.2">
      <c r="A92">
        <v>2017</v>
      </c>
      <c r="B92" t="s">
        <v>205</v>
      </c>
      <c r="C92">
        <v>2.5000000000000001E-2</v>
      </c>
      <c r="D92" t="s">
        <v>205</v>
      </c>
      <c r="E92">
        <v>0.191</v>
      </c>
      <c r="F92" t="s">
        <v>205</v>
      </c>
    </row>
    <row r="94" spans="1:32" x14ac:dyDescent="0.2">
      <c r="A94" t="s">
        <v>209</v>
      </c>
      <c r="B94" t="s">
        <v>205</v>
      </c>
      <c r="C94" s="2">
        <f>AVERAGE(C66:C92)</f>
        <v>1.581481481481482E-2</v>
      </c>
      <c r="D94" t="s">
        <v>205</v>
      </c>
      <c r="E94" s="2">
        <f t="shared" ref="E94" si="0">AVERAGE(E66:E92)</f>
        <v>0.19851851851851851</v>
      </c>
      <c r="F94" t="s">
        <v>205</v>
      </c>
      <c r="G94" s="2">
        <f t="shared" ref="G94" si="1">AVERAGE(G66:G92)</f>
        <v>0.35996153846153844</v>
      </c>
      <c r="H94" t="s">
        <v>205</v>
      </c>
      <c r="I94" s="2">
        <f t="shared" ref="I94" si="2">AVERAGE(I66:I92)</f>
        <v>0.50634615384615389</v>
      </c>
      <c r="J94" t="s">
        <v>205</v>
      </c>
      <c r="K94" s="2">
        <f t="shared" ref="K94" si="3">AVERAGE(K66:K92)</f>
        <v>0.64042307692307687</v>
      </c>
      <c r="L94" t="s">
        <v>205</v>
      </c>
      <c r="M94" s="2">
        <f t="shared" ref="M94" si="4">AVERAGE(M66:M92)</f>
        <v>0.76230769230769246</v>
      </c>
      <c r="N94" t="s">
        <v>205</v>
      </c>
      <c r="O94" s="2">
        <f t="shared" ref="O94" si="5">AVERAGE(O66:O92)</f>
        <v>0.88761538461538458</v>
      </c>
      <c r="P94" t="s">
        <v>205</v>
      </c>
      <c r="Q94" s="2">
        <f t="shared" ref="Q94" si="6">AVERAGE(Q66:Q92)</f>
        <v>1.0208846153846154</v>
      </c>
      <c r="R94" t="s">
        <v>205</v>
      </c>
      <c r="S94" s="2">
        <f t="shared" ref="S94" si="7">AVERAGE(S66:S92)</f>
        <v>1.1581153846153844</v>
      </c>
      <c r="T94" t="s">
        <v>205</v>
      </c>
      <c r="U94" s="2">
        <f t="shared" ref="U94" si="8">AVERAGE(U66:U92)</f>
        <v>1.2631923076923075</v>
      </c>
      <c r="V94" t="s">
        <v>205</v>
      </c>
      <c r="W94" s="2">
        <f t="shared" ref="W94" si="9">AVERAGE(W66:W92)</f>
        <v>1.3697307692307692</v>
      </c>
      <c r="X94" t="s">
        <v>205</v>
      </c>
      <c r="Y94" s="2">
        <f t="shared" ref="Y94" si="10">AVERAGE(Y66:Y92)</f>
        <v>1.4534230769230769</v>
      </c>
      <c r="Z94" t="s">
        <v>205</v>
      </c>
      <c r="AA94" s="2">
        <f t="shared" ref="AA94" si="11">AVERAGE(AA66:AA92)</f>
        <v>1.4934615384615384</v>
      </c>
      <c r="AB94" t="s">
        <v>205</v>
      </c>
      <c r="AC94" s="2">
        <f t="shared" ref="AC94:AE94" si="12">AVERAGE(AC66:AC92)</f>
        <v>1.5416153846153844</v>
      </c>
      <c r="AD94" t="s">
        <v>205</v>
      </c>
      <c r="AE94" s="2">
        <f t="shared" si="12"/>
        <v>1.6872692307692307</v>
      </c>
      <c r="AF94" t="s">
        <v>206</v>
      </c>
    </row>
    <row r="95" spans="1:32" x14ac:dyDescent="0.2">
      <c r="C95" s="2"/>
      <c r="E95" s="2">
        <f>STDEV(E66:E92)/E94</f>
        <v>0.25408536814199673</v>
      </c>
      <c r="F95" t="s">
        <v>205</v>
      </c>
      <c r="G95" s="2">
        <f t="shared" ref="G95" si="13">STDEV(G66:G92)/G94</f>
        <v>0.16039377759570914</v>
      </c>
      <c r="H95" t="s">
        <v>205</v>
      </c>
      <c r="I95" s="2">
        <f t="shared" ref="I95" si="14">STDEV(I66:I92)/I94</f>
        <v>0.11164080025801222</v>
      </c>
      <c r="J95" t="s">
        <v>205</v>
      </c>
      <c r="K95" s="2">
        <f t="shared" ref="K95" si="15">STDEV(K66:K92)/K94</f>
        <v>7.1728565450875165E-2</v>
      </c>
      <c r="L95" t="s">
        <v>205</v>
      </c>
      <c r="M95" s="2">
        <f t="shared" ref="M95" si="16">STDEV(M66:M92)/M94</f>
        <v>8.3635046466498525E-2</v>
      </c>
      <c r="N95" t="s">
        <v>205</v>
      </c>
      <c r="O95" s="2">
        <f t="shared" ref="O95" si="17">STDEV(O66:O92)/O94</f>
        <v>0.12005925307165483</v>
      </c>
      <c r="P95" t="s">
        <v>205</v>
      </c>
      <c r="Q95" s="2">
        <f t="shared" ref="Q95" si="18">STDEV(Q66:Q92)/Q94</f>
        <v>0.12604497159301795</v>
      </c>
      <c r="R95" t="s">
        <v>205</v>
      </c>
      <c r="S95" s="2">
        <f t="shared" ref="S95" si="19">STDEV(S66:S92)/S94</f>
        <v>0.1257028331086715</v>
      </c>
      <c r="T95" t="s">
        <v>205</v>
      </c>
      <c r="U95" s="2">
        <f t="shared" ref="U95" si="20">STDEV(U66:U92)/U94</f>
        <v>0.13929967114495323</v>
      </c>
      <c r="V95" t="s">
        <v>205</v>
      </c>
      <c r="W95" s="2">
        <f t="shared" ref="W95" si="21">STDEV(W66:W92)/W94</f>
        <v>0.13423334938058196</v>
      </c>
      <c r="X95" t="s">
        <v>205</v>
      </c>
      <c r="Y95" s="2">
        <f t="shared" ref="Y95" si="22">STDEV(Y66:Y92)/Y94</f>
        <v>0.18277470032840473</v>
      </c>
      <c r="Z95" t="s">
        <v>205</v>
      </c>
      <c r="AA95" s="2">
        <f t="shared" ref="AA95" si="23">STDEV(AA66:AA92)/AA94</f>
        <v>0.19127270595752174</v>
      </c>
      <c r="AB95" t="s">
        <v>205</v>
      </c>
      <c r="AC95" s="2">
        <f t="shared" ref="AC95:AE95" si="24">STDEV(AC66:AC92)/AC94</f>
        <v>0.23477941714742981</v>
      </c>
      <c r="AD95" t="s">
        <v>205</v>
      </c>
      <c r="AE95" s="2">
        <f t="shared" si="24"/>
        <v>0.23711624717760932</v>
      </c>
    </row>
    <row r="96" spans="1:32" x14ac:dyDescent="0.2">
      <c r="A96" t="s">
        <v>210</v>
      </c>
      <c r="B96" t="s">
        <v>205</v>
      </c>
      <c r="C96" t="s">
        <v>200</v>
      </c>
      <c r="D96" t="s">
        <v>205</v>
      </c>
      <c r="E96" t="str">
        <f>TEXT(ROUND(E95*100,0),"##")&amp;"\%"</f>
        <v>25\%</v>
      </c>
      <c r="F96" t="s">
        <v>205</v>
      </c>
      <c r="G96" t="str">
        <f t="shared" ref="G96" si="25">TEXT(ROUND(G95*100,0),"##")&amp;"\%"</f>
        <v>16\%</v>
      </c>
      <c r="H96" t="s">
        <v>205</v>
      </c>
      <c r="I96" t="str">
        <f t="shared" ref="I96" si="26">TEXT(ROUND(I95*100,0),"##")&amp;"\%"</f>
        <v>11\%</v>
      </c>
      <c r="J96" t="s">
        <v>205</v>
      </c>
      <c r="K96" t="str">
        <f t="shared" ref="K96" si="27">TEXT(ROUND(K95*100,0),"##")&amp;"\%"</f>
        <v>7\%</v>
      </c>
      <c r="L96" t="s">
        <v>205</v>
      </c>
      <c r="M96" t="str">
        <f t="shared" ref="M96" si="28">TEXT(ROUND(M95*100,0),"##")&amp;"\%"</f>
        <v>8\%</v>
      </c>
      <c r="N96" t="s">
        <v>205</v>
      </c>
      <c r="O96" t="str">
        <f t="shared" ref="O96" si="29">TEXT(ROUND(O95*100,0),"##")&amp;"\%"</f>
        <v>12\%</v>
      </c>
      <c r="P96" t="s">
        <v>205</v>
      </c>
      <c r="Q96" t="str">
        <f t="shared" ref="Q96" si="30">TEXT(ROUND(Q95*100,0),"##")&amp;"\%"</f>
        <v>13\%</v>
      </c>
      <c r="R96" t="s">
        <v>205</v>
      </c>
      <c r="S96" t="str">
        <f t="shared" ref="S96" si="31">TEXT(ROUND(S95*100,0),"##")&amp;"\%"</f>
        <v>13\%</v>
      </c>
      <c r="T96" t="s">
        <v>205</v>
      </c>
      <c r="U96" t="str">
        <f t="shared" ref="U96" si="32">TEXT(ROUND(U95*100,0),"##")&amp;"\%"</f>
        <v>14\%</v>
      </c>
      <c r="V96" t="s">
        <v>205</v>
      </c>
      <c r="W96" t="str">
        <f t="shared" ref="W96" si="33">TEXT(ROUND(W95*100,0),"##")&amp;"\%"</f>
        <v>13\%</v>
      </c>
      <c r="X96" t="s">
        <v>205</v>
      </c>
      <c r="Y96" t="str">
        <f t="shared" ref="Y96" si="34">TEXT(ROUND(Y95*100,0),"##")&amp;"\%"</f>
        <v>18\%</v>
      </c>
      <c r="Z96" t="s">
        <v>205</v>
      </c>
      <c r="AA96" t="str">
        <f t="shared" ref="AA96" si="35">TEXT(ROUND(AA95*100,0),"##")&amp;"\%"</f>
        <v>19\%</v>
      </c>
      <c r="AB96" t="s">
        <v>205</v>
      </c>
      <c r="AC96" t="str">
        <f t="shared" ref="AC96:AE96" si="36">TEXT(ROUND(AC95*100,0),"##")&amp;"\%"</f>
        <v>23\%</v>
      </c>
      <c r="AD96" t="s">
        <v>205</v>
      </c>
      <c r="AE96" t="str">
        <f t="shared" si="36"/>
        <v>24\%</v>
      </c>
      <c r="AF96" t="s">
        <v>206</v>
      </c>
    </row>
    <row r="97" spans="1:30" x14ac:dyDescent="0.2">
      <c r="A97" t="s">
        <v>207</v>
      </c>
    </row>
    <row r="98" spans="1:30" x14ac:dyDescent="0.2">
      <c r="A98" t="s">
        <v>222</v>
      </c>
      <c r="B98" t="s">
        <v>210</v>
      </c>
      <c r="C98" t="s">
        <v>223</v>
      </c>
      <c r="D98" t="s">
        <v>224</v>
      </c>
      <c r="E98" t="s">
        <v>191</v>
      </c>
      <c r="F98">
        <v>1</v>
      </c>
      <c r="G98" t="s">
        <v>71</v>
      </c>
      <c r="H98">
        <v>2</v>
      </c>
      <c r="I98" t="s">
        <v>225</v>
      </c>
      <c r="J98" t="s">
        <v>226</v>
      </c>
      <c r="K98" t="s">
        <v>206</v>
      </c>
    </row>
    <row r="99" spans="1:30" x14ac:dyDescent="0.2">
      <c r="A99" t="s">
        <v>207</v>
      </c>
    </row>
    <row r="100" spans="1:30" x14ac:dyDescent="0.2">
      <c r="A100">
        <v>1991</v>
      </c>
      <c r="B100" t="s">
        <v>205</v>
      </c>
      <c r="C100" t="s">
        <v>205</v>
      </c>
      <c r="D100" t="s">
        <v>205</v>
      </c>
      <c r="E100" t="s">
        <v>227</v>
      </c>
      <c r="F100" t="s">
        <v>205</v>
      </c>
      <c r="G100" t="s">
        <v>227</v>
      </c>
      <c r="H100" t="s">
        <v>205</v>
      </c>
      <c r="I100" t="s">
        <v>227</v>
      </c>
      <c r="J100" t="s">
        <v>205</v>
      </c>
      <c r="K100" t="s">
        <v>227</v>
      </c>
      <c r="L100" t="s">
        <v>205</v>
      </c>
      <c r="M100" t="s">
        <v>228</v>
      </c>
      <c r="N100" t="s">
        <v>205</v>
      </c>
      <c r="O100" t="s">
        <v>229</v>
      </c>
      <c r="P100" t="s">
        <v>205</v>
      </c>
      <c r="Q100" t="s">
        <v>227</v>
      </c>
      <c r="R100" t="s">
        <v>205</v>
      </c>
      <c r="S100" t="s">
        <v>213</v>
      </c>
      <c r="T100" t="s">
        <v>205</v>
      </c>
      <c r="U100" t="s">
        <v>230</v>
      </c>
      <c r="V100" t="s">
        <v>205</v>
      </c>
      <c r="W100" t="s">
        <v>213</v>
      </c>
      <c r="X100" t="s">
        <v>205</v>
      </c>
      <c r="Y100" t="s">
        <v>229</v>
      </c>
      <c r="Z100" t="s">
        <v>205</v>
      </c>
      <c r="AA100" t="s">
        <v>213</v>
      </c>
      <c r="AB100" t="s">
        <v>205</v>
      </c>
      <c r="AC100" t="s">
        <v>231</v>
      </c>
      <c r="AD100" t="s">
        <v>206</v>
      </c>
    </row>
    <row r="101" spans="1:30" x14ac:dyDescent="0.2">
      <c r="A101">
        <v>1992</v>
      </c>
      <c r="B101" t="s">
        <v>205</v>
      </c>
      <c r="C101" t="s">
        <v>205</v>
      </c>
      <c r="D101" t="s">
        <v>205</v>
      </c>
      <c r="E101" t="s">
        <v>228</v>
      </c>
      <c r="F101" t="s">
        <v>205</v>
      </c>
      <c r="G101" t="s">
        <v>227</v>
      </c>
      <c r="H101" t="s">
        <v>205</v>
      </c>
      <c r="I101" t="s">
        <v>230</v>
      </c>
      <c r="J101" t="s">
        <v>205</v>
      </c>
      <c r="K101" t="s">
        <v>227</v>
      </c>
      <c r="L101" t="s">
        <v>205</v>
      </c>
      <c r="M101" t="s">
        <v>227</v>
      </c>
      <c r="N101" t="s">
        <v>205</v>
      </c>
      <c r="O101" t="s">
        <v>227</v>
      </c>
      <c r="P101" t="s">
        <v>205</v>
      </c>
      <c r="Q101" t="s">
        <v>229</v>
      </c>
      <c r="R101" t="s">
        <v>205</v>
      </c>
      <c r="S101" t="s">
        <v>230</v>
      </c>
      <c r="T101" t="s">
        <v>205</v>
      </c>
      <c r="U101" t="s">
        <v>229</v>
      </c>
      <c r="V101" t="s">
        <v>205</v>
      </c>
      <c r="W101" t="s">
        <v>231</v>
      </c>
      <c r="X101" t="s">
        <v>205</v>
      </c>
      <c r="Y101" t="s">
        <v>217</v>
      </c>
      <c r="Z101" t="s">
        <v>205</v>
      </c>
      <c r="AA101" t="s">
        <v>214</v>
      </c>
      <c r="AB101" t="s">
        <v>205</v>
      </c>
      <c r="AC101" t="s">
        <v>232</v>
      </c>
      <c r="AD101" t="s">
        <v>206</v>
      </c>
    </row>
    <row r="102" spans="1:30" x14ac:dyDescent="0.2">
      <c r="A102">
        <v>1993</v>
      </c>
      <c r="B102" t="s">
        <v>205</v>
      </c>
      <c r="C102" t="s">
        <v>205</v>
      </c>
      <c r="D102" t="s">
        <v>205</v>
      </c>
      <c r="E102" t="s">
        <v>228</v>
      </c>
      <c r="F102" t="s">
        <v>205</v>
      </c>
      <c r="G102" t="s">
        <v>233</v>
      </c>
      <c r="H102" t="s">
        <v>205</v>
      </c>
      <c r="I102" t="s">
        <v>227</v>
      </c>
      <c r="J102" t="s">
        <v>205</v>
      </c>
      <c r="K102" t="s">
        <v>230</v>
      </c>
      <c r="L102" t="s">
        <v>205</v>
      </c>
      <c r="M102" t="s">
        <v>230</v>
      </c>
      <c r="N102" t="s">
        <v>205</v>
      </c>
      <c r="O102" t="s">
        <v>229</v>
      </c>
      <c r="P102" t="s">
        <v>205</v>
      </c>
      <c r="Q102" t="s">
        <v>230</v>
      </c>
      <c r="R102" t="s">
        <v>205</v>
      </c>
      <c r="S102" t="s">
        <v>231</v>
      </c>
      <c r="T102" t="s">
        <v>205</v>
      </c>
      <c r="U102" t="s">
        <v>234</v>
      </c>
      <c r="V102" t="s">
        <v>205</v>
      </c>
      <c r="W102" t="s">
        <v>235</v>
      </c>
      <c r="X102" t="s">
        <v>205</v>
      </c>
      <c r="Y102" t="s">
        <v>212</v>
      </c>
      <c r="Z102" t="s">
        <v>205</v>
      </c>
      <c r="AA102" t="s">
        <v>211</v>
      </c>
      <c r="AB102" t="s">
        <v>205</v>
      </c>
      <c r="AC102" t="s">
        <v>215</v>
      </c>
      <c r="AD102" t="s">
        <v>206</v>
      </c>
    </row>
    <row r="103" spans="1:30" x14ac:dyDescent="0.2">
      <c r="A103">
        <v>1994</v>
      </c>
      <c r="B103" t="s">
        <v>205</v>
      </c>
      <c r="C103" t="s">
        <v>205</v>
      </c>
      <c r="D103" t="s">
        <v>205</v>
      </c>
      <c r="E103" t="s">
        <v>230</v>
      </c>
      <c r="F103" t="s">
        <v>205</v>
      </c>
      <c r="G103" t="s">
        <v>228</v>
      </c>
      <c r="H103" t="s">
        <v>205</v>
      </c>
      <c r="I103" t="s">
        <v>228</v>
      </c>
      <c r="J103" t="s">
        <v>205</v>
      </c>
      <c r="K103" t="s">
        <v>227</v>
      </c>
      <c r="L103" t="s">
        <v>205</v>
      </c>
      <c r="M103" t="s">
        <v>231</v>
      </c>
      <c r="N103" t="s">
        <v>205</v>
      </c>
      <c r="O103" t="s">
        <v>216</v>
      </c>
      <c r="P103" t="s">
        <v>205</v>
      </c>
      <c r="Q103" t="s">
        <v>213</v>
      </c>
      <c r="R103" t="s">
        <v>205</v>
      </c>
      <c r="S103" t="s">
        <v>213</v>
      </c>
      <c r="T103" t="s">
        <v>205</v>
      </c>
      <c r="U103" t="s">
        <v>234</v>
      </c>
      <c r="V103" t="s">
        <v>205</v>
      </c>
      <c r="W103" t="s">
        <v>213</v>
      </c>
      <c r="X103" t="s">
        <v>205</v>
      </c>
      <c r="Y103" t="s">
        <v>214</v>
      </c>
      <c r="Z103" t="s">
        <v>205</v>
      </c>
      <c r="AA103" t="s">
        <v>236</v>
      </c>
      <c r="AB103" t="s">
        <v>205</v>
      </c>
      <c r="AC103" t="s">
        <v>214</v>
      </c>
      <c r="AD103" t="s">
        <v>206</v>
      </c>
    </row>
    <row r="104" spans="1:30" x14ac:dyDescent="0.2">
      <c r="A104">
        <v>1995</v>
      </c>
      <c r="B104" t="s">
        <v>205</v>
      </c>
      <c r="C104" t="s">
        <v>205</v>
      </c>
      <c r="D104" t="s">
        <v>205</v>
      </c>
      <c r="E104" t="s">
        <v>227</v>
      </c>
      <c r="F104" t="s">
        <v>205</v>
      </c>
      <c r="G104" t="s">
        <v>227</v>
      </c>
      <c r="H104" t="s">
        <v>205</v>
      </c>
      <c r="I104" t="s">
        <v>228</v>
      </c>
      <c r="J104" t="s">
        <v>205</v>
      </c>
      <c r="K104" t="s">
        <v>228</v>
      </c>
      <c r="L104" t="s">
        <v>205</v>
      </c>
      <c r="M104" t="s">
        <v>227</v>
      </c>
      <c r="N104" t="s">
        <v>205</v>
      </c>
      <c r="O104" t="s">
        <v>229</v>
      </c>
      <c r="P104" t="s">
        <v>205</v>
      </c>
      <c r="Q104" t="s">
        <v>213</v>
      </c>
      <c r="R104" t="s">
        <v>205</v>
      </c>
      <c r="S104" t="s">
        <v>214</v>
      </c>
      <c r="T104" t="s">
        <v>205</v>
      </c>
      <c r="U104" t="s">
        <v>213</v>
      </c>
      <c r="V104" t="s">
        <v>205</v>
      </c>
      <c r="W104" t="s">
        <v>217</v>
      </c>
      <c r="X104" t="s">
        <v>205</v>
      </c>
      <c r="Y104" t="s">
        <v>214</v>
      </c>
      <c r="Z104" t="s">
        <v>205</v>
      </c>
      <c r="AA104" t="s">
        <v>237</v>
      </c>
      <c r="AB104" t="s">
        <v>205</v>
      </c>
      <c r="AC104" t="s">
        <v>232</v>
      </c>
      <c r="AD104" t="s">
        <v>206</v>
      </c>
    </row>
    <row r="105" spans="1:30" x14ac:dyDescent="0.2">
      <c r="A105">
        <v>1996</v>
      </c>
      <c r="B105" t="s">
        <v>205</v>
      </c>
      <c r="C105" t="s">
        <v>205</v>
      </c>
      <c r="D105" t="s">
        <v>205</v>
      </c>
      <c r="E105" t="s">
        <v>227</v>
      </c>
      <c r="F105" t="s">
        <v>205</v>
      </c>
      <c r="G105" t="s">
        <v>229</v>
      </c>
      <c r="H105" t="s">
        <v>205</v>
      </c>
      <c r="I105" t="s">
        <v>227</v>
      </c>
      <c r="J105" t="s">
        <v>205</v>
      </c>
      <c r="K105" t="s">
        <v>228</v>
      </c>
      <c r="L105" t="s">
        <v>205</v>
      </c>
      <c r="M105" t="s">
        <v>228</v>
      </c>
      <c r="N105" t="s">
        <v>205</v>
      </c>
      <c r="O105" t="s">
        <v>227</v>
      </c>
      <c r="P105" t="s">
        <v>205</v>
      </c>
      <c r="Q105" t="s">
        <v>229</v>
      </c>
      <c r="R105" t="s">
        <v>205</v>
      </c>
      <c r="S105" t="s">
        <v>234</v>
      </c>
      <c r="T105" t="s">
        <v>205</v>
      </c>
      <c r="U105" t="s">
        <v>218</v>
      </c>
      <c r="V105" t="s">
        <v>205</v>
      </c>
      <c r="W105" t="s">
        <v>212</v>
      </c>
      <c r="X105" t="s">
        <v>205</v>
      </c>
      <c r="Y105" t="s">
        <v>232</v>
      </c>
      <c r="Z105" t="s">
        <v>205</v>
      </c>
      <c r="AA105" t="s">
        <v>215</v>
      </c>
      <c r="AB105" t="s">
        <v>205</v>
      </c>
      <c r="AC105" t="s">
        <v>216</v>
      </c>
      <c r="AD105" t="s">
        <v>206</v>
      </c>
    </row>
    <row r="106" spans="1:30" x14ac:dyDescent="0.2">
      <c r="A106">
        <v>1997</v>
      </c>
      <c r="B106" t="s">
        <v>205</v>
      </c>
      <c r="C106" t="s">
        <v>205</v>
      </c>
      <c r="D106" t="s">
        <v>205</v>
      </c>
      <c r="E106" t="s">
        <v>230</v>
      </c>
      <c r="F106" t="s">
        <v>205</v>
      </c>
      <c r="G106" t="s">
        <v>228</v>
      </c>
      <c r="H106" t="s">
        <v>205</v>
      </c>
      <c r="I106" t="s">
        <v>228</v>
      </c>
      <c r="J106" t="s">
        <v>205</v>
      </c>
      <c r="K106" t="s">
        <v>228</v>
      </c>
      <c r="L106" t="s">
        <v>205</v>
      </c>
      <c r="M106" t="s">
        <v>227</v>
      </c>
      <c r="N106" t="s">
        <v>205</v>
      </c>
      <c r="O106" t="s">
        <v>227</v>
      </c>
      <c r="P106" t="s">
        <v>205</v>
      </c>
      <c r="Q106" t="s">
        <v>229</v>
      </c>
      <c r="R106" t="s">
        <v>205</v>
      </c>
      <c r="S106" t="s">
        <v>214</v>
      </c>
      <c r="T106" t="s">
        <v>205</v>
      </c>
      <c r="U106" t="s">
        <v>217</v>
      </c>
      <c r="V106" t="s">
        <v>205</v>
      </c>
      <c r="W106" t="s">
        <v>217</v>
      </c>
      <c r="X106" t="s">
        <v>205</v>
      </c>
      <c r="Y106" t="s">
        <v>220</v>
      </c>
      <c r="Z106" t="s">
        <v>205</v>
      </c>
      <c r="AA106" t="s">
        <v>232</v>
      </c>
      <c r="AB106" t="s">
        <v>205</v>
      </c>
      <c r="AC106" t="s">
        <v>232</v>
      </c>
      <c r="AD106" t="s">
        <v>206</v>
      </c>
    </row>
    <row r="107" spans="1:30" x14ac:dyDescent="0.2">
      <c r="A107">
        <v>1998</v>
      </c>
      <c r="B107" t="s">
        <v>205</v>
      </c>
      <c r="C107" t="s">
        <v>205</v>
      </c>
      <c r="D107" t="s">
        <v>205</v>
      </c>
      <c r="E107" t="s">
        <v>227</v>
      </c>
      <c r="F107" t="s">
        <v>205</v>
      </c>
      <c r="G107" t="s">
        <v>230</v>
      </c>
      <c r="H107" t="s">
        <v>205</v>
      </c>
      <c r="I107" t="s">
        <v>227</v>
      </c>
      <c r="J107" t="s">
        <v>205</v>
      </c>
      <c r="K107" t="s">
        <v>228</v>
      </c>
      <c r="L107" t="s">
        <v>205</v>
      </c>
      <c r="M107" t="s">
        <v>227</v>
      </c>
      <c r="N107" t="s">
        <v>205</v>
      </c>
      <c r="O107" t="s">
        <v>230</v>
      </c>
      <c r="P107" t="s">
        <v>205</v>
      </c>
      <c r="Q107" t="s">
        <v>227</v>
      </c>
      <c r="R107" t="s">
        <v>205</v>
      </c>
      <c r="S107" t="s">
        <v>234</v>
      </c>
      <c r="T107" t="s">
        <v>205</v>
      </c>
      <c r="U107" t="s">
        <v>212</v>
      </c>
      <c r="V107" t="s">
        <v>205</v>
      </c>
      <c r="W107" t="s">
        <v>216</v>
      </c>
      <c r="X107" t="s">
        <v>205</v>
      </c>
      <c r="Y107" t="s">
        <v>218</v>
      </c>
      <c r="Z107" t="s">
        <v>205</v>
      </c>
      <c r="AA107" t="s">
        <v>221</v>
      </c>
      <c r="AB107" t="s">
        <v>205</v>
      </c>
      <c r="AC107" t="s">
        <v>238</v>
      </c>
      <c r="AD107" t="s">
        <v>206</v>
      </c>
    </row>
    <row r="108" spans="1:30" x14ac:dyDescent="0.2">
      <c r="A108">
        <v>1999</v>
      </c>
      <c r="B108" t="s">
        <v>205</v>
      </c>
      <c r="C108" t="s">
        <v>205</v>
      </c>
      <c r="D108" t="s">
        <v>205</v>
      </c>
      <c r="E108" t="s">
        <v>233</v>
      </c>
      <c r="F108" t="s">
        <v>205</v>
      </c>
      <c r="G108" t="s">
        <v>228</v>
      </c>
      <c r="H108" t="s">
        <v>205</v>
      </c>
      <c r="I108" t="s">
        <v>228</v>
      </c>
      <c r="J108" t="s">
        <v>205</v>
      </c>
      <c r="K108" t="s">
        <v>228</v>
      </c>
      <c r="L108" t="s">
        <v>205</v>
      </c>
      <c r="M108" t="s">
        <v>228</v>
      </c>
      <c r="N108" t="s">
        <v>205</v>
      </c>
      <c r="O108" t="s">
        <v>227</v>
      </c>
      <c r="P108" t="s">
        <v>205</v>
      </c>
      <c r="Q108" t="s">
        <v>230</v>
      </c>
      <c r="R108" t="s">
        <v>205</v>
      </c>
      <c r="S108" t="s">
        <v>231</v>
      </c>
      <c r="T108" t="s">
        <v>205</v>
      </c>
      <c r="U108" t="s">
        <v>236</v>
      </c>
      <c r="V108" t="s">
        <v>205</v>
      </c>
      <c r="W108" t="s">
        <v>239</v>
      </c>
      <c r="X108" t="s">
        <v>205</v>
      </c>
      <c r="Y108" t="s">
        <v>240</v>
      </c>
      <c r="Z108" t="s">
        <v>205</v>
      </c>
      <c r="AA108" t="s">
        <v>241</v>
      </c>
      <c r="AB108" t="s">
        <v>205</v>
      </c>
      <c r="AC108" t="s">
        <v>239</v>
      </c>
      <c r="AD108" t="s">
        <v>206</v>
      </c>
    </row>
    <row r="109" spans="1:30" x14ac:dyDescent="0.2">
      <c r="A109">
        <v>2000</v>
      </c>
      <c r="B109" t="s">
        <v>205</v>
      </c>
      <c r="C109" t="s">
        <v>205</v>
      </c>
      <c r="D109" t="s">
        <v>205</v>
      </c>
      <c r="E109" t="s">
        <v>228</v>
      </c>
      <c r="F109" t="s">
        <v>205</v>
      </c>
      <c r="G109" t="s">
        <v>228</v>
      </c>
      <c r="H109" t="s">
        <v>205</v>
      </c>
      <c r="I109" t="s">
        <v>228</v>
      </c>
      <c r="J109" t="s">
        <v>205</v>
      </c>
      <c r="K109" t="s">
        <v>227</v>
      </c>
      <c r="L109" t="s">
        <v>205</v>
      </c>
      <c r="M109" t="s">
        <v>228</v>
      </c>
      <c r="N109" t="s">
        <v>205</v>
      </c>
      <c r="O109" t="s">
        <v>228</v>
      </c>
      <c r="P109" t="s">
        <v>205</v>
      </c>
      <c r="Q109" t="s">
        <v>230</v>
      </c>
      <c r="R109" t="s">
        <v>205</v>
      </c>
      <c r="S109" t="s">
        <v>234</v>
      </c>
      <c r="T109" t="s">
        <v>205</v>
      </c>
      <c r="U109" t="s">
        <v>234</v>
      </c>
      <c r="V109" t="s">
        <v>205</v>
      </c>
      <c r="W109" t="s">
        <v>216</v>
      </c>
      <c r="X109" t="s">
        <v>205</v>
      </c>
      <c r="Y109" t="s">
        <v>242</v>
      </c>
      <c r="Z109" t="s">
        <v>205</v>
      </c>
      <c r="AA109" t="s">
        <v>243</v>
      </c>
      <c r="AB109" t="s">
        <v>205</v>
      </c>
      <c r="AC109" t="s">
        <v>244</v>
      </c>
      <c r="AD109" t="s">
        <v>206</v>
      </c>
    </row>
    <row r="110" spans="1:30" x14ac:dyDescent="0.2">
      <c r="A110">
        <v>2001</v>
      </c>
      <c r="B110" t="s">
        <v>205</v>
      </c>
      <c r="C110" t="s">
        <v>205</v>
      </c>
      <c r="D110" t="s">
        <v>205</v>
      </c>
      <c r="E110" t="s">
        <v>227</v>
      </c>
      <c r="F110" t="s">
        <v>205</v>
      </c>
      <c r="G110" t="s">
        <v>228</v>
      </c>
      <c r="H110" t="s">
        <v>205</v>
      </c>
      <c r="I110" t="s">
        <v>228</v>
      </c>
      <c r="J110" t="s">
        <v>205</v>
      </c>
      <c r="K110" t="s">
        <v>228</v>
      </c>
      <c r="L110" t="s">
        <v>205</v>
      </c>
      <c r="M110" t="s">
        <v>230</v>
      </c>
      <c r="N110" t="s">
        <v>205</v>
      </c>
      <c r="O110" t="s">
        <v>230</v>
      </c>
      <c r="P110" t="s">
        <v>205</v>
      </c>
      <c r="Q110" t="s">
        <v>227</v>
      </c>
      <c r="R110" t="s">
        <v>205</v>
      </c>
      <c r="S110" t="s">
        <v>231</v>
      </c>
      <c r="T110" t="s">
        <v>205</v>
      </c>
      <c r="U110" t="s">
        <v>213</v>
      </c>
      <c r="V110" t="s">
        <v>205</v>
      </c>
      <c r="W110" t="s">
        <v>232</v>
      </c>
      <c r="X110" t="s">
        <v>205</v>
      </c>
      <c r="Y110" t="s">
        <v>216</v>
      </c>
      <c r="Z110" t="s">
        <v>205</v>
      </c>
      <c r="AA110" t="s">
        <v>217</v>
      </c>
      <c r="AB110" t="s">
        <v>205</v>
      </c>
      <c r="AC110" t="s">
        <v>245</v>
      </c>
      <c r="AD110" t="s">
        <v>206</v>
      </c>
    </row>
    <row r="111" spans="1:30" x14ac:dyDescent="0.2">
      <c r="A111">
        <v>2002</v>
      </c>
      <c r="B111" t="s">
        <v>205</v>
      </c>
      <c r="C111" t="s">
        <v>205</v>
      </c>
      <c r="D111" t="s">
        <v>205</v>
      </c>
      <c r="E111" t="s">
        <v>228</v>
      </c>
      <c r="F111" t="s">
        <v>205</v>
      </c>
      <c r="G111" t="s">
        <v>228</v>
      </c>
      <c r="H111" t="s">
        <v>205</v>
      </c>
      <c r="I111" t="s">
        <v>228</v>
      </c>
      <c r="J111" t="s">
        <v>205</v>
      </c>
      <c r="K111" t="s">
        <v>228</v>
      </c>
      <c r="L111" t="s">
        <v>205</v>
      </c>
      <c r="M111" t="s">
        <v>228</v>
      </c>
      <c r="N111" t="s">
        <v>205</v>
      </c>
      <c r="O111" t="s">
        <v>230</v>
      </c>
      <c r="P111" t="s">
        <v>205</v>
      </c>
      <c r="Q111" t="s">
        <v>230</v>
      </c>
      <c r="R111" t="s">
        <v>205</v>
      </c>
      <c r="S111" t="s">
        <v>230</v>
      </c>
      <c r="T111" t="s">
        <v>205</v>
      </c>
      <c r="U111" t="s">
        <v>234</v>
      </c>
      <c r="V111" t="s">
        <v>205</v>
      </c>
      <c r="W111" t="s">
        <v>213</v>
      </c>
      <c r="X111" t="s">
        <v>205</v>
      </c>
      <c r="Y111" t="s">
        <v>212</v>
      </c>
      <c r="Z111" t="s">
        <v>205</v>
      </c>
      <c r="AA111" t="s">
        <v>246</v>
      </c>
      <c r="AB111" t="s">
        <v>205</v>
      </c>
      <c r="AC111" t="s">
        <v>247</v>
      </c>
      <c r="AD111" t="s">
        <v>206</v>
      </c>
    </row>
    <row r="112" spans="1:30" x14ac:dyDescent="0.2">
      <c r="A112">
        <v>2003</v>
      </c>
      <c r="B112" t="s">
        <v>205</v>
      </c>
      <c r="C112" t="s">
        <v>205</v>
      </c>
      <c r="D112" t="s">
        <v>205</v>
      </c>
      <c r="E112" t="s">
        <v>228</v>
      </c>
      <c r="F112" t="s">
        <v>205</v>
      </c>
      <c r="G112" t="s">
        <v>228</v>
      </c>
      <c r="H112" t="s">
        <v>205</v>
      </c>
      <c r="I112" t="s">
        <v>228</v>
      </c>
      <c r="J112" t="s">
        <v>205</v>
      </c>
      <c r="K112" t="s">
        <v>228</v>
      </c>
      <c r="L112" t="s">
        <v>205</v>
      </c>
      <c r="M112" t="s">
        <v>228</v>
      </c>
      <c r="N112" t="s">
        <v>205</v>
      </c>
      <c r="O112" t="s">
        <v>227</v>
      </c>
      <c r="P112" t="s">
        <v>205</v>
      </c>
      <c r="Q112" t="s">
        <v>229</v>
      </c>
      <c r="R112" t="s">
        <v>205</v>
      </c>
      <c r="S112" t="s">
        <v>234</v>
      </c>
      <c r="T112" t="s">
        <v>205</v>
      </c>
      <c r="U112" t="s">
        <v>231</v>
      </c>
      <c r="V112" t="s">
        <v>205</v>
      </c>
      <c r="W112" t="s">
        <v>213</v>
      </c>
      <c r="X112" t="s">
        <v>205</v>
      </c>
      <c r="Y112" t="s">
        <v>217</v>
      </c>
      <c r="Z112" t="s">
        <v>205</v>
      </c>
      <c r="AA112" t="s">
        <v>248</v>
      </c>
      <c r="AB112" t="s">
        <v>205</v>
      </c>
      <c r="AC112" t="s">
        <v>238</v>
      </c>
      <c r="AD112" t="s">
        <v>206</v>
      </c>
    </row>
    <row r="113" spans="1:30" x14ac:dyDescent="0.2">
      <c r="A113">
        <v>2004</v>
      </c>
      <c r="B113" t="s">
        <v>205</v>
      </c>
      <c r="C113" t="s">
        <v>205</v>
      </c>
      <c r="D113" t="s">
        <v>205</v>
      </c>
      <c r="E113" t="s">
        <v>227</v>
      </c>
      <c r="F113" t="s">
        <v>205</v>
      </c>
      <c r="G113" t="s">
        <v>228</v>
      </c>
      <c r="H113" t="s">
        <v>205</v>
      </c>
      <c r="I113" t="s">
        <v>228</v>
      </c>
      <c r="J113" t="s">
        <v>205</v>
      </c>
      <c r="K113" t="s">
        <v>227</v>
      </c>
      <c r="L113" t="s">
        <v>205</v>
      </c>
      <c r="M113" t="s">
        <v>227</v>
      </c>
      <c r="N113" t="s">
        <v>205</v>
      </c>
      <c r="O113" t="s">
        <v>227</v>
      </c>
      <c r="P113" t="s">
        <v>205</v>
      </c>
      <c r="Q113" t="s">
        <v>230</v>
      </c>
      <c r="R113" t="s">
        <v>205</v>
      </c>
      <c r="S113" t="s">
        <v>214</v>
      </c>
      <c r="T113" t="s">
        <v>205</v>
      </c>
      <c r="U113" t="s">
        <v>234</v>
      </c>
      <c r="V113" t="s">
        <v>205</v>
      </c>
      <c r="W113" t="s">
        <v>234</v>
      </c>
      <c r="X113" t="s">
        <v>205</v>
      </c>
      <c r="Y113" t="s">
        <v>217</v>
      </c>
      <c r="Z113" t="s">
        <v>205</v>
      </c>
      <c r="AA113" t="s">
        <v>218</v>
      </c>
      <c r="AB113" t="s">
        <v>205</v>
      </c>
      <c r="AC113" t="s">
        <v>212</v>
      </c>
      <c r="AD113" t="s">
        <v>206</v>
      </c>
    </row>
    <row r="114" spans="1:30" x14ac:dyDescent="0.2">
      <c r="A114">
        <v>2005</v>
      </c>
      <c r="B114" t="s">
        <v>205</v>
      </c>
      <c r="C114" t="s">
        <v>205</v>
      </c>
      <c r="D114" t="s">
        <v>205</v>
      </c>
      <c r="E114" t="s">
        <v>227</v>
      </c>
      <c r="F114" t="s">
        <v>205</v>
      </c>
      <c r="G114" t="s">
        <v>228</v>
      </c>
      <c r="H114" t="s">
        <v>205</v>
      </c>
      <c r="I114" t="s">
        <v>233</v>
      </c>
      <c r="J114" t="s">
        <v>205</v>
      </c>
      <c r="K114" t="s">
        <v>228</v>
      </c>
      <c r="L114" t="s">
        <v>205</v>
      </c>
      <c r="M114" t="s">
        <v>227</v>
      </c>
      <c r="N114" t="s">
        <v>205</v>
      </c>
      <c r="O114" t="s">
        <v>230</v>
      </c>
      <c r="P114" t="s">
        <v>205</v>
      </c>
      <c r="Q114" t="s">
        <v>230</v>
      </c>
      <c r="R114" t="s">
        <v>205</v>
      </c>
      <c r="S114" t="s">
        <v>231</v>
      </c>
      <c r="T114" t="s">
        <v>205</v>
      </c>
      <c r="U114" t="s">
        <v>214</v>
      </c>
      <c r="V114" t="s">
        <v>205</v>
      </c>
      <c r="W114" t="s">
        <v>214</v>
      </c>
      <c r="X114" t="s">
        <v>205</v>
      </c>
      <c r="Y114" t="s">
        <v>249</v>
      </c>
      <c r="Z114" t="s">
        <v>205</v>
      </c>
      <c r="AA114" t="s">
        <v>250</v>
      </c>
      <c r="AB114" t="s">
        <v>205</v>
      </c>
      <c r="AC114" t="s">
        <v>251</v>
      </c>
      <c r="AD114" t="s">
        <v>206</v>
      </c>
    </row>
    <row r="115" spans="1:30" x14ac:dyDescent="0.2">
      <c r="A115">
        <v>2006</v>
      </c>
      <c r="B115" t="s">
        <v>205</v>
      </c>
      <c r="C115" t="s">
        <v>205</v>
      </c>
      <c r="D115" t="s">
        <v>205</v>
      </c>
      <c r="E115" t="s">
        <v>228</v>
      </c>
      <c r="F115" t="s">
        <v>205</v>
      </c>
      <c r="G115" t="s">
        <v>228</v>
      </c>
      <c r="H115" t="s">
        <v>205</v>
      </c>
      <c r="I115" t="s">
        <v>228</v>
      </c>
      <c r="J115" t="s">
        <v>205</v>
      </c>
      <c r="K115" t="s">
        <v>228</v>
      </c>
      <c r="L115" t="s">
        <v>205</v>
      </c>
      <c r="M115" t="s">
        <v>228</v>
      </c>
      <c r="N115" t="s">
        <v>205</v>
      </c>
      <c r="O115" t="s">
        <v>230</v>
      </c>
      <c r="P115" t="s">
        <v>205</v>
      </c>
      <c r="Q115" t="s">
        <v>229</v>
      </c>
      <c r="R115" t="s">
        <v>205</v>
      </c>
      <c r="S115" t="s">
        <v>229</v>
      </c>
      <c r="T115" t="s">
        <v>205</v>
      </c>
      <c r="U115" t="s">
        <v>232</v>
      </c>
      <c r="V115" t="s">
        <v>205</v>
      </c>
      <c r="W115" t="s">
        <v>217</v>
      </c>
      <c r="X115" t="s">
        <v>205</v>
      </c>
      <c r="Y115" t="s">
        <v>215</v>
      </c>
      <c r="Z115" t="s">
        <v>205</v>
      </c>
      <c r="AA115" t="s">
        <v>219</v>
      </c>
      <c r="AB115" t="s">
        <v>205</v>
      </c>
      <c r="AC115" t="s">
        <v>212</v>
      </c>
      <c r="AD115" t="s">
        <v>206</v>
      </c>
    </row>
    <row r="116" spans="1:30" x14ac:dyDescent="0.2">
      <c r="A116">
        <v>2007</v>
      </c>
      <c r="B116" t="s">
        <v>205</v>
      </c>
      <c r="C116" t="s">
        <v>205</v>
      </c>
      <c r="D116" t="s">
        <v>205</v>
      </c>
      <c r="E116" t="s">
        <v>228</v>
      </c>
      <c r="F116" t="s">
        <v>205</v>
      </c>
      <c r="G116" t="s">
        <v>228</v>
      </c>
      <c r="H116" t="s">
        <v>205</v>
      </c>
      <c r="I116" t="s">
        <v>228</v>
      </c>
      <c r="J116" t="s">
        <v>205</v>
      </c>
      <c r="K116" t="s">
        <v>228</v>
      </c>
      <c r="L116" t="s">
        <v>205</v>
      </c>
      <c r="M116" t="s">
        <v>228</v>
      </c>
      <c r="N116" t="s">
        <v>205</v>
      </c>
      <c r="O116" t="s">
        <v>227</v>
      </c>
      <c r="P116" t="s">
        <v>205</v>
      </c>
      <c r="Q116" t="s">
        <v>229</v>
      </c>
      <c r="R116" t="s">
        <v>205</v>
      </c>
      <c r="S116" t="s">
        <v>231</v>
      </c>
      <c r="T116" t="s">
        <v>205</v>
      </c>
      <c r="U116" t="s">
        <v>213</v>
      </c>
      <c r="V116" t="s">
        <v>205</v>
      </c>
      <c r="W116" t="s">
        <v>216</v>
      </c>
      <c r="X116" t="s">
        <v>205</v>
      </c>
      <c r="Y116" t="s">
        <v>217</v>
      </c>
      <c r="Z116" t="s">
        <v>205</v>
      </c>
      <c r="AA116" t="s">
        <v>215</v>
      </c>
      <c r="AB116" t="s">
        <v>205</v>
      </c>
      <c r="AC116" t="s">
        <v>235</v>
      </c>
      <c r="AD116" t="s">
        <v>206</v>
      </c>
    </row>
    <row r="117" spans="1:30" x14ac:dyDescent="0.2">
      <c r="A117">
        <v>2008</v>
      </c>
      <c r="B117" t="s">
        <v>205</v>
      </c>
      <c r="C117" t="s">
        <v>205</v>
      </c>
      <c r="D117" t="s">
        <v>205</v>
      </c>
      <c r="E117" t="s">
        <v>228</v>
      </c>
      <c r="F117" t="s">
        <v>205</v>
      </c>
      <c r="G117" t="s">
        <v>228</v>
      </c>
      <c r="H117" t="s">
        <v>205</v>
      </c>
      <c r="I117" t="s">
        <v>228</v>
      </c>
      <c r="J117" t="s">
        <v>205</v>
      </c>
      <c r="K117" t="s">
        <v>228</v>
      </c>
      <c r="L117" t="s">
        <v>205</v>
      </c>
      <c r="M117" t="s">
        <v>228</v>
      </c>
      <c r="N117" t="s">
        <v>205</v>
      </c>
      <c r="O117" t="s">
        <v>227</v>
      </c>
      <c r="P117" t="s">
        <v>205</v>
      </c>
      <c r="Q117" t="s">
        <v>230</v>
      </c>
      <c r="R117" t="s">
        <v>205</v>
      </c>
      <c r="S117" t="s">
        <v>234</v>
      </c>
      <c r="T117" t="s">
        <v>205</v>
      </c>
      <c r="U117" t="s">
        <v>213</v>
      </c>
      <c r="V117" t="s">
        <v>205</v>
      </c>
      <c r="W117" t="s">
        <v>213</v>
      </c>
      <c r="X117" t="s">
        <v>205</v>
      </c>
      <c r="Y117" t="s">
        <v>214</v>
      </c>
      <c r="Z117" t="s">
        <v>205</v>
      </c>
      <c r="AA117" t="s">
        <v>238</v>
      </c>
      <c r="AB117" t="s">
        <v>205</v>
      </c>
      <c r="AC117" t="s">
        <v>214</v>
      </c>
      <c r="AD117" t="s">
        <v>206</v>
      </c>
    </row>
    <row r="118" spans="1:30" x14ac:dyDescent="0.2">
      <c r="A118">
        <v>2009</v>
      </c>
      <c r="B118" t="s">
        <v>205</v>
      </c>
      <c r="C118" t="s">
        <v>205</v>
      </c>
      <c r="D118" t="s">
        <v>205</v>
      </c>
      <c r="E118" t="s">
        <v>228</v>
      </c>
      <c r="F118" t="s">
        <v>205</v>
      </c>
      <c r="G118" t="s">
        <v>228</v>
      </c>
      <c r="H118" t="s">
        <v>205</v>
      </c>
      <c r="I118" t="s">
        <v>230</v>
      </c>
      <c r="J118" t="s">
        <v>205</v>
      </c>
      <c r="K118" t="s">
        <v>227</v>
      </c>
      <c r="L118" t="s">
        <v>205</v>
      </c>
      <c r="M118" t="s">
        <v>227</v>
      </c>
      <c r="N118" t="s">
        <v>205</v>
      </c>
      <c r="O118" t="s">
        <v>230</v>
      </c>
      <c r="P118" t="s">
        <v>205</v>
      </c>
      <c r="Q118" t="s">
        <v>229</v>
      </c>
      <c r="R118" t="s">
        <v>205</v>
      </c>
      <c r="S118" t="s">
        <v>234</v>
      </c>
      <c r="T118" t="s">
        <v>205</v>
      </c>
      <c r="U118" t="s">
        <v>235</v>
      </c>
      <c r="V118" t="s">
        <v>205</v>
      </c>
      <c r="W118" t="s">
        <v>215</v>
      </c>
      <c r="X118" t="s">
        <v>205</v>
      </c>
      <c r="Y118" t="s">
        <v>232</v>
      </c>
      <c r="Z118" t="s">
        <v>205</v>
      </c>
      <c r="AA118" t="s">
        <v>252</v>
      </c>
      <c r="AB118" t="s">
        <v>205</v>
      </c>
      <c r="AC118" t="s">
        <v>211</v>
      </c>
      <c r="AD118" t="s">
        <v>206</v>
      </c>
    </row>
    <row r="119" spans="1:30" x14ac:dyDescent="0.2">
      <c r="A119">
        <v>2010</v>
      </c>
      <c r="B119" t="s">
        <v>205</v>
      </c>
      <c r="C119" t="s">
        <v>205</v>
      </c>
      <c r="D119" t="s">
        <v>205</v>
      </c>
      <c r="E119" t="s">
        <v>227</v>
      </c>
      <c r="F119" t="s">
        <v>205</v>
      </c>
      <c r="G119" t="s">
        <v>233</v>
      </c>
      <c r="H119" t="s">
        <v>205</v>
      </c>
      <c r="I119" t="s">
        <v>228</v>
      </c>
      <c r="J119" t="s">
        <v>205</v>
      </c>
      <c r="K119" t="s">
        <v>230</v>
      </c>
      <c r="L119" t="s">
        <v>205</v>
      </c>
      <c r="M119" t="s">
        <v>230</v>
      </c>
      <c r="N119" t="s">
        <v>205</v>
      </c>
      <c r="O119" t="s">
        <v>229</v>
      </c>
      <c r="P119" t="s">
        <v>205</v>
      </c>
      <c r="Q119" t="s">
        <v>229</v>
      </c>
      <c r="R119" t="s">
        <v>205</v>
      </c>
      <c r="S119" t="s">
        <v>231</v>
      </c>
      <c r="T119" t="s">
        <v>205</v>
      </c>
      <c r="U119" t="s">
        <v>213</v>
      </c>
      <c r="V119" t="s">
        <v>205</v>
      </c>
      <c r="W119" t="s">
        <v>235</v>
      </c>
      <c r="X119" t="s">
        <v>205</v>
      </c>
      <c r="Y119" t="s">
        <v>236</v>
      </c>
      <c r="Z119" t="s">
        <v>205</v>
      </c>
      <c r="AA119" t="s">
        <v>216</v>
      </c>
      <c r="AB119" t="s">
        <v>205</v>
      </c>
      <c r="AC119" t="s">
        <v>212</v>
      </c>
      <c r="AD119" t="s">
        <v>206</v>
      </c>
    </row>
    <row r="120" spans="1:30" x14ac:dyDescent="0.2">
      <c r="A120">
        <v>2011</v>
      </c>
      <c r="B120" t="s">
        <v>205</v>
      </c>
      <c r="C120" t="s">
        <v>205</v>
      </c>
      <c r="D120" t="s">
        <v>205</v>
      </c>
      <c r="E120" t="s">
        <v>228</v>
      </c>
      <c r="F120" t="s">
        <v>205</v>
      </c>
      <c r="G120" t="s">
        <v>228</v>
      </c>
      <c r="H120" t="s">
        <v>205</v>
      </c>
      <c r="I120" t="s">
        <v>233</v>
      </c>
      <c r="J120" t="s">
        <v>205</v>
      </c>
      <c r="K120" t="s">
        <v>228</v>
      </c>
      <c r="L120" t="s">
        <v>205</v>
      </c>
      <c r="M120" t="s">
        <v>230</v>
      </c>
      <c r="N120" t="s">
        <v>205</v>
      </c>
      <c r="O120" t="s">
        <v>229</v>
      </c>
      <c r="P120" t="s">
        <v>205</v>
      </c>
      <c r="Q120" t="s">
        <v>231</v>
      </c>
      <c r="R120" t="s">
        <v>205</v>
      </c>
      <c r="S120" t="s">
        <v>231</v>
      </c>
      <c r="T120" t="s">
        <v>205</v>
      </c>
      <c r="U120" t="s">
        <v>234</v>
      </c>
      <c r="V120" t="s">
        <v>205</v>
      </c>
      <c r="W120" t="s">
        <v>232</v>
      </c>
      <c r="X120" t="s">
        <v>205</v>
      </c>
      <c r="Y120" t="s">
        <v>253</v>
      </c>
      <c r="Z120" t="s">
        <v>205</v>
      </c>
      <c r="AA120" t="s">
        <v>211</v>
      </c>
      <c r="AB120" t="s">
        <v>205</v>
      </c>
      <c r="AC120" t="s">
        <v>254</v>
      </c>
      <c r="AD120" t="s">
        <v>206</v>
      </c>
    </row>
    <row r="121" spans="1:30" x14ac:dyDescent="0.2">
      <c r="A121">
        <v>2012</v>
      </c>
      <c r="B121" t="s">
        <v>205</v>
      </c>
      <c r="C121" t="s">
        <v>205</v>
      </c>
      <c r="D121" t="s">
        <v>205</v>
      </c>
      <c r="E121" t="s">
        <v>228</v>
      </c>
      <c r="F121" t="s">
        <v>205</v>
      </c>
      <c r="G121" t="s">
        <v>233</v>
      </c>
      <c r="H121" t="s">
        <v>205</v>
      </c>
      <c r="I121" t="s">
        <v>228</v>
      </c>
      <c r="J121" t="s">
        <v>205</v>
      </c>
      <c r="K121" t="s">
        <v>228</v>
      </c>
      <c r="L121" t="s">
        <v>205</v>
      </c>
      <c r="M121" t="s">
        <v>227</v>
      </c>
      <c r="N121" t="s">
        <v>205</v>
      </c>
      <c r="O121" t="s">
        <v>231</v>
      </c>
      <c r="P121" t="s">
        <v>205</v>
      </c>
      <c r="Q121" t="s">
        <v>214</v>
      </c>
      <c r="R121" t="s">
        <v>205</v>
      </c>
      <c r="S121" t="s">
        <v>212</v>
      </c>
      <c r="T121" t="s">
        <v>205</v>
      </c>
      <c r="U121" t="s">
        <v>232</v>
      </c>
      <c r="V121" t="s">
        <v>205</v>
      </c>
      <c r="W121" t="s">
        <v>235</v>
      </c>
      <c r="X121" t="s">
        <v>205</v>
      </c>
      <c r="Y121" t="s">
        <v>216</v>
      </c>
      <c r="Z121" t="s">
        <v>205</v>
      </c>
      <c r="AA121" t="s">
        <v>254</v>
      </c>
      <c r="AB121" t="s">
        <v>205</v>
      </c>
      <c r="AC121" t="s">
        <v>255</v>
      </c>
      <c r="AD121" t="s">
        <v>206</v>
      </c>
    </row>
    <row r="122" spans="1:30" x14ac:dyDescent="0.2">
      <c r="A122">
        <v>2013</v>
      </c>
      <c r="B122" t="s">
        <v>205</v>
      </c>
      <c r="C122" t="s">
        <v>205</v>
      </c>
      <c r="D122" t="s">
        <v>205</v>
      </c>
      <c r="E122" t="s">
        <v>228</v>
      </c>
      <c r="F122" t="s">
        <v>205</v>
      </c>
      <c r="G122" t="s">
        <v>233</v>
      </c>
      <c r="H122" t="s">
        <v>205</v>
      </c>
      <c r="I122" t="s">
        <v>233</v>
      </c>
      <c r="J122" t="s">
        <v>205</v>
      </c>
      <c r="K122" t="s">
        <v>227</v>
      </c>
      <c r="L122" t="s">
        <v>205</v>
      </c>
      <c r="M122" t="s">
        <v>230</v>
      </c>
      <c r="N122" t="s">
        <v>205</v>
      </c>
      <c r="O122" t="s">
        <v>229</v>
      </c>
      <c r="P122" t="s">
        <v>205</v>
      </c>
      <c r="Q122" t="s">
        <v>214</v>
      </c>
      <c r="R122" t="s">
        <v>205</v>
      </c>
      <c r="S122" t="s">
        <v>232</v>
      </c>
      <c r="T122" t="s">
        <v>205</v>
      </c>
      <c r="U122" t="s">
        <v>235</v>
      </c>
      <c r="V122" t="s">
        <v>205</v>
      </c>
      <c r="W122" t="s">
        <v>215</v>
      </c>
      <c r="X122" t="s">
        <v>205</v>
      </c>
      <c r="Y122" t="s">
        <v>216</v>
      </c>
      <c r="Z122" t="s">
        <v>205</v>
      </c>
      <c r="AA122" t="s">
        <v>218</v>
      </c>
      <c r="AB122" t="s">
        <v>205</v>
      </c>
      <c r="AC122" t="s">
        <v>211</v>
      </c>
      <c r="AD122" t="s">
        <v>206</v>
      </c>
    </row>
    <row r="123" spans="1:30" x14ac:dyDescent="0.2">
      <c r="A123">
        <v>2014</v>
      </c>
      <c r="B123" t="s">
        <v>205</v>
      </c>
      <c r="C123" t="s">
        <v>205</v>
      </c>
      <c r="D123" t="s">
        <v>205</v>
      </c>
      <c r="E123" t="s">
        <v>227</v>
      </c>
      <c r="F123" t="s">
        <v>205</v>
      </c>
      <c r="G123" t="s">
        <v>228</v>
      </c>
      <c r="H123" t="s">
        <v>205</v>
      </c>
      <c r="I123" t="s">
        <v>228</v>
      </c>
      <c r="J123" t="s">
        <v>205</v>
      </c>
      <c r="K123" t="s">
        <v>228</v>
      </c>
      <c r="L123" t="s">
        <v>205</v>
      </c>
      <c r="M123" t="s">
        <v>227</v>
      </c>
      <c r="N123" t="s">
        <v>205</v>
      </c>
      <c r="O123" t="s">
        <v>230</v>
      </c>
      <c r="P123" t="s">
        <v>205</v>
      </c>
      <c r="Q123" t="s">
        <v>234</v>
      </c>
      <c r="R123" t="s">
        <v>205</v>
      </c>
      <c r="S123" t="s">
        <v>217</v>
      </c>
      <c r="T123" t="s">
        <v>205</v>
      </c>
      <c r="U123" t="s">
        <v>211</v>
      </c>
      <c r="V123" t="s">
        <v>205</v>
      </c>
      <c r="W123" t="s">
        <v>219</v>
      </c>
      <c r="X123" t="s">
        <v>205</v>
      </c>
      <c r="Y123" t="s">
        <v>211</v>
      </c>
      <c r="Z123" t="s">
        <v>205</v>
      </c>
      <c r="AA123" t="s">
        <v>238</v>
      </c>
      <c r="AB123" t="s">
        <v>205</v>
      </c>
      <c r="AC123" t="s">
        <v>256</v>
      </c>
      <c r="AD123" t="s">
        <v>206</v>
      </c>
    </row>
    <row r="124" spans="1:30" x14ac:dyDescent="0.2">
      <c r="A124">
        <v>2015</v>
      </c>
      <c r="B124" t="s">
        <v>205</v>
      </c>
      <c r="C124" t="s">
        <v>205</v>
      </c>
      <c r="D124" t="s">
        <v>205</v>
      </c>
      <c r="E124" t="s">
        <v>227</v>
      </c>
      <c r="F124" t="s">
        <v>205</v>
      </c>
      <c r="G124" t="s">
        <v>228</v>
      </c>
      <c r="H124" t="s">
        <v>205</v>
      </c>
      <c r="I124" t="s">
        <v>228</v>
      </c>
      <c r="J124" t="s">
        <v>205</v>
      </c>
      <c r="K124" t="s">
        <v>233</v>
      </c>
      <c r="L124" t="s">
        <v>205</v>
      </c>
      <c r="M124" t="s">
        <v>227</v>
      </c>
      <c r="N124" t="s">
        <v>205</v>
      </c>
      <c r="O124" t="s">
        <v>230</v>
      </c>
      <c r="P124" t="s">
        <v>205</v>
      </c>
      <c r="Q124" t="s">
        <v>231</v>
      </c>
      <c r="R124" t="s">
        <v>205</v>
      </c>
      <c r="S124" t="s">
        <v>216</v>
      </c>
      <c r="T124" t="s">
        <v>205</v>
      </c>
      <c r="U124" t="s">
        <v>211</v>
      </c>
      <c r="V124" t="s">
        <v>205</v>
      </c>
      <c r="W124" t="s">
        <v>257</v>
      </c>
      <c r="X124" t="s">
        <v>205</v>
      </c>
      <c r="Y124" t="s">
        <v>236</v>
      </c>
      <c r="Z124" t="s">
        <v>205</v>
      </c>
      <c r="AA124" t="s">
        <v>220</v>
      </c>
      <c r="AB124" t="s">
        <v>205</v>
      </c>
      <c r="AC124" t="s">
        <v>211</v>
      </c>
      <c r="AD124" t="s">
        <v>206</v>
      </c>
    </row>
    <row r="125" spans="1:30" x14ac:dyDescent="0.2">
      <c r="A125">
        <v>2016</v>
      </c>
      <c r="B125" t="s">
        <v>205</v>
      </c>
      <c r="C125" t="s">
        <v>205</v>
      </c>
      <c r="D125" t="s">
        <v>205</v>
      </c>
      <c r="E125" t="s">
        <v>227</v>
      </c>
      <c r="F125" t="s">
        <v>205</v>
      </c>
      <c r="G125" t="s">
        <v>228</v>
      </c>
      <c r="H125" t="s">
        <v>205</v>
      </c>
      <c r="I125" t="s">
        <v>228</v>
      </c>
      <c r="J125" t="s">
        <v>205</v>
      </c>
      <c r="K125" t="s">
        <v>233</v>
      </c>
      <c r="L125" t="s">
        <v>205</v>
      </c>
      <c r="M125" t="s">
        <v>227</v>
      </c>
      <c r="N125" t="s">
        <v>205</v>
      </c>
      <c r="O125" t="s">
        <v>230</v>
      </c>
      <c r="P125" t="s">
        <v>205</v>
      </c>
      <c r="Q125" t="s">
        <v>231</v>
      </c>
      <c r="R125" t="s">
        <v>205</v>
      </c>
      <c r="S125" t="s">
        <v>216</v>
      </c>
      <c r="T125" t="s">
        <v>205</v>
      </c>
      <c r="U125" t="s">
        <v>211</v>
      </c>
      <c r="V125" t="s">
        <v>205</v>
      </c>
      <c r="W125" t="s">
        <v>257</v>
      </c>
      <c r="X125" t="s">
        <v>205</v>
      </c>
      <c r="Y125" t="s">
        <v>236</v>
      </c>
      <c r="Z125" t="s">
        <v>205</v>
      </c>
      <c r="AA125" t="s">
        <v>220</v>
      </c>
      <c r="AB125" t="s">
        <v>205</v>
      </c>
      <c r="AC125" t="s">
        <v>211</v>
      </c>
      <c r="AD125" t="s">
        <v>206</v>
      </c>
    </row>
    <row r="126" spans="1:30" x14ac:dyDescent="0.2">
      <c r="A126">
        <v>2017</v>
      </c>
      <c r="B126" t="s">
        <v>205</v>
      </c>
      <c r="C126" t="s">
        <v>205</v>
      </c>
      <c r="D126" t="s">
        <v>205</v>
      </c>
      <c r="E126" t="s">
        <v>227</v>
      </c>
      <c r="F126" t="s">
        <v>205</v>
      </c>
      <c r="G126" t="s">
        <v>228</v>
      </c>
      <c r="H126" t="s">
        <v>205</v>
      </c>
      <c r="I126" t="s">
        <v>228</v>
      </c>
      <c r="J126" t="s">
        <v>205</v>
      </c>
      <c r="K126" t="s">
        <v>233</v>
      </c>
      <c r="L126" t="s">
        <v>205</v>
      </c>
      <c r="M126" t="s">
        <v>227</v>
      </c>
      <c r="N126" t="s">
        <v>205</v>
      </c>
      <c r="O126" t="s">
        <v>230</v>
      </c>
      <c r="P126" t="s">
        <v>205</v>
      </c>
      <c r="Q126" t="s">
        <v>231</v>
      </c>
      <c r="R126" t="s">
        <v>205</v>
      </c>
      <c r="S126" t="s">
        <v>216</v>
      </c>
      <c r="T126" t="s">
        <v>205</v>
      </c>
      <c r="U126" t="s">
        <v>211</v>
      </c>
      <c r="V126" t="s">
        <v>205</v>
      </c>
      <c r="W126" t="s">
        <v>257</v>
      </c>
      <c r="X126" t="s">
        <v>205</v>
      </c>
      <c r="Y126" t="s">
        <v>236</v>
      </c>
      <c r="Z126" t="s">
        <v>205</v>
      </c>
      <c r="AA126" t="s">
        <v>220</v>
      </c>
      <c r="AB126" t="s">
        <v>205</v>
      </c>
      <c r="AC126" t="s">
        <v>211</v>
      </c>
      <c r="AD126" t="s">
        <v>206</v>
      </c>
    </row>
    <row r="127" spans="1:30" x14ac:dyDescent="0.2">
      <c r="A127" t="s">
        <v>207</v>
      </c>
    </row>
    <row r="128" spans="1:30" x14ac:dyDescent="0.2">
      <c r="B128">
        <f>'Bootstrapped 2917 data'!E1</f>
        <v>1436.4987018709855</v>
      </c>
      <c r="C128">
        <f>'Bootstrapped 2917 data'!F1</f>
        <v>6527.7674631907521</v>
      </c>
      <c r="D128">
        <f>'Bootstrapped 2917 data'!G1</f>
        <v>19852.355301227544</v>
      </c>
      <c r="E128">
        <f>'Bootstrapped 2917 data'!H1</f>
        <v>24321.936159126009</v>
      </c>
      <c r="F128">
        <f>'Bootstrapped 2917 data'!I1</f>
        <v>15402.375687970694</v>
      </c>
      <c r="G128">
        <f>'Bootstrapped 2917 data'!J1</f>
        <v>12579.060880854249</v>
      </c>
      <c r="H128">
        <f>'Bootstrapped 2917 data'!K1</f>
        <v>10661.613678195157</v>
      </c>
      <c r="I128">
        <f>'Bootstrapped 2917 data'!L1</f>
        <v>9417.4960046415781</v>
      </c>
      <c r="J128">
        <f>'Bootstrapped 2917 data'!M1</f>
        <v>5090.4312295196796</v>
      </c>
      <c r="K128">
        <f>'Bootstrapped 2917 data'!N1</f>
        <v>2845.947594585316</v>
      </c>
      <c r="L128">
        <f>'Bootstrapped 2917 data'!O1</f>
        <v>2686.6210293638956</v>
      </c>
      <c r="M128">
        <f>'Bootstrapped 2917 data'!P1</f>
        <v>744.74193112814169</v>
      </c>
      <c r="N128">
        <f>'Bootstrapped 2917 data'!Q1</f>
        <v>292.062944059171</v>
      </c>
      <c r="O128">
        <f>'Bootstrapped 2917 data'!R1</f>
        <v>175.77818804174521</v>
      </c>
    </row>
    <row r="129" spans="1:16" x14ac:dyDescent="0.2">
      <c r="B129">
        <f>'Bootstrapped 2917 data'!E2</f>
        <v>2043.683977252065</v>
      </c>
      <c r="C129">
        <f>'Bootstrapped 2917 data'!F2</f>
        <v>29359.340559440574</v>
      </c>
      <c r="D129">
        <f>'Bootstrapped 2917 data'!G2</f>
        <v>552332.36563436559</v>
      </c>
      <c r="E129">
        <f>'Bootstrapped 2917 data'!H2</f>
        <v>894749.58741258737</v>
      </c>
      <c r="F129">
        <f>'Bootstrapped 2917 data'!I2</f>
        <v>212575.12487512486</v>
      </c>
      <c r="G129">
        <f>'Bootstrapped 2917 data'!J2</f>
        <v>148294.49650349651</v>
      </c>
      <c r="H129">
        <f>'Bootstrapped 2917 data'!K2</f>
        <v>122883.6013986014</v>
      </c>
      <c r="I129">
        <f>'Bootstrapped 2917 data'!L2</f>
        <v>97040.337262737303</v>
      </c>
      <c r="J129">
        <f>'Bootstrapped 2917 data'!M2</f>
        <v>21464.109420579411</v>
      </c>
      <c r="K129">
        <f>'Bootstrapped 2917 data'!N2</f>
        <v>7864.6265434565448</v>
      </c>
      <c r="L129">
        <f>'Bootstrapped 2917 data'!O2</f>
        <v>6337.1345989949759</v>
      </c>
      <c r="M129">
        <f>'Bootstrapped 2917 data'!P2</f>
        <v>1116.297436123348</v>
      </c>
      <c r="N129">
        <f>'Bootstrapped 2917 data'!Q2</f>
        <v>518.80228720173568</v>
      </c>
      <c r="O129">
        <f>'Bootstrapped 2917 data'!R2</f>
        <v>305.96260198237877</v>
      </c>
    </row>
    <row r="130" spans="1:16" x14ac:dyDescent="0.2">
      <c r="B130">
        <f>B128/B129</f>
        <v>0.7028966894394798</v>
      </c>
      <c r="C130">
        <f t="shared" ref="C130:O130" si="37">C128/C129</f>
        <v>0.22234039793825447</v>
      </c>
      <c r="D130">
        <f t="shared" si="37"/>
        <v>3.5942770216673227E-2</v>
      </c>
      <c r="E130">
        <f t="shared" si="37"/>
        <v>2.7182953198625692E-2</v>
      </c>
      <c r="F130">
        <f t="shared" si="37"/>
        <v>7.2456152604961022E-2</v>
      </c>
      <c r="G130">
        <f t="shared" si="37"/>
        <v>8.4824866582676309E-2</v>
      </c>
      <c r="H130">
        <f t="shared" si="37"/>
        <v>8.6761891390306392E-2</v>
      </c>
      <c r="I130">
        <f t="shared" si="37"/>
        <v>9.7047230773154164E-2</v>
      </c>
      <c r="J130">
        <f t="shared" si="37"/>
        <v>0.23716014160080007</v>
      </c>
      <c r="K130">
        <f t="shared" si="37"/>
        <v>0.3618668450256135</v>
      </c>
      <c r="L130">
        <f t="shared" si="37"/>
        <v>0.42394886638355045</v>
      </c>
      <c r="M130">
        <f t="shared" si="37"/>
        <v>0.6671536698269811</v>
      </c>
      <c r="N130">
        <f t="shared" si="37"/>
        <v>0.56295616126611769</v>
      </c>
      <c r="O130">
        <f t="shared" si="37"/>
        <v>0.57450873702488892</v>
      </c>
    </row>
    <row r="131" spans="1:16" x14ac:dyDescent="0.2">
      <c r="A131">
        <v>2017</v>
      </c>
      <c r="B131" t="s">
        <v>205</v>
      </c>
      <c r="C131" t="s">
        <v>258</v>
      </c>
      <c r="D131" t="str">
        <f>TEXT(ROUND(D130*100,0),"##")&amp;"\%  &amp;"</f>
        <v>4\%  &amp;</v>
      </c>
      <c r="E131" t="str">
        <f t="shared" ref="E131:O131" si="38">TEXT(ROUND(E130*100,0),"##")&amp;"\%  &amp;"</f>
        <v>3\%  &amp;</v>
      </c>
      <c r="F131" t="str">
        <f t="shared" si="38"/>
        <v>7\%  &amp;</v>
      </c>
      <c r="G131" t="str">
        <f t="shared" si="38"/>
        <v>8\%  &amp;</v>
      </c>
      <c r="H131" t="str">
        <f t="shared" si="38"/>
        <v>9\%  &amp;</v>
      </c>
      <c r="I131" t="str">
        <f t="shared" si="38"/>
        <v>10\%  &amp;</v>
      </c>
      <c r="J131" t="str">
        <f t="shared" si="38"/>
        <v>24\%  &amp;</v>
      </c>
      <c r="K131" t="str">
        <f t="shared" si="38"/>
        <v>36\%  &amp;</v>
      </c>
      <c r="L131" t="str">
        <f t="shared" si="38"/>
        <v>42\%  &amp;</v>
      </c>
      <c r="M131" t="str">
        <f t="shared" si="38"/>
        <v>67\%  &amp;</v>
      </c>
      <c r="N131" t="str">
        <f t="shared" si="38"/>
        <v>56\%  &amp;</v>
      </c>
      <c r="O131" t="str">
        <f t="shared" si="38"/>
        <v>57\%  &amp;</v>
      </c>
      <c r="P131" t="s">
        <v>206</v>
      </c>
    </row>
  </sheetData>
  <sortState ref="A17:C52">
    <sortCondition ref="A17:A52"/>
  </sortState>
  <hyperlinks>
    <hyperlink ref="A52" r:id="rId1" display="https://access.afsc.noaa.gov/al/otolith_inventory/inventory_details_race.php?inventory_year=2017&amp;selected_species_code=21740" xr:uid="{00000000-0004-0000-0500-000000000000}"/>
    <hyperlink ref="A51" r:id="rId2" display="https://access.afsc.noaa.gov/al/otolith_inventory/inventory_details_race.php?inventory_year=2016&amp;selected_species_code=21740" xr:uid="{00000000-0004-0000-0500-000001000000}"/>
    <hyperlink ref="A50" r:id="rId3" display="https://access.afsc.noaa.gov/al/otolith_inventory/inventory_details_race.php?inventory_year=2015&amp;selected_species_code=21740" xr:uid="{00000000-0004-0000-0500-000002000000}"/>
    <hyperlink ref="A49" r:id="rId4" display="https://access.afsc.noaa.gov/al/otolith_inventory/inventory_details_race.php?inventory_year=2014&amp;selected_species_code=21740" xr:uid="{00000000-0004-0000-0500-000003000000}"/>
    <hyperlink ref="A48" r:id="rId5" display="https://access.afsc.noaa.gov/al/otolith_inventory/inventory_details_race.php?inventory_year=2013&amp;selected_species_code=21740" xr:uid="{00000000-0004-0000-0500-000004000000}"/>
    <hyperlink ref="A47" r:id="rId6" display="https://access.afsc.noaa.gov/al/otolith_inventory/inventory_details_race.php?inventory_year=2012&amp;selected_species_code=21740" xr:uid="{00000000-0004-0000-0500-000005000000}"/>
    <hyperlink ref="A46" r:id="rId7" display="https://access.afsc.noaa.gov/al/otolith_inventory/inventory_details_race.php?inventory_year=2011&amp;selected_species_code=21740" xr:uid="{00000000-0004-0000-0500-000006000000}"/>
    <hyperlink ref="A45" r:id="rId8" display="https://access.afsc.noaa.gov/al/otolith_inventory/inventory_details_race.php?inventory_year=2010&amp;selected_species_code=21740" xr:uid="{00000000-0004-0000-0500-000007000000}"/>
    <hyperlink ref="A44" r:id="rId9" display="https://access.afsc.noaa.gov/al/otolith_inventory/inventory_details_race.php?inventory_year=2009&amp;selected_species_code=21740" xr:uid="{00000000-0004-0000-0500-000008000000}"/>
    <hyperlink ref="A43" r:id="rId10" display="https://access.afsc.noaa.gov/al/otolith_inventory/inventory_details_race.php?inventory_year=2008&amp;selected_species_code=21740" xr:uid="{00000000-0004-0000-0500-000009000000}"/>
    <hyperlink ref="A42" r:id="rId11" display="https://access.afsc.noaa.gov/al/otolith_inventory/inventory_details_race.php?inventory_year=2007&amp;selected_species_code=21740" xr:uid="{00000000-0004-0000-0500-00000A000000}"/>
    <hyperlink ref="A41" r:id="rId12" display="https://access.afsc.noaa.gov/al/otolith_inventory/inventory_details_race.php?inventory_year=2006&amp;selected_species_code=21740" xr:uid="{00000000-0004-0000-0500-00000B000000}"/>
    <hyperlink ref="A40" r:id="rId13" display="https://access.afsc.noaa.gov/al/otolith_inventory/inventory_details_race.php?inventory_year=2005&amp;selected_species_code=21740" xr:uid="{00000000-0004-0000-0500-00000C000000}"/>
    <hyperlink ref="A39" r:id="rId14" display="https://access.afsc.noaa.gov/al/otolith_inventory/inventory_details_race.php?inventory_year=2004&amp;selected_species_code=21740" xr:uid="{00000000-0004-0000-0500-00000D000000}"/>
    <hyperlink ref="A38" r:id="rId15" display="https://access.afsc.noaa.gov/al/otolith_inventory/inventory_details_race.php?inventory_year=2003&amp;selected_species_code=21740" xr:uid="{00000000-0004-0000-0500-00000E000000}"/>
    <hyperlink ref="A37" r:id="rId16" display="https://access.afsc.noaa.gov/al/otolith_inventory/inventory_details_race.php?inventory_year=2002&amp;selected_species_code=21740" xr:uid="{00000000-0004-0000-0500-00000F000000}"/>
    <hyperlink ref="A36" r:id="rId17" display="https://access.afsc.noaa.gov/al/otolith_inventory/inventory_details_race.php?inventory_year=2001&amp;selected_species_code=21740" xr:uid="{00000000-0004-0000-0500-000010000000}"/>
    <hyperlink ref="A35" r:id="rId18" display="https://access.afsc.noaa.gov/al/otolith_inventory/inventory_details_race.php?inventory_year=2000&amp;selected_species_code=21740" xr:uid="{00000000-0004-0000-0500-000011000000}"/>
    <hyperlink ref="A34" r:id="rId19" display="https://access.afsc.noaa.gov/al/otolith_inventory/inventory_details_race.php?inventory_year=1999&amp;selected_species_code=21740" xr:uid="{00000000-0004-0000-0500-000012000000}"/>
    <hyperlink ref="A33" r:id="rId20" display="https://access.afsc.noaa.gov/al/otolith_inventory/inventory_details_race.php?inventory_year=1998&amp;selected_species_code=21740" xr:uid="{00000000-0004-0000-0500-000013000000}"/>
    <hyperlink ref="A32" r:id="rId21" display="https://access.afsc.noaa.gov/al/otolith_inventory/inventory_details_race.php?inventory_year=1997&amp;selected_species_code=21740" xr:uid="{00000000-0004-0000-0500-000014000000}"/>
    <hyperlink ref="A31" r:id="rId22" display="https://access.afsc.noaa.gov/al/otolith_inventory/inventory_details_race.php?inventory_year=1996&amp;selected_species_code=21740" xr:uid="{00000000-0004-0000-0500-000015000000}"/>
    <hyperlink ref="A30" r:id="rId23" display="https://access.afsc.noaa.gov/al/otolith_inventory/inventory_details_race.php?inventory_year=1995&amp;selected_species_code=21740" xr:uid="{00000000-0004-0000-0500-000016000000}"/>
    <hyperlink ref="A29" r:id="rId24" display="https://access.afsc.noaa.gov/al/otolith_inventory/inventory_details_race.php?inventory_year=1994&amp;selected_species_code=21740" xr:uid="{00000000-0004-0000-0500-000017000000}"/>
    <hyperlink ref="A28" r:id="rId25" display="https://access.afsc.noaa.gov/al/otolith_inventory/inventory_details_race.php?inventory_year=1993&amp;selected_species_code=21740" xr:uid="{00000000-0004-0000-0500-000018000000}"/>
    <hyperlink ref="A27" r:id="rId26" display="https://access.afsc.noaa.gov/al/otolith_inventory/inventory_details_race.php?inventory_year=1992&amp;selected_species_code=21740" xr:uid="{00000000-0004-0000-0500-000019000000}"/>
    <hyperlink ref="A26" r:id="rId27" display="https://access.afsc.noaa.gov/al/otolith_inventory/inventory_details_race.php?inventory_year=1991&amp;selected_species_code=21740" xr:uid="{00000000-0004-0000-0500-00001A000000}"/>
    <hyperlink ref="A25" r:id="rId28" display="https://access.afsc.noaa.gov/al/otolith_inventory/inventory_details_race.php?inventory_year=1990&amp;selected_species_code=21740" xr:uid="{00000000-0004-0000-0500-00001B000000}"/>
    <hyperlink ref="A24" r:id="rId29" display="https://access.afsc.noaa.gov/al/otolith_inventory/inventory_details_race.php?inventory_year=1989&amp;selected_species_code=21740" xr:uid="{00000000-0004-0000-0500-00001C000000}"/>
    <hyperlink ref="A23" r:id="rId30" display="https://access.afsc.noaa.gov/al/otolith_inventory/inventory_details_race.php?inventory_year=1988&amp;selected_species_code=21740" xr:uid="{00000000-0004-0000-0500-00001D000000}"/>
    <hyperlink ref="A22" r:id="rId31" display="https://access.afsc.noaa.gov/al/otolith_inventory/inventory_details_race.php?inventory_year=1987&amp;selected_species_code=21740" xr:uid="{00000000-0004-0000-0500-00001E000000}"/>
    <hyperlink ref="A21" r:id="rId32" display="https://access.afsc.noaa.gov/al/otolith_inventory/inventory_details_race.php?inventory_year=1986&amp;selected_species_code=21740" xr:uid="{00000000-0004-0000-0500-00001F000000}"/>
    <hyperlink ref="A20" r:id="rId33" display="https://access.afsc.noaa.gov/al/otolith_inventory/inventory_details_race.php?inventory_year=1985&amp;selected_species_code=21740" xr:uid="{00000000-0004-0000-0500-000020000000}"/>
    <hyperlink ref="A19" r:id="rId34" display="https://access.afsc.noaa.gov/al/otolith_inventory/inventory_details_race.php?inventory_year=1984&amp;selected_species_code=21740" xr:uid="{00000000-0004-0000-0500-000021000000}"/>
    <hyperlink ref="A18" r:id="rId35" display="https://access.afsc.noaa.gov/al/otolith_inventory/inventory_details_race.php?inventory_year=1983&amp;selected_species_code=21740" xr:uid="{00000000-0004-0000-0500-000022000000}"/>
    <hyperlink ref="A17" r:id="rId36" display="https://access.afsc.noaa.gov/al/otolith_inventory/inventory_details_race.php?inventory_year=1982&amp;selected_species_code=21740" xr:uid="{00000000-0004-0000-0500-000023000000}"/>
  </hyperlinks>
  <pageMargins left="0.7" right="0.7" top="0.75" bottom="0.75" header="0.3" footer="0.3"/>
  <drawing r:id="rId37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201"/>
  <sheetViews>
    <sheetView showGridLines="0" topLeftCell="A113" workbookViewId="0">
      <selection activeCell="B155" sqref="B1:AW155"/>
    </sheetView>
  </sheetViews>
  <sheetFormatPr baseColWidth="10" defaultColWidth="11" defaultRowHeight="16" x14ac:dyDescent="0.2"/>
  <cols>
    <col min="1" max="1" width="10.83203125" style="28"/>
  </cols>
  <sheetData>
    <row r="1" spans="2:28" x14ac:dyDescent="0.2">
      <c r="B1" s="28" t="s">
        <v>0</v>
      </c>
      <c r="C1" t="s">
        <v>145</v>
      </c>
      <c r="D1" t="s">
        <v>146</v>
      </c>
      <c r="E1" t="s">
        <v>38</v>
      </c>
      <c r="F1" t="s">
        <v>147</v>
      </c>
    </row>
    <row r="2" spans="2:28" x14ac:dyDescent="0.2">
      <c r="B2" t="s">
        <v>148</v>
      </c>
    </row>
    <row r="3" spans="2:28" x14ac:dyDescent="0.2">
      <c r="B3">
        <v>2018</v>
      </c>
    </row>
    <row r="4" spans="2:28" x14ac:dyDescent="0.2">
      <c r="B4" t="s">
        <v>149</v>
      </c>
      <c r="C4" t="s">
        <v>150</v>
      </c>
      <c r="D4" t="s">
        <v>151</v>
      </c>
      <c r="E4" t="s">
        <v>125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47</v>
      </c>
      <c r="L4" t="s">
        <v>125</v>
      </c>
      <c r="M4" t="s">
        <v>157</v>
      </c>
      <c r="N4" t="s">
        <v>158</v>
      </c>
      <c r="O4" t="s">
        <v>159</v>
      </c>
      <c r="P4" t="s">
        <v>160</v>
      </c>
      <c r="Q4" t="s">
        <v>161</v>
      </c>
      <c r="R4" t="s">
        <v>162</v>
      </c>
      <c r="S4" t="s">
        <v>125</v>
      </c>
      <c r="T4" t="s">
        <v>157</v>
      </c>
      <c r="U4" t="s">
        <v>163</v>
      </c>
    </row>
    <row r="5" spans="2:28" x14ac:dyDescent="0.2">
      <c r="B5" t="s">
        <v>0</v>
      </c>
      <c r="C5" t="s">
        <v>19</v>
      </c>
      <c r="D5" t="s">
        <v>47</v>
      </c>
      <c r="E5" t="s">
        <v>162</v>
      </c>
      <c r="F5" t="s">
        <v>125</v>
      </c>
      <c r="G5" t="s">
        <v>164</v>
      </c>
    </row>
    <row r="6" spans="2:28" x14ac:dyDescent="0.2">
      <c r="B6">
        <v>1970</v>
      </c>
    </row>
    <row r="7" spans="2:28" x14ac:dyDescent="0.2">
      <c r="B7" t="s">
        <v>165</v>
      </c>
    </row>
    <row r="8" spans="2:28" x14ac:dyDescent="0.2">
      <c r="B8">
        <v>2020</v>
      </c>
    </row>
    <row r="9" spans="2:28" x14ac:dyDescent="0.2">
      <c r="B9" t="s">
        <v>166</v>
      </c>
    </row>
    <row r="10" spans="2:28" x14ac:dyDescent="0.2">
      <c r="B10">
        <v>2</v>
      </c>
    </row>
    <row r="11" spans="2:28" x14ac:dyDescent="0.2">
      <c r="B11" t="s">
        <v>167</v>
      </c>
    </row>
    <row r="12" spans="2:28" x14ac:dyDescent="0.2">
      <c r="B12">
        <v>27</v>
      </c>
    </row>
    <row r="13" spans="2:28" x14ac:dyDescent="0.2">
      <c r="B13">
        <v>37</v>
      </c>
    </row>
    <row r="14" spans="2:28" x14ac:dyDescent="0.2">
      <c r="B14" t="s">
        <v>168</v>
      </c>
    </row>
    <row r="15" spans="2:28" x14ac:dyDescent="0.2">
      <c r="B15" t="s">
        <v>169</v>
      </c>
    </row>
    <row r="16" spans="2:28" x14ac:dyDescent="0.2">
      <c r="B16">
        <v>1991</v>
      </c>
      <c r="C16">
        <v>1992</v>
      </c>
      <c r="D16">
        <v>1993</v>
      </c>
      <c r="E16">
        <v>1994</v>
      </c>
      <c r="F16">
        <v>1995</v>
      </c>
      <c r="G16">
        <v>1996</v>
      </c>
      <c r="H16">
        <v>1997</v>
      </c>
      <c r="I16">
        <v>1998</v>
      </c>
      <c r="J16">
        <v>1999</v>
      </c>
      <c r="K16">
        <v>2000</v>
      </c>
      <c r="L16">
        <v>2001</v>
      </c>
      <c r="M16">
        <v>2002</v>
      </c>
      <c r="N16">
        <v>2003</v>
      </c>
      <c r="O16">
        <v>2004</v>
      </c>
      <c r="P16">
        <v>2005</v>
      </c>
      <c r="Q16">
        <v>2006</v>
      </c>
      <c r="R16">
        <v>2007</v>
      </c>
      <c r="S16">
        <v>2008</v>
      </c>
      <c r="T16">
        <v>2009</v>
      </c>
      <c r="U16">
        <v>2010</v>
      </c>
      <c r="V16">
        <v>2011</v>
      </c>
      <c r="W16">
        <v>2012</v>
      </c>
      <c r="X16">
        <v>2013</v>
      </c>
      <c r="Y16">
        <v>2014</v>
      </c>
      <c r="Z16">
        <v>2015</v>
      </c>
      <c r="AA16">
        <v>2016</v>
      </c>
      <c r="AB16">
        <v>2017</v>
      </c>
    </row>
    <row r="17" spans="2:38" x14ac:dyDescent="0.2">
      <c r="B17" t="s">
        <v>170</v>
      </c>
    </row>
    <row r="18" spans="2:38" x14ac:dyDescent="0.2">
      <c r="B18">
        <v>1982</v>
      </c>
      <c r="C18">
        <v>1983</v>
      </c>
      <c r="D18">
        <v>1984</v>
      </c>
      <c r="E18">
        <v>1985</v>
      </c>
      <c r="F18">
        <v>1986</v>
      </c>
      <c r="G18">
        <v>1987</v>
      </c>
      <c r="H18">
        <v>1988</v>
      </c>
      <c r="I18">
        <v>1989</v>
      </c>
      <c r="J18">
        <v>1990</v>
      </c>
      <c r="K18">
        <v>1991</v>
      </c>
      <c r="L18">
        <v>1992</v>
      </c>
      <c r="M18">
        <v>1993</v>
      </c>
      <c r="N18">
        <v>1994</v>
      </c>
      <c r="O18">
        <v>1995</v>
      </c>
      <c r="P18">
        <v>1996</v>
      </c>
      <c r="Q18">
        <v>1997</v>
      </c>
      <c r="R18">
        <v>1998</v>
      </c>
      <c r="S18">
        <v>1999</v>
      </c>
      <c r="T18">
        <v>2000</v>
      </c>
      <c r="U18">
        <v>2001</v>
      </c>
      <c r="V18">
        <v>2002</v>
      </c>
      <c r="W18">
        <v>2003</v>
      </c>
      <c r="X18">
        <v>2004</v>
      </c>
      <c r="Y18">
        <v>2005</v>
      </c>
      <c r="Z18">
        <v>2006</v>
      </c>
      <c r="AA18">
        <v>2007</v>
      </c>
      <c r="AB18">
        <v>2008</v>
      </c>
      <c r="AC18">
        <v>2009</v>
      </c>
      <c r="AD18">
        <v>2010</v>
      </c>
      <c r="AE18">
        <v>2011</v>
      </c>
      <c r="AF18">
        <v>2012</v>
      </c>
      <c r="AG18">
        <v>2013</v>
      </c>
      <c r="AH18">
        <v>2014</v>
      </c>
      <c r="AI18">
        <v>2015</v>
      </c>
      <c r="AJ18">
        <f>AI18+1</f>
        <v>2016</v>
      </c>
      <c r="AK18">
        <f t="shared" ref="AK18" si="0">AJ18+1</f>
        <v>2017</v>
      </c>
      <c r="AL18">
        <v>2018</v>
      </c>
    </row>
    <row r="19" spans="2:38" x14ac:dyDescent="0.2">
      <c r="B19" t="s">
        <v>171</v>
      </c>
    </row>
    <row r="20" spans="2:38" x14ac:dyDescent="0.2">
      <c r="B20">
        <v>3</v>
      </c>
    </row>
    <row r="21" spans="2:38" x14ac:dyDescent="0.2">
      <c r="B21" t="s">
        <v>172</v>
      </c>
    </row>
    <row r="22" spans="2:38" x14ac:dyDescent="0.2">
      <c r="B22">
        <v>15</v>
      </c>
    </row>
    <row r="23" spans="2:38" x14ac:dyDescent="0.2">
      <c r="B23" t="s">
        <v>173</v>
      </c>
    </row>
    <row r="24" spans="2:38" x14ac:dyDescent="0.2">
      <c r="B24" s="1">
        <f>wtage_mean!C2</f>
        <v>0.285831903</v>
      </c>
      <c r="C24" s="1">
        <f>wtage_mean!D2</f>
        <v>0.4763462</v>
      </c>
      <c r="D24" s="1">
        <f>wtage_mean!E2</f>
        <v>0.60438824400000002</v>
      </c>
      <c r="E24" s="1">
        <f>wtage_mean!F2</f>
        <v>0.72757859000000003</v>
      </c>
      <c r="F24" s="1">
        <f>wtage_mean!G2</f>
        <v>0.83865891699999995</v>
      </c>
      <c r="G24" s="1">
        <f>wtage_mean!H2</f>
        <v>0.87330405300000002</v>
      </c>
      <c r="H24" s="1">
        <f>wtage_mean!I2</f>
        <v>1.0139296170000001</v>
      </c>
      <c r="I24" s="1">
        <f>wtage_mean!J2</f>
        <v>1.126930891</v>
      </c>
      <c r="J24" s="1">
        <f>wtage_mean!K2</f>
        <v>1.12934103</v>
      </c>
      <c r="K24" s="1">
        <f>wtage_mean!L2</f>
        <v>1.25103857</v>
      </c>
      <c r="L24" s="1">
        <f>wtage_mean!M2</f>
        <v>1.2398261399999999</v>
      </c>
      <c r="M24" s="1">
        <f>wtage_mean!N2</f>
        <v>1.30809624</v>
      </c>
      <c r="N24" s="1">
        <f>wtage_mean!O2</f>
        <v>1.2493070900000001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8" x14ac:dyDescent="0.2">
      <c r="B25" s="1">
        <f>wtage_mean!C3</f>
        <v>0.39381160900000001</v>
      </c>
      <c r="C25" s="1">
        <f>wtage_mean!D3</f>
        <v>0.46200888899999998</v>
      </c>
      <c r="D25" s="1">
        <f>wtage_mean!E3</f>
        <v>0.64725544999999995</v>
      </c>
      <c r="E25" s="1">
        <f>wtage_mean!F3</f>
        <v>0.70067005999999998</v>
      </c>
      <c r="F25" s="1">
        <f>wtage_mean!G3</f>
        <v>0.811723113</v>
      </c>
      <c r="G25" s="1">
        <f>wtage_mean!H3</f>
        <v>0.98187545700000001</v>
      </c>
      <c r="H25" s="1">
        <f>wtage_mean!I3</f>
        <v>1.0305708149999999</v>
      </c>
      <c r="I25" s="1">
        <f>wtage_mean!J3</f>
        <v>1.2103165199999999</v>
      </c>
      <c r="J25" s="1">
        <f>wtage_mean!K3</f>
        <v>1.2263809299999999</v>
      </c>
      <c r="K25" s="1">
        <f>wtage_mean!L3</f>
        <v>1.27217625</v>
      </c>
      <c r="L25" s="1">
        <f>wtage_mean!M3</f>
        <v>1.198747639</v>
      </c>
      <c r="M25" s="1">
        <f>wtage_mean!N3</f>
        <v>1.34037031</v>
      </c>
      <c r="N25" s="1">
        <f>wtage_mean!O3</f>
        <v>1.4303851400000001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8" x14ac:dyDescent="0.2">
      <c r="B26" s="1">
        <f>wtage_mean!C4</f>
        <v>0.49703545100000002</v>
      </c>
      <c r="C26" s="1">
        <f>wtage_mean!D4</f>
        <v>0.61014173900000002</v>
      </c>
      <c r="D26" s="1">
        <f>wtage_mean!E4</f>
        <v>0.64977752600000005</v>
      </c>
      <c r="E26" s="1">
        <f>wtage_mean!F4</f>
        <v>0.753521793</v>
      </c>
      <c r="F26" s="1">
        <f>wtage_mean!G4</f>
        <v>0.90396379500000001</v>
      </c>
      <c r="G26" s="1">
        <f>wtage_mean!H4</f>
        <v>1.039495496</v>
      </c>
      <c r="H26" s="1">
        <f>wtage_mean!I4</f>
        <v>1.21128119</v>
      </c>
      <c r="I26" s="1">
        <f>wtage_mean!J4</f>
        <v>1.2320325999999999</v>
      </c>
      <c r="J26" s="1">
        <f>wtage_mean!K4</f>
        <v>1.3914348000000001</v>
      </c>
      <c r="K26" s="1">
        <f>wtage_mean!L4</f>
        <v>1.53791677</v>
      </c>
      <c r="L26" s="1">
        <f>wtage_mean!M4</f>
        <v>1.61033834</v>
      </c>
      <c r="M26" s="1">
        <f>wtage_mean!N4</f>
        <v>1.64628496</v>
      </c>
      <c r="N26" s="1">
        <f>wtage_mean!O4</f>
        <v>1.58357897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8" x14ac:dyDescent="0.2">
      <c r="B27" s="1">
        <f>wtage_mean!C5</f>
        <v>0.40526662400000002</v>
      </c>
      <c r="C27" s="1">
        <f>wtage_mean!D5</f>
        <v>0.65068223199999997</v>
      </c>
      <c r="D27" s="1">
        <f>wtage_mean!E5</f>
        <v>0.72849960800000002</v>
      </c>
      <c r="E27" s="1">
        <f>wtage_mean!F5</f>
        <v>0.74723297700000002</v>
      </c>
      <c r="F27" s="1">
        <f>wtage_mean!G5</f>
        <v>0.70736453099999996</v>
      </c>
      <c r="G27" s="1">
        <f>wtage_mean!H5</f>
        <v>1.057313237</v>
      </c>
      <c r="H27" s="1">
        <f>wtage_mean!I5</f>
        <v>1.39452065</v>
      </c>
      <c r="I27" s="1">
        <f>wtage_mean!J5</f>
        <v>1.3474982</v>
      </c>
      <c r="J27" s="1">
        <f>wtage_mean!K5</f>
        <v>1.3469198600000001</v>
      </c>
      <c r="K27" s="1">
        <f>wtage_mean!L5</f>
        <v>1.3911817500000001</v>
      </c>
      <c r="L27" s="1">
        <f>wtage_mean!M5</f>
        <v>1.3941476399999999</v>
      </c>
      <c r="M27" s="1">
        <f>wtage_mean!N5</f>
        <v>1.3010208000000001</v>
      </c>
      <c r="N27" s="1">
        <f>wtage_mean!O5</f>
        <v>1.3412601099999999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8" x14ac:dyDescent="0.2">
      <c r="B28" s="1">
        <f>wtage_mean!C6</f>
        <v>0.37708986300000003</v>
      </c>
      <c r="C28" s="1">
        <f>wtage_mean!D6</f>
        <v>0.49815483300000002</v>
      </c>
      <c r="D28" s="1">
        <f>wtage_mean!E6</f>
        <v>0.73532449300000002</v>
      </c>
      <c r="E28" s="1">
        <f>wtage_mean!F6</f>
        <v>0.83997333299999999</v>
      </c>
      <c r="F28" s="1">
        <f>wtage_mean!G6</f>
        <v>0.85633702499999997</v>
      </c>
      <c r="G28" s="1">
        <f>wtage_mean!H6</f>
        <v>0.98566918400000003</v>
      </c>
      <c r="H28" s="1">
        <f>wtage_mean!I6</f>
        <v>1.2201855500000001</v>
      </c>
      <c r="I28" s="1">
        <f>wtage_mean!J6</f>
        <v>1.31482583</v>
      </c>
      <c r="J28" s="1">
        <f>wtage_mean!K6</f>
        <v>1.3876079800000001</v>
      </c>
      <c r="K28" s="1">
        <f>wtage_mean!L6</f>
        <v>1.4769455499999999</v>
      </c>
      <c r="L28" s="1">
        <f>wtage_mean!M6</f>
        <v>1.3898841399999999</v>
      </c>
      <c r="M28" s="1">
        <f>wtage_mean!N6</f>
        <v>1.2974704619999999</v>
      </c>
      <c r="N28" s="1">
        <f>wtage_mean!O6</f>
        <v>1.340887086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8" x14ac:dyDescent="0.2">
      <c r="B29" s="1">
        <f>wtage_mean!C7</f>
        <v>0.32274860300000002</v>
      </c>
      <c r="C29" s="1">
        <f>wtage_mean!D7</f>
        <v>0.42734274999999999</v>
      </c>
      <c r="D29" s="1">
        <f>wtage_mean!E7</f>
        <v>0.67863592500000003</v>
      </c>
      <c r="E29" s="1">
        <f>wtage_mean!F7</f>
        <v>0.79367553300000004</v>
      </c>
      <c r="F29" s="1">
        <f>wtage_mean!G7</f>
        <v>0.94852852899999995</v>
      </c>
      <c r="G29" s="1">
        <f>wtage_mean!H7</f>
        <v>0.95264307500000001</v>
      </c>
      <c r="H29" s="1">
        <f>wtage_mean!I7</f>
        <v>1.0202686670000001</v>
      </c>
      <c r="I29" s="1">
        <f>wtage_mean!J7</f>
        <v>1.095993765</v>
      </c>
      <c r="J29" s="1">
        <f>wtage_mean!K7</f>
        <v>1.3619166389999999</v>
      </c>
      <c r="K29" s="1">
        <f>wtage_mean!L7</f>
        <v>1.50001019</v>
      </c>
      <c r="L29" s="1">
        <f>wtage_mean!M7</f>
        <v>1.52034212</v>
      </c>
      <c r="M29" s="1">
        <f>wtage_mean!N7</f>
        <v>1.7102096499999999</v>
      </c>
      <c r="N29" s="1">
        <f>wtage_mean!O7</f>
        <v>1.59813542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8" x14ac:dyDescent="0.2">
      <c r="B30" s="1">
        <f>wtage_mean!C8</f>
        <v>0.31503196999999999</v>
      </c>
      <c r="C30" s="1">
        <f>wtage_mean!D8</f>
        <v>0.47067610500000001</v>
      </c>
      <c r="D30" s="1">
        <f>wtage_mean!E8</f>
        <v>0.55850195400000002</v>
      </c>
      <c r="E30" s="1">
        <f>wtage_mean!F8</f>
        <v>0.74738351599999997</v>
      </c>
      <c r="F30" s="1">
        <f>wtage_mean!G8</f>
        <v>0.89271527399999995</v>
      </c>
      <c r="G30" s="1">
        <f>wtage_mean!H8</f>
        <v>1.07220585</v>
      </c>
      <c r="H30" s="1">
        <f>wtage_mean!I8</f>
        <v>1.0905433360000001</v>
      </c>
      <c r="I30" s="1">
        <f>wtage_mean!J8</f>
        <v>1.2428800310000001</v>
      </c>
      <c r="J30" s="1">
        <f>wtage_mean!K8</f>
        <v>1.3458074</v>
      </c>
      <c r="K30" s="1">
        <f>wtage_mean!L8</f>
        <v>1.44292292</v>
      </c>
      <c r="L30" s="1">
        <f>wtage_mean!M8</f>
        <v>1.6677276000000001</v>
      </c>
      <c r="M30" s="1">
        <f>wtage_mean!N8</f>
        <v>1.42339697</v>
      </c>
      <c r="N30" s="1">
        <f>wtage_mean!O8</f>
        <v>1.3831085599999999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8" x14ac:dyDescent="0.2">
      <c r="B31" s="1">
        <f>wtage_mean!C9</f>
        <v>0.36837766100000002</v>
      </c>
      <c r="C31" s="1">
        <f>wtage_mean!D9</f>
        <v>0.58858912900000004</v>
      </c>
      <c r="D31" s="1">
        <f>wtage_mean!E9</f>
        <v>0.62727587500000004</v>
      </c>
      <c r="E31" s="1">
        <f>wtage_mean!F9</f>
        <v>0.62064388999999998</v>
      </c>
      <c r="F31" s="1">
        <f>wtage_mean!G9</f>
        <v>0.77505537199999996</v>
      </c>
      <c r="G31" s="1">
        <f>wtage_mean!H9</f>
        <v>1.029246329</v>
      </c>
      <c r="H31" s="1">
        <f>wtage_mean!I9</f>
        <v>1.1685028399999999</v>
      </c>
      <c r="I31" s="1">
        <f>wtage_mean!J9</f>
        <v>1.25266839</v>
      </c>
      <c r="J31" s="1">
        <f>wtage_mean!K9</f>
        <v>1.3267773700000001</v>
      </c>
      <c r="K31" s="1">
        <f>wtage_mean!L9</f>
        <v>1.4521300800000001</v>
      </c>
      <c r="L31" s="1">
        <f>wtage_mean!M9</f>
        <v>1.4136468900000001</v>
      </c>
      <c r="M31" s="1">
        <f>wtage_mean!N9</f>
        <v>1.52324441</v>
      </c>
      <c r="N31" s="1">
        <f>wtage_mean!O9</f>
        <v>1.5371140999999999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8" x14ac:dyDescent="0.2">
      <c r="B32" s="1">
        <f>wtage_mean!C10</f>
        <v>0.40473760600000003</v>
      </c>
      <c r="C32" s="1">
        <f>wtage_mean!D10</f>
        <v>0.50737361400000003</v>
      </c>
      <c r="D32" s="1">
        <f>wtage_mean!E10</f>
        <v>0.642725412</v>
      </c>
      <c r="E32" s="1">
        <f>wtage_mean!F10</f>
        <v>0.70053221600000004</v>
      </c>
      <c r="F32" s="1">
        <f>wtage_mean!G10</f>
        <v>0.72792719800000005</v>
      </c>
      <c r="G32" s="1">
        <f>wtage_mean!H10</f>
        <v>0.890782721</v>
      </c>
      <c r="H32" s="1">
        <f>wtage_mean!I10</f>
        <v>1.036612622</v>
      </c>
      <c r="I32" s="1">
        <f>wtage_mean!J10</f>
        <v>1.2500708300000001</v>
      </c>
      <c r="J32" s="1">
        <f>wtage_mean!K10</f>
        <v>1.248240432</v>
      </c>
      <c r="K32" s="1">
        <f>wtage_mean!L10</f>
        <v>1.43060692</v>
      </c>
      <c r="L32" s="1">
        <f>wtage_mean!M10</f>
        <v>0.99033293099999997</v>
      </c>
      <c r="M32" s="1">
        <f>wtage_mean!N10</f>
        <v>0.51599183999999998</v>
      </c>
      <c r="N32" s="1">
        <f>wtage_mean!O10</f>
        <v>1.235554203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2">
      <c r="B33" s="1">
        <f>wtage_mean!C11</f>
        <v>0.35270836799999999</v>
      </c>
      <c r="C33" s="1">
        <f>wtage_mean!D11</f>
        <v>0.52578446899999998</v>
      </c>
      <c r="D33" s="1">
        <f>wtage_mean!E11</f>
        <v>0.62924242699999999</v>
      </c>
      <c r="E33" s="1">
        <f>wtage_mean!F11</f>
        <v>0.730682041</v>
      </c>
      <c r="F33" s="1">
        <f>wtage_mean!G11</f>
        <v>0.78200124800000004</v>
      </c>
      <c r="G33" s="1">
        <f>wtage_mean!H11</f>
        <v>0.80583256999999997</v>
      </c>
      <c r="H33" s="1">
        <f>wtage_mean!I11</f>
        <v>0.96579178099999996</v>
      </c>
      <c r="I33" s="1">
        <f>wtage_mean!J11</f>
        <v>1.0065317170000001</v>
      </c>
      <c r="J33" s="1">
        <f>wtage_mean!K11</f>
        <v>1.24215959</v>
      </c>
      <c r="K33" s="1">
        <f>wtage_mean!L11</f>
        <v>1.320810898</v>
      </c>
      <c r="L33" s="1">
        <f>wtage_mean!M11</f>
        <v>1.1006466610000001</v>
      </c>
      <c r="M33" s="1">
        <f>wtage_mean!N11</f>
        <v>1.16522963</v>
      </c>
      <c r="N33" s="1">
        <f>wtage_mean!O11</f>
        <v>1.46629382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2">
      <c r="B34" s="1">
        <f>wtage_mean!C12</f>
        <v>0.32697119099999999</v>
      </c>
      <c r="C34" s="1">
        <f>wtage_mean!D12</f>
        <v>0.50346252599999997</v>
      </c>
      <c r="D34" s="1">
        <f>wtage_mean!E12</f>
        <v>0.66903487900000003</v>
      </c>
      <c r="E34" s="1">
        <f>wtage_mean!F12</f>
        <v>0.78766595500000003</v>
      </c>
      <c r="F34" s="1">
        <f>wtage_mean!G12</f>
        <v>0.95771825799999999</v>
      </c>
      <c r="G34" s="1">
        <f>wtage_mean!H12</f>
        <v>0.98661956500000003</v>
      </c>
      <c r="H34" s="1">
        <f>wtage_mean!I12</f>
        <v>1.0631794699999999</v>
      </c>
      <c r="I34" s="1">
        <f>wtage_mean!J12</f>
        <v>1.1154464820000001</v>
      </c>
      <c r="J34" s="1">
        <f>wtage_mean!K12</f>
        <v>1.3138952800000001</v>
      </c>
      <c r="K34" s="1">
        <f>wtage_mean!L12</f>
        <v>1.4349928999999999</v>
      </c>
      <c r="L34" s="1">
        <f>wtage_mean!M12</f>
        <v>1.5626480730000001</v>
      </c>
      <c r="M34" s="1">
        <f>wtage_mean!N12</f>
        <v>1.4333403</v>
      </c>
      <c r="N34" s="1">
        <f>wtage_mean!O12</f>
        <v>1.46689118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2">
      <c r="B35" s="1">
        <f>wtage_mean!C13</f>
        <v>0.38608136500000001</v>
      </c>
      <c r="C35" s="1">
        <f>wtage_mean!D13</f>
        <v>0.50899233200000005</v>
      </c>
      <c r="D35" s="1">
        <f>wtage_mean!E13</f>
        <v>0.66613830100000004</v>
      </c>
      <c r="E35" s="1">
        <f>wtage_mean!F13</f>
        <v>0.79498863799999997</v>
      </c>
      <c r="F35" s="1">
        <f>wtage_mean!G13</f>
        <v>0.90973658800000001</v>
      </c>
      <c r="G35" s="1">
        <f>wtage_mean!H13</f>
        <v>1.0294999760000001</v>
      </c>
      <c r="H35" s="1">
        <f>wtage_mean!I13</f>
        <v>1.1039371099999999</v>
      </c>
      <c r="I35" s="1">
        <f>wtage_mean!J13</f>
        <v>1.094826922</v>
      </c>
      <c r="J35" s="1">
        <f>wtage_mean!K13</f>
        <v>1.28846182</v>
      </c>
      <c r="K35" s="1">
        <f>wtage_mean!L13</f>
        <v>1.4480751700000001</v>
      </c>
      <c r="L35" s="1">
        <f>wtage_mean!M13</f>
        <v>1.5967901</v>
      </c>
      <c r="M35" s="1">
        <f>wtage_mean!N13</f>
        <v>1.342783668</v>
      </c>
      <c r="N35" s="1">
        <f>wtage_mean!O13</f>
        <v>1.6825219300000001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2">
      <c r="B36" s="1">
        <f>wtage_mean!C14</f>
        <v>0.48928823799999999</v>
      </c>
      <c r="C36" s="1">
        <f>wtage_mean!D14</f>
        <v>0.54655928200000004</v>
      </c>
      <c r="D36" s="1">
        <f>wtage_mean!E14</f>
        <v>0.64893459499999995</v>
      </c>
      <c r="E36" s="1">
        <f>wtage_mean!F14</f>
        <v>0.76704551399999998</v>
      </c>
      <c r="F36" s="1">
        <f>wtage_mean!G14</f>
        <v>0.862457327</v>
      </c>
      <c r="G36" s="1">
        <f>wtage_mean!H14</f>
        <v>0.95326739599999999</v>
      </c>
      <c r="H36" s="1">
        <f>wtage_mean!I14</f>
        <v>1.081378341</v>
      </c>
      <c r="I36" s="1">
        <f>wtage_mean!J14</f>
        <v>1.1997925700000001</v>
      </c>
      <c r="J36" s="1">
        <f>wtage_mean!K14</f>
        <v>1.2000169700000001</v>
      </c>
      <c r="K36" s="1">
        <f>wtage_mean!L14</f>
        <v>1.2055391799999999</v>
      </c>
      <c r="L36" s="1">
        <f>wtage_mean!M14</f>
        <v>1.3615026649999999</v>
      </c>
      <c r="M36" s="1">
        <f>wtage_mean!N14</f>
        <v>1.377197601</v>
      </c>
      <c r="N36" s="1">
        <f>wtage_mean!O14</f>
        <v>1.69915317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2">
      <c r="B37" s="1">
        <f>wtage_mean!C15</f>
        <v>0.40901797000000001</v>
      </c>
      <c r="C37" s="1">
        <f>wtage_mean!D15</f>
        <v>0.58270198600000001</v>
      </c>
      <c r="D37" s="1">
        <f>wtage_mean!E15</f>
        <v>0.64026062800000005</v>
      </c>
      <c r="E37" s="1">
        <f>wtage_mean!F15</f>
        <v>0.75845813100000004</v>
      </c>
      <c r="F37" s="1">
        <f>wtage_mean!G15</f>
        <v>0.888571047</v>
      </c>
      <c r="G37" s="1">
        <f>wtage_mean!H15</f>
        <v>0.92411166499999997</v>
      </c>
      <c r="H37" s="1">
        <f>wtage_mean!I15</f>
        <v>1.0352945520000001</v>
      </c>
      <c r="I37" s="1">
        <f>wtage_mean!J15</f>
        <v>1.161821378</v>
      </c>
      <c r="J37" s="1">
        <f>wtage_mean!K15</f>
        <v>1.1096824380000001</v>
      </c>
      <c r="K37" s="1">
        <f>wtage_mean!L15</f>
        <v>1.160295818</v>
      </c>
      <c r="L37" s="1">
        <f>wtage_mean!M15</f>
        <v>1.333459146</v>
      </c>
      <c r="M37" s="1">
        <f>wtage_mean!N15</f>
        <v>1.2810300889999999</v>
      </c>
      <c r="N37" s="1">
        <f>wtage_mean!O15</f>
        <v>1.2132510700000001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2">
      <c r="B38" s="1">
        <f>wtage_mean!C16</f>
        <v>0.34639855600000002</v>
      </c>
      <c r="C38" s="1">
        <f>wtage_mean!D16</f>
        <v>0.50825602700000005</v>
      </c>
      <c r="D38" s="1">
        <f>wtage_mean!E16</f>
        <v>0.64190091800000004</v>
      </c>
      <c r="E38" s="1">
        <f>wtage_mean!F16</f>
        <v>0.74104308500000005</v>
      </c>
      <c r="F38" s="1">
        <f>wtage_mean!G16</f>
        <v>0.88173943099999996</v>
      </c>
      <c r="G38" s="1">
        <f>wtage_mean!H16</f>
        <v>0.95378384400000005</v>
      </c>
      <c r="H38" s="1">
        <f>wtage_mean!I16</f>
        <v>1.0624631840000001</v>
      </c>
      <c r="I38" s="1">
        <f>wtage_mean!J16</f>
        <v>1.0962984099999999</v>
      </c>
      <c r="J38" s="1">
        <f>wtage_mean!K16</f>
        <v>1.2247241790000001</v>
      </c>
      <c r="K38" s="1">
        <f>wtage_mean!L16</f>
        <v>1.27560092</v>
      </c>
      <c r="L38" s="1">
        <f>wtage_mean!M16</f>
        <v>1.25146073</v>
      </c>
      <c r="M38" s="1">
        <f>wtage_mean!N16</f>
        <v>1.174224326</v>
      </c>
      <c r="N38" s="1">
        <f>wtage_mean!O16</f>
        <v>1.3729742490000001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2">
      <c r="B39" s="1">
        <f>wtage_mean!C17</f>
        <v>0.30511706</v>
      </c>
      <c r="C39" s="1">
        <f>wtage_mean!D17</f>
        <v>0.44741953099999998</v>
      </c>
      <c r="D39" s="1">
        <f>wtage_mean!E17</f>
        <v>0.60596206399999997</v>
      </c>
      <c r="E39" s="1">
        <f>wtage_mean!F17</f>
        <v>0.75457959399999996</v>
      </c>
      <c r="F39" s="1">
        <f>wtage_mean!G17</f>
        <v>0.852636744</v>
      </c>
      <c r="G39" s="1">
        <f>wtage_mean!H17</f>
        <v>0.95207157899999995</v>
      </c>
      <c r="H39" s="1">
        <f>wtage_mean!I17</f>
        <v>1.064660379</v>
      </c>
      <c r="I39" s="1">
        <f>wtage_mean!J17</f>
        <v>1.1144682800000001</v>
      </c>
      <c r="J39" s="1">
        <f>wtage_mean!K17</f>
        <v>1.2192204369999999</v>
      </c>
      <c r="K39" s="1">
        <f>wtage_mean!L17</f>
        <v>1.2340434680000001</v>
      </c>
      <c r="L39" s="1">
        <f>wtage_mean!M17</f>
        <v>1.282166044</v>
      </c>
      <c r="M39" s="1">
        <f>wtage_mean!N17</f>
        <v>1.39935871</v>
      </c>
      <c r="N39" s="1">
        <f>wtage_mean!O17</f>
        <v>1.4617772899999999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2">
      <c r="B40" s="1">
        <f>wtage_mean!C18</f>
        <v>0.346450376</v>
      </c>
      <c r="C40" s="1">
        <f>wtage_mean!D18</f>
        <v>0.50595245799999999</v>
      </c>
      <c r="D40" s="1">
        <f>wtage_mean!E18</f>
        <v>0.64108189999999998</v>
      </c>
      <c r="E40" s="1">
        <f>wtage_mean!F18</f>
        <v>0.78121324000000003</v>
      </c>
      <c r="F40" s="1">
        <f>wtage_mean!G18</f>
        <v>0.96184033999999996</v>
      </c>
      <c r="G40" s="1">
        <f>wtage_mean!H18</f>
        <v>1.09794638</v>
      </c>
      <c r="H40" s="1">
        <f>wtage_mean!I18</f>
        <v>1.1818616099999999</v>
      </c>
      <c r="I40" s="1">
        <f>wtage_mean!J18</f>
        <v>1.27493799</v>
      </c>
      <c r="J40" s="1">
        <f>wtage_mean!K18</f>
        <v>1.3041845299999999</v>
      </c>
      <c r="K40" s="1">
        <f>wtage_mean!L18</f>
        <v>1.47701463</v>
      </c>
      <c r="L40" s="1">
        <f>wtage_mean!M18</f>
        <v>1.5001639200000001</v>
      </c>
      <c r="M40" s="1">
        <f>wtage_mean!N18</f>
        <v>1.7376032299999999</v>
      </c>
      <c r="N40" s="1">
        <f>wtage_mean!O18</f>
        <v>1.52026134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2">
      <c r="B41" s="1">
        <f>wtage_mean!C19</f>
        <v>0.32965354099999999</v>
      </c>
      <c r="C41" s="1">
        <f>wtage_mean!D19</f>
        <v>0.51957448299999998</v>
      </c>
      <c r="D41" s="1">
        <f>wtage_mean!E19</f>
        <v>0.65228515399999998</v>
      </c>
      <c r="E41" s="1">
        <f>wtage_mean!F19</f>
        <v>0.77404446000000005</v>
      </c>
      <c r="F41" s="1">
        <f>wtage_mean!G19</f>
        <v>0.90267483500000001</v>
      </c>
      <c r="G41" s="1">
        <f>wtage_mean!H19</f>
        <v>1.049082275</v>
      </c>
      <c r="H41" s="1">
        <f>wtage_mean!I19</f>
        <v>1.1185356500000001</v>
      </c>
      <c r="I41" s="1">
        <f>wtage_mean!J19</f>
        <v>1.28179423</v>
      </c>
      <c r="J41" s="1">
        <f>wtage_mean!K19</f>
        <v>1.4208071</v>
      </c>
      <c r="K41" s="1">
        <f>wtage_mean!L19</f>
        <v>1.5240582300000001</v>
      </c>
      <c r="L41" s="1">
        <f>wtage_mean!M19</f>
        <v>1.5526720899999999</v>
      </c>
      <c r="M41" s="1">
        <f>wtage_mean!N19</f>
        <v>1.9211944700000001</v>
      </c>
      <c r="N41" s="1">
        <f>wtage_mean!O19</f>
        <v>1.65965238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2">
      <c r="B42" s="1">
        <f>wtage_mean!C20</f>
        <v>0.339597386</v>
      </c>
      <c r="C42" s="1">
        <f>wtage_mean!D20</f>
        <v>0.52592318500000002</v>
      </c>
      <c r="D42" s="1">
        <f>wtage_mean!E20</f>
        <v>0.70446937300000001</v>
      </c>
      <c r="E42" s="1">
        <f>wtage_mean!F20</f>
        <v>0.87885154099999996</v>
      </c>
      <c r="F42" s="1">
        <f>wtage_mean!G20</f>
        <v>1.001725644</v>
      </c>
      <c r="G42" s="1">
        <f>wtage_mean!H20</f>
        <v>1.1254004</v>
      </c>
      <c r="H42" s="1">
        <f>wtage_mean!I20</f>
        <v>1.39856113</v>
      </c>
      <c r="I42" s="1">
        <f>wtage_mean!J20</f>
        <v>1.49005817</v>
      </c>
      <c r="J42" s="1">
        <f>wtage_mean!K20</f>
        <v>1.5632283600000001</v>
      </c>
      <c r="K42" s="1">
        <f>wtage_mean!L20</f>
        <v>1.6136672400000001</v>
      </c>
      <c r="L42" s="1">
        <f>wtage_mean!M20</f>
        <v>1.81413939</v>
      </c>
      <c r="M42" s="1">
        <f>wtage_mean!N20</f>
        <v>1.99574433</v>
      </c>
      <c r="N42" s="1">
        <f>wtage_mean!O20</f>
        <v>2.2298296799999999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2">
      <c r="B43" s="1">
        <f>wtage_mean!C21</f>
        <v>0.38297868699999998</v>
      </c>
      <c r="C43" s="1">
        <f>wtage_mean!D21</f>
        <v>0.48948259100000002</v>
      </c>
      <c r="D43" s="1">
        <f>wtage_mean!E21</f>
        <v>0.66449410200000003</v>
      </c>
      <c r="E43" s="1">
        <f>wtage_mean!F21</f>
        <v>0.91516265600000002</v>
      </c>
      <c r="F43" s="1">
        <f>wtage_mean!G21</f>
        <v>1.11856036</v>
      </c>
      <c r="G43" s="1">
        <f>wtage_mean!H21</f>
        <v>1.2609021</v>
      </c>
      <c r="H43" s="1">
        <f>wtage_mean!I21</f>
        <v>1.3711128800000001</v>
      </c>
      <c r="I43" s="1">
        <f>wtage_mean!J21</f>
        <v>1.5874197000000001</v>
      </c>
      <c r="J43" s="1">
        <f>wtage_mean!K21</f>
        <v>1.6586642899999999</v>
      </c>
      <c r="K43" s="1">
        <f>wtage_mean!L21</f>
        <v>1.9240474999999999</v>
      </c>
      <c r="L43" s="1">
        <f>wtage_mean!M21</f>
        <v>1.92283575</v>
      </c>
      <c r="M43" s="1">
        <f>wtage_mean!N21</f>
        <v>2.07927632</v>
      </c>
      <c r="N43" s="1">
        <f>wtage_mean!O21</f>
        <v>2.3162119900000002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2">
      <c r="B44" s="1">
        <f>wtage_mean!C22</f>
        <v>0.29041160900000001</v>
      </c>
      <c r="C44" s="1">
        <f>wtage_mean!D22</f>
        <v>0.50868443200000002</v>
      </c>
      <c r="D44" s="1">
        <f>wtage_mean!E22</f>
        <v>0.66511497600000002</v>
      </c>
      <c r="E44" s="1">
        <f>wtage_mean!F22</f>
        <v>0.808472144</v>
      </c>
      <c r="F44" s="1">
        <f>wtage_mean!G22</f>
        <v>0.97573500599999996</v>
      </c>
      <c r="G44" s="1">
        <f>wtage_mean!H22</f>
        <v>1.22470357</v>
      </c>
      <c r="H44" s="1">
        <f>wtage_mean!I22</f>
        <v>1.3464160999999999</v>
      </c>
      <c r="I44" s="1">
        <f>wtage_mean!J22</f>
        <v>1.5176902999999999</v>
      </c>
      <c r="J44" s="1">
        <f>wtage_mean!K22</f>
        <v>1.58467716</v>
      </c>
      <c r="K44" s="1">
        <f>wtage_mean!L22</f>
        <v>1.6210097299999999</v>
      </c>
      <c r="L44" s="1">
        <f>wtage_mean!M22</f>
        <v>2.17603071</v>
      </c>
      <c r="M44" s="1">
        <f>wtage_mean!N22</f>
        <v>1.75379734</v>
      </c>
      <c r="N44" s="1">
        <f>wtage_mean!O22</f>
        <v>2.28679933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2">
      <c r="B45" s="1">
        <f>wtage_mean!C23</f>
        <v>0.27036007899999998</v>
      </c>
      <c r="C45" s="1">
        <f>wtage_mean!D23</f>
        <v>0.40963897399999999</v>
      </c>
      <c r="D45" s="1">
        <f>wtage_mean!E23</f>
        <v>0.64271115599999995</v>
      </c>
      <c r="E45" s="1">
        <f>wtage_mean!F23</f>
        <v>0.82371985199999997</v>
      </c>
      <c r="F45" s="1">
        <f>wtage_mean!G23</f>
        <v>0.97437947599999997</v>
      </c>
      <c r="G45" s="1">
        <f>wtage_mean!H23</f>
        <v>1.17166434</v>
      </c>
      <c r="H45" s="1">
        <f>wtage_mean!I23</f>
        <v>1.3061895299999999</v>
      </c>
      <c r="I45" s="1">
        <f>wtage_mean!J23</f>
        <v>1.51921456</v>
      </c>
      <c r="J45" s="1">
        <f>wtage_mean!K23</f>
        <v>1.6142341899999999</v>
      </c>
      <c r="K45" s="1">
        <f>wtage_mean!L23</f>
        <v>1.64407634</v>
      </c>
      <c r="L45" s="1">
        <f>wtage_mean!M23</f>
        <v>1.71695646</v>
      </c>
      <c r="M45" s="1">
        <f>wtage_mean!N23</f>
        <v>2.0401804800000001</v>
      </c>
      <c r="N45" s="1">
        <f>wtage_mean!O23</f>
        <v>2.0862588899999999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2">
      <c r="B46" s="1">
        <f>wtage_mean!C24</f>
        <v>0.28855872300000002</v>
      </c>
      <c r="C46" s="1">
        <f>wtage_mean!D24</f>
        <v>0.44197592200000002</v>
      </c>
      <c r="D46" s="1">
        <f>wtage_mean!E24</f>
        <v>0.56424349799999995</v>
      </c>
      <c r="E46" s="1">
        <f>wtage_mean!F24</f>
        <v>0.78199227999999998</v>
      </c>
      <c r="F46" s="1">
        <f>wtage_mean!G24</f>
        <v>1.13146386</v>
      </c>
      <c r="G46" s="1">
        <f>wtage_mean!H24</f>
        <v>1.2839594700000001</v>
      </c>
      <c r="H46" s="1">
        <f>wtage_mean!I24</f>
        <v>1.4259477</v>
      </c>
      <c r="I46" s="1">
        <f>wtage_mean!J24</f>
        <v>1.69200945</v>
      </c>
      <c r="J46" s="1">
        <f>wtage_mean!K24</f>
        <v>1.8337709099999999</v>
      </c>
      <c r="K46" s="1">
        <f>wtage_mean!L24</f>
        <v>1.80581269</v>
      </c>
      <c r="L46" s="1">
        <f>wtage_mean!M24</f>
        <v>1.96027938</v>
      </c>
      <c r="M46" s="1">
        <f>wtage_mean!N24</f>
        <v>2.1865804500000001</v>
      </c>
      <c r="N46" s="1">
        <f>wtage_mean!O24</f>
        <v>2.20673042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2">
      <c r="B47" s="1">
        <f>wtage_mean!C25</f>
        <v>0.31631329800000002</v>
      </c>
      <c r="C47" s="1">
        <f>wtage_mean!D25</f>
        <v>0.45464192399999998</v>
      </c>
      <c r="D47" s="1">
        <f>wtage_mean!E25</f>
        <v>0.61695911599999997</v>
      </c>
      <c r="E47" s="1">
        <f>wtage_mean!F25</f>
        <v>0.75100178399999995</v>
      </c>
      <c r="F47" s="1">
        <f>wtage_mean!G25</f>
        <v>0.89350185900000001</v>
      </c>
      <c r="G47" s="1">
        <f>wtage_mean!H25</f>
        <v>1.1541569599999999</v>
      </c>
      <c r="H47" s="1">
        <f>wtage_mean!I25</f>
        <v>1.3099915099999999</v>
      </c>
      <c r="I47" s="1">
        <f>wtage_mean!J25</f>
        <v>1.370274953</v>
      </c>
      <c r="J47" s="1">
        <f>wtage_mean!K25</f>
        <v>1.6915376499999999</v>
      </c>
      <c r="K47" s="1">
        <f>wtage_mean!L25</f>
        <v>1.8146651300000001</v>
      </c>
      <c r="L47" s="1">
        <f>wtage_mean!M25</f>
        <v>1.73304554</v>
      </c>
      <c r="M47" s="1">
        <f>wtage_mean!N25</f>
        <v>1.65809597</v>
      </c>
      <c r="N47" s="1">
        <f>wtage_mean!O25</f>
        <v>2.2359191699999998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2">
      <c r="B48" s="1">
        <f>wtage_mean!C26</f>
        <v>0.40307783400000002</v>
      </c>
      <c r="C48" s="1">
        <f>wtage_mean!D26</f>
        <v>0.46302596499999998</v>
      </c>
      <c r="D48" s="1">
        <f>wtage_mean!E26</f>
        <v>0.57050188700000004</v>
      </c>
      <c r="E48" s="1">
        <f>wtage_mean!F26</f>
        <v>0.689736711</v>
      </c>
      <c r="F48" s="1">
        <f>wtage_mean!G26</f>
        <v>0.78601693399999994</v>
      </c>
      <c r="G48" s="1">
        <f>wtage_mean!H26</f>
        <v>0.88723834300000004</v>
      </c>
      <c r="H48" s="1">
        <f>wtage_mean!I26</f>
        <v>1.144517813</v>
      </c>
      <c r="I48" s="1">
        <f>wtage_mean!J26</f>
        <v>1.200508701</v>
      </c>
      <c r="J48" s="1">
        <f>wtage_mean!K26</f>
        <v>1.3777770600000001</v>
      </c>
      <c r="K48" s="1">
        <f>wtage_mean!L26</f>
        <v>1.8916251900000001</v>
      </c>
      <c r="L48" s="1">
        <f>wtage_mean!M26</f>
        <v>1.4524032200000001</v>
      </c>
      <c r="M48" s="1">
        <f>wtage_mean!N26</f>
        <v>1.60281008</v>
      </c>
      <c r="N48" s="1">
        <f>wtage_mean!O26</f>
        <v>2.6271085900000002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2">
      <c r="B49" s="1">
        <f>wtage_mean!C27</f>
        <v>0.40726420800000002</v>
      </c>
      <c r="C49" s="1">
        <f>wtage_mean!D27</f>
        <v>0.53086899499999995</v>
      </c>
      <c r="D49" s="1">
        <f>wtage_mean!E27</f>
        <v>0.55684727599999995</v>
      </c>
      <c r="E49" s="1">
        <f>wtage_mean!F27</f>
        <v>0.64769455799999998</v>
      </c>
      <c r="F49" s="1">
        <f>wtage_mean!G27</f>
        <v>0.73219136799999995</v>
      </c>
      <c r="G49" s="1">
        <f>wtage_mean!H27</f>
        <v>0.80126061900000001</v>
      </c>
      <c r="H49" s="1">
        <f>wtage_mean!I27</f>
        <v>0.94278595499999995</v>
      </c>
      <c r="I49" s="1">
        <f>wtage_mean!J27</f>
        <v>1.046683754</v>
      </c>
      <c r="J49" s="1">
        <f>wtage_mean!K27</f>
        <v>1.20051774</v>
      </c>
      <c r="K49" s="1">
        <f>wtage_mean!L27</f>
        <v>0.63702886000000003</v>
      </c>
      <c r="L49" s="1">
        <f>wtage_mean!M27</f>
        <v>1.087659782</v>
      </c>
      <c r="M49" s="1">
        <f>wtage_mean!N27</f>
        <v>1.869536944</v>
      </c>
      <c r="N49" s="1">
        <f>wtage_mean!O27</f>
        <v>1.6383150500000001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2">
      <c r="B50" s="1">
        <v>0.40393241458541473</v>
      </c>
      <c r="C50" s="1">
        <v>0.49784357242757271</v>
      </c>
      <c r="D50" s="1">
        <v>0.65078630169830221</v>
      </c>
      <c r="E50" s="1">
        <v>0.69388099000999037</v>
      </c>
      <c r="F50" s="1">
        <v>0.75055241058940914</v>
      </c>
      <c r="G50" s="1">
        <v>0.82698238361638388</v>
      </c>
      <c r="H50" s="1">
        <v>0.89353728071927951</v>
      </c>
      <c r="I50" s="1">
        <v>0.91203566533466562</v>
      </c>
      <c r="J50" s="1">
        <v>1.0194033906093907</v>
      </c>
      <c r="K50" s="1">
        <v>1.0966663969849235</v>
      </c>
      <c r="L50" s="1">
        <v>0.83072100982318275</v>
      </c>
      <c r="M50" s="1">
        <v>1.4601639203539811</v>
      </c>
      <c r="N50" s="1">
        <v>1.6567195698924717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2">
      <c r="B51" t="s">
        <v>174</v>
      </c>
    </row>
    <row r="52" spans="2:30" x14ac:dyDescent="0.2">
      <c r="B52">
        <v>0.16796629972166735</v>
      </c>
      <c r="C52">
        <v>0.3489169617007179</v>
      </c>
      <c r="D52">
        <v>0.42529784737174309</v>
      </c>
      <c r="E52">
        <v>0.6437471648563643</v>
      </c>
      <c r="F52">
        <v>0.99868167433630162</v>
      </c>
      <c r="G52">
        <v>1.0855159015440712</v>
      </c>
      <c r="H52">
        <v>1.166361974683314</v>
      </c>
      <c r="I52">
        <v>1.3542729643660232</v>
      </c>
      <c r="J52">
        <v>1.552064357302896</v>
      </c>
      <c r="K52">
        <v>1.6095638499583764</v>
      </c>
      <c r="L52">
        <v>1.8063532517725234</v>
      </c>
      <c r="M52">
        <v>1.7032077170845128</v>
      </c>
      <c r="N52">
        <v>2.5566317109321477</v>
      </c>
    </row>
    <row r="53" spans="2:30" x14ac:dyDescent="0.2">
      <c r="B53">
        <v>0.24180688539994727</v>
      </c>
      <c r="C53">
        <v>0.36002627443154128</v>
      </c>
      <c r="D53">
        <v>0.48991436599335425</v>
      </c>
      <c r="E53">
        <v>0.57242813219754229</v>
      </c>
      <c r="F53">
        <v>0.71397469385497203</v>
      </c>
      <c r="G53">
        <v>1.0570476148609238</v>
      </c>
      <c r="H53">
        <v>1.1008105454401913</v>
      </c>
      <c r="I53">
        <v>0.98997981987941064</v>
      </c>
      <c r="J53">
        <v>1.0747093801178433</v>
      </c>
      <c r="K53">
        <v>1.0838589645830325</v>
      </c>
      <c r="L53">
        <v>1.4938569968627877</v>
      </c>
      <c r="M53">
        <v>1.0736505918826389</v>
      </c>
      <c r="N53">
        <v>1.7210023837367843</v>
      </c>
    </row>
    <row r="54" spans="2:30" x14ac:dyDescent="0.2">
      <c r="B54">
        <v>0.2506293378063304</v>
      </c>
      <c r="C54">
        <v>0.36242606160952068</v>
      </c>
      <c r="D54">
        <v>0.48886537977453437</v>
      </c>
      <c r="E54">
        <v>0.62258209893151062</v>
      </c>
      <c r="F54">
        <v>0.7589189982341169</v>
      </c>
      <c r="G54">
        <v>0.99952946087481165</v>
      </c>
      <c r="H54">
        <v>1.1918300062397038</v>
      </c>
      <c r="I54">
        <v>1.3887387243237346</v>
      </c>
      <c r="J54">
        <v>1.4816718735725827</v>
      </c>
      <c r="K54">
        <v>1.6749481892083102</v>
      </c>
      <c r="L54">
        <v>1.3275831964347813</v>
      </c>
      <c r="M54">
        <v>1.4461573606079385</v>
      </c>
      <c r="N54">
        <v>2.0717369965828589</v>
      </c>
    </row>
    <row r="55" spans="2:30" x14ac:dyDescent="0.2">
      <c r="B55">
        <v>0.2348186322300358</v>
      </c>
      <c r="C55">
        <v>0.39409506250167003</v>
      </c>
      <c r="D55">
        <v>0.48561811429292329</v>
      </c>
      <c r="E55">
        <v>0.6158120386468583</v>
      </c>
      <c r="F55">
        <v>0.75249828958582521</v>
      </c>
      <c r="G55">
        <v>0.86880060253407343</v>
      </c>
      <c r="H55">
        <v>1.4001396899842788</v>
      </c>
      <c r="I55">
        <v>1.0918330694251501</v>
      </c>
      <c r="J55">
        <v>1.2458060376214468</v>
      </c>
      <c r="K55">
        <v>1.7436950440752437</v>
      </c>
      <c r="L55">
        <v>1.6147457724771463</v>
      </c>
      <c r="M55">
        <v>1.5999074992234108</v>
      </c>
      <c r="N55">
        <v>2.5618350629372908</v>
      </c>
    </row>
    <row r="56" spans="2:30" x14ac:dyDescent="0.2">
      <c r="B56">
        <v>0.19504726339709791</v>
      </c>
      <c r="C56">
        <v>0.34525506601191047</v>
      </c>
      <c r="D56">
        <v>0.45269872065089678</v>
      </c>
      <c r="E56">
        <v>0.63628945885266741</v>
      </c>
      <c r="F56">
        <v>0.71631781778195625</v>
      </c>
      <c r="G56">
        <v>0.84527395718744613</v>
      </c>
      <c r="H56">
        <v>0.99547625206956813</v>
      </c>
      <c r="I56">
        <v>1.2369112271006406</v>
      </c>
      <c r="J56">
        <v>1.2748684360749238</v>
      </c>
      <c r="K56">
        <v>1.0934350155288679</v>
      </c>
      <c r="L56">
        <v>2.1641365911095356</v>
      </c>
      <c r="M56">
        <v>2.1227598892046218</v>
      </c>
      <c r="N56">
        <v>2.3419563805042922</v>
      </c>
    </row>
    <row r="57" spans="2:30" x14ac:dyDescent="0.2">
      <c r="B57">
        <v>0.27055981144823887</v>
      </c>
      <c r="C57">
        <v>0.35612210761555957</v>
      </c>
      <c r="D57">
        <v>0.43539858850891705</v>
      </c>
      <c r="E57">
        <v>0.52452027247734878</v>
      </c>
      <c r="F57">
        <v>0.69554484174380959</v>
      </c>
      <c r="G57">
        <v>0.77717839466834482</v>
      </c>
      <c r="H57">
        <v>0.86862888255718851</v>
      </c>
      <c r="I57">
        <v>0.95634149239509192</v>
      </c>
      <c r="J57">
        <v>1.1335641448297911</v>
      </c>
      <c r="K57">
        <v>1.3692185286168113</v>
      </c>
      <c r="L57">
        <v>1.6796362857143758</v>
      </c>
      <c r="M57">
        <v>2.0070692331443603</v>
      </c>
      <c r="N57">
        <v>2.1220776980712936</v>
      </c>
    </row>
    <row r="58" spans="2:30" x14ac:dyDescent="0.2">
      <c r="B58">
        <v>0.30004663901283513</v>
      </c>
      <c r="C58">
        <v>0.34727193787676913</v>
      </c>
      <c r="D58">
        <v>0.44643109307109263</v>
      </c>
      <c r="E58">
        <v>0.51320600183635545</v>
      </c>
      <c r="F58">
        <v>0.58859577408723818</v>
      </c>
      <c r="G58">
        <v>0.7397591877197669</v>
      </c>
      <c r="H58">
        <v>0.83904830819150999</v>
      </c>
      <c r="I58">
        <v>0.97843114093141303</v>
      </c>
      <c r="J58">
        <v>1.1712304294051885</v>
      </c>
      <c r="K58">
        <v>1.1896984307444038</v>
      </c>
      <c r="L58">
        <v>1.6445336395748509</v>
      </c>
      <c r="M58">
        <v>0.89212458234759973</v>
      </c>
      <c r="N58">
        <v>1.579087376283971</v>
      </c>
    </row>
    <row r="59" spans="2:30" x14ac:dyDescent="0.2">
      <c r="B59">
        <v>0.17670453114556559</v>
      </c>
      <c r="C59">
        <v>0.36321438200302625</v>
      </c>
      <c r="D59">
        <v>0.43188784950952724</v>
      </c>
      <c r="E59">
        <v>0.514396297532559</v>
      </c>
      <c r="F59">
        <v>0.61653639269161675</v>
      </c>
      <c r="G59">
        <v>0.65458978130254974</v>
      </c>
      <c r="H59">
        <v>0.89435365008926315</v>
      </c>
      <c r="I59">
        <v>0.88873956210155924</v>
      </c>
      <c r="J59">
        <v>1.0056713823266776</v>
      </c>
      <c r="K59">
        <v>1.0265155570308993</v>
      </c>
      <c r="L59">
        <v>1.0687477251184023</v>
      </c>
      <c r="M59">
        <v>1.1178371744865301</v>
      </c>
      <c r="N59">
        <v>1.1328182723008859</v>
      </c>
    </row>
    <row r="60" spans="2:30" x14ac:dyDescent="0.2">
      <c r="B60">
        <v>0.15954771032774229</v>
      </c>
      <c r="C60">
        <v>0.38513389008200888</v>
      </c>
      <c r="D60">
        <v>0.50305771155909518</v>
      </c>
      <c r="E60">
        <v>0.56847650462923227</v>
      </c>
      <c r="F60">
        <v>0.6053217160733052</v>
      </c>
      <c r="G60">
        <v>0.7135556533353723</v>
      </c>
      <c r="H60">
        <v>0.77566952689080038</v>
      </c>
      <c r="I60">
        <v>1.0241967357845112</v>
      </c>
      <c r="J60">
        <v>1.0384526100353739</v>
      </c>
      <c r="K60">
        <v>1.0882946351667144</v>
      </c>
      <c r="L60">
        <v>1.0185713127074856</v>
      </c>
      <c r="M60">
        <v>1.2050017893708236</v>
      </c>
      <c r="N60">
        <v>1.2706065414203509</v>
      </c>
    </row>
    <row r="61" spans="2:30" x14ac:dyDescent="0.2">
      <c r="B61">
        <v>0.15646185522473868</v>
      </c>
      <c r="C61">
        <v>0.37138569134557864</v>
      </c>
      <c r="D61">
        <v>0.49215790352524347</v>
      </c>
      <c r="E61">
        <v>0.58122786292203787</v>
      </c>
      <c r="F61">
        <v>0.68887962775725808</v>
      </c>
      <c r="G61">
        <v>0.73117509619128795</v>
      </c>
      <c r="H61">
        <v>0.85866908001811459</v>
      </c>
      <c r="I61">
        <v>0.88980142146208996</v>
      </c>
      <c r="J61">
        <v>1.0552102856098478</v>
      </c>
      <c r="K61">
        <v>1.1454576718445642</v>
      </c>
      <c r="L61">
        <v>1.2155880934272882</v>
      </c>
      <c r="M61">
        <v>1.3250515598471793</v>
      </c>
      <c r="N61">
        <v>1.8161492293355461</v>
      </c>
    </row>
    <row r="62" spans="2:30" x14ac:dyDescent="0.2">
      <c r="B62">
        <v>0.28411560733374802</v>
      </c>
      <c r="C62">
        <v>0.38451004742399214</v>
      </c>
      <c r="D62">
        <v>0.54977955747932394</v>
      </c>
      <c r="E62">
        <v>0.64660427436407619</v>
      </c>
      <c r="F62">
        <v>0.7837777122910069</v>
      </c>
      <c r="G62">
        <v>0.82833832585605749</v>
      </c>
      <c r="H62">
        <v>0.88033483433292625</v>
      </c>
      <c r="I62">
        <v>0.96400227584536868</v>
      </c>
      <c r="J62">
        <v>1.0670074083767869</v>
      </c>
      <c r="K62">
        <v>1.2000335614122228</v>
      </c>
      <c r="L62">
        <v>1.3005913834355796</v>
      </c>
      <c r="M62">
        <v>1.2788032426055882</v>
      </c>
      <c r="N62">
        <v>1.2478204859846189</v>
      </c>
    </row>
    <row r="63" spans="2:30" x14ac:dyDescent="0.2">
      <c r="B63">
        <v>0.32259984194652336</v>
      </c>
      <c r="C63">
        <v>0.44783809865074881</v>
      </c>
      <c r="D63">
        <v>0.49299941962327903</v>
      </c>
      <c r="E63">
        <v>0.53961715233552965</v>
      </c>
      <c r="F63">
        <v>0.64394592086128966</v>
      </c>
      <c r="G63">
        <v>0.77772911814488466</v>
      </c>
      <c r="H63">
        <v>0.9629425261058282</v>
      </c>
      <c r="I63">
        <v>1.0168811711954771</v>
      </c>
      <c r="J63">
        <v>1.129813688767134</v>
      </c>
      <c r="K63">
        <v>1.2348227001314187</v>
      </c>
      <c r="L63">
        <v>1.3415502249215412</v>
      </c>
      <c r="M63">
        <v>1.4926961222086528</v>
      </c>
      <c r="N63">
        <v>1.5973079551615386</v>
      </c>
    </row>
    <row r="64" spans="2:30" x14ac:dyDescent="0.2">
      <c r="B64">
        <v>0.24209718211116449</v>
      </c>
      <c r="C64">
        <v>0.47871877021716769</v>
      </c>
      <c r="D64">
        <v>0.57017401652288069</v>
      </c>
      <c r="E64">
        <v>0.63039849060490649</v>
      </c>
      <c r="F64">
        <v>0.70696063151910327</v>
      </c>
      <c r="G64">
        <v>0.9435176687362069</v>
      </c>
      <c r="H64">
        <v>1.120632494804513</v>
      </c>
      <c r="I64">
        <v>1.0749502675506906</v>
      </c>
      <c r="J64">
        <v>1.1519105292538347</v>
      </c>
      <c r="K64">
        <v>1.2773811011872729</v>
      </c>
      <c r="L64">
        <v>1.3369846620938488</v>
      </c>
      <c r="M64">
        <v>1.4219917830254518</v>
      </c>
      <c r="N64">
        <v>1.5006625781004752</v>
      </c>
    </row>
    <row r="65" spans="2:14" x14ac:dyDescent="0.2">
      <c r="B65">
        <v>0.17042520558701346</v>
      </c>
      <c r="C65">
        <v>0.37104027934966444</v>
      </c>
      <c r="D65">
        <v>0.47444901941417905</v>
      </c>
      <c r="E65">
        <v>0.6272520464359107</v>
      </c>
      <c r="F65">
        <v>0.65245372909556376</v>
      </c>
      <c r="G65">
        <v>0.78389145838747087</v>
      </c>
      <c r="H65">
        <v>0.89953074612475292</v>
      </c>
      <c r="I65">
        <v>1.0994861558314422</v>
      </c>
      <c r="J65">
        <v>1.0447122684552588</v>
      </c>
      <c r="K65">
        <v>1.2214650800539291</v>
      </c>
      <c r="L65">
        <v>1.2203709715188205</v>
      </c>
      <c r="M65">
        <v>1.3382406790054262</v>
      </c>
      <c r="N65">
        <v>1.544376131953366</v>
      </c>
    </row>
    <row r="66" spans="2:14" x14ac:dyDescent="0.2">
      <c r="B66">
        <v>0.15369444220240383</v>
      </c>
      <c r="C66">
        <v>0.32678433296333276</v>
      </c>
      <c r="D66">
        <v>0.49621199510443204</v>
      </c>
      <c r="E66">
        <v>0.57599259656961632</v>
      </c>
      <c r="F66">
        <v>0.69648516107918179</v>
      </c>
      <c r="G66">
        <v>0.77883640506065843</v>
      </c>
      <c r="H66">
        <v>0.93887296485970728</v>
      </c>
      <c r="I66">
        <v>1.0209875535595985</v>
      </c>
      <c r="J66">
        <v>1.2713977061991661</v>
      </c>
      <c r="K66">
        <v>1.3772767684430138</v>
      </c>
      <c r="L66">
        <v>1.4140349771024772</v>
      </c>
      <c r="M66">
        <v>1.5497451351851217</v>
      </c>
      <c r="N66">
        <v>1.6375945428519167</v>
      </c>
    </row>
    <row r="67" spans="2:14" x14ac:dyDescent="0.2">
      <c r="B67">
        <v>0.23730220163244536</v>
      </c>
      <c r="C67">
        <v>0.33700853513609352</v>
      </c>
      <c r="D67">
        <v>0.40622533133146127</v>
      </c>
      <c r="E67">
        <v>0.53666327938168101</v>
      </c>
      <c r="F67">
        <v>0.67744917237101065</v>
      </c>
      <c r="G67">
        <v>0.76944828137662291</v>
      </c>
      <c r="H67">
        <v>0.93744950841747277</v>
      </c>
      <c r="I67">
        <v>1.0130075558371963</v>
      </c>
      <c r="J67">
        <v>1.122740689124563</v>
      </c>
      <c r="K67">
        <v>1.2692606111884435</v>
      </c>
      <c r="L67">
        <v>1.2267477267546025</v>
      </c>
      <c r="M67">
        <v>1.4621277175034326</v>
      </c>
      <c r="N67">
        <v>1.5693799464100011</v>
      </c>
    </row>
    <row r="68" spans="2:14" x14ac:dyDescent="0.2">
      <c r="B68">
        <v>0.18395846974346899</v>
      </c>
      <c r="C68">
        <v>0.34345705229134826</v>
      </c>
      <c r="D68">
        <v>0.46732517311453986</v>
      </c>
      <c r="E68">
        <v>0.50878899841740066</v>
      </c>
      <c r="F68">
        <v>0.65969929684149309</v>
      </c>
      <c r="G68">
        <v>0.80425605387816079</v>
      </c>
      <c r="H68">
        <v>0.89410427388078306</v>
      </c>
      <c r="I68">
        <v>0.95763215140115765</v>
      </c>
      <c r="J68">
        <v>1.0574764314050011</v>
      </c>
      <c r="K68">
        <v>1.3475576580712612</v>
      </c>
      <c r="L68">
        <v>1.3453900040983788</v>
      </c>
      <c r="M68">
        <v>1.7638678402582333</v>
      </c>
      <c r="N68">
        <v>1.809621336501918</v>
      </c>
    </row>
    <row r="69" spans="2:14" x14ac:dyDescent="0.2">
      <c r="B69">
        <v>0.21606193366457541</v>
      </c>
      <c r="C69">
        <v>0.35377877136985625</v>
      </c>
      <c r="D69">
        <v>0.41689265310163565</v>
      </c>
      <c r="E69">
        <v>0.55748681704560488</v>
      </c>
      <c r="F69">
        <v>0.6310616905596137</v>
      </c>
      <c r="G69">
        <v>0.76167368806433222</v>
      </c>
      <c r="H69">
        <v>0.96140819923091814</v>
      </c>
      <c r="I69">
        <v>0.98586187341979103</v>
      </c>
      <c r="J69">
        <v>1.0745762157566232</v>
      </c>
      <c r="K69">
        <v>1.1619737285519309</v>
      </c>
      <c r="L69">
        <v>1.5194072835068924</v>
      </c>
      <c r="M69">
        <v>1.7251163842863573</v>
      </c>
      <c r="N69">
        <v>1.8689342753684099</v>
      </c>
    </row>
    <row r="70" spans="2:14" x14ac:dyDescent="0.2">
      <c r="B70">
        <v>0.23976942217465783</v>
      </c>
      <c r="C70">
        <v>0.37462224709165531</v>
      </c>
      <c r="D70">
        <v>0.4474045169613185</v>
      </c>
      <c r="E70">
        <v>0.51758806512801647</v>
      </c>
      <c r="F70">
        <v>0.64299242244928489</v>
      </c>
      <c r="G70">
        <v>0.70142172144666703</v>
      </c>
      <c r="H70">
        <v>0.76949362727869075</v>
      </c>
      <c r="I70">
        <v>0.94393050915523058</v>
      </c>
      <c r="J70">
        <v>1.1273260002374446</v>
      </c>
      <c r="K70">
        <v>1.1885052269240604</v>
      </c>
      <c r="L70">
        <v>1.2996106724922021</v>
      </c>
      <c r="M70">
        <v>1.4363320345089297</v>
      </c>
      <c r="N70">
        <v>1.8101239677090697</v>
      </c>
    </row>
    <row r="71" spans="2:14" x14ac:dyDescent="0.2">
      <c r="B71">
        <v>0.16557430232406145</v>
      </c>
      <c r="C71">
        <v>0.3755266886549577</v>
      </c>
      <c r="D71">
        <v>0.50219892161644497</v>
      </c>
      <c r="E71">
        <v>0.59847822245069426</v>
      </c>
      <c r="F71">
        <v>0.67041333432385819</v>
      </c>
      <c r="G71">
        <v>0.76372212034762788</v>
      </c>
      <c r="H71">
        <v>0.85225304297184945</v>
      </c>
      <c r="I71">
        <v>0.9056577223790131</v>
      </c>
      <c r="J71">
        <v>1.0930609903856301</v>
      </c>
      <c r="K71">
        <v>1.193116283413848</v>
      </c>
      <c r="L71">
        <v>1.4021881470309865</v>
      </c>
      <c r="M71">
        <v>1.3838851192660355</v>
      </c>
      <c r="N71">
        <v>1.679810606502941</v>
      </c>
    </row>
    <row r="72" spans="2:14" x14ac:dyDescent="0.2">
      <c r="B72">
        <v>0.25604120108276629</v>
      </c>
      <c r="C72">
        <v>0.37866836546727717</v>
      </c>
      <c r="D72">
        <v>0.51193629157717735</v>
      </c>
      <c r="E72">
        <v>0.63415806000724118</v>
      </c>
      <c r="F72">
        <v>0.66269648983085805</v>
      </c>
      <c r="G72">
        <v>0.79832983286675441</v>
      </c>
      <c r="H72">
        <v>0.89066262406746899</v>
      </c>
      <c r="I72">
        <v>0.92756766632002796</v>
      </c>
      <c r="J72">
        <v>0.93867413235082808</v>
      </c>
      <c r="K72">
        <v>1.1002360575827053</v>
      </c>
      <c r="L72">
        <v>1.1950968330804148</v>
      </c>
      <c r="M72">
        <v>1.4005080042566163</v>
      </c>
      <c r="N72">
        <v>1.8643191472335885</v>
      </c>
    </row>
    <row r="73" spans="2:14" x14ac:dyDescent="0.2">
      <c r="B73">
        <v>0.34071356954003346</v>
      </c>
      <c r="C73">
        <v>0.43110104467736615</v>
      </c>
      <c r="D73">
        <v>0.56762416733085319</v>
      </c>
      <c r="E73">
        <v>0.68769901669468125</v>
      </c>
      <c r="F73">
        <v>0.74466953819208603</v>
      </c>
      <c r="G73">
        <v>0.84911278277048496</v>
      </c>
      <c r="H73">
        <v>0.90351887285161714</v>
      </c>
      <c r="I73">
        <v>0.96379372091168247</v>
      </c>
      <c r="J73">
        <v>0.9693392340526652</v>
      </c>
      <c r="K73">
        <v>1.0187605128993755</v>
      </c>
      <c r="L73">
        <v>1.0254160096344338</v>
      </c>
      <c r="M73">
        <v>1.1195992354280584</v>
      </c>
      <c r="N73">
        <v>1.1871322015767927</v>
      </c>
    </row>
    <row r="74" spans="2:14" x14ac:dyDescent="0.2">
      <c r="B74">
        <v>0.30512597935244412</v>
      </c>
      <c r="C74">
        <v>0.48013074744876666</v>
      </c>
      <c r="D74">
        <v>0.5540735658841347</v>
      </c>
      <c r="E74">
        <v>0.67639425356324212</v>
      </c>
      <c r="F74">
        <v>0.7515442747732074</v>
      </c>
      <c r="G74">
        <v>0.78295904813763539</v>
      </c>
      <c r="H74">
        <v>0.93352976879631411</v>
      </c>
      <c r="I74">
        <v>0.94087373353573822</v>
      </c>
      <c r="J74">
        <v>1.0278097889436417</v>
      </c>
      <c r="K74">
        <v>1.0346643795953734</v>
      </c>
      <c r="L74">
        <v>1.1074719448373247</v>
      </c>
      <c r="M74">
        <v>1.3201529744170144</v>
      </c>
      <c r="N74">
        <v>1.3759132732333512</v>
      </c>
    </row>
    <row r="75" spans="2:14" x14ac:dyDescent="0.2">
      <c r="B75">
        <v>0.24051349592455123</v>
      </c>
      <c r="C75">
        <v>0.39128733647804587</v>
      </c>
      <c r="D75">
        <v>0.51036264416105359</v>
      </c>
      <c r="E75">
        <v>0.58325382429853412</v>
      </c>
      <c r="F75">
        <v>0.68831301958454205</v>
      </c>
      <c r="G75">
        <v>0.79210721126238925</v>
      </c>
      <c r="H75">
        <v>0.86232747063884985</v>
      </c>
      <c r="I75">
        <v>0.90140992979863377</v>
      </c>
      <c r="J75">
        <v>1.0056247680088539</v>
      </c>
      <c r="K75">
        <v>1.0584545983428115</v>
      </c>
      <c r="L75">
        <v>1.089917331855224</v>
      </c>
      <c r="M75">
        <v>1.1868672974877512</v>
      </c>
      <c r="N75">
        <v>1.31729540976306</v>
      </c>
    </row>
    <row r="76" spans="2:14" x14ac:dyDescent="0.2">
      <c r="B76">
        <v>0.14851421967811951</v>
      </c>
      <c r="C76">
        <v>0.37531587637655761</v>
      </c>
      <c r="D76">
        <v>0.51466251857326439</v>
      </c>
      <c r="E76">
        <v>0.60515469234188557</v>
      </c>
      <c r="F76">
        <v>0.7169049273716358</v>
      </c>
      <c r="G76">
        <v>0.80334283055415778</v>
      </c>
      <c r="H76">
        <v>0.8964606587444004</v>
      </c>
      <c r="I76">
        <v>1.027403782821215</v>
      </c>
      <c r="J76">
        <v>1.0701929476063812</v>
      </c>
      <c r="K76">
        <v>1.1534127652765649</v>
      </c>
      <c r="L76">
        <v>1.2548584199786263</v>
      </c>
      <c r="M76">
        <v>1.2305981016701484</v>
      </c>
      <c r="N76">
        <v>1.3292100047811701</v>
      </c>
    </row>
    <row r="77" spans="2:14" x14ac:dyDescent="0.2">
      <c r="B77">
        <v>0.31173625747832784</v>
      </c>
      <c r="C77">
        <v>0.44316769130573452</v>
      </c>
      <c r="D77">
        <v>0.54793623844112493</v>
      </c>
      <c r="E77">
        <v>0.66832907492177851</v>
      </c>
      <c r="F77">
        <v>0.77124758693740503</v>
      </c>
      <c r="G77">
        <v>0.83786180144056766</v>
      </c>
      <c r="H77">
        <v>0.91518119387373209</v>
      </c>
      <c r="I77">
        <v>1.0597126933603929</v>
      </c>
      <c r="J77">
        <v>1.1084133825909115</v>
      </c>
      <c r="K77">
        <v>1.0893179507064692</v>
      </c>
      <c r="L77">
        <v>1.2755547857902654</v>
      </c>
      <c r="M77">
        <v>1.2666671862609538</v>
      </c>
      <c r="N77">
        <v>1.3729769878629738</v>
      </c>
    </row>
    <row r="78" spans="2:14" x14ac:dyDescent="0.2">
      <c r="B78">
        <v>0.22928535044447715</v>
      </c>
      <c r="C78">
        <v>0.42727688063317076</v>
      </c>
      <c r="D78">
        <v>0.52999837254399162</v>
      </c>
      <c r="E78">
        <v>0.6434202408970201</v>
      </c>
      <c r="F78">
        <v>0.75666446676021482</v>
      </c>
      <c r="G78">
        <v>0.85777460583313481</v>
      </c>
      <c r="H78">
        <v>0.91936506035138277</v>
      </c>
      <c r="I78">
        <v>1.059508688562214</v>
      </c>
      <c r="J78">
        <v>1.2048515272627685</v>
      </c>
      <c r="K78">
        <v>1.1865599683238401</v>
      </c>
      <c r="L78">
        <v>1.3442069727085237</v>
      </c>
      <c r="M78">
        <v>1.5057405287597174</v>
      </c>
      <c r="N78">
        <v>1.5342752737874343</v>
      </c>
    </row>
    <row r="79" spans="2:14" x14ac:dyDescent="0.2">
      <c r="B79">
        <v>0.22155185011342807</v>
      </c>
      <c r="C79">
        <v>0.41123075786384566</v>
      </c>
      <c r="D79">
        <v>0.56321429289966563</v>
      </c>
      <c r="E79">
        <v>0.68687928439364632</v>
      </c>
      <c r="F79">
        <v>0.8450131704792061</v>
      </c>
      <c r="G79">
        <v>0.91526317639069532</v>
      </c>
      <c r="H79">
        <v>0.95624412096835276</v>
      </c>
      <c r="I79">
        <v>1.1662877495082145</v>
      </c>
      <c r="J79">
        <v>1.165052409758232</v>
      </c>
      <c r="K79">
        <v>1.4319307615929948</v>
      </c>
      <c r="L79">
        <v>1.4307769271602846</v>
      </c>
      <c r="M79">
        <v>1.5292484339448946</v>
      </c>
      <c r="N79">
        <v>1.7610363568821203</v>
      </c>
    </row>
    <row r="80" spans="2:14" x14ac:dyDescent="0.2">
      <c r="B80">
        <v>0.24435457124898147</v>
      </c>
      <c r="C80">
        <v>0.40271840027120842</v>
      </c>
      <c r="D80">
        <v>0.54110581680589664</v>
      </c>
      <c r="E80">
        <v>0.6698745094829911</v>
      </c>
      <c r="F80">
        <v>0.89332529958225848</v>
      </c>
      <c r="G80">
        <v>0.97814820219671827</v>
      </c>
      <c r="H80">
        <v>1.0159919230644385</v>
      </c>
      <c r="I80">
        <v>1.1133045523083376</v>
      </c>
      <c r="J80">
        <v>1.1455800785854915</v>
      </c>
      <c r="K80">
        <v>1.2588729195605441</v>
      </c>
      <c r="L80">
        <v>1.4242847498447093</v>
      </c>
      <c r="M80">
        <v>1.5267768138725317</v>
      </c>
      <c r="N80">
        <v>1.9347810337551952</v>
      </c>
    </row>
    <row r="81" spans="2:14" x14ac:dyDescent="0.2">
      <c r="B81">
        <v>0.23327588278065114</v>
      </c>
      <c r="C81">
        <v>0.42594650367940473</v>
      </c>
      <c r="D81">
        <v>0.54847999528718028</v>
      </c>
      <c r="E81">
        <v>0.64071729834913538</v>
      </c>
      <c r="F81">
        <v>0.79454101758094087</v>
      </c>
      <c r="G81">
        <v>0.9952598335795686</v>
      </c>
      <c r="H81">
        <v>1.0942123603378286</v>
      </c>
      <c r="I81">
        <v>1.1400710578625988</v>
      </c>
      <c r="J81">
        <v>1.2293644462291726</v>
      </c>
      <c r="K81">
        <v>1.2794409783138354</v>
      </c>
      <c r="L81">
        <v>1.3995691350929826</v>
      </c>
      <c r="M81">
        <v>1.4465634847617064</v>
      </c>
      <c r="N81">
        <v>1.6171668936843857</v>
      </c>
    </row>
    <row r="82" spans="2:14" x14ac:dyDescent="0.2">
      <c r="B82">
        <v>0.20678315179888093</v>
      </c>
      <c r="C82">
        <v>0.36104333135132527</v>
      </c>
      <c r="D82">
        <v>0.53547905578373201</v>
      </c>
      <c r="E82">
        <v>0.66271489236668879</v>
      </c>
      <c r="F82">
        <v>0.79421664678066184</v>
      </c>
      <c r="G82">
        <v>0.9158737165234232</v>
      </c>
      <c r="H82">
        <v>1.1907710370758771</v>
      </c>
      <c r="I82">
        <v>1.2163213312289451</v>
      </c>
      <c r="J82">
        <v>1.271804510867774</v>
      </c>
      <c r="K82">
        <v>1.3180755662650945</v>
      </c>
      <c r="L82">
        <v>1.4064095202631981</v>
      </c>
      <c r="M82">
        <v>1.6424079622850827</v>
      </c>
      <c r="N82">
        <v>1.8989958892859364</v>
      </c>
    </row>
    <row r="83" spans="2:14" x14ac:dyDescent="0.2">
      <c r="B83">
        <v>0.22520538657335915</v>
      </c>
      <c r="C83">
        <v>0.42376303154957623</v>
      </c>
      <c r="D83">
        <v>0.49225944954960188</v>
      </c>
      <c r="E83">
        <v>0.61741658311636038</v>
      </c>
      <c r="F83">
        <v>0.82367687945828583</v>
      </c>
      <c r="G83">
        <v>0.97002404207731752</v>
      </c>
      <c r="H83">
        <v>1.0792522866127936</v>
      </c>
      <c r="I83">
        <v>1.2123667205628943</v>
      </c>
      <c r="J83">
        <v>1.2879070195203492</v>
      </c>
      <c r="K83">
        <v>1.3346965989155664</v>
      </c>
      <c r="L83">
        <v>1.4501747934017304</v>
      </c>
      <c r="M83">
        <v>1.6029579737971498</v>
      </c>
      <c r="N83">
        <v>1.7072802088289305</v>
      </c>
    </row>
    <row r="84" spans="2:14" x14ac:dyDescent="0.2">
      <c r="B84">
        <v>0.21922532213759338</v>
      </c>
      <c r="C84">
        <v>0.35977999645386111</v>
      </c>
      <c r="D84">
        <v>0.47664241571308491</v>
      </c>
      <c r="E84">
        <v>0.60135325054139821</v>
      </c>
      <c r="F84">
        <v>0.6531302771782691</v>
      </c>
      <c r="G84">
        <v>0.88067025747186467</v>
      </c>
      <c r="H84">
        <v>0.96611046110405674</v>
      </c>
      <c r="I84">
        <v>1.1054641141319979</v>
      </c>
      <c r="J84">
        <v>1.2883494947113137</v>
      </c>
      <c r="K84">
        <v>1.3009906097902504</v>
      </c>
      <c r="L84">
        <v>1.3556347204155956</v>
      </c>
      <c r="M84">
        <v>1.4549225330536786</v>
      </c>
      <c r="N84">
        <v>1.6235025380073829</v>
      </c>
    </row>
    <row r="85" spans="2:14" x14ac:dyDescent="0.2">
      <c r="B85">
        <v>0.28827361819411668</v>
      </c>
      <c r="C85">
        <v>0.39165748369653791</v>
      </c>
      <c r="D85">
        <v>0.51774359096792655</v>
      </c>
      <c r="E85">
        <v>0.5950911469672171</v>
      </c>
      <c r="F85">
        <v>0.71768048223536063</v>
      </c>
      <c r="G85">
        <v>0.80275369842452149</v>
      </c>
      <c r="H85">
        <v>1.0374109676518177</v>
      </c>
      <c r="I85">
        <v>1.0687903190963044</v>
      </c>
      <c r="J85">
        <v>1.3049943918602809</v>
      </c>
      <c r="K85">
        <v>1.5747140095646319</v>
      </c>
      <c r="L85">
        <v>1.3432047820102888</v>
      </c>
      <c r="M85">
        <v>1.5568391457464987</v>
      </c>
      <c r="N85">
        <v>1.755627090019702</v>
      </c>
    </row>
    <row r="86" spans="2:14" x14ac:dyDescent="0.2">
      <c r="B86">
        <v>0.24192183667111569</v>
      </c>
      <c r="C86">
        <v>0.43408225799180095</v>
      </c>
      <c r="D86">
        <v>0.50784999545103227</v>
      </c>
      <c r="E86">
        <v>0.60348826532948008</v>
      </c>
      <c r="F86">
        <v>0.68976810028025826</v>
      </c>
      <c r="G86">
        <v>0.77471898933441619</v>
      </c>
      <c r="H86">
        <v>0.83722594066019329</v>
      </c>
      <c r="I86">
        <v>0.91568844157426887</v>
      </c>
      <c r="J86">
        <v>1.0620309307679059</v>
      </c>
      <c r="K86">
        <v>0.96818514681059609</v>
      </c>
      <c r="L86">
        <v>1.3336567151096113</v>
      </c>
      <c r="M86">
        <v>1.5773549394628226</v>
      </c>
      <c r="N86">
        <v>1.5836552606035459</v>
      </c>
    </row>
    <row r="87" spans="2:14" x14ac:dyDescent="0.2">
      <c r="B87">
        <v>0.19830637309475097</v>
      </c>
      <c r="C87">
        <v>0.3982752478970199</v>
      </c>
      <c r="D87">
        <v>0.52798778893380194</v>
      </c>
      <c r="E87">
        <v>0.59520438679692833</v>
      </c>
      <c r="F87">
        <v>0.68596759929798679</v>
      </c>
      <c r="G87">
        <v>0.73654037909546233</v>
      </c>
      <c r="H87">
        <v>0.81809528647604746</v>
      </c>
      <c r="I87">
        <v>0.81914845180598761</v>
      </c>
      <c r="J87">
        <v>0.94734698837514619</v>
      </c>
      <c r="K87">
        <v>0.8157862010174356</v>
      </c>
      <c r="L87">
        <v>1.18283159906225</v>
      </c>
      <c r="M87">
        <v>1.3194748156182425</v>
      </c>
      <c r="N87">
        <v>1.5784266295281495</v>
      </c>
    </row>
    <row r="88" spans="2:14" x14ac:dyDescent="0.2">
      <c r="B88">
        <v>0.20618455099390659</v>
      </c>
      <c r="C88">
        <v>0.37438923170715149</v>
      </c>
      <c r="D88">
        <v>0.49502077531854383</v>
      </c>
      <c r="E88">
        <v>0.60269383772919305</v>
      </c>
      <c r="F88">
        <v>0.69679902917815761</v>
      </c>
      <c r="G88">
        <v>0.74444715993833022</v>
      </c>
      <c r="H88">
        <v>0.83931376851745787</v>
      </c>
      <c r="I88">
        <v>0.8777874254735899</v>
      </c>
      <c r="J88">
        <v>0.95905181183449739</v>
      </c>
      <c r="K88">
        <v>0.9351304867056931</v>
      </c>
      <c r="L88">
        <v>1.0175703935394129</v>
      </c>
      <c r="M88" s="27">
        <v>1.0690698536953969</v>
      </c>
      <c r="N88">
        <v>1.1205693138513806</v>
      </c>
    </row>
    <row r="89" spans="2:14" x14ac:dyDescent="0.2">
      <c r="B89" t="s">
        <v>175</v>
      </c>
    </row>
    <row r="90" spans="2:14" x14ac:dyDescent="0.2">
      <c r="B90">
        <f>wtage_cv!C2*wtage_mean!C2</f>
        <v>2.1605510945793906E-2</v>
      </c>
      <c r="C90">
        <f>wtage_cv!D2*wtage_mean!D2</f>
        <v>2.4038473844709508E-2</v>
      </c>
      <c r="D90">
        <f>wtage_cv!E2*wtage_mean!E2</f>
        <v>1.1108916272130493E-2</v>
      </c>
      <c r="E90">
        <f>wtage_cv!F2*wtage_mean!F2</f>
        <v>1.3068533163785145E-2</v>
      </c>
      <c r="F90">
        <f>wtage_cv!G2*wtage_mean!G2</f>
        <v>1.3648809510765853E-2</v>
      </c>
      <c r="G90">
        <f>wtage_cv!H2*wtage_mean!H2</f>
        <v>2.5390761757355985E-2</v>
      </c>
      <c r="H90">
        <f>wtage_cv!I2*wtage_mean!I2</f>
        <v>1.6035710094865079E-2</v>
      </c>
      <c r="I90">
        <f>wtage_cv!J2*wtage_mean!J2</f>
        <v>4.7859539566722266E-2</v>
      </c>
      <c r="J90">
        <f>wtage_cv!K2*wtage_mean!K2</f>
        <v>2.8840172967857115E-2</v>
      </c>
      <c r="K90">
        <f>wtage_cv!L2*wtage_mean!L2</f>
        <v>6.1713662493758176E-2</v>
      </c>
      <c r="L90">
        <f>wtage_cv!M2*wtage_mean!M2</f>
        <v>2.9896979942965987E-2</v>
      </c>
      <c r="M90">
        <f>wtage_cv!N2*wtage_mean!N2</f>
        <v>7.910110684412934E-2</v>
      </c>
      <c r="N90">
        <f>wtage_cv!O2*wtage_mean!O2</f>
        <v>4.2479677303573223E-2</v>
      </c>
    </row>
    <row r="91" spans="2:14" x14ac:dyDescent="0.2">
      <c r="B91">
        <f>wtage_cv!C3*wtage_mean!C3</f>
        <v>1.3015417022223362E-2</v>
      </c>
      <c r="C91">
        <f>wtage_cv!D3*wtage_mean!D3</f>
        <v>1.7768446571274465E-2</v>
      </c>
      <c r="D91">
        <f>wtage_cv!E3*wtage_mean!E3</f>
        <v>2.9994918701463549E-2</v>
      </c>
      <c r="E91">
        <f>wtage_cv!F3*wtage_mean!F3</f>
        <v>3.4743527446876407E-2</v>
      </c>
      <c r="F91">
        <f>wtage_cv!G3*wtage_mean!G3</f>
        <v>1.9882479710128069E-2</v>
      </c>
      <c r="G91">
        <f>wtage_cv!H3*wtage_mean!H3</f>
        <v>1.9242316914404669E-2</v>
      </c>
      <c r="H91">
        <f>wtage_cv!I3*wtage_mean!I3</f>
        <v>2.9120940972879272E-2</v>
      </c>
      <c r="I91">
        <f>wtage_cv!J3*wtage_mean!J3</f>
        <v>2.8386883584663705E-2</v>
      </c>
      <c r="J91">
        <f>wtage_cv!K3*wtage_mean!K3</f>
        <v>4.095097215641718E-2</v>
      </c>
      <c r="K91">
        <f>wtage_cv!L3*wtage_mean!L3</f>
        <v>4.3180728135590978E-2</v>
      </c>
      <c r="L91">
        <f>wtage_cv!M3*wtage_mean!M3</f>
        <v>9.9111137645221378E-2</v>
      </c>
      <c r="M91">
        <f>wtage_cv!N3*wtage_mean!N3</f>
        <v>6.310821557195688E-2</v>
      </c>
      <c r="N91">
        <f>wtage_cv!O3*wtage_mean!O3</f>
        <v>7.0176807987822901E-2</v>
      </c>
    </row>
    <row r="92" spans="2:14" x14ac:dyDescent="0.2">
      <c r="B92">
        <f>wtage_cv!C4*wtage_mean!C4</f>
        <v>7.2637929918347201E-3</v>
      </c>
      <c r="C92">
        <f>wtage_cv!D4*wtage_mean!D4</f>
        <v>3.3678402326582715E-3</v>
      </c>
      <c r="D92">
        <f>wtage_cv!E4*wtage_mean!E4</f>
        <v>1.5743790716515802E-2</v>
      </c>
      <c r="E92">
        <f>wtage_cv!F4*wtage_mean!F4</f>
        <v>3.4785541179796535E-2</v>
      </c>
      <c r="F92">
        <f>wtage_cv!G4*wtage_mean!G4</f>
        <v>4.8427503300075843E-2</v>
      </c>
      <c r="G92">
        <f>wtage_cv!H4*wtage_mean!H4</f>
        <v>3.7807827005884503E-2</v>
      </c>
      <c r="H92">
        <f>wtage_cv!I4*wtage_mean!I4</f>
        <v>2.4526743477875947E-2</v>
      </c>
      <c r="I92">
        <f>wtage_cv!J4*wtage_mean!J4</f>
        <v>3.725259074960497E-2</v>
      </c>
      <c r="J92">
        <f>wtage_cv!K4*wtage_mean!K4</f>
        <v>4.5262268736013765E-2</v>
      </c>
      <c r="K92">
        <f>wtage_cv!L4*wtage_mean!L4</f>
        <v>7.0996465919369173E-2</v>
      </c>
      <c r="L92">
        <f>wtage_cv!M4*wtage_mean!M4</f>
        <v>8.4197804013198818E-2</v>
      </c>
      <c r="M92">
        <f>wtage_cv!N4*wtage_mean!N4</f>
        <v>0.13713108116623382</v>
      </c>
      <c r="N92">
        <f>wtage_cv!O4*wtage_mean!O4</f>
        <v>8.0226889441312232E-2</v>
      </c>
    </row>
    <row r="93" spans="2:14" x14ac:dyDescent="0.2">
      <c r="B93">
        <f>wtage_cv!C5*wtage_mean!C5</f>
        <v>3.0867138429038453E-2</v>
      </c>
      <c r="C93">
        <f>wtage_cv!D5*wtage_mean!D5</f>
        <v>1.197308747390723E-2</v>
      </c>
      <c r="D93">
        <f>wtage_cv!E5*wtage_mean!E5</f>
        <v>6.443091285062136E-3</v>
      </c>
      <c r="E93">
        <f>wtage_cv!F5*wtage_mean!F5</f>
        <v>1.7013992270406415E-2</v>
      </c>
      <c r="F93">
        <f>wtage_cv!G5*wtage_mean!G5</f>
        <v>4.4153068000637404E-2</v>
      </c>
      <c r="G93">
        <f>wtage_cv!H5*wtage_mean!H5</f>
        <v>0.11282103563237657</v>
      </c>
      <c r="H93">
        <f>wtage_cv!I5*wtage_mean!I5</f>
        <v>7.1400329542210317E-2</v>
      </c>
      <c r="I93">
        <f>wtage_cv!J5*wtage_mean!J5</f>
        <v>6.0052165632532822E-2</v>
      </c>
      <c r="J93">
        <f>wtage_cv!K5*wtage_mean!K5</f>
        <v>6.2632486146578167E-2</v>
      </c>
      <c r="K93">
        <f>wtage_cv!L5*wtage_mean!L5</f>
        <v>5.6807063274520543E-2</v>
      </c>
      <c r="L93">
        <f>wtage_cv!M5*wtage_mean!M5</f>
        <v>7.8558952131443191E-2</v>
      </c>
      <c r="M93">
        <f>wtage_cv!N5*wtage_mean!N5</f>
        <v>0.13370763651123857</v>
      </c>
      <c r="N93">
        <f>wtage_cv!O5*wtage_mean!O5</f>
        <v>9.1608310111962313E-2</v>
      </c>
    </row>
    <row r="94" spans="2:14" x14ac:dyDescent="0.2">
      <c r="B94">
        <f>wtage_cv!C6*wtage_mean!C6</f>
        <v>1.7587718896782008E-2</v>
      </c>
      <c r="C94">
        <f>wtage_cv!D6*wtage_mean!D6</f>
        <v>1.7543510630382668E-2</v>
      </c>
      <c r="D94">
        <f>wtage_cv!E6*wtage_mean!E6</f>
        <v>1.2891361966266246E-2</v>
      </c>
      <c r="E94">
        <f>wtage_cv!F6*wtage_mean!F6</f>
        <v>8.1151002019320979E-3</v>
      </c>
      <c r="F94">
        <f>wtage_cv!G6*wtage_mean!G6</f>
        <v>1.872521150471395E-2</v>
      </c>
      <c r="G94">
        <f>wtage_cv!H6*wtage_mean!H6</f>
        <v>3.4076106403545754E-2</v>
      </c>
      <c r="H94">
        <f>wtage_cv!I6*wtage_mean!I6</f>
        <v>8.1516954180810841E-2</v>
      </c>
      <c r="I94">
        <f>wtage_cv!J6*wtage_mean!J6</f>
        <v>8.6935965900645368E-2</v>
      </c>
      <c r="J94">
        <f>wtage_cv!K6*wtage_mean!K6</f>
        <v>5.4726444494838627E-2</v>
      </c>
      <c r="K94">
        <f>wtage_cv!L6*wtage_mean!L6</f>
        <v>0.13062539469657938</v>
      </c>
      <c r="L94">
        <f>wtage_cv!M6*wtage_mean!M6</f>
        <v>6.5389336033693846E-2</v>
      </c>
      <c r="M94">
        <f>wtage_cv!N6*wtage_mean!N6</f>
        <v>0.42053745543324272</v>
      </c>
      <c r="N94">
        <f>wtage_cv!O6*wtage_mean!O6</f>
        <v>0.12822775641357628</v>
      </c>
    </row>
    <row r="95" spans="2:14" x14ac:dyDescent="0.2">
      <c r="B95">
        <f>wtage_cv!C7*wtage_mean!C7</f>
        <v>2.5513371687887022E-2</v>
      </c>
      <c r="C95">
        <f>wtage_cv!D7*wtage_mean!D7</f>
        <v>3.2509206516860067E-2</v>
      </c>
      <c r="D95">
        <f>wtage_cv!E7*wtage_mean!E7</f>
        <v>2.2163649947297966E-2</v>
      </c>
      <c r="E95">
        <f>wtage_cv!F7*wtage_mean!F7</f>
        <v>1.391282925291369E-2</v>
      </c>
      <c r="F95">
        <f>wtage_cv!G7*wtage_mean!G7</f>
        <v>9.8581696131320364E-3</v>
      </c>
      <c r="G95">
        <f>wtage_cv!H7*wtage_mean!H7</f>
        <v>1.7537504078250964E-2</v>
      </c>
      <c r="H95">
        <f>wtage_cv!I7*wtage_mean!I7</f>
        <v>3.4525518435055004E-2</v>
      </c>
      <c r="I95">
        <f>wtage_cv!J7*wtage_mean!J7</f>
        <v>5.4035478138232527E-2</v>
      </c>
      <c r="J95">
        <f>wtage_cv!K7*wtage_mean!K7</f>
        <v>0.14434834886846373</v>
      </c>
      <c r="K95">
        <f>wtage_cv!L7*wtage_mean!L7</f>
        <v>0.1167915394450722</v>
      </c>
      <c r="L95">
        <f>wtage_cv!M7*wtage_mean!M7</f>
        <v>0.10090836652101519</v>
      </c>
      <c r="M95">
        <f>wtage_cv!N7*wtage_mean!N7</f>
        <v>7.1130489304419911E-2</v>
      </c>
      <c r="N95">
        <f>wtage_cv!O7*wtage_mean!O7</f>
        <v>0.22138977715706074</v>
      </c>
    </row>
    <row r="96" spans="2:14" x14ac:dyDescent="0.2">
      <c r="B96">
        <f>wtage_cv!C8*wtage_mean!C8</f>
        <v>2.5731641886464884E-2</v>
      </c>
      <c r="C96">
        <f>wtage_cv!D8*wtage_mean!D8</f>
        <v>1.1230953696053494E-2</v>
      </c>
      <c r="D96">
        <f>wtage_cv!E8*wtage_mean!E8</f>
        <v>8.0259967250999441E-3</v>
      </c>
      <c r="E96">
        <f>wtage_cv!F8*wtage_mean!F8</f>
        <v>1.2404352033908318E-2</v>
      </c>
      <c r="F96">
        <f>wtage_cv!G8*wtage_mean!G8</f>
        <v>1.3520515615812948E-2</v>
      </c>
      <c r="G96">
        <f>wtage_cv!H8*wtage_mean!H8</f>
        <v>1.927005280253561E-2</v>
      </c>
      <c r="H96">
        <f>wtage_cv!I8*wtage_mean!I8</f>
        <v>3.4269131122031123E-2</v>
      </c>
      <c r="I96">
        <f>wtage_cv!J8*wtage_mean!J8</f>
        <v>6.8189947617358526E-2</v>
      </c>
      <c r="J96">
        <f>wtage_cv!K8*wtage_mean!K8</f>
        <v>0.13633274429940898</v>
      </c>
      <c r="K96">
        <f>wtage_cv!L8*wtage_mean!L8</f>
        <v>0.10762386117198712</v>
      </c>
      <c r="L96">
        <f>wtage_cv!M8*wtage_mean!M8</f>
        <v>0.23789743120431853</v>
      </c>
      <c r="M96">
        <f>wtage_cv!N8*wtage_mean!N8</f>
        <v>0.10693794489786153</v>
      </c>
      <c r="N96">
        <f>wtage_cv!O8*wtage_mean!O8</f>
        <v>8.4328509824944137E-2</v>
      </c>
    </row>
    <row r="97" spans="2:14" x14ac:dyDescent="0.2">
      <c r="B97">
        <f>wtage_cv!C9*wtage_mean!C9</f>
        <v>2.3109863382409536E-2</v>
      </c>
      <c r="C97">
        <f>wtage_cv!D9*wtage_mean!D9</f>
        <v>3.3703402748761185E-2</v>
      </c>
      <c r="D97">
        <f>wtage_cv!E9*wtage_mean!E9</f>
        <v>2.0551089224946337E-2</v>
      </c>
      <c r="E97">
        <f>wtage_cv!F9*wtage_mean!F9</f>
        <v>7.4034885532874503E-3</v>
      </c>
      <c r="F97">
        <f>wtage_cv!G9*wtage_mean!G9</f>
        <v>2.0498448407348397E-2</v>
      </c>
      <c r="G97">
        <f>wtage_cv!H9*wtage_mean!H9</f>
        <v>2.8560943996386447E-2</v>
      </c>
      <c r="H97">
        <f>wtage_cv!I9*wtage_mean!I9</f>
        <v>2.3569207306726847E-2</v>
      </c>
      <c r="I97">
        <f>wtage_cv!J9*wtage_mean!J9</f>
        <v>5.930252886207589E-2</v>
      </c>
      <c r="J97">
        <f>wtage_cv!K9*wtage_mean!K9</f>
        <v>0.10222434805817548</v>
      </c>
      <c r="K97">
        <f>wtage_cv!L9*wtage_mean!L9</f>
        <v>0.14439876144864094</v>
      </c>
      <c r="L97">
        <f>wtage_cv!M9*wtage_mean!M9</f>
        <v>0.17612253190853688</v>
      </c>
      <c r="M97">
        <f>wtage_cv!N9*wtage_mean!N9</f>
        <v>0.19175023717040499</v>
      </c>
      <c r="N97">
        <f>wtage_cv!O9*wtage_mean!O9</f>
        <v>0.16686458923009692</v>
      </c>
    </row>
    <row r="98" spans="2:14" x14ac:dyDescent="0.2">
      <c r="B98">
        <f>wtage_cv!C10*wtage_mean!C10</f>
        <v>4.4693493110326502E-3</v>
      </c>
      <c r="C98">
        <f>wtage_cv!D10*wtage_mean!D10</f>
        <v>6.7722168949817703E-3</v>
      </c>
      <c r="D98">
        <f>wtage_cv!E10*wtage_mean!E10</f>
        <v>1.2955398254711953E-2</v>
      </c>
      <c r="E98">
        <f>wtage_cv!F10*wtage_mean!F10</f>
        <v>1.2801451867552419E-2</v>
      </c>
      <c r="F98">
        <f>wtage_cv!G10*wtage_mean!G10</f>
        <v>5.8623126288312299E-3</v>
      </c>
      <c r="G98">
        <f>wtage_cv!H10*wtage_mean!H10</f>
        <v>2.049601822799639E-2</v>
      </c>
      <c r="H98">
        <f>wtage_cv!I10*wtage_mean!I10</f>
        <v>3.2765308705453654E-2</v>
      </c>
      <c r="I98">
        <f>wtage_cv!J10*wtage_mean!J10</f>
        <v>4.5366013781436815E-2</v>
      </c>
      <c r="J98">
        <f>wtage_cv!K10*wtage_mean!K10</f>
        <v>0.15936891977489148</v>
      </c>
      <c r="K98">
        <f>wtage_cv!L10*wtage_mean!L10</f>
        <v>0.17671645540448175</v>
      </c>
      <c r="L98">
        <f>wtage_cv!M10*wtage_mean!M10</f>
        <v>0.45429565499517527</v>
      </c>
      <c r="M98">
        <f>wtage_cv!N10*wtage_mean!N10</f>
        <v>0.56753245079688908</v>
      </c>
      <c r="N98">
        <f>wtage_cv!O10*wtage_mean!O10</f>
        <v>0.29228757385604731</v>
      </c>
    </row>
    <row r="99" spans="2:14" x14ac:dyDescent="0.2">
      <c r="B99">
        <f>wtage_cv!C11*wtage_mean!C11</f>
        <v>1.3171789957300973E-2</v>
      </c>
      <c r="C99">
        <f>wtage_cv!D11*wtage_mean!D11</f>
        <v>5.3785812332921004E-3</v>
      </c>
      <c r="D99">
        <f>wtage_cv!E11*wtage_mean!E11</f>
        <v>6.435429792429101E-3</v>
      </c>
      <c r="E99">
        <f>wtage_cv!F11*wtage_mean!F11</f>
        <v>1.5328220559178721E-2</v>
      </c>
      <c r="F99">
        <f>wtage_cv!G11*wtage_mean!G11</f>
        <v>1.210605103525359E-2</v>
      </c>
      <c r="G99">
        <f>wtage_cv!H11*wtage_mean!H11</f>
        <v>8.426377025440664E-3</v>
      </c>
      <c r="H99">
        <f>wtage_cv!I11*wtage_mean!I11</f>
        <v>2.610569666220874E-2</v>
      </c>
      <c r="I99">
        <f>wtage_cv!J11*wtage_mean!J11</f>
        <v>5.6069563932533824E-2</v>
      </c>
      <c r="J99">
        <f>wtage_cv!K11*wtage_mean!K11</f>
        <v>5.0912492512405351E-2</v>
      </c>
      <c r="K99">
        <f>wtage_cv!L11*wtage_mean!L11</f>
        <v>0.12829365493963202</v>
      </c>
      <c r="L99">
        <f>wtage_cv!M11*wtage_mean!M11</f>
        <v>0.51720014081080368</v>
      </c>
      <c r="M99">
        <f>wtage_cv!N11*wtage_mean!N11</f>
        <v>0.78242646915272052</v>
      </c>
      <c r="N99">
        <f>wtage_cv!O11*wtage_mean!O11</f>
        <v>0.52555338540201191</v>
      </c>
    </row>
    <row r="100" spans="2:14" x14ac:dyDescent="0.2">
      <c r="B100">
        <f>wtage_cv!C12*wtage_mean!C12</f>
        <v>1.4189696574606479E-2</v>
      </c>
      <c r="C100">
        <f>wtage_cv!D12*wtage_mean!D12</f>
        <v>1.4503995079652878E-2</v>
      </c>
      <c r="D100">
        <f>wtage_cv!E12*wtage_mean!E12</f>
        <v>8.0229281793451242E-3</v>
      </c>
      <c r="E100">
        <f>wtage_cv!F12*wtage_mean!F12</f>
        <v>1.1789586344021502E-2</v>
      </c>
      <c r="F100">
        <f>wtage_cv!G12*wtage_mean!G12</f>
        <v>2.7060846253570723E-2</v>
      </c>
      <c r="G100">
        <f>wtage_cv!H12*wtage_mean!H12</f>
        <v>2.4006624476892856E-2</v>
      </c>
      <c r="H100">
        <f>wtage_cv!I12*wtage_mean!I12</f>
        <v>1.9062170074444499E-2</v>
      </c>
      <c r="I100">
        <f>wtage_cv!J12*wtage_mean!J12</f>
        <v>4.9236391466986801E-2</v>
      </c>
      <c r="J100">
        <f>wtage_cv!K12*wtage_mean!K12</f>
        <v>6.4022005350431621E-2</v>
      </c>
      <c r="K100">
        <f>wtage_cv!L12*wtage_mean!L12</f>
        <v>8.827839043847821E-2</v>
      </c>
      <c r="L100">
        <f>wtage_cv!M12*wtage_mean!M12</f>
        <v>0.13933049149908658</v>
      </c>
      <c r="M100">
        <f>wtage_cv!N12*wtage_mean!N12</f>
        <v>0.14092158463530743</v>
      </c>
      <c r="N100">
        <f>wtage_cv!O12*wtage_mean!O12</f>
        <v>0.46592200640435399</v>
      </c>
    </row>
    <row r="101" spans="2:14" x14ac:dyDescent="0.2">
      <c r="B101">
        <f>wtage_cv!C13*wtage_mean!C13</f>
        <v>1.3677534933665362E-2</v>
      </c>
      <c r="C101">
        <f>wtage_cv!D13*wtage_mean!D13</f>
        <v>8.4961305235765686E-3</v>
      </c>
      <c r="D101">
        <f>wtage_cv!E13*wtage_mean!E13</f>
        <v>1.1496138051558845E-2</v>
      </c>
      <c r="E101">
        <f>wtage_cv!F13*wtage_mean!F13</f>
        <v>7.5775071708233856E-3</v>
      </c>
      <c r="F101">
        <f>wtage_cv!G13*wtage_mean!G13</f>
        <v>1.3102605715001096E-2</v>
      </c>
      <c r="G101">
        <f>wtage_cv!H13*wtage_mean!H13</f>
        <v>2.5345229043366002E-2</v>
      </c>
      <c r="H101">
        <f>wtage_cv!I13*wtage_mean!I13</f>
        <v>3.17447881000869E-2</v>
      </c>
      <c r="I101">
        <f>wtage_cv!J13*wtage_mean!J13</f>
        <v>2.7309222656311676E-2</v>
      </c>
      <c r="J101">
        <f>wtage_cv!K13*wtage_mean!K13</f>
        <v>5.7896127278441005E-2</v>
      </c>
      <c r="K101">
        <f>wtage_cv!L13*wtage_mean!L13</f>
        <v>6.5651513992143043E-2</v>
      </c>
      <c r="L101">
        <f>wtage_cv!M13*wtage_mean!M13</f>
        <v>0.10274910447230118</v>
      </c>
      <c r="M101">
        <f>wtage_cv!N13*wtage_mean!N13</f>
        <v>0.33854930508656883</v>
      </c>
      <c r="N101">
        <f>wtage_cv!O13*wtage_mean!O13</f>
        <v>0.26692889417656013</v>
      </c>
    </row>
    <row r="102" spans="2:14" x14ac:dyDescent="0.2">
      <c r="B102">
        <f>wtage_cv!C14*wtage_mean!C14</f>
        <v>4.8818654124485302E-3</v>
      </c>
      <c r="C102">
        <f>wtage_cv!D14*wtage_mean!D14</f>
        <v>1.0235689054621553E-2</v>
      </c>
      <c r="D102">
        <f>wtage_cv!E14*wtage_mean!E14</f>
        <v>8.7677975926454925E-3</v>
      </c>
      <c r="E102">
        <f>wtage_cv!F14*wtage_mean!F14</f>
        <v>1.0880373875077351E-2</v>
      </c>
      <c r="F102">
        <f>wtage_cv!G14*wtage_mean!G14</f>
        <v>1.08208287575893E-2</v>
      </c>
      <c r="G102">
        <f>wtage_cv!H14*wtage_mean!H14</f>
        <v>1.9388832244645219E-2</v>
      </c>
      <c r="H102">
        <f>wtage_cv!I14*wtage_mean!I14</f>
        <v>3.6393163525064463E-2</v>
      </c>
      <c r="I102">
        <f>wtage_cv!J14*wtage_mean!J14</f>
        <v>5.655652374813689E-2</v>
      </c>
      <c r="J102">
        <f>wtage_cv!K14*wtage_mean!K14</f>
        <v>5.3194161342388184E-2</v>
      </c>
      <c r="K102">
        <f>wtage_cv!L14*wtage_mean!L14</f>
        <v>6.5343010188604778E-2</v>
      </c>
      <c r="L102">
        <f>wtage_cv!M14*wtage_mean!M14</f>
        <v>0.1365450274743048</v>
      </c>
      <c r="M102">
        <f>wtage_cv!N14*wtage_mean!N14</f>
        <v>0.28144931371418158</v>
      </c>
      <c r="N102">
        <f>wtage_cv!O14*wtage_mean!O14</f>
        <v>0.22444362193762477</v>
      </c>
    </row>
    <row r="103" spans="2:14" x14ac:dyDescent="0.2">
      <c r="B103">
        <f>wtage_cv!C15*wtage_mean!C15</f>
        <v>1.6737650826872418E-2</v>
      </c>
      <c r="C103">
        <f>wtage_cv!D15*wtage_mean!D15</f>
        <v>5.2511140973194497E-3</v>
      </c>
      <c r="D103">
        <f>wtage_cv!E15*wtage_mean!E15</f>
        <v>8.1259830153391967E-3</v>
      </c>
      <c r="E103">
        <f>wtage_cv!F15*wtage_mean!F15</f>
        <v>1.5077705438664506E-2</v>
      </c>
      <c r="F103">
        <f>wtage_cv!G15*wtage_mean!G15</f>
        <v>1.5460233845623174E-2</v>
      </c>
      <c r="G103">
        <f>wtage_cv!H15*wtage_mean!H15</f>
        <v>1.683473792887516E-2</v>
      </c>
      <c r="H103">
        <f>wtage_cv!I15*wtage_mean!I15</f>
        <v>3.0535333452417851E-2</v>
      </c>
      <c r="I103">
        <f>wtage_cv!J15*wtage_mean!J15</f>
        <v>7.6785512877227943E-2</v>
      </c>
      <c r="J103">
        <f>wtage_cv!K15*wtage_mean!K15</f>
        <v>6.0222122947239484E-2</v>
      </c>
      <c r="K103">
        <f>wtage_cv!L15*wtage_mean!L15</f>
        <v>5.3764210147808279E-2</v>
      </c>
      <c r="L103">
        <f>wtage_cv!M15*wtage_mean!M15</f>
        <v>0.1385255439165429</v>
      </c>
      <c r="M103">
        <f>wtage_cv!N15*wtage_mean!N15</f>
        <v>0.16441997407191447</v>
      </c>
      <c r="N103">
        <f>wtage_cv!O15*wtage_mean!O15</f>
        <v>8.99097598067507E-2</v>
      </c>
    </row>
    <row r="104" spans="2:14" x14ac:dyDescent="0.2">
      <c r="B104">
        <f>wtage_cv!C16*wtage_mean!C16</f>
        <v>1.6799403318294222E-2</v>
      </c>
      <c r="C104">
        <f>wtage_cv!D16*wtage_mean!D16</f>
        <v>5.6214327521066582E-3</v>
      </c>
      <c r="D104">
        <f>wtage_cv!E16*wtage_mean!E16</f>
        <v>4.9635906702323465E-3</v>
      </c>
      <c r="E104">
        <f>wtage_cv!F16*wtage_mean!F16</f>
        <v>8.0325797424672107E-3</v>
      </c>
      <c r="F104">
        <f>wtage_cv!G16*wtage_mean!G16</f>
        <v>1.7975918223089509E-2</v>
      </c>
      <c r="G104">
        <f>wtage_cv!H16*wtage_mean!H16</f>
        <v>2.8854892876366278E-2</v>
      </c>
      <c r="H104">
        <f>wtage_cv!I16*wtage_mean!I16</f>
        <v>2.8348144985594168E-2</v>
      </c>
      <c r="I104">
        <f>wtage_cv!J16*wtage_mean!J16</f>
        <v>5.3329929037502458E-2</v>
      </c>
      <c r="J104">
        <f>wtage_cv!K16*wtage_mean!K16</f>
        <v>8.7882674218316359E-2</v>
      </c>
      <c r="K104">
        <f>wtage_cv!L16*wtage_mean!L16</f>
        <v>6.9830973491799606E-2</v>
      </c>
      <c r="L104">
        <f>wtage_cv!M16*wtage_mean!M16</f>
        <v>0.27062992703019967</v>
      </c>
      <c r="M104">
        <f>wtage_cv!N16*wtage_mean!N16</f>
        <v>0.26512521123249777</v>
      </c>
      <c r="N104">
        <f>wtage_cv!O16*wtage_mean!O16</f>
        <v>0.33326801034906295</v>
      </c>
    </row>
    <row r="105" spans="2:14" x14ac:dyDescent="0.2">
      <c r="B105">
        <f>wtage_cv!C17*wtage_mean!C17</f>
        <v>1.3426053606173173E-2</v>
      </c>
      <c r="C105">
        <f>wtage_cv!D17*wtage_mean!D17</f>
        <v>7.0020256028939703E-3</v>
      </c>
      <c r="D105">
        <f>wtage_cv!E17*wtage_mean!E17</f>
        <v>5.6935996605837168E-3</v>
      </c>
      <c r="E105">
        <f>wtage_cv!F17*wtage_mean!F17</f>
        <v>7.3497479713529202E-3</v>
      </c>
      <c r="F105">
        <f>wtage_cv!G17*wtage_mean!G17</f>
        <v>1.2553865110541735E-2</v>
      </c>
      <c r="G105">
        <f>wtage_cv!H17*wtage_mean!H17</f>
        <v>2.4335311396662462E-2</v>
      </c>
      <c r="H105">
        <f>wtage_cv!I17*wtage_mean!I17</f>
        <v>3.456763241482011E-2</v>
      </c>
      <c r="I105">
        <f>wtage_cv!J17*wtage_mean!J17</f>
        <v>3.5748486660474366E-2</v>
      </c>
      <c r="J105">
        <f>wtage_cv!K17*wtage_mean!K17</f>
        <v>9.8673541297737297E-2</v>
      </c>
      <c r="K105">
        <f>wtage_cv!L17*wtage_mean!L17</f>
        <v>0.13058847467680842</v>
      </c>
      <c r="L105">
        <f>wtage_cv!M17*wtage_mean!M17</f>
        <v>0.11213830918547436</v>
      </c>
      <c r="M105">
        <f>wtage_cv!N17*wtage_mean!N17</f>
        <v>0.15142103456012734</v>
      </c>
      <c r="N105">
        <f>wtage_cv!O17*wtage_mean!O17</f>
        <v>0.12244338882284463</v>
      </c>
    </row>
    <row r="106" spans="2:14" x14ac:dyDescent="0.2">
      <c r="B106">
        <f>wtage_cv!C18*wtage_mean!C18</f>
        <v>9.4583497679540766E-3</v>
      </c>
      <c r="C106">
        <f>wtage_cv!D18*wtage_mean!D18</f>
        <v>1.0006096804423588E-2</v>
      </c>
      <c r="D106">
        <f>wtage_cv!E18*wtage_mean!E18</f>
        <v>6.2656586453668436E-3</v>
      </c>
      <c r="E106">
        <f>wtage_cv!F18*wtage_mean!F18</f>
        <v>6.6436391043575614E-3</v>
      </c>
      <c r="F106">
        <f>wtage_cv!G18*wtage_mean!G18</f>
        <v>1.2274326424189966E-2</v>
      </c>
      <c r="G106">
        <f>wtage_cv!H18*wtage_mean!H18</f>
        <v>2.0832593987976298E-2</v>
      </c>
      <c r="H106">
        <f>wtage_cv!I18*wtage_mean!I18</f>
        <v>3.9458917956707966E-2</v>
      </c>
      <c r="I106">
        <f>wtage_cv!J18*wtage_mean!J18</f>
        <v>5.601285586972498E-2</v>
      </c>
      <c r="J106">
        <f>wtage_cv!K18*wtage_mean!K18</f>
        <v>5.6725614026344136E-2</v>
      </c>
      <c r="K106">
        <f>wtage_cv!L18*wtage_mean!L18</f>
        <v>0.11366441562090375</v>
      </c>
      <c r="L106">
        <f>wtage_cv!M18*wtage_mean!M18</f>
        <v>0.15627717639020081</v>
      </c>
      <c r="M106">
        <f>wtage_cv!N18*wtage_mean!N18</f>
        <v>0.11586208495792708</v>
      </c>
      <c r="N106">
        <f>wtage_cv!O18*wtage_mean!O18</f>
        <v>8.724899802209915E-2</v>
      </c>
    </row>
    <row r="107" spans="2:14" x14ac:dyDescent="0.2">
      <c r="B107">
        <f>wtage_cv!C19*wtage_mean!C19</f>
        <v>1.050093825810911E-2</v>
      </c>
      <c r="C107">
        <f>wtage_cv!D19*wtage_mean!D19</f>
        <v>1.1378078058090811E-2</v>
      </c>
      <c r="D107">
        <f>wtage_cv!E19*wtage_mean!E19</f>
        <v>1.0099950714866211E-2</v>
      </c>
      <c r="E107">
        <f>wtage_cv!F19*wtage_mean!F19</f>
        <v>7.1334333161020957E-3</v>
      </c>
      <c r="F107">
        <f>wtage_cv!G19*wtage_mean!G19</f>
        <v>1.1611775442226578E-2</v>
      </c>
      <c r="G107">
        <f>wtage_cv!H19*wtage_mean!H19</f>
        <v>1.8441736572166204E-2</v>
      </c>
      <c r="H107">
        <f>wtage_cv!I19*wtage_mean!I19</f>
        <v>2.6218197841872612E-2</v>
      </c>
      <c r="I107">
        <f>wtage_cv!J19*wtage_mean!J19</f>
        <v>6.9241399317073987E-2</v>
      </c>
      <c r="J107">
        <f>wtage_cv!K19*wtage_mean!K19</f>
        <v>8.7825372347733424E-2</v>
      </c>
      <c r="K107">
        <f>wtage_cv!L19*wtage_mean!L19</f>
        <v>8.6570288862177061E-2</v>
      </c>
      <c r="L107">
        <f>wtage_cv!M19*wtage_mean!M19</f>
        <v>8.0151533710141692E-2</v>
      </c>
      <c r="M107">
        <f>wtage_cv!N19*wtage_mean!N19</f>
        <v>0.23107341463541467</v>
      </c>
      <c r="N107">
        <f>wtage_cv!O19*wtage_mean!O19</f>
        <v>0.10531096589374288</v>
      </c>
    </row>
    <row r="108" spans="2:14" x14ac:dyDescent="0.2">
      <c r="B108">
        <f>wtage_cv!C20*wtage_mean!C20</f>
        <v>5.600873819731028E-3</v>
      </c>
      <c r="C108">
        <f>wtage_cv!D20*wtage_mean!D20</f>
        <v>8.968674581816936E-3</v>
      </c>
      <c r="D108">
        <f>wtage_cv!E20*wtage_mean!E20</f>
        <v>2.5832669155345891E-2</v>
      </c>
      <c r="E108">
        <f>wtage_cv!F20*wtage_mean!F20</f>
        <v>1.7252325563403448E-2</v>
      </c>
      <c r="F108">
        <f>wtage_cv!G20*wtage_mean!G20</f>
        <v>1.8419984772639938E-2</v>
      </c>
      <c r="G108">
        <f>wtage_cv!H20*wtage_mean!H20</f>
        <v>2.6075809453949397E-2</v>
      </c>
      <c r="H108">
        <f>wtage_cv!I20*wtage_mean!I20</f>
        <v>3.7870832744948901E-2</v>
      </c>
      <c r="I108">
        <f>wtage_cv!J20*wtage_mean!J20</f>
        <v>5.4867572664381407E-2</v>
      </c>
      <c r="J108">
        <f>wtage_cv!K20*wtage_mean!K20</f>
        <v>0.11414252843488229</v>
      </c>
      <c r="K108">
        <f>wtage_cv!L20*wtage_mean!L20</f>
        <v>0.1030205392069022</v>
      </c>
      <c r="L108">
        <f>wtage_cv!M20*wtage_mean!M20</f>
        <v>9.0082093406405606E-2</v>
      </c>
      <c r="M108">
        <f>wtage_cv!N20*wtage_mean!N20</f>
        <v>0.30284307462843052</v>
      </c>
      <c r="N108">
        <f>wtage_cv!O20*wtage_mean!O20</f>
        <v>8.8794780872570436E-2</v>
      </c>
    </row>
    <row r="109" spans="2:14" x14ac:dyDescent="0.2">
      <c r="B109">
        <f>wtage_cv!C21*wtage_mean!C21</f>
        <v>2.591988028855851E-2</v>
      </c>
      <c r="C109">
        <f>wtage_cv!D21*wtage_mean!D21</f>
        <v>3.2324253122258074E-3</v>
      </c>
      <c r="D109">
        <f>wtage_cv!E21*wtage_mean!E21</f>
        <v>9.4290136417258079E-3</v>
      </c>
      <c r="E109">
        <f>wtage_cv!F21*wtage_mean!F21</f>
        <v>3.2025852718202394E-2</v>
      </c>
      <c r="F109">
        <f>wtage_cv!G21*wtage_mean!G21</f>
        <v>3.0029727327996039E-2</v>
      </c>
      <c r="G109">
        <f>wtage_cv!H21*wtage_mean!H21</f>
        <v>3.6251951688028979E-2</v>
      </c>
      <c r="H109">
        <f>wtage_cv!I21*wtage_mean!I21</f>
        <v>3.4792477313108632E-2</v>
      </c>
      <c r="I109">
        <f>wtage_cv!J21*wtage_mean!J21</f>
        <v>4.7864974709216336E-2</v>
      </c>
      <c r="J109">
        <f>wtage_cv!K21*wtage_mean!K21</f>
        <v>7.3831644237323385E-2</v>
      </c>
      <c r="K109">
        <f>wtage_cv!L21*wtage_mean!L21</f>
        <v>8.7069417723174447E-2</v>
      </c>
      <c r="L109">
        <f>wtage_cv!M21*wtage_mean!M21</f>
        <v>0.12385325371783328</v>
      </c>
      <c r="M109">
        <f>wtage_cv!N21*wtage_mean!N21</f>
        <v>0.125971074752627</v>
      </c>
      <c r="N109">
        <f>wtage_cv!O21*wtage_mean!O21</f>
        <v>0.1231195641700429</v>
      </c>
    </row>
    <row r="110" spans="2:14" x14ac:dyDescent="0.2">
      <c r="B110">
        <f>wtage_cv!C22*wtage_mean!C22</f>
        <v>5.2283081565932281E-3</v>
      </c>
      <c r="C110">
        <f>wtage_cv!D22*wtage_mean!D22</f>
        <v>1.270196313555008E-2</v>
      </c>
      <c r="D110">
        <f>wtage_cv!E22*wtage_mean!E22</f>
        <v>4.3912152494259222E-3</v>
      </c>
      <c r="E110">
        <f>wtage_cv!F22*wtage_mean!F22</f>
        <v>1.0573828864328916E-2</v>
      </c>
      <c r="F110">
        <f>wtage_cv!G22*wtage_mean!G22</f>
        <v>3.0224091789472572E-2</v>
      </c>
      <c r="G110">
        <f>wtage_cv!H22*wtage_mean!H22</f>
        <v>4.098613446732529E-2</v>
      </c>
      <c r="H110">
        <f>wtage_cv!I22*wtage_mean!I22</f>
        <v>4.9872931938378467E-2</v>
      </c>
      <c r="I110">
        <f>wtage_cv!J22*wtage_mean!J22</f>
        <v>5.2176694214267051E-2</v>
      </c>
      <c r="J110">
        <f>wtage_cv!K22*wtage_mean!K22</f>
        <v>6.1318963128656763E-2</v>
      </c>
      <c r="K110">
        <f>wtage_cv!L22*wtage_mean!L22</f>
        <v>8.9858230286252935E-2</v>
      </c>
      <c r="L110">
        <f>wtage_cv!M22*wtage_mean!M22</f>
        <v>0.31622822356452368</v>
      </c>
      <c r="M110">
        <f>wtage_cv!N22*wtage_mean!N22</f>
        <v>0.14602542434754393</v>
      </c>
      <c r="N110">
        <f>wtage_cv!O22*wtage_mean!O22</f>
        <v>0.21035065048582785</v>
      </c>
    </row>
    <row r="111" spans="2:14" x14ac:dyDescent="0.2">
      <c r="B111">
        <f>wtage_cv!C23*wtage_mean!C23</f>
        <v>8.0574660045931376E-3</v>
      </c>
      <c r="C111">
        <f>wtage_cv!D23*wtage_mean!D23</f>
        <v>2.4543817427334063E-3</v>
      </c>
      <c r="D111">
        <f>wtage_cv!E23*wtage_mean!E23</f>
        <v>1.5476927682073762E-2</v>
      </c>
      <c r="E111">
        <f>wtage_cv!F23*wtage_mean!F23</f>
        <v>8.0633227987382851E-3</v>
      </c>
      <c r="F111">
        <f>wtage_cv!G23*wtage_mean!G23</f>
        <v>2.1431727902909044E-2</v>
      </c>
      <c r="G111">
        <f>wtage_cv!H23*wtage_mean!H23</f>
        <v>5.3120131350732985E-2</v>
      </c>
      <c r="H111">
        <f>wtage_cv!I23*wtage_mean!I23</f>
        <v>8.173862350597641E-2</v>
      </c>
      <c r="I111">
        <f>wtage_cv!J23*wtage_mean!J23</f>
        <v>0.10844095682316303</v>
      </c>
      <c r="J111">
        <f>wtage_cv!K23*wtage_mean!K23</f>
        <v>8.9125032327238035E-2</v>
      </c>
      <c r="K111">
        <f>wtage_cv!L23*wtage_mean!L23</f>
        <v>0.10105343516359436</v>
      </c>
      <c r="L111">
        <f>wtage_cv!M23*wtage_mean!M23</f>
        <v>0.13993649629193544</v>
      </c>
      <c r="M111">
        <f>wtage_cv!N23*wtage_mean!N23</f>
        <v>0.22340509333517394</v>
      </c>
      <c r="N111">
        <f>wtage_cv!O23*wtage_mean!O23</f>
        <v>0.46940078865257101</v>
      </c>
    </row>
    <row r="112" spans="2:14" x14ac:dyDescent="0.2">
      <c r="B112">
        <f>wtage_cv!C24*wtage_mean!C24</f>
        <v>8.5999821985912866E-3</v>
      </c>
      <c r="C112">
        <f>wtage_cv!D24*wtage_mean!D24</f>
        <v>5.1820676125130336E-3</v>
      </c>
      <c r="D112">
        <f>wtage_cv!E24*wtage_mean!E24</f>
        <v>3.8885286879941265E-3</v>
      </c>
      <c r="E112">
        <f>wtage_cv!F24*wtage_mean!F24</f>
        <v>1.9006832519492166E-2</v>
      </c>
      <c r="F112">
        <f>wtage_cv!G24*wtage_mean!G24</f>
        <v>2.4656450126351016E-2</v>
      </c>
      <c r="G112">
        <f>wtage_cv!H24*wtage_mean!H24</f>
        <v>3.7551069290020493E-2</v>
      </c>
      <c r="H112">
        <f>wtage_cv!I24*wtage_mean!I24</f>
        <v>7.4271306788840849E-2</v>
      </c>
      <c r="I112">
        <f>wtage_cv!J24*wtage_mean!J24</f>
        <v>9.3639291950518816E-2</v>
      </c>
      <c r="J112">
        <f>wtage_cv!K24*wtage_mean!K24</f>
        <v>0.10364826271499068</v>
      </c>
      <c r="K112">
        <f>wtage_cv!L24*wtage_mean!L24</f>
        <v>0.10616431357259488</v>
      </c>
      <c r="L112">
        <f>wtage_cv!M24*wtage_mean!M24</f>
        <v>0.13590377376341969</v>
      </c>
      <c r="M112">
        <f>wtage_cv!N24*wtage_mean!N24</f>
        <v>0.22884772535880665</v>
      </c>
      <c r="N112">
        <f>wtage_cv!O24*wtage_mean!O24</f>
        <v>0.14434513769989354</v>
      </c>
    </row>
    <row r="113" spans="2:14" x14ac:dyDescent="0.2">
      <c r="B113">
        <f>wtage_cv!C25*wtage_mean!C25</f>
        <v>1.7387987008662315E-2</v>
      </c>
      <c r="C113">
        <f>wtage_cv!D25*wtage_mean!D25</f>
        <v>7.7785961157367887E-3</v>
      </c>
      <c r="D113">
        <f>wtage_cv!E25*wtage_mean!E25</f>
        <v>6.6374244515394346E-3</v>
      </c>
      <c r="E113">
        <f>wtage_cv!F25*wtage_mean!F25</f>
        <v>5.0225198264168946E-3</v>
      </c>
      <c r="F113">
        <f>wtage_cv!G25*wtage_mean!G25</f>
        <v>1.5110730561995857E-2</v>
      </c>
      <c r="G113">
        <f>wtage_cv!H25*wtage_mean!H25</f>
        <v>2.7259550496140799E-2</v>
      </c>
      <c r="H113">
        <f>wtage_cv!I25*wtage_mean!I25</f>
        <v>5.5728904933301598E-2</v>
      </c>
      <c r="I113">
        <f>wtage_cv!J25*wtage_mean!J25</f>
        <v>0.13276654505416041</v>
      </c>
      <c r="J113">
        <f>wtage_cv!K25*wtage_mean!K25</f>
        <v>0.16242999190188592</v>
      </c>
      <c r="K113">
        <f>wtage_cv!L25*wtage_mean!L25</f>
        <v>0.18276193266217505</v>
      </c>
      <c r="L113">
        <f>wtage_cv!M25*wtage_mean!M25</f>
        <v>0.15177440830233507</v>
      </c>
      <c r="M113">
        <f>wtage_cv!N25*wtage_mean!N25</f>
        <v>0.27296227683625945</v>
      </c>
      <c r="N113">
        <f>wtage_cv!O25*wtage_mean!O25</f>
        <v>0.15405520419755861</v>
      </c>
    </row>
    <row r="114" spans="2:14" x14ac:dyDescent="0.2">
      <c r="B114">
        <f>wtage_cv!C26*wtage_mean!C26</f>
        <v>2.7943016935181517E-3</v>
      </c>
      <c r="C114">
        <f>wtage_cv!D26*wtage_mean!D26</f>
        <v>8.2077600324647199E-3</v>
      </c>
      <c r="D114">
        <f>wtage_cv!E26*wtage_mean!E26</f>
        <v>8.25584143100902E-3</v>
      </c>
      <c r="E114">
        <f>wtage_cv!F26*wtage_mean!F26</f>
        <v>6.5213714131758796E-3</v>
      </c>
      <c r="F114">
        <f>wtage_cv!G26*wtage_mean!G26</f>
        <v>6.0765904969572954E-3</v>
      </c>
      <c r="G114">
        <f>wtage_cv!H26*wtage_mean!H26</f>
        <v>2.1149012917125027E-2</v>
      </c>
      <c r="H114">
        <f>wtage_cv!I26*wtage_mean!I26</f>
        <v>4.5075605447653197E-2</v>
      </c>
      <c r="I114">
        <f>wtage_cv!J26*wtage_mean!J26</f>
        <v>7.7963545144927537E-2</v>
      </c>
      <c r="J114">
        <f>wtage_cv!K26*wtage_mean!K26</f>
        <v>0.18973927742814664</v>
      </c>
      <c r="K114">
        <f>wtage_cv!L26*wtage_mean!L26</f>
        <v>0.25888010962552371</v>
      </c>
      <c r="L114">
        <f>wtage_cv!M26*wtage_mean!M26</f>
        <v>0.16657992701738275</v>
      </c>
      <c r="M114">
        <f>wtage_cv!N26*wtage_mean!N26</f>
        <v>0.27220902098920585</v>
      </c>
      <c r="N114">
        <f>wtage_cv!O26*wtage_mean!O26</f>
        <v>0.42751495446358528</v>
      </c>
    </row>
    <row r="115" spans="2:14" x14ac:dyDescent="0.2">
      <c r="B115">
        <f>wtage_cv!C27*wtage_mean!C27</f>
        <v>1.2866777637524848E-2</v>
      </c>
      <c r="C115">
        <f>wtage_cv!D27*wtage_mean!D27</f>
        <v>1.8126959633735162E-3</v>
      </c>
      <c r="D115">
        <f>wtage_cv!E27*wtage_mean!E27</f>
        <v>9.7566693647431063E-3</v>
      </c>
      <c r="E115">
        <f>wtage_cv!F27*wtage_mean!F27</f>
        <v>1.0115138813771095E-2</v>
      </c>
      <c r="F115">
        <f>wtage_cv!G27*wtage_mean!G27</f>
        <v>1.3181778309316709E-2</v>
      </c>
      <c r="G115">
        <f>wtage_cv!H27*wtage_mean!H27</f>
        <v>1.0884866757575322E-2</v>
      </c>
      <c r="H115">
        <f>wtage_cv!I27*wtage_mean!I27</f>
        <v>4.6418425530878771E-2</v>
      </c>
      <c r="I115">
        <f>wtage_cv!J27*wtage_mean!J27</f>
        <v>7.8529867085969374E-2</v>
      </c>
      <c r="J115">
        <f>wtage_cv!K27*wtage_mean!K27</f>
        <v>0.11961116390328577</v>
      </c>
      <c r="K115">
        <f>wtage_cv!L27*wtage_mean!L27</f>
        <v>0.72422229584409814</v>
      </c>
      <c r="L115">
        <f>wtage_cv!M27*wtage_mean!M27</f>
        <v>0.71309240236708737</v>
      </c>
      <c r="M115">
        <f>wtage_cv!N27*wtage_mean!N27</f>
        <v>0.66560442504182094</v>
      </c>
      <c r="N115">
        <f>wtage_cv!O27*wtage_mean!O27</f>
        <v>1.0957472721794419</v>
      </c>
    </row>
    <row r="116" spans="2:14" x14ac:dyDescent="0.2">
      <c r="B116">
        <v>3.0653685103343542E-2</v>
      </c>
      <c r="C116">
        <v>4.8177411168512417E-3</v>
      </c>
      <c r="D116">
        <v>4.0736912721617861E-3</v>
      </c>
      <c r="E116">
        <v>9.1496369767275574E-3</v>
      </c>
      <c r="F116">
        <v>1.0911663595174106E-2</v>
      </c>
      <c r="G116">
        <v>1.4030174769784272E-2</v>
      </c>
      <c r="H116">
        <v>1.6258581655547888E-2</v>
      </c>
      <c r="I116">
        <v>4.6177721320902032E-2</v>
      </c>
      <c r="J116">
        <v>8.5541558262263798E-2</v>
      </c>
      <c r="K116">
        <v>0.14837243306446538</v>
      </c>
      <c r="L116" s="20">
        <f>AVERAGE(M116,K116)</f>
        <v>0.23580198980142353</v>
      </c>
      <c r="M116">
        <v>0.32323154653838165</v>
      </c>
      <c r="N116">
        <v>0.17471388456853371</v>
      </c>
    </row>
    <row r="117" spans="2:14" x14ac:dyDescent="0.2">
      <c r="B117" t="s">
        <v>176</v>
      </c>
    </row>
    <row r="118" spans="2:14" x14ac:dyDescent="0.2">
      <c r="B118">
        <v>5.6643329999999997E-3</v>
      </c>
      <c r="C118">
        <v>7.9617430000000003E-3</v>
      </c>
      <c r="D118">
        <v>2.2169879999999999E-2</v>
      </c>
      <c r="E118">
        <v>5.0861570000000002E-2</v>
      </c>
      <c r="F118">
        <v>4.2036860000000002E-2</v>
      </c>
      <c r="G118">
        <v>8.9720800000000003E-2</v>
      </c>
      <c r="H118">
        <v>8.4929900000000003E-2</v>
      </c>
      <c r="I118">
        <v>8.2338339999999996E-2</v>
      </c>
      <c r="J118">
        <v>0.1434609</v>
      </c>
      <c r="K118">
        <v>0.13236590000000001</v>
      </c>
      <c r="L118">
        <v>0.26049640000000002</v>
      </c>
      <c r="M118">
        <v>0.52405049999999997</v>
      </c>
      <c r="N118">
        <v>0.95762159999999996</v>
      </c>
    </row>
    <row r="119" spans="2:14" x14ac:dyDescent="0.2">
      <c r="B119">
        <v>1.7228070000000002E-2</v>
      </c>
      <c r="C119">
        <v>1.0639590000000001E-2</v>
      </c>
      <c r="D119">
        <v>8.2465760000000003E-3</v>
      </c>
      <c r="E119">
        <v>2.8821010000000001E-2</v>
      </c>
      <c r="F119">
        <v>7.9533419999999994E-2</v>
      </c>
      <c r="G119">
        <v>4.868248E-2</v>
      </c>
      <c r="H119">
        <v>8.0422750000000001E-2</v>
      </c>
      <c r="I119">
        <v>0.12532380000000001</v>
      </c>
      <c r="J119">
        <v>0.1355246</v>
      </c>
      <c r="K119">
        <v>0.22240579999999999</v>
      </c>
      <c r="L119">
        <v>0.22710520000000001</v>
      </c>
      <c r="M119">
        <v>0.61902460000000004</v>
      </c>
      <c r="N119">
        <v>0.4083328</v>
      </c>
    </row>
    <row r="120" spans="2:14" x14ac:dyDescent="0.2">
      <c r="B120">
        <v>1.589138E-2</v>
      </c>
      <c r="C120">
        <v>1.269955E-2</v>
      </c>
      <c r="D120">
        <v>1.859945E-2</v>
      </c>
      <c r="E120">
        <v>1.186771E-2</v>
      </c>
      <c r="F120">
        <v>3.8559879999999998E-2</v>
      </c>
      <c r="G120">
        <v>8.1656500000000007E-2</v>
      </c>
      <c r="H120">
        <v>8.8960520000000001E-2</v>
      </c>
      <c r="I120">
        <v>9.3645489999999998E-2</v>
      </c>
      <c r="J120">
        <v>0.1589672</v>
      </c>
      <c r="K120">
        <v>0.12671279999999999</v>
      </c>
      <c r="L120">
        <v>0.32887490000000003</v>
      </c>
      <c r="M120">
        <v>0.2171158</v>
      </c>
      <c r="N120">
        <v>0.32085639999999999</v>
      </c>
    </row>
    <row r="121" spans="2:14" x14ac:dyDescent="0.2">
      <c r="B121">
        <v>1.716954E-2</v>
      </c>
      <c r="C121">
        <v>1.8718729999999999E-2</v>
      </c>
      <c r="D121">
        <v>1.146195E-2</v>
      </c>
      <c r="E121">
        <v>1.9553439999999998E-2</v>
      </c>
      <c r="F121">
        <v>2.4088499999999999E-2</v>
      </c>
      <c r="G121">
        <v>7.8111310000000003E-2</v>
      </c>
      <c r="H121">
        <v>0.1052405</v>
      </c>
      <c r="I121">
        <v>0.18357619999999999</v>
      </c>
      <c r="J121">
        <v>0.21776470000000001</v>
      </c>
      <c r="K121">
        <v>0.2552567</v>
      </c>
      <c r="L121">
        <v>0.2830395</v>
      </c>
      <c r="M121">
        <v>0.79784920000000004</v>
      </c>
      <c r="N121">
        <v>1.2296069999999999</v>
      </c>
    </row>
    <row r="122" spans="2:14" x14ac:dyDescent="0.2">
      <c r="B122">
        <v>2.5358550000000001E-2</v>
      </c>
      <c r="C122">
        <v>1.8165009999999999E-2</v>
      </c>
      <c r="D122">
        <v>2.5672270000000001E-2</v>
      </c>
      <c r="E122">
        <v>1.8835810000000001E-2</v>
      </c>
      <c r="F122">
        <v>1.8907710000000001E-2</v>
      </c>
      <c r="G122">
        <v>2.6967390000000001E-2</v>
      </c>
      <c r="H122">
        <v>5.2978049999999999E-2</v>
      </c>
      <c r="I122">
        <v>0.18246960000000001</v>
      </c>
      <c r="J122">
        <v>0.1904303</v>
      </c>
      <c r="K122">
        <v>0.62186549999999996</v>
      </c>
      <c r="L122">
        <v>1.080592</v>
      </c>
      <c r="M122">
        <v>0.40755269999999999</v>
      </c>
      <c r="N122">
        <v>0.99999899999999997</v>
      </c>
    </row>
    <row r="123" spans="2:14" x14ac:dyDescent="0.2">
      <c r="B123">
        <v>1.7634629999999998E-2</v>
      </c>
      <c r="C123">
        <v>1.5647970000000001E-2</v>
      </c>
      <c r="D123">
        <v>1.141263E-2</v>
      </c>
      <c r="E123">
        <v>2.4149799999999999E-2</v>
      </c>
      <c r="F123">
        <v>2.1094109999999999E-2</v>
      </c>
      <c r="G123">
        <v>3.295613E-2</v>
      </c>
      <c r="H123">
        <v>1.7871290000000001E-2</v>
      </c>
      <c r="I123">
        <v>6.862066E-2</v>
      </c>
      <c r="J123">
        <v>0.1137166</v>
      </c>
      <c r="K123">
        <v>0.1034399</v>
      </c>
      <c r="L123">
        <v>0.29775580000000001</v>
      </c>
      <c r="M123">
        <v>0.3879939</v>
      </c>
      <c r="N123">
        <v>0.62800299999999998</v>
      </c>
    </row>
    <row r="124" spans="2:14" x14ac:dyDescent="0.2">
      <c r="B124">
        <v>2.3475880000000001E-2</v>
      </c>
      <c r="C124">
        <v>1.721373E-2</v>
      </c>
      <c r="D124">
        <v>2.9067530000000001E-2</v>
      </c>
      <c r="E124">
        <v>1.3284799999999999E-2</v>
      </c>
      <c r="F124">
        <v>3.1993529999999999E-2</v>
      </c>
      <c r="G124">
        <v>3.8459670000000001E-2</v>
      </c>
      <c r="H124">
        <v>3.3909000000000002E-2</v>
      </c>
      <c r="I124">
        <v>3.2844900000000003E-2</v>
      </c>
      <c r="J124">
        <v>0.1154864</v>
      </c>
      <c r="K124">
        <v>9.1566809999999998E-2</v>
      </c>
      <c r="L124">
        <v>0.19680980000000001</v>
      </c>
      <c r="M124">
        <v>0.44908730000000002</v>
      </c>
      <c r="N124">
        <v>0.32262879999999999</v>
      </c>
    </row>
    <row r="125" spans="2:14" x14ac:dyDescent="0.2">
      <c r="B125">
        <v>9.0587619999999997E-3</v>
      </c>
      <c r="C125">
        <v>1.8502560000000001E-2</v>
      </c>
      <c r="D125">
        <v>1.105327E-2</v>
      </c>
      <c r="E125">
        <v>2.8563519999999998E-2</v>
      </c>
      <c r="F125">
        <v>1.4127000000000001E-2</v>
      </c>
      <c r="G125">
        <v>4.6101530000000002E-2</v>
      </c>
      <c r="H125">
        <v>4.7454719999999999E-2</v>
      </c>
      <c r="I125">
        <v>7.4936729999999993E-2</v>
      </c>
      <c r="J125">
        <v>3.6899580000000001E-2</v>
      </c>
      <c r="K125">
        <v>0.10545599999999999</v>
      </c>
      <c r="L125">
        <v>8.6373370000000005E-2</v>
      </c>
      <c r="M125">
        <v>0.1478178</v>
      </c>
      <c r="N125">
        <v>0.1183263</v>
      </c>
    </row>
    <row r="126" spans="2:14" x14ac:dyDescent="0.2">
      <c r="B126">
        <v>3.4049089999999997E-2</v>
      </c>
      <c r="C126">
        <v>1.286737E-2</v>
      </c>
      <c r="D126">
        <v>1.6173010000000002E-2</v>
      </c>
      <c r="E126">
        <v>1.09316E-2</v>
      </c>
      <c r="F126">
        <v>3.5335810000000002E-2</v>
      </c>
      <c r="G126">
        <v>2.2757739999999999E-2</v>
      </c>
      <c r="H126">
        <v>7.3669960000000007E-2</v>
      </c>
      <c r="I126">
        <v>3.206871E-2</v>
      </c>
      <c r="J126">
        <v>0.1199156</v>
      </c>
      <c r="K126">
        <v>4.4188680000000001E-2</v>
      </c>
      <c r="L126">
        <v>0.18084349999999999</v>
      </c>
      <c r="M126">
        <v>0.16777829999999999</v>
      </c>
      <c r="N126">
        <v>0.20031389999999999</v>
      </c>
    </row>
    <row r="127" spans="2:14" x14ac:dyDescent="0.2">
      <c r="B127">
        <v>1.9257469999999999E-2</v>
      </c>
      <c r="C127">
        <v>6.2469150000000001E-2</v>
      </c>
      <c r="D127">
        <v>2.3413070000000001E-2</v>
      </c>
      <c r="E127">
        <v>3.1155889999999999E-2</v>
      </c>
      <c r="F127">
        <v>2.345214E-2</v>
      </c>
      <c r="G127">
        <v>3.6228440000000001E-2</v>
      </c>
      <c r="H127">
        <v>2.9356219999999999E-2</v>
      </c>
      <c r="I127">
        <v>6.0726960000000003E-2</v>
      </c>
      <c r="J127">
        <v>6.2564519999999998E-2</v>
      </c>
      <c r="K127">
        <v>0.1402148</v>
      </c>
      <c r="L127">
        <v>8.3242739999999996E-2</v>
      </c>
      <c r="M127">
        <v>0.20424429999999999</v>
      </c>
      <c r="N127">
        <v>0.17536940000000001</v>
      </c>
    </row>
    <row r="128" spans="2:14" x14ac:dyDescent="0.2">
      <c r="B128">
        <v>8.3884830000000004E-3</v>
      </c>
      <c r="C128">
        <v>2.7778589999999999E-2</v>
      </c>
      <c r="D128">
        <v>3.0526689999999999E-2</v>
      </c>
      <c r="E128">
        <v>2.3859749999999999E-2</v>
      </c>
      <c r="F128">
        <v>2.931398E-2</v>
      </c>
      <c r="G128">
        <v>2.6342419999999998E-2</v>
      </c>
      <c r="H128">
        <v>4.8074150000000003E-2</v>
      </c>
      <c r="I128">
        <v>2.9382479999999999E-2</v>
      </c>
      <c r="J128">
        <v>5.8826870000000003E-2</v>
      </c>
      <c r="K128">
        <v>6.0248500000000003E-2</v>
      </c>
      <c r="L128">
        <v>9.4300380000000003E-2</v>
      </c>
      <c r="M128">
        <v>0.1047408</v>
      </c>
      <c r="N128">
        <v>0.1664369</v>
      </c>
    </row>
    <row r="129" spans="2:14" x14ac:dyDescent="0.2">
      <c r="B129">
        <v>1.175226E-2</v>
      </c>
      <c r="C129">
        <v>8.8464749999999995E-3</v>
      </c>
      <c r="D129">
        <v>1.8941550000000001E-2</v>
      </c>
      <c r="E129">
        <v>2.511642E-2</v>
      </c>
      <c r="F129">
        <v>4.2019809999999998E-2</v>
      </c>
      <c r="G129">
        <v>2.8848309999999999E-2</v>
      </c>
      <c r="H129">
        <v>2.1987320000000001E-2</v>
      </c>
      <c r="I129">
        <v>3.2684129999999999E-2</v>
      </c>
      <c r="J129">
        <v>4.6355750000000001E-2</v>
      </c>
      <c r="K129">
        <v>5.1424299999999999E-2</v>
      </c>
      <c r="L129">
        <v>9.3121490000000001E-2</v>
      </c>
      <c r="M129">
        <v>9.3011659999999996E-2</v>
      </c>
      <c r="N129">
        <v>9.5255339999999994E-2</v>
      </c>
    </row>
    <row r="130" spans="2:14" x14ac:dyDescent="0.2">
      <c r="B130">
        <v>2.5178889999999999E-2</v>
      </c>
      <c r="C130">
        <v>1.7624649999999999E-2</v>
      </c>
      <c r="D130">
        <v>1.366588E-2</v>
      </c>
      <c r="E130">
        <v>2.7998760000000001E-2</v>
      </c>
      <c r="F130">
        <v>6.3037300000000004E-2</v>
      </c>
      <c r="G130">
        <v>8.2487379999999999E-2</v>
      </c>
      <c r="H130">
        <v>6.8207699999999996E-2</v>
      </c>
      <c r="I130">
        <v>5.0436969999999998E-2</v>
      </c>
      <c r="J130">
        <v>5.7073100000000002E-2</v>
      </c>
      <c r="K130">
        <v>5.4385959999999997E-2</v>
      </c>
      <c r="L130">
        <v>0.11578620000000001</v>
      </c>
      <c r="M130">
        <v>0.14869180000000001</v>
      </c>
      <c r="N130">
        <v>0.1148081</v>
      </c>
    </row>
    <row r="131" spans="2:14" x14ac:dyDescent="0.2">
      <c r="B131">
        <v>2.0743319999999999E-2</v>
      </c>
      <c r="C131">
        <v>1.5677380000000001E-2</v>
      </c>
      <c r="D131">
        <v>2.0370820000000001E-2</v>
      </c>
      <c r="E131">
        <v>2.5329029999999999E-2</v>
      </c>
      <c r="F131">
        <v>3.3044280000000002E-2</v>
      </c>
      <c r="G131">
        <v>6.907199E-2</v>
      </c>
      <c r="H131">
        <v>6.5390840000000006E-2</v>
      </c>
      <c r="I131">
        <v>6.467937E-2</v>
      </c>
      <c r="J131">
        <v>5.3580139999999998E-2</v>
      </c>
      <c r="K131">
        <v>6.6952999999999999E-2</v>
      </c>
      <c r="L131">
        <v>5.9052729999999998E-2</v>
      </c>
      <c r="M131">
        <v>6.5583169999999996E-2</v>
      </c>
      <c r="N131">
        <v>6.5492270000000005E-2</v>
      </c>
    </row>
    <row r="132" spans="2:14" x14ac:dyDescent="0.2">
      <c r="B132">
        <v>2.4510210000000001E-2</v>
      </c>
      <c r="C132">
        <v>3.025856E-2</v>
      </c>
      <c r="D132">
        <v>1.4655639999999999E-2</v>
      </c>
      <c r="E132">
        <v>1.999358E-2</v>
      </c>
      <c r="F132">
        <v>2.4195029999999999E-2</v>
      </c>
      <c r="G132">
        <v>3.4544770000000002E-2</v>
      </c>
      <c r="H132">
        <v>6.0121649999999999E-2</v>
      </c>
      <c r="I132">
        <v>5.9815090000000001E-2</v>
      </c>
      <c r="J132">
        <v>7.6308349999999997E-2</v>
      </c>
      <c r="K132">
        <v>5.4792800000000003E-2</v>
      </c>
      <c r="L132">
        <v>0.13843079999999999</v>
      </c>
      <c r="M132">
        <v>5.4671289999999997E-2</v>
      </c>
      <c r="N132">
        <v>7.7396980000000004E-2</v>
      </c>
    </row>
    <row r="133" spans="2:14" x14ac:dyDescent="0.2">
      <c r="B133">
        <v>2.3024340000000001E-2</v>
      </c>
      <c r="C133">
        <v>2.562803E-2</v>
      </c>
      <c r="D133">
        <v>1.2725139999999999E-2</v>
      </c>
      <c r="E133">
        <v>3.063401E-2</v>
      </c>
      <c r="F133">
        <v>2.429829E-2</v>
      </c>
      <c r="G133">
        <v>2.4724179999999998E-2</v>
      </c>
      <c r="H133">
        <v>7.2919029999999996E-2</v>
      </c>
      <c r="I133">
        <v>7.2788839999999994E-2</v>
      </c>
      <c r="J133">
        <v>0.1059295</v>
      </c>
      <c r="K133">
        <v>8.8791659999999994E-2</v>
      </c>
      <c r="L133">
        <v>0.1247515</v>
      </c>
      <c r="M133">
        <v>9.1101399999999999E-2</v>
      </c>
      <c r="N133">
        <v>6.5285659999999995E-2</v>
      </c>
    </row>
    <row r="134" spans="2:14" x14ac:dyDescent="0.2">
      <c r="B134">
        <v>1.8151899999999999E-2</v>
      </c>
      <c r="C134">
        <v>1.7446300000000001E-2</v>
      </c>
      <c r="D134">
        <v>2.6929430000000001E-2</v>
      </c>
      <c r="E134">
        <v>1.301093E-2</v>
      </c>
      <c r="F134">
        <v>3.110015E-2</v>
      </c>
      <c r="G134">
        <v>3.5503189999999997E-2</v>
      </c>
      <c r="H134">
        <v>4.8642600000000001E-2</v>
      </c>
      <c r="I134">
        <v>0.1022301</v>
      </c>
      <c r="J134">
        <v>0.18431700000000001</v>
      </c>
      <c r="K134">
        <v>0.17052349999999999</v>
      </c>
      <c r="L134">
        <v>0.13263430000000001</v>
      </c>
      <c r="M134">
        <v>9.0119939999999996E-2</v>
      </c>
      <c r="N134">
        <v>6.0141130000000001E-2</v>
      </c>
    </row>
    <row r="135" spans="2:14" x14ac:dyDescent="0.2">
      <c r="B135">
        <v>1.780578E-2</v>
      </c>
      <c r="C135">
        <v>1.3735310000000001E-2</v>
      </c>
      <c r="D135">
        <v>2.415169E-2</v>
      </c>
      <c r="E135">
        <v>1.6082860000000001E-2</v>
      </c>
      <c r="F135">
        <v>1.589811E-2</v>
      </c>
      <c r="G135">
        <v>3.5917070000000002E-2</v>
      </c>
      <c r="H135">
        <v>5.7990449999999999E-2</v>
      </c>
      <c r="I135">
        <v>7.1015289999999995E-2</v>
      </c>
      <c r="J135">
        <v>9.0122809999999998E-2</v>
      </c>
      <c r="K135">
        <v>0.1378075</v>
      </c>
      <c r="L135">
        <v>0.16787379999999999</v>
      </c>
      <c r="M135">
        <v>0.1202599</v>
      </c>
      <c r="N135">
        <v>7.6770560000000002E-2</v>
      </c>
    </row>
    <row r="136" spans="2:14" x14ac:dyDescent="0.2">
      <c r="B136">
        <v>1.3862350000000001E-2</v>
      </c>
      <c r="C136">
        <v>1.5037150000000001E-2</v>
      </c>
      <c r="D136">
        <v>1.5656690000000001E-2</v>
      </c>
      <c r="E136">
        <v>1.95198E-2</v>
      </c>
      <c r="F136">
        <v>1.8187100000000001E-2</v>
      </c>
      <c r="G136">
        <v>1.37859E-2</v>
      </c>
      <c r="H136">
        <v>3.267842E-2</v>
      </c>
      <c r="I136">
        <v>5.4217649999999999E-2</v>
      </c>
      <c r="J136">
        <v>0.1055779</v>
      </c>
      <c r="K136">
        <v>7.2947330000000005E-2</v>
      </c>
      <c r="L136">
        <v>0.2015171</v>
      </c>
      <c r="M136">
        <v>0.20196990000000001</v>
      </c>
      <c r="N136">
        <v>7.6362459999999993E-2</v>
      </c>
    </row>
    <row r="137" spans="2:14" x14ac:dyDescent="0.2">
      <c r="B137">
        <v>2.040254E-2</v>
      </c>
      <c r="C137">
        <v>2.4174890000000001E-2</v>
      </c>
      <c r="D137">
        <v>1.8963819999999999E-2</v>
      </c>
      <c r="E137">
        <v>1.7421039999999999E-2</v>
      </c>
      <c r="F137">
        <v>2.6379260000000002E-2</v>
      </c>
      <c r="G137">
        <v>4.8308129999999998E-2</v>
      </c>
      <c r="H137">
        <v>3.1765219999999997E-2</v>
      </c>
      <c r="I137">
        <v>3.7323750000000003E-2</v>
      </c>
      <c r="J137">
        <v>7.2364819999999996E-2</v>
      </c>
      <c r="K137">
        <v>7.8799560000000005E-2</v>
      </c>
      <c r="L137">
        <v>7.8921779999999997E-2</v>
      </c>
      <c r="M137">
        <v>0.22996449999999999</v>
      </c>
      <c r="N137">
        <v>0.1069153</v>
      </c>
    </row>
    <row r="138" spans="2:14" x14ac:dyDescent="0.2">
      <c r="B138">
        <v>2.0736460000000002E-2</v>
      </c>
      <c r="C138">
        <v>1.505223E-2</v>
      </c>
      <c r="D138">
        <v>1.995982E-2</v>
      </c>
      <c r="E138">
        <v>2.0347670000000002E-2</v>
      </c>
      <c r="F138">
        <v>2.842343E-2</v>
      </c>
      <c r="G138">
        <v>3.9925299999999997E-2</v>
      </c>
      <c r="H138">
        <v>3.693573E-2</v>
      </c>
      <c r="I138">
        <v>3.1551910000000002E-2</v>
      </c>
      <c r="J138">
        <v>5.8060359999999998E-2</v>
      </c>
      <c r="K138">
        <v>8.9410149999999994E-2</v>
      </c>
      <c r="L138">
        <v>0.1227208</v>
      </c>
      <c r="M138">
        <v>0.19891880000000001</v>
      </c>
      <c r="N138">
        <v>8.8132299999999997E-2</v>
      </c>
    </row>
    <row r="139" spans="2:14" x14ac:dyDescent="0.2">
      <c r="B139">
        <v>1.779273E-2</v>
      </c>
      <c r="C139">
        <v>1.713986E-2</v>
      </c>
      <c r="D139">
        <v>1.797352E-2</v>
      </c>
      <c r="E139">
        <v>2.062603E-2</v>
      </c>
      <c r="F139">
        <v>2.21546E-2</v>
      </c>
      <c r="G139">
        <v>2.7834749999999998E-2</v>
      </c>
      <c r="H139">
        <v>3.6709510000000001E-2</v>
      </c>
      <c r="I139">
        <v>4.140862E-2</v>
      </c>
      <c r="J139">
        <v>3.0956870000000001E-2</v>
      </c>
      <c r="K139">
        <v>5.7964090000000003E-2</v>
      </c>
      <c r="L139">
        <v>0.1261294</v>
      </c>
      <c r="M139">
        <v>0.16838359999999999</v>
      </c>
      <c r="N139">
        <v>0.29577910000000002</v>
      </c>
    </row>
    <row r="140" spans="2:14" x14ac:dyDescent="0.2">
      <c r="B140">
        <v>3.9984110000000003E-2</v>
      </c>
      <c r="C140">
        <v>1.987119E-2</v>
      </c>
      <c r="D140">
        <v>1.7308279999999999E-2</v>
      </c>
      <c r="E140">
        <v>2.1190090000000002E-2</v>
      </c>
      <c r="F140">
        <v>2.2702940000000001E-2</v>
      </c>
      <c r="G140">
        <v>2.9738609999999999E-2</v>
      </c>
      <c r="H140">
        <v>3.4875749999999997E-2</v>
      </c>
      <c r="I140">
        <v>5.8127959999999999E-2</v>
      </c>
      <c r="J140">
        <v>5.9472249999999997E-2</v>
      </c>
      <c r="K140">
        <v>5.0072169999999999E-2</v>
      </c>
      <c r="L140">
        <v>7.5813790000000006E-2</v>
      </c>
      <c r="M140">
        <v>0.1859808</v>
      </c>
      <c r="N140">
        <v>0.17707129999999999</v>
      </c>
    </row>
    <row r="141" spans="2:14" x14ac:dyDescent="0.2">
      <c r="B141">
        <v>2.8672340000000001E-2</v>
      </c>
      <c r="C141">
        <v>2.0580009999999999E-2</v>
      </c>
      <c r="D141">
        <v>1.5399080000000001E-2</v>
      </c>
      <c r="E141">
        <v>2.1281270000000001E-2</v>
      </c>
      <c r="F141">
        <v>2.9182449999999999E-2</v>
      </c>
      <c r="G141">
        <v>3.8596419999999999E-2</v>
      </c>
      <c r="H141">
        <v>4.1929010000000003E-2</v>
      </c>
      <c r="I141">
        <v>5.4605910000000001E-2</v>
      </c>
      <c r="J141">
        <v>0.1090927</v>
      </c>
      <c r="K141">
        <v>5.6770260000000003E-2</v>
      </c>
      <c r="L141">
        <v>4.4357859999999999E-2</v>
      </c>
      <c r="M141">
        <v>7.2160100000000005E-2</v>
      </c>
      <c r="N141">
        <v>6.4432799999999998E-2</v>
      </c>
    </row>
    <row r="142" spans="2:14" x14ac:dyDescent="0.2">
      <c r="B142">
        <v>2.3405180000000001E-2</v>
      </c>
      <c r="C142">
        <v>2.1856440000000001E-2</v>
      </c>
      <c r="D142">
        <v>1.6145650000000001E-2</v>
      </c>
      <c r="E142">
        <v>1.4902449999999999E-2</v>
      </c>
      <c r="F142">
        <v>2.0462770000000002E-2</v>
      </c>
      <c r="G142">
        <v>2.6933599999999999E-2</v>
      </c>
      <c r="H142">
        <v>6.336659E-2</v>
      </c>
      <c r="I142">
        <v>4.7909920000000002E-2</v>
      </c>
      <c r="J142">
        <v>6.31438E-2</v>
      </c>
      <c r="K142">
        <v>8.5784659999999999E-2</v>
      </c>
      <c r="L142">
        <v>6.9677160000000002E-2</v>
      </c>
      <c r="M142">
        <v>7.2273229999999994E-2</v>
      </c>
      <c r="N142">
        <v>7.2586440000000002E-2</v>
      </c>
    </row>
    <row r="143" spans="2:14" x14ac:dyDescent="0.2">
      <c r="B143">
        <v>5.8012630000000003E-2</v>
      </c>
      <c r="C143">
        <v>2.359224E-2</v>
      </c>
      <c r="D143">
        <v>1.807046E-2</v>
      </c>
      <c r="E143">
        <v>1.8990119999999999E-2</v>
      </c>
      <c r="F143">
        <v>2.5878040000000001E-2</v>
      </c>
      <c r="G143">
        <v>3.821418E-2</v>
      </c>
      <c r="H143">
        <v>5.7293219999999999E-2</v>
      </c>
      <c r="I143">
        <v>0.1017088</v>
      </c>
      <c r="J143">
        <v>8.7036009999999997E-2</v>
      </c>
      <c r="K143">
        <v>0.10173169999999999</v>
      </c>
      <c r="L143">
        <v>0.13385910000000001</v>
      </c>
      <c r="M143">
        <v>0.12772</v>
      </c>
      <c r="N143">
        <v>7.5201560000000001E-2</v>
      </c>
    </row>
    <row r="144" spans="2:14" x14ac:dyDescent="0.2">
      <c r="B144">
        <v>5.1957410000000002E-2</v>
      </c>
      <c r="C144">
        <v>2.2208809999999999E-2</v>
      </c>
      <c r="D144">
        <v>2.0047909999999999E-2</v>
      </c>
      <c r="E144">
        <v>1.8392559999999999E-2</v>
      </c>
      <c r="F144">
        <v>2.293531E-2</v>
      </c>
      <c r="G144">
        <v>3.40641E-2</v>
      </c>
      <c r="H144">
        <v>4.5339310000000001E-2</v>
      </c>
      <c r="I144">
        <v>6.5552269999999996E-2</v>
      </c>
      <c r="J144">
        <v>7.9026830000000006E-2</v>
      </c>
      <c r="K144">
        <v>0.1038405</v>
      </c>
      <c r="L144">
        <v>0.14301249999999999</v>
      </c>
      <c r="M144">
        <v>0.18396419999999999</v>
      </c>
      <c r="N144">
        <v>7.7598349999999996E-2</v>
      </c>
    </row>
    <row r="145" spans="2:14" x14ac:dyDescent="0.2">
      <c r="B145">
        <v>2.5634290000000001E-2</v>
      </c>
      <c r="C145">
        <v>2.733582E-2</v>
      </c>
      <c r="D145">
        <v>4.0456739999999998E-2</v>
      </c>
      <c r="E145">
        <v>3.1609690000000003E-2</v>
      </c>
      <c r="F145">
        <v>2.5486370000000001E-2</v>
      </c>
      <c r="G145">
        <v>3.059427E-2</v>
      </c>
      <c r="H145">
        <v>5.1371119999999999E-2</v>
      </c>
      <c r="I145">
        <v>6.2249289999999999E-2</v>
      </c>
      <c r="J145">
        <v>8.1222030000000001E-2</v>
      </c>
      <c r="K145">
        <v>0.1100941</v>
      </c>
      <c r="L145">
        <v>0.16321279999999999</v>
      </c>
      <c r="M145">
        <v>0.18339279999999999</v>
      </c>
      <c r="N145">
        <v>0.11054899999999999</v>
      </c>
    </row>
    <row r="146" spans="2:14" x14ac:dyDescent="0.2">
      <c r="B146">
        <v>3.5450000000000002E-2</v>
      </c>
      <c r="C146">
        <v>9.7640920000000003E-3</v>
      </c>
      <c r="D146">
        <v>1.807605E-2</v>
      </c>
      <c r="E146">
        <v>3.9970039999999998E-2</v>
      </c>
      <c r="F146">
        <v>3.8984680000000001E-2</v>
      </c>
      <c r="G146">
        <v>3.6309300000000003E-2</v>
      </c>
      <c r="H146">
        <v>3.2767259999999999E-2</v>
      </c>
      <c r="I146">
        <v>5.3045330000000002E-2</v>
      </c>
      <c r="J146">
        <v>5.8294430000000001E-2</v>
      </c>
      <c r="K146">
        <v>0.1079276</v>
      </c>
      <c r="L146">
        <v>0.15910289999999999</v>
      </c>
      <c r="M146">
        <v>0.23751800000000001</v>
      </c>
      <c r="N146">
        <v>9.7178290000000001E-2</v>
      </c>
    </row>
    <row r="147" spans="2:14" x14ac:dyDescent="0.2">
      <c r="B147">
        <v>2.4303709999999999E-2</v>
      </c>
      <c r="C147">
        <v>3.039656E-2</v>
      </c>
      <c r="D147">
        <v>2.5915359999999998E-2</v>
      </c>
      <c r="E147">
        <v>2.9650579999999999E-2</v>
      </c>
      <c r="F147">
        <v>3.427844E-2</v>
      </c>
      <c r="G147">
        <v>3.9229890000000003E-2</v>
      </c>
      <c r="H147">
        <v>3.1491999999999999E-2</v>
      </c>
      <c r="I147">
        <v>3.5247319999999999E-2</v>
      </c>
      <c r="J147">
        <v>4.6534899999999997E-2</v>
      </c>
      <c r="K147">
        <v>6.3084710000000002E-2</v>
      </c>
      <c r="L147">
        <v>8.7190329999999996E-2</v>
      </c>
      <c r="M147">
        <v>0.13185269999999999</v>
      </c>
      <c r="N147">
        <v>0.1154077</v>
      </c>
    </row>
    <row r="148" spans="2:14" x14ac:dyDescent="0.2">
      <c r="B148">
        <v>2.1091479999999999E-2</v>
      </c>
      <c r="C148">
        <v>7.6516300000000004E-3</v>
      </c>
      <c r="D148">
        <v>1.9224649999999999E-2</v>
      </c>
      <c r="E148">
        <v>1.6251829999999998E-2</v>
      </c>
      <c r="F148">
        <v>3.027873E-2</v>
      </c>
      <c r="G148">
        <v>5.760212E-2</v>
      </c>
      <c r="H148">
        <v>4.2544890000000002E-2</v>
      </c>
      <c r="I148">
        <v>4.6931849999999997E-2</v>
      </c>
      <c r="J148">
        <v>4.9797180000000003E-2</v>
      </c>
      <c r="K148">
        <v>5.6655690000000002E-2</v>
      </c>
      <c r="L148">
        <v>7.2015960000000004E-2</v>
      </c>
      <c r="M148">
        <v>0.1229591</v>
      </c>
      <c r="N148">
        <v>0.1148088</v>
      </c>
    </row>
    <row r="149" spans="2:14" x14ac:dyDescent="0.2">
      <c r="B149">
        <v>2.7575019999999999E-2</v>
      </c>
      <c r="C149">
        <v>1.5862999999999999E-2</v>
      </c>
      <c r="D149">
        <v>9.7923349999999992E-3</v>
      </c>
      <c r="E149">
        <v>1.9271469999999999E-2</v>
      </c>
      <c r="F149">
        <v>2.5072560000000001E-2</v>
      </c>
      <c r="G149">
        <v>3.3909540000000002E-2</v>
      </c>
      <c r="H149">
        <v>7.157326E-2</v>
      </c>
      <c r="I149">
        <v>7.5909260000000006E-2</v>
      </c>
      <c r="J149">
        <v>6.3020300000000001E-2</v>
      </c>
      <c r="K149">
        <v>8.0698049999999993E-2</v>
      </c>
      <c r="L149">
        <v>9.9327579999999999E-2</v>
      </c>
      <c r="M149">
        <v>0.11074489999999999</v>
      </c>
      <c r="N149">
        <v>0.11957909999999999</v>
      </c>
    </row>
    <row r="150" spans="2:14" x14ac:dyDescent="0.2">
      <c r="B150">
        <v>3.3848629999999998E-2</v>
      </c>
      <c r="C150">
        <v>2.619925E-2</v>
      </c>
      <c r="D150">
        <v>1.517802E-2</v>
      </c>
      <c r="E150">
        <v>8.1769630000000006E-3</v>
      </c>
      <c r="F150">
        <v>1.4352E-2</v>
      </c>
      <c r="G150">
        <v>3.5853219999999998E-2</v>
      </c>
      <c r="H150">
        <v>5.8018889999999997E-2</v>
      </c>
      <c r="I150">
        <v>8.8649519999999996E-2</v>
      </c>
      <c r="J150">
        <v>0.15635360000000001</v>
      </c>
      <c r="K150">
        <v>0.1019442</v>
      </c>
      <c r="L150">
        <v>7.8770489999999999E-2</v>
      </c>
      <c r="M150">
        <v>0.16680010000000001</v>
      </c>
      <c r="N150">
        <v>0.10453519999999999</v>
      </c>
    </row>
    <row r="151" spans="2:14" x14ac:dyDescent="0.2">
      <c r="B151">
        <v>9.3277140000000008E-3</v>
      </c>
      <c r="C151">
        <v>1.799692E-2</v>
      </c>
      <c r="D151">
        <v>1.2662929999999999E-2</v>
      </c>
      <c r="E151">
        <v>1.053552E-2</v>
      </c>
      <c r="F151">
        <v>7.6331189999999998E-3</v>
      </c>
      <c r="G151">
        <v>1.4824810000000001E-2</v>
      </c>
      <c r="H151">
        <v>4.1164680000000002E-2</v>
      </c>
      <c r="I151">
        <v>5.5437199999999999E-2</v>
      </c>
      <c r="J151">
        <v>0.1518745</v>
      </c>
      <c r="K151">
        <v>0.12808459999999999</v>
      </c>
      <c r="L151">
        <v>0.13373070000000001</v>
      </c>
      <c r="M151">
        <v>0.15761990000000001</v>
      </c>
      <c r="N151">
        <v>0.12890099999999999</v>
      </c>
    </row>
    <row r="152" spans="2:14" x14ac:dyDescent="0.2">
      <c r="B152" s="1">
        <f>AVERAGE(B185:B189)*B86</f>
        <v>2.4936557420735191E-2</v>
      </c>
      <c r="C152" s="1">
        <f t="shared" ref="C152:N152" si="1">AVERAGE(C185:C189)*C86</f>
        <v>2.1596461342818875E-2</v>
      </c>
      <c r="D152" s="1">
        <f t="shared" si="1"/>
        <v>1.6184708268757193E-2</v>
      </c>
      <c r="E152" s="1">
        <f t="shared" si="1"/>
        <v>1.6090807249344682E-2</v>
      </c>
      <c r="F152" s="1">
        <f t="shared" si="1"/>
        <v>1.9908949919158911E-2</v>
      </c>
      <c r="G152" s="1">
        <f t="shared" si="1"/>
        <v>3.0438084356406912E-2</v>
      </c>
      <c r="H152" s="1">
        <f t="shared" si="1"/>
        <v>3.8606351635542574E-2</v>
      </c>
      <c r="I152" s="1">
        <f t="shared" si="1"/>
        <v>4.8380498310994426E-2</v>
      </c>
      <c r="J152" s="1">
        <f t="shared" si="1"/>
        <v>7.7247655584097505E-2</v>
      </c>
      <c r="K152" s="1">
        <f t="shared" si="1"/>
        <v>6.0501706979606253E-2</v>
      </c>
      <c r="L152" s="1">
        <f t="shared" si="1"/>
        <v>9.0599020217261128E-2</v>
      </c>
      <c r="M152" s="1">
        <f t="shared" si="1"/>
        <v>0.14227450707446945</v>
      </c>
      <c r="N152" s="1">
        <f t="shared" si="1"/>
        <v>0.1075849158985429</v>
      </c>
    </row>
    <row r="153" spans="2:14" x14ac:dyDescent="0.2">
      <c r="B153" s="1">
        <f t="shared" ref="B153:N154" si="2">AVERAGE(B186:B190)*B87</f>
        <v>2.0396885348669461E-2</v>
      </c>
      <c r="C153" s="1">
        <f t="shared" si="2"/>
        <v>1.8093614471132228E-2</v>
      </c>
      <c r="D153" s="1">
        <f t="shared" si="2"/>
        <v>1.5202354241010987E-2</v>
      </c>
      <c r="E153" s="1">
        <f t="shared" si="2"/>
        <v>1.3535046742919745E-2</v>
      </c>
      <c r="F153" s="1">
        <f t="shared" si="2"/>
        <v>1.7840242612291796E-2</v>
      </c>
      <c r="G153" s="1">
        <f t="shared" si="2"/>
        <v>2.8919290130216459E-2</v>
      </c>
      <c r="H153" s="1">
        <f t="shared" si="2"/>
        <v>4.0559992064671119E-2</v>
      </c>
      <c r="I153" s="1">
        <f t="shared" si="2"/>
        <v>4.6870671333028309E-2</v>
      </c>
      <c r="J153" s="1">
        <f t="shared" si="2"/>
        <v>7.5515285236003177E-2</v>
      </c>
      <c r="K153" s="1">
        <f t="shared" si="2"/>
        <v>5.312928424366456E-2</v>
      </c>
      <c r="L153" s="1">
        <f t="shared" si="2"/>
        <v>8.1686055458072879E-2</v>
      </c>
      <c r="M153" s="1">
        <f t="shared" si="2"/>
        <v>0.11876329348555294</v>
      </c>
      <c r="N153" s="1">
        <f t="shared" si="2"/>
        <v>0.10614704641494116</v>
      </c>
    </row>
    <row r="154" spans="2:14" x14ac:dyDescent="0.2">
      <c r="B154" s="1">
        <f t="shared" si="2"/>
        <v>2.1242553601000719E-2</v>
      </c>
      <c r="C154" s="1">
        <f t="shared" si="2"/>
        <v>1.882327524954306E-2</v>
      </c>
      <c r="D154" s="1">
        <f t="shared" si="2"/>
        <v>1.3549336722068711E-2</v>
      </c>
      <c r="E154" s="1">
        <f t="shared" si="2"/>
        <v>1.3490444304549064E-2</v>
      </c>
      <c r="F154" s="1">
        <f t="shared" si="2"/>
        <v>1.6433372306015531E-2</v>
      </c>
      <c r="G154" s="1">
        <f t="shared" si="2"/>
        <v>2.5711572255870462E-2</v>
      </c>
      <c r="H154" s="1">
        <f t="shared" si="2"/>
        <v>4.3936824210636521E-2</v>
      </c>
      <c r="I154" s="1">
        <f t="shared" si="2"/>
        <v>5.3497207161123141E-2</v>
      </c>
      <c r="J154" s="1">
        <f t="shared" si="2"/>
        <v>8.4227679888120965E-2</v>
      </c>
      <c r="K154" s="1">
        <f t="shared" si="2"/>
        <v>6.5043046010633057E-2</v>
      </c>
      <c r="L154" s="1">
        <f t="shared" si="2"/>
        <v>7.3906740896916345E-2</v>
      </c>
      <c r="M154" s="1">
        <f t="shared" si="2"/>
        <v>9.9462598843757216E-2</v>
      </c>
      <c r="N154" s="1">
        <f t="shared" si="2"/>
        <v>7.6878722692884885E-2</v>
      </c>
    </row>
    <row r="156" spans="2:14" x14ac:dyDescent="0.2">
      <c r="B156" s="3">
        <f>B118/B52</f>
        <v>3.3723032592765455E-2</v>
      </c>
      <c r="C156" s="3">
        <f t="shared" ref="C156:N156" si="3">C118/C52</f>
        <v>2.2818446432618981E-2</v>
      </c>
      <c r="D156" s="3">
        <f t="shared" si="3"/>
        <v>5.2127891398946621E-2</v>
      </c>
      <c r="E156" s="3">
        <f t="shared" si="3"/>
        <v>7.9008612040021117E-2</v>
      </c>
      <c r="F156" s="3">
        <f t="shared" si="3"/>
        <v>4.2092351427131802E-2</v>
      </c>
      <c r="G156" s="3">
        <f t="shared" si="3"/>
        <v>8.2652681432283381E-2</v>
      </c>
      <c r="H156" s="3">
        <f t="shared" si="3"/>
        <v>7.2816074120608934E-2</v>
      </c>
      <c r="I156" s="3">
        <f t="shared" si="3"/>
        <v>6.0798924712009671E-2</v>
      </c>
      <c r="J156" s="3">
        <f t="shared" si="3"/>
        <v>9.2432313985548617E-2</v>
      </c>
      <c r="K156" s="3">
        <f t="shared" si="3"/>
        <v>8.2237122810271249E-2</v>
      </c>
      <c r="L156" s="3">
        <f t="shared" si="3"/>
        <v>0.14421121657371405</v>
      </c>
      <c r="M156" s="3">
        <f t="shared" si="3"/>
        <v>0.30768443258174638</v>
      </c>
      <c r="N156" s="3">
        <f t="shared" si="3"/>
        <v>0.37456376524832014</v>
      </c>
    </row>
    <row r="157" spans="2:14" x14ac:dyDescent="0.2">
      <c r="B157" s="3">
        <f t="shared" ref="B157:N157" si="4">B119/B53</f>
        <v>7.12472267756349E-2</v>
      </c>
      <c r="C157" s="3">
        <f t="shared" si="4"/>
        <v>2.9552259808813233E-2</v>
      </c>
      <c r="D157" s="3">
        <f t="shared" si="4"/>
        <v>1.683268867464047E-2</v>
      </c>
      <c r="E157" s="3">
        <f t="shared" si="4"/>
        <v>5.034869598277187E-2</v>
      </c>
      <c r="F157" s="3">
        <f t="shared" si="4"/>
        <v>0.11139529269668405</v>
      </c>
      <c r="G157" s="3">
        <f t="shared" si="4"/>
        <v>4.605514388905288E-2</v>
      </c>
      <c r="H157" s="3">
        <f t="shared" si="4"/>
        <v>7.305775760700095E-2</v>
      </c>
      <c r="I157" s="3">
        <f t="shared" si="4"/>
        <v>0.12659227742164048</v>
      </c>
      <c r="J157" s="3">
        <f t="shared" si="4"/>
        <v>0.12610348667947752</v>
      </c>
      <c r="K157" s="3">
        <f t="shared" si="4"/>
        <v>0.20519809981509995</v>
      </c>
      <c r="L157" s="3">
        <f t="shared" si="4"/>
        <v>0.15202606439367225</v>
      </c>
      <c r="M157" s="3">
        <f t="shared" si="4"/>
        <v>0.57656057257375015</v>
      </c>
      <c r="N157" s="3">
        <f t="shared" si="4"/>
        <v>0.23726451738747373</v>
      </c>
    </row>
    <row r="158" spans="2:14" x14ac:dyDescent="0.2">
      <c r="B158" s="3">
        <f t="shared" ref="B158:N158" si="5">B120/B54</f>
        <v>6.3405905067186491E-2</v>
      </c>
      <c r="C158" s="3">
        <f t="shared" si="5"/>
        <v>3.5040388496350869E-2</v>
      </c>
      <c r="D158" s="3">
        <f t="shared" si="5"/>
        <v>3.80461590644404E-2</v>
      </c>
      <c r="E158" s="3">
        <f t="shared" si="5"/>
        <v>1.9062080359148827E-2</v>
      </c>
      <c r="F158" s="3">
        <f t="shared" si="5"/>
        <v>5.0808953379376021E-2</v>
      </c>
      <c r="G158" s="3">
        <f t="shared" si="5"/>
        <v>8.1694940665913263E-2</v>
      </c>
      <c r="H158" s="3">
        <f t="shared" si="5"/>
        <v>7.4641953579165088E-2</v>
      </c>
      <c r="I158" s="3">
        <f t="shared" si="5"/>
        <v>6.7432043450507198E-2</v>
      </c>
      <c r="J158" s="3">
        <f t="shared" si="5"/>
        <v>0.1072890717812581</v>
      </c>
      <c r="K158" s="3">
        <f t="shared" si="5"/>
        <v>7.5651772882534787E-2</v>
      </c>
      <c r="L158" s="3">
        <f t="shared" si="5"/>
        <v>0.24772451239454679</v>
      </c>
      <c r="M158" s="3">
        <f t="shared" si="5"/>
        <v>0.15013290110332697</v>
      </c>
      <c r="N158" s="3">
        <f t="shared" si="5"/>
        <v>0.15487313328343477</v>
      </c>
    </row>
    <row r="159" spans="2:14" x14ac:dyDescent="0.2">
      <c r="B159" s="3">
        <f t="shared" ref="B159:N159" si="6">B121/B55</f>
        <v>7.3118303419722558E-2</v>
      </c>
      <c r="C159" s="3">
        <f t="shared" si="6"/>
        <v>4.749800690517577E-2</v>
      </c>
      <c r="D159" s="3">
        <f t="shared" si="6"/>
        <v>2.360280570812107E-2</v>
      </c>
      <c r="E159" s="3">
        <f t="shared" si="6"/>
        <v>3.1752286043263037E-2</v>
      </c>
      <c r="F159" s="3">
        <f t="shared" si="6"/>
        <v>3.2011368442124037E-2</v>
      </c>
      <c r="G159" s="3">
        <f t="shared" si="6"/>
        <v>8.990706241704817E-2</v>
      </c>
      <c r="H159" s="3">
        <f t="shared" si="6"/>
        <v>7.5164285930057209E-2</v>
      </c>
      <c r="I159" s="3">
        <f t="shared" si="6"/>
        <v>0.16813577564256488</v>
      </c>
      <c r="J159" s="3">
        <f t="shared" si="6"/>
        <v>0.17479823778649115</v>
      </c>
      <c r="K159" s="3">
        <f t="shared" si="6"/>
        <v>0.14638838417721925</v>
      </c>
      <c r="L159" s="3">
        <f t="shared" si="6"/>
        <v>0.1752842489661981</v>
      </c>
      <c r="M159" s="3">
        <f t="shared" si="6"/>
        <v>0.4986845804443526</v>
      </c>
      <c r="N159" s="3">
        <f t="shared" si="6"/>
        <v>0.47997118073252731</v>
      </c>
    </row>
    <row r="160" spans="2:14" x14ac:dyDescent="0.2">
      <c r="B160" s="3">
        <f t="shared" ref="B160:N160" si="7">B122/B56</f>
        <v>0.13001233423292063</v>
      </c>
      <c r="C160" s="3">
        <f t="shared" si="7"/>
        <v>5.2613304736774953E-2</v>
      </c>
      <c r="D160" s="3">
        <f t="shared" si="7"/>
        <v>5.6709393751075858E-2</v>
      </c>
      <c r="E160" s="3">
        <f t="shared" si="7"/>
        <v>2.9602580614747267E-2</v>
      </c>
      <c r="F160" s="3">
        <f t="shared" si="7"/>
        <v>2.6395699688926931E-2</v>
      </c>
      <c r="G160" s="3">
        <f t="shared" si="7"/>
        <v>3.1903727508334638E-2</v>
      </c>
      <c r="H160" s="3">
        <f t="shared" si="7"/>
        <v>5.3218798429254408E-2</v>
      </c>
      <c r="I160" s="3">
        <f t="shared" si="7"/>
        <v>0.14752036848086064</v>
      </c>
      <c r="J160" s="3">
        <f t="shared" si="7"/>
        <v>0.14937251139913579</v>
      </c>
      <c r="K160" s="3">
        <f t="shared" si="7"/>
        <v>0.5687265280225352</v>
      </c>
      <c r="L160" s="3">
        <f t="shared" si="7"/>
        <v>0.49931783623971215</v>
      </c>
      <c r="M160" s="3">
        <f t="shared" si="7"/>
        <v>0.19199189794033</v>
      </c>
      <c r="N160" s="3">
        <f t="shared" si="7"/>
        <v>0.42699300820652802</v>
      </c>
    </row>
    <row r="161" spans="2:14" x14ac:dyDescent="0.2">
      <c r="B161" s="3">
        <f t="shared" ref="B161:N161" si="8">B123/B57</f>
        <v>6.5178305327780364E-2</v>
      </c>
      <c r="C161" s="3">
        <f t="shared" si="8"/>
        <v>4.3939900571666489E-2</v>
      </c>
      <c r="D161" s="3">
        <f t="shared" si="8"/>
        <v>2.6211913178414602E-2</v>
      </c>
      <c r="E161" s="3">
        <f t="shared" si="8"/>
        <v>4.6041690411580613E-2</v>
      </c>
      <c r="F161" s="3">
        <f t="shared" si="8"/>
        <v>3.0327462348961828E-2</v>
      </c>
      <c r="G161" s="3">
        <f t="shared" si="8"/>
        <v>4.2404845819297106E-2</v>
      </c>
      <c r="H161" s="3">
        <f t="shared" si="8"/>
        <v>2.0574137423784545E-2</v>
      </c>
      <c r="I161" s="3">
        <f t="shared" si="8"/>
        <v>7.1753302084744064E-2</v>
      </c>
      <c r="J161" s="3">
        <f t="shared" si="8"/>
        <v>0.10031774603904306</v>
      </c>
      <c r="K161" s="3">
        <f t="shared" si="8"/>
        <v>7.5546669752194567E-2</v>
      </c>
      <c r="L161" s="3">
        <f t="shared" si="8"/>
        <v>0.17727397445058157</v>
      </c>
      <c r="M161" s="3">
        <f t="shared" si="8"/>
        <v>0.19331366033255973</v>
      </c>
      <c r="N161" s="3">
        <f t="shared" si="8"/>
        <v>0.29593779745707571</v>
      </c>
    </row>
    <row r="162" spans="2:14" x14ac:dyDescent="0.2">
      <c r="B162" s="3">
        <f t="shared" ref="B162:N162" si="9">B124/B58</f>
        <v>7.8240769759116591E-2</v>
      </c>
      <c r="C162" s="3">
        <f t="shared" si="9"/>
        <v>4.9568445136238919E-2</v>
      </c>
      <c r="D162" s="3">
        <f t="shared" si="9"/>
        <v>6.5110899422435822E-2</v>
      </c>
      <c r="E162" s="3">
        <f t="shared" si="9"/>
        <v>2.5885901475166468E-2</v>
      </c>
      <c r="F162" s="3">
        <f t="shared" si="9"/>
        <v>5.4355690965695092E-2</v>
      </c>
      <c r="G162" s="3">
        <f t="shared" si="9"/>
        <v>5.1989445536388748E-2</v>
      </c>
      <c r="H162" s="3">
        <f t="shared" si="9"/>
        <v>4.0413644445678791E-2</v>
      </c>
      <c r="I162" s="3">
        <f t="shared" si="9"/>
        <v>3.356894381829819E-2</v>
      </c>
      <c r="J162" s="3">
        <f t="shared" si="9"/>
        <v>9.8602629423357777E-2</v>
      </c>
      <c r="K162" s="3">
        <f t="shared" si="9"/>
        <v>7.6966403950542245E-2</v>
      </c>
      <c r="L162" s="3">
        <f t="shared" si="9"/>
        <v>0.11967514392157998</v>
      </c>
      <c r="M162" s="3">
        <f t="shared" si="9"/>
        <v>0.50339079192083236</v>
      </c>
      <c r="N162" s="3">
        <f t="shared" si="9"/>
        <v>0.2043134565227383</v>
      </c>
    </row>
    <row r="163" spans="2:14" x14ac:dyDescent="0.2">
      <c r="B163" s="3">
        <f t="shared" ref="B163:N163" si="10">B125/B59</f>
        <v>5.1265023829737431E-2</v>
      </c>
      <c r="C163" s="3">
        <f t="shared" si="10"/>
        <v>5.0941154637003994E-2</v>
      </c>
      <c r="D163" s="3">
        <f t="shared" si="10"/>
        <v>2.559291726440702E-2</v>
      </c>
      <c r="E163" s="3">
        <f t="shared" si="10"/>
        <v>5.5528237930585131E-2</v>
      </c>
      <c r="F163" s="3">
        <f t="shared" si="10"/>
        <v>2.291348923998739E-2</v>
      </c>
      <c r="G163" s="3">
        <f t="shared" si="10"/>
        <v>7.0428123562002246E-2</v>
      </c>
      <c r="H163" s="3">
        <f t="shared" si="10"/>
        <v>5.306035257446947E-2</v>
      </c>
      <c r="I163" s="3">
        <f t="shared" si="10"/>
        <v>8.4317986050717428E-2</v>
      </c>
      <c r="J163" s="3">
        <f t="shared" si="10"/>
        <v>3.669148854035275E-2</v>
      </c>
      <c r="K163" s="3">
        <f t="shared" si="10"/>
        <v>0.10273200369707174</v>
      </c>
      <c r="L163" s="3">
        <f t="shared" si="10"/>
        <v>8.0817360327415946E-2</v>
      </c>
      <c r="M163" s="3">
        <f t="shared" si="10"/>
        <v>0.13223553785272793</v>
      </c>
      <c r="N163" s="3">
        <f t="shared" si="10"/>
        <v>0.10445302913384817</v>
      </c>
    </row>
    <row r="164" spans="2:14" x14ac:dyDescent="0.2">
      <c r="B164" s="3">
        <f t="shared" ref="B164:N164" si="11">B126/B60</f>
        <v>0.21341008235126965</v>
      </c>
      <c r="C164" s="3">
        <f t="shared" si="11"/>
        <v>3.3410121340555286E-2</v>
      </c>
      <c r="D164" s="3">
        <f t="shared" si="11"/>
        <v>3.2149412738105149E-2</v>
      </c>
      <c r="E164" s="3">
        <f t="shared" si="11"/>
        <v>1.9229642581499003E-2</v>
      </c>
      <c r="F164" s="3">
        <f t="shared" si="11"/>
        <v>5.8375255771793248E-2</v>
      </c>
      <c r="G164" s="3">
        <f t="shared" si="11"/>
        <v>3.1893433810836654E-2</v>
      </c>
      <c r="H164" s="3">
        <f t="shared" si="11"/>
        <v>9.4975962631017916E-2</v>
      </c>
      <c r="I164" s="3">
        <f t="shared" si="11"/>
        <v>3.1311083973955552E-2</v>
      </c>
      <c r="J164" s="3">
        <f t="shared" si="11"/>
        <v>0.11547527430829528</v>
      </c>
      <c r="K164" s="3">
        <f t="shared" si="11"/>
        <v>4.0603599955476022E-2</v>
      </c>
      <c r="L164" s="3">
        <f t="shared" si="11"/>
        <v>0.17754623337986628</v>
      </c>
      <c r="M164" s="3">
        <f t="shared" si="11"/>
        <v>0.13923489697687777</v>
      </c>
      <c r="N164" s="3">
        <f t="shared" si="11"/>
        <v>0.15765218694378716</v>
      </c>
    </row>
    <row r="165" spans="2:14" x14ac:dyDescent="0.2">
      <c r="B165" s="3">
        <f t="shared" ref="B165:N165" si="12">B127/B61</f>
        <v>0.12308092584188621</v>
      </c>
      <c r="C165" s="3">
        <f t="shared" si="12"/>
        <v>0.16820559180313638</v>
      </c>
      <c r="D165" s="3">
        <f t="shared" si="12"/>
        <v>4.7572272704138566E-2</v>
      </c>
      <c r="E165" s="3">
        <f t="shared" si="12"/>
        <v>5.360357269069712E-2</v>
      </c>
      <c r="F165" s="3">
        <f t="shared" si="12"/>
        <v>3.4043886703910307E-2</v>
      </c>
      <c r="G165" s="3">
        <f t="shared" si="12"/>
        <v>4.9548241165098462E-2</v>
      </c>
      <c r="H165" s="3">
        <f t="shared" si="12"/>
        <v>3.4188048321689535E-2</v>
      </c>
      <c r="I165" s="3">
        <f t="shared" si="12"/>
        <v>6.8247766900861581E-2</v>
      </c>
      <c r="J165" s="3">
        <f t="shared" si="12"/>
        <v>5.9291044499098576E-2</v>
      </c>
      <c r="K165" s="3">
        <f t="shared" si="12"/>
        <v>0.12240941192895237</v>
      </c>
      <c r="L165" s="3">
        <f t="shared" si="12"/>
        <v>6.8479397297567607E-2</v>
      </c>
      <c r="M165" s="3">
        <f t="shared" si="12"/>
        <v>0.1541406434203631</v>
      </c>
      <c r="N165" s="3">
        <f t="shared" si="12"/>
        <v>9.6561117978262404E-2</v>
      </c>
    </row>
    <row r="166" spans="2:14" x14ac:dyDescent="0.2">
      <c r="B166" s="3">
        <f t="shared" ref="B166:N166" si="13">B128/B62</f>
        <v>2.9524893330291867E-2</v>
      </c>
      <c r="C166" s="3">
        <f t="shared" si="13"/>
        <v>7.2244119981002886E-2</v>
      </c>
      <c r="D166" s="3">
        <f t="shared" si="13"/>
        <v>5.5525327533023167E-2</v>
      </c>
      <c r="E166" s="3">
        <f t="shared" si="13"/>
        <v>3.6900080846922388E-2</v>
      </c>
      <c r="F166" s="3">
        <f t="shared" si="13"/>
        <v>3.7400884894154891E-2</v>
      </c>
      <c r="G166" s="3">
        <f t="shared" si="13"/>
        <v>3.1801522611882127E-2</v>
      </c>
      <c r="H166" s="3">
        <f t="shared" si="13"/>
        <v>5.4608937560023045E-2</v>
      </c>
      <c r="I166" s="3">
        <f t="shared" si="13"/>
        <v>3.0479679079837684E-2</v>
      </c>
      <c r="J166" s="3">
        <f t="shared" si="13"/>
        <v>5.5132578778897073E-2</v>
      </c>
      <c r="K166" s="3">
        <f t="shared" si="13"/>
        <v>5.0205679188754015E-2</v>
      </c>
      <c r="L166" s="3">
        <f t="shared" si="13"/>
        <v>7.250577022192832E-2</v>
      </c>
      <c r="M166" s="3">
        <f t="shared" si="13"/>
        <v>8.1905328756117668E-2</v>
      </c>
      <c r="N166" s="3">
        <f t="shared" si="13"/>
        <v>0.13338208650154471</v>
      </c>
    </row>
    <row r="167" spans="2:14" x14ac:dyDescent="0.2">
      <c r="B167" s="3">
        <f t="shared" ref="B167:N167" si="14">B129/B63</f>
        <v>3.6429838059090391E-2</v>
      </c>
      <c r="C167" s="3">
        <f t="shared" si="14"/>
        <v>1.9753734723894082E-2</v>
      </c>
      <c r="D167" s="3">
        <f t="shared" si="14"/>
        <v>3.8421039145388879E-2</v>
      </c>
      <c r="E167" s="3">
        <f t="shared" si="14"/>
        <v>4.6544888151336616E-2</v>
      </c>
      <c r="F167" s="3">
        <f t="shared" si="14"/>
        <v>6.5253631770502904E-2</v>
      </c>
      <c r="G167" s="3">
        <f t="shared" si="14"/>
        <v>3.7093004912573932E-2</v>
      </c>
      <c r="H167" s="3">
        <f t="shared" si="14"/>
        <v>2.2833470746086434E-2</v>
      </c>
      <c r="I167" s="3">
        <f t="shared" si="14"/>
        <v>3.2141543108301945E-2</v>
      </c>
      <c r="J167" s="3">
        <f t="shared" si="14"/>
        <v>4.1029552448230595E-2</v>
      </c>
      <c r="K167" s="3">
        <f t="shared" si="14"/>
        <v>4.1645087990791758E-2</v>
      </c>
      <c r="L167" s="3">
        <f t="shared" si="14"/>
        <v>6.9413346045576557E-2</v>
      </c>
      <c r="M167" s="3">
        <f t="shared" si="14"/>
        <v>6.2311182173084387E-2</v>
      </c>
      <c r="N167" s="3">
        <f t="shared" si="14"/>
        <v>5.9634924932410203E-2</v>
      </c>
    </row>
    <row r="168" spans="2:14" x14ac:dyDescent="0.2">
      <c r="B168" s="3">
        <f t="shared" ref="B168:N168" si="15">B130/B64</f>
        <v>0.1040032344880352</v>
      </c>
      <c r="C168" s="3">
        <f t="shared" si="15"/>
        <v>3.6816291936922985E-2</v>
      </c>
      <c r="D168" s="3">
        <f t="shared" si="15"/>
        <v>2.3967910855249571E-2</v>
      </c>
      <c r="E168" s="3">
        <f t="shared" si="15"/>
        <v>4.4414382993102429E-2</v>
      </c>
      <c r="F168" s="3">
        <f t="shared" si="15"/>
        <v>8.9166634165394304E-2</v>
      </c>
      <c r="G168" s="3">
        <f t="shared" si="15"/>
        <v>8.7425368631927763E-2</v>
      </c>
      <c r="H168" s="3">
        <f t="shared" si="15"/>
        <v>6.0865359800135355E-2</v>
      </c>
      <c r="I168" s="3">
        <f t="shared" si="15"/>
        <v>4.69202822888935E-2</v>
      </c>
      <c r="J168" s="3">
        <f t="shared" si="15"/>
        <v>4.9546469582989104E-2</v>
      </c>
      <c r="K168" s="3">
        <f t="shared" si="15"/>
        <v>4.2576142663650257E-2</v>
      </c>
      <c r="L168" s="3">
        <f t="shared" si="15"/>
        <v>8.6602489379846354E-2</v>
      </c>
      <c r="M168" s="3">
        <f t="shared" si="15"/>
        <v>0.10456586442689636</v>
      </c>
      <c r="N168" s="3">
        <f t="shared" si="15"/>
        <v>7.650493966826509E-2</v>
      </c>
    </row>
    <row r="169" spans="2:14" x14ac:dyDescent="0.2">
      <c r="B169" s="3">
        <f t="shared" ref="B169:N169" si="16">B131/B65</f>
        <v>0.1217150944811925</v>
      </c>
      <c r="C169" s="3">
        <f t="shared" si="16"/>
        <v>4.2252501608392237E-2</v>
      </c>
      <c r="D169" s="3">
        <f t="shared" si="16"/>
        <v>4.2935740546271244E-2</v>
      </c>
      <c r="E169" s="3">
        <f t="shared" si="16"/>
        <v>4.0380944381004875E-2</v>
      </c>
      <c r="F169" s="3">
        <f t="shared" si="16"/>
        <v>5.0646166197572708E-2</v>
      </c>
      <c r="G169" s="3">
        <f t="shared" si="16"/>
        <v>8.8114227117727192E-2</v>
      </c>
      <c r="H169" s="3">
        <f t="shared" si="16"/>
        <v>7.2694391249780763E-2</v>
      </c>
      <c r="I169" s="3">
        <f t="shared" si="16"/>
        <v>5.8826907148356797E-2</v>
      </c>
      <c r="J169" s="3">
        <f t="shared" si="16"/>
        <v>5.1286982662915516E-2</v>
      </c>
      <c r="K169" s="3">
        <f t="shared" si="16"/>
        <v>5.4813683250808896E-2</v>
      </c>
      <c r="L169" s="3">
        <f t="shared" si="16"/>
        <v>4.8389163113660059E-2</v>
      </c>
      <c r="M169" s="3">
        <f t="shared" si="16"/>
        <v>4.9007006758112509E-2</v>
      </c>
      <c r="N169" s="3">
        <f t="shared" si="16"/>
        <v>4.2406942612589933E-2</v>
      </c>
    </row>
    <row r="170" spans="2:14" x14ac:dyDescent="0.2">
      <c r="B170" s="3">
        <f t="shared" ref="B170:N170" si="17">B132/B66</f>
        <v>0.15947362603861712</v>
      </c>
      <c r="C170" s="3">
        <f t="shared" si="17"/>
        <v>9.2594891944820373E-2</v>
      </c>
      <c r="D170" s="3">
        <f t="shared" si="17"/>
        <v>2.95350377350624E-2</v>
      </c>
      <c r="E170" s="3">
        <f t="shared" si="17"/>
        <v>3.471152254225808E-2</v>
      </c>
      <c r="F170" s="3">
        <f t="shared" si="17"/>
        <v>3.473875877342536E-2</v>
      </c>
      <c r="G170" s="3">
        <f t="shared" si="17"/>
        <v>4.4354333946818446E-2</v>
      </c>
      <c r="H170" s="3">
        <f t="shared" si="17"/>
        <v>6.4035979573641016E-2</v>
      </c>
      <c r="I170" s="3">
        <f t="shared" si="17"/>
        <v>5.8585523194145769E-2</v>
      </c>
      <c r="J170" s="3">
        <f t="shared" si="17"/>
        <v>6.0019260399740086E-2</v>
      </c>
      <c r="K170" s="3">
        <f t="shared" si="17"/>
        <v>3.9783434423236702E-2</v>
      </c>
      <c r="L170" s="3">
        <f t="shared" si="17"/>
        <v>9.78977198171299E-2</v>
      </c>
      <c r="M170" s="3">
        <f t="shared" si="17"/>
        <v>3.5277600657523181E-2</v>
      </c>
      <c r="N170" s="3">
        <f t="shared" si="17"/>
        <v>4.7262602539704976E-2</v>
      </c>
    </row>
    <row r="171" spans="2:14" x14ac:dyDescent="0.2">
      <c r="B171" s="3">
        <f t="shared" ref="B171:N171" si="18">B133/B67</f>
        <v>9.7025395641554713E-2</v>
      </c>
      <c r="C171" s="3">
        <f t="shared" si="18"/>
        <v>7.6045640771829945E-2</v>
      </c>
      <c r="D171" s="3">
        <f t="shared" si="18"/>
        <v>3.1325323702220992E-2</v>
      </c>
      <c r="E171" s="3">
        <f t="shared" si="18"/>
        <v>5.7082366498589415E-2</v>
      </c>
      <c r="F171" s="3">
        <f t="shared" si="18"/>
        <v>3.5867325536701432E-2</v>
      </c>
      <c r="G171" s="3">
        <f t="shared" si="18"/>
        <v>3.2132348071225621E-2</v>
      </c>
      <c r="H171" s="3">
        <f t="shared" si="18"/>
        <v>7.778448795935268E-2</v>
      </c>
      <c r="I171" s="3">
        <f t="shared" si="18"/>
        <v>7.185419257790622E-2</v>
      </c>
      <c r="J171" s="3">
        <f t="shared" si="18"/>
        <v>9.4349034488628566E-2</v>
      </c>
      <c r="K171" s="3">
        <f t="shared" si="18"/>
        <v>6.9955420673506866E-2</v>
      </c>
      <c r="L171" s="3">
        <f t="shared" si="18"/>
        <v>0.10169287236425846</v>
      </c>
      <c r="M171" s="3">
        <f t="shared" si="18"/>
        <v>6.2307416041298129E-2</v>
      </c>
      <c r="N171" s="3">
        <f t="shared" si="18"/>
        <v>4.1599652238033691E-2</v>
      </c>
    </row>
    <row r="172" spans="2:14" x14ac:dyDescent="0.2">
      <c r="B172" s="3">
        <f t="shared" ref="B172:N172" si="19">B134/B68</f>
        <v>9.8673901915540582E-2</v>
      </c>
      <c r="C172" s="3">
        <f t="shared" si="19"/>
        <v>5.0796161801332375E-2</v>
      </c>
      <c r="D172" s="3">
        <f t="shared" si="19"/>
        <v>5.7624608194174219E-2</v>
      </c>
      <c r="E172" s="3">
        <f t="shared" si="19"/>
        <v>2.5572349324515239E-2</v>
      </c>
      <c r="F172" s="3">
        <f t="shared" si="19"/>
        <v>4.7142918218802468E-2</v>
      </c>
      <c r="G172" s="3">
        <f t="shared" si="19"/>
        <v>4.4144137714353451E-2</v>
      </c>
      <c r="H172" s="3">
        <f t="shared" si="19"/>
        <v>5.4403721602706318E-2</v>
      </c>
      <c r="I172" s="3">
        <f t="shared" si="19"/>
        <v>0.10675299471767132</v>
      </c>
      <c r="J172" s="3">
        <f t="shared" si="19"/>
        <v>0.17429892007627049</v>
      </c>
      <c r="K172" s="3">
        <f t="shared" si="19"/>
        <v>0.12654263732512025</v>
      </c>
      <c r="L172" s="3">
        <f t="shared" si="19"/>
        <v>9.8584276377826727E-2</v>
      </c>
      <c r="M172" s="3">
        <f t="shared" si="19"/>
        <v>5.1092229215317107E-2</v>
      </c>
      <c r="N172" s="3">
        <f t="shared" si="19"/>
        <v>3.3234096430502742E-2</v>
      </c>
    </row>
    <row r="173" spans="2:14" x14ac:dyDescent="0.2">
      <c r="B173" s="3">
        <f t="shared" ref="B173:N173" si="20">B135/B69</f>
        <v>8.2410537099249143E-2</v>
      </c>
      <c r="C173" s="3">
        <f t="shared" si="20"/>
        <v>3.8824573749340348E-2</v>
      </c>
      <c r="D173" s="3">
        <f t="shared" si="20"/>
        <v>5.79326352247133E-2</v>
      </c>
      <c r="E173" s="3">
        <f t="shared" si="20"/>
        <v>2.8848861548387703E-2</v>
      </c>
      <c r="F173" s="3">
        <f t="shared" si="20"/>
        <v>2.5192640018920898E-2</v>
      </c>
      <c r="G173" s="3">
        <f t="shared" si="20"/>
        <v>4.7155455889880217E-2</v>
      </c>
      <c r="H173" s="3">
        <f t="shared" si="20"/>
        <v>6.0318239480784193E-2</v>
      </c>
      <c r="I173" s="3">
        <f t="shared" si="20"/>
        <v>7.2033711734545286E-2</v>
      </c>
      <c r="J173" s="3">
        <f t="shared" si="20"/>
        <v>8.3868234452354168E-2</v>
      </c>
      <c r="K173" s="3">
        <f t="shared" si="20"/>
        <v>0.11859777602006352</v>
      </c>
      <c r="L173" s="3">
        <f t="shared" si="20"/>
        <v>0.11048637308920632</v>
      </c>
      <c r="M173" s="3">
        <f t="shared" si="20"/>
        <v>6.9711180703758077E-2</v>
      </c>
      <c r="N173" s="3">
        <f t="shared" si="20"/>
        <v>4.1077185544615667E-2</v>
      </c>
    </row>
    <row r="174" spans="2:14" x14ac:dyDescent="0.2">
      <c r="B174" s="3">
        <f t="shared" ref="B174:N174" si="21">B136/B70</f>
        <v>5.7815337228039443E-2</v>
      </c>
      <c r="C174" s="3">
        <f t="shared" si="21"/>
        <v>4.013950083514662E-2</v>
      </c>
      <c r="D174" s="3">
        <f t="shared" si="21"/>
        <v>3.4994483529887203E-2</v>
      </c>
      <c r="E174" s="3">
        <f t="shared" si="21"/>
        <v>3.7713002511315853E-2</v>
      </c>
      <c r="F174" s="3">
        <f t="shared" si="21"/>
        <v>2.8285092273283335E-2</v>
      </c>
      <c r="G174" s="3">
        <f t="shared" si="21"/>
        <v>1.9654224524964643E-2</v>
      </c>
      <c r="H174" s="3">
        <f t="shared" si="21"/>
        <v>4.2467434221082533E-2</v>
      </c>
      <c r="I174" s="3">
        <f t="shared" si="21"/>
        <v>5.7438179478404627E-2</v>
      </c>
      <c r="J174" s="3">
        <f t="shared" si="21"/>
        <v>9.3653388618520739E-2</v>
      </c>
      <c r="K174" s="3">
        <f t="shared" si="21"/>
        <v>6.1377374156606025E-2</v>
      </c>
      <c r="L174" s="3">
        <f t="shared" si="21"/>
        <v>0.15505959151101781</v>
      </c>
      <c r="M174" s="3">
        <f t="shared" si="21"/>
        <v>0.14061504940885894</v>
      </c>
      <c r="N174" s="3">
        <f t="shared" si="21"/>
        <v>4.2186315060313742E-2</v>
      </c>
    </row>
    <row r="175" spans="2:14" x14ac:dyDescent="0.2">
      <c r="B175" s="3">
        <f t="shared" ref="B175:N175" si="22">B137/B71</f>
        <v>0.12322286558736766</v>
      </c>
      <c r="C175" s="3">
        <f t="shared" si="22"/>
        <v>6.4375957103311052E-2</v>
      </c>
      <c r="D175" s="3">
        <f t="shared" si="22"/>
        <v>3.7761570532570038E-2</v>
      </c>
      <c r="E175" s="3">
        <f t="shared" si="22"/>
        <v>2.910889543927429E-2</v>
      </c>
      <c r="F175" s="3">
        <f t="shared" si="22"/>
        <v>3.9347755555316728E-2</v>
      </c>
      <c r="G175" s="3">
        <f t="shared" si="22"/>
        <v>6.3253543026894787E-2</v>
      </c>
      <c r="H175" s="3">
        <f t="shared" si="22"/>
        <v>3.7272052311169306E-2</v>
      </c>
      <c r="I175" s="3">
        <f t="shared" si="22"/>
        <v>4.1211761438920524E-2</v>
      </c>
      <c r="J175" s="3">
        <f t="shared" si="22"/>
        <v>6.6203826352333559E-2</v>
      </c>
      <c r="K175" s="3">
        <f t="shared" si="22"/>
        <v>6.6045163489456243E-2</v>
      </c>
      <c r="L175" s="3">
        <f t="shared" si="22"/>
        <v>5.6284729097953165E-2</v>
      </c>
      <c r="M175" s="3">
        <f t="shared" si="22"/>
        <v>0.16617311422639269</v>
      </c>
      <c r="N175" s="3">
        <f t="shared" si="22"/>
        <v>6.3647234745456305E-2</v>
      </c>
    </row>
    <row r="176" spans="2:14" x14ac:dyDescent="0.2">
      <c r="B176" s="3">
        <f t="shared" ref="B176:N176" si="23">B138/B72</f>
        <v>8.0988762403504208E-2</v>
      </c>
      <c r="C176" s="3">
        <f t="shared" si="23"/>
        <v>3.9750429063239896E-2</v>
      </c>
      <c r="D176" s="3">
        <f t="shared" si="23"/>
        <v>3.8988874843210723E-2</v>
      </c>
      <c r="E176" s="3">
        <f t="shared" si="23"/>
        <v>3.2086117457480016E-2</v>
      </c>
      <c r="F176" s="3">
        <f t="shared" si="23"/>
        <v>4.2890569719562864E-2</v>
      </c>
      <c r="G176" s="3">
        <f t="shared" si="23"/>
        <v>5.0011033480523513E-2</v>
      </c>
      <c r="H176" s="3">
        <f t="shared" si="23"/>
        <v>4.1469944962237534E-2</v>
      </c>
      <c r="I176" s="3">
        <f t="shared" si="23"/>
        <v>3.4015750166429382E-2</v>
      </c>
      <c r="J176" s="3">
        <f t="shared" si="23"/>
        <v>6.1853584752136349E-2</v>
      </c>
      <c r="K176" s="3">
        <f t="shared" si="23"/>
        <v>8.1264515359040571E-2</v>
      </c>
      <c r="L176" s="3">
        <f t="shared" si="23"/>
        <v>0.10268690921360885</v>
      </c>
      <c r="M176" s="3">
        <f t="shared" si="23"/>
        <v>0.14203331890672433</v>
      </c>
      <c r="N176" s="3">
        <f t="shared" si="23"/>
        <v>4.7273182883293921E-2</v>
      </c>
    </row>
    <row r="177" spans="2:14" x14ac:dyDescent="0.2">
      <c r="B177" s="3">
        <f t="shared" ref="B177:N177" si="24">B139/B73</f>
        <v>5.2221958826061295E-2</v>
      </c>
      <c r="C177" s="3">
        <f t="shared" si="24"/>
        <v>3.975833557264373E-2</v>
      </c>
      <c r="D177" s="3">
        <f t="shared" si="24"/>
        <v>3.1664472787543786E-2</v>
      </c>
      <c r="E177" s="3">
        <f t="shared" si="24"/>
        <v>2.9992815896605199E-2</v>
      </c>
      <c r="F177" s="3">
        <f t="shared" si="24"/>
        <v>2.9750914820266577E-2</v>
      </c>
      <c r="G177" s="3">
        <f t="shared" si="24"/>
        <v>3.2780981001346819E-2</v>
      </c>
      <c r="H177" s="3">
        <f t="shared" si="24"/>
        <v>4.0629488882883272E-2</v>
      </c>
      <c r="I177" s="3">
        <f t="shared" si="24"/>
        <v>4.2964193583695791E-2</v>
      </c>
      <c r="J177" s="3">
        <f t="shared" si="24"/>
        <v>3.1936053873084111E-2</v>
      </c>
      <c r="K177" s="3">
        <f t="shared" si="24"/>
        <v>5.6896679117484798E-2</v>
      </c>
      <c r="L177" s="3">
        <f t="shared" si="24"/>
        <v>0.12300315073583237</v>
      </c>
      <c r="M177" s="3">
        <f t="shared" si="24"/>
        <v>0.15039631563844502</v>
      </c>
      <c r="N177" s="3">
        <f t="shared" si="24"/>
        <v>0.24915430615658082</v>
      </c>
    </row>
    <row r="178" spans="2:14" x14ac:dyDescent="0.2">
      <c r="B178" s="3">
        <f t="shared" ref="B178:N178" si="25">B140/B74</f>
        <v>0.13104131639284397</v>
      </c>
      <c r="C178" s="3">
        <f t="shared" si="25"/>
        <v>4.1387039062980226E-2</v>
      </c>
      <c r="D178" s="3">
        <f t="shared" si="25"/>
        <v>3.1238234533678199E-2</v>
      </c>
      <c r="E178" s="3">
        <f t="shared" si="25"/>
        <v>3.1328016003049547E-2</v>
      </c>
      <c r="F178" s="3">
        <f t="shared" si="25"/>
        <v>3.0208386600844028E-2</v>
      </c>
      <c r="G178" s="3">
        <f t="shared" si="25"/>
        <v>3.7982331350198899E-2</v>
      </c>
      <c r="H178" s="3">
        <f t="shared" si="25"/>
        <v>3.7359012176942694E-2</v>
      </c>
      <c r="I178" s="3">
        <f t="shared" si="25"/>
        <v>6.1780829805460888E-2</v>
      </c>
      <c r="J178" s="3">
        <f t="shared" si="25"/>
        <v>5.7863089688145658E-2</v>
      </c>
      <c r="K178" s="3">
        <f t="shared" si="25"/>
        <v>4.8394601174519741E-2</v>
      </c>
      <c r="L178" s="3">
        <f t="shared" si="25"/>
        <v>6.8456623532017521E-2</v>
      </c>
      <c r="M178" s="3">
        <f t="shared" si="25"/>
        <v>0.14087821911860629</v>
      </c>
      <c r="N178" s="3">
        <f t="shared" si="25"/>
        <v>0.12869364911633435</v>
      </c>
    </row>
    <row r="179" spans="2:14" x14ac:dyDescent="0.2">
      <c r="B179" s="3">
        <f t="shared" ref="B179:N179" si="26">B141/B75</f>
        <v>0.11921301916876413</v>
      </c>
      <c r="C179" s="3">
        <f t="shared" si="26"/>
        <v>5.2595645402786224E-2</v>
      </c>
      <c r="D179" s="3">
        <f t="shared" si="26"/>
        <v>3.017281961400874E-2</v>
      </c>
      <c r="E179" s="3">
        <f t="shared" si="26"/>
        <v>3.6487150385330937E-2</v>
      </c>
      <c r="F179" s="3">
        <f t="shared" si="26"/>
        <v>4.2397062338896618E-2</v>
      </c>
      <c r="G179" s="3">
        <f t="shared" si="26"/>
        <v>4.8726257571230155E-2</v>
      </c>
      <c r="H179" s="3">
        <f t="shared" si="26"/>
        <v>4.8623071196998005E-2</v>
      </c>
      <c r="I179" s="3">
        <f t="shared" si="26"/>
        <v>6.0578332005060596E-2</v>
      </c>
      <c r="J179" s="3">
        <f t="shared" si="26"/>
        <v>0.10848251104236874</v>
      </c>
      <c r="K179" s="3">
        <f t="shared" si="26"/>
        <v>5.3635044988120779E-2</v>
      </c>
      <c r="L179" s="3">
        <f t="shared" si="26"/>
        <v>4.0698371063147887E-2</v>
      </c>
      <c r="M179" s="3">
        <f t="shared" si="26"/>
        <v>6.0798793725921764E-2</v>
      </c>
      <c r="N179" s="3">
        <f t="shared" si="26"/>
        <v>4.8912946574063768E-2</v>
      </c>
    </row>
    <row r="180" spans="2:14" x14ac:dyDescent="0.2">
      <c r="B180" s="3">
        <f t="shared" ref="B180:N180" si="27">B142/B76</f>
        <v>0.15759554910450282</v>
      </c>
      <c r="C180" s="3">
        <f t="shared" si="27"/>
        <v>5.8234786684246871E-2</v>
      </c>
      <c r="D180" s="3">
        <f t="shared" si="27"/>
        <v>3.1371334451862944E-2</v>
      </c>
      <c r="E180" s="3">
        <f t="shared" si="27"/>
        <v>2.4625852180587202E-2</v>
      </c>
      <c r="F180" s="3">
        <f t="shared" si="27"/>
        <v>2.8543212940413117E-2</v>
      </c>
      <c r="G180" s="3">
        <f t="shared" si="27"/>
        <v>3.3526906540537374E-2</v>
      </c>
      <c r="H180" s="3">
        <f t="shared" si="27"/>
        <v>7.0685299328977172E-2</v>
      </c>
      <c r="I180" s="3">
        <f t="shared" si="27"/>
        <v>4.6632026084662673E-2</v>
      </c>
      <c r="J180" s="3">
        <f t="shared" si="27"/>
        <v>5.9002257622075456E-2</v>
      </c>
      <c r="K180" s="3">
        <f t="shared" si="27"/>
        <v>7.4374640703261663E-2</v>
      </c>
      <c r="L180" s="3">
        <f t="shared" si="27"/>
        <v>5.5525913434271566E-2</v>
      </c>
      <c r="M180" s="3">
        <f t="shared" si="27"/>
        <v>5.8730165357732879E-2</v>
      </c>
      <c r="N180" s="3">
        <f t="shared" si="27"/>
        <v>5.4608707231292637E-2</v>
      </c>
    </row>
    <row r="181" spans="2:14" x14ac:dyDescent="0.2">
      <c r="B181" s="3">
        <f t="shared" ref="B181:N181" si="28">B143/B77</f>
        <v>0.18609522828454783</v>
      </c>
      <c r="C181" s="3">
        <f t="shared" si="28"/>
        <v>5.3235469243005082E-2</v>
      </c>
      <c r="D181" s="3">
        <f t="shared" si="28"/>
        <v>3.2979129198335816E-2</v>
      </c>
      <c r="E181" s="3">
        <f t="shared" si="28"/>
        <v>2.8414325685625168E-2</v>
      </c>
      <c r="F181" s="3">
        <f t="shared" si="28"/>
        <v>3.3553479373284935E-2</v>
      </c>
      <c r="G181" s="3">
        <f t="shared" si="28"/>
        <v>4.5609168402589675E-2</v>
      </c>
      <c r="H181" s="3">
        <f t="shared" si="28"/>
        <v>6.2603143927698279E-2</v>
      </c>
      <c r="I181" s="3">
        <f t="shared" si="28"/>
        <v>9.5977712296223594E-2</v>
      </c>
      <c r="J181" s="3">
        <f t="shared" si="28"/>
        <v>7.8523059507413825E-2</v>
      </c>
      <c r="K181" s="3">
        <f t="shared" si="28"/>
        <v>9.3390272265340565E-2</v>
      </c>
      <c r="L181" s="3">
        <f t="shared" si="28"/>
        <v>0.10494186646563211</v>
      </c>
      <c r="M181" s="3">
        <f t="shared" si="28"/>
        <v>0.10083153758566508</v>
      </c>
      <c r="N181" s="3">
        <f t="shared" si="28"/>
        <v>5.4772629595963254E-2</v>
      </c>
    </row>
    <row r="182" spans="2:14" x14ac:dyDescent="0.2">
      <c r="B182" s="3">
        <f t="shared" ref="B182:N182" si="29">B144/B78</f>
        <v>0.22660588606851184</v>
      </c>
      <c r="C182" s="3">
        <f t="shared" si="29"/>
        <v>5.1977560702768023E-2</v>
      </c>
      <c r="D182" s="3">
        <f t="shared" si="29"/>
        <v>3.7826361435356969E-2</v>
      </c>
      <c r="E182" s="3">
        <f t="shared" si="29"/>
        <v>2.8585609887494576E-2</v>
      </c>
      <c r="F182" s="3">
        <f t="shared" si="29"/>
        <v>3.031107050421088E-2</v>
      </c>
      <c r="G182" s="3">
        <f t="shared" si="29"/>
        <v>3.9712180528956552E-2</v>
      </c>
      <c r="H182" s="3">
        <f t="shared" si="29"/>
        <v>4.9315894148371536E-2</v>
      </c>
      <c r="I182" s="3">
        <f t="shared" si="29"/>
        <v>6.1870441184353524E-2</v>
      </c>
      <c r="J182" s="3">
        <f t="shared" si="29"/>
        <v>6.5590513197535991E-2</v>
      </c>
      <c r="K182" s="3">
        <f t="shared" si="29"/>
        <v>8.7513908080589731E-2</v>
      </c>
      <c r="L182" s="3">
        <f t="shared" si="29"/>
        <v>0.10639172605379027</v>
      </c>
      <c r="M182" s="3">
        <f t="shared" si="29"/>
        <v>0.12217523304066991</v>
      </c>
      <c r="N182" s="3">
        <f t="shared" si="29"/>
        <v>5.0576549935817339E-2</v>
      </c>
    </row>
    <row r="183" spans="2:14" x14ac:dyDescent="0.2">
      <c r="B183" s="3">
        <f t="shared" ref="B183:N183" si="30">B145/B79</f>
        <v>0.11570334432719021</v>
      </c>
      <c r="C183" s="3">
        <f t="shared" si="30"/>
        <v>6.6473189267254693E-2</v>
      </c>
      <c r="D183" s="3">
        <f t="shared" si="30"/>
        <v>7.1831877333424138E-2</v>
      </c>
      <c r="E183" s="3">
        <f t="shared" si="30"/>
        <v>4.6019279832997091E-2</v>
      </c>
      <c r="F183" s="3">
        <f t="shared" si="30"/>
        <v>3.0160914516334351E-2</v>
      </c>
      <c r="G183" s="3">
        <f t="shared" si="30"/>
        <v>3.3426746305524176E-2</v>
      </c>
      <c r="H183" s="3">
        <f t="shared" si="30"/>
        <v>5.372176296151069E-2</v>
      </c>
      <c r="I183" s="3">
        <f t="shared" si="30"/>
        <v>5.3373869378503289E-2</v>
      </c>
      <c r="J183" s="3">
        <f t="shared" si="30"/>
        <v>6.9715344408287125E-2</v>
      </c>
      <c r="K183" s="3">
        <f t="shared" si="30"/>
        <v>7.6885072206649488E-2</v>
      </c>
      <c r="L183" s="3">
        <f t="shared" si="30"/>
        <v>0.11407284874514605</v>
      </c>
      <c r="M183" s="3">
        <f t="shared" si="30"/>
        <v>0.11992348393446739</v>
      </c>
      <c r="N183" s="3">
        <f t="shared" si="30"/>
        <v>6.2774967460481501E-2</v>
      </c>
    </row>
    <row r="184" spans="2:14" x14ac:dyDescent="0.2">
      <c r="B184" s="3">
        <f t="shared" ref="B184:N184" si="31">B146/B80</f>
        <v>0.14507606638501863</v>
      </c>
      <c r="C184" s="3">
        <f t="shared" si="31"/>
        <v>2.4245457851998886E-2</v>
      </c>
      <c r="D184" s="3">
        <f t="shared" si="31"/>
        <v>3.3405758058010618E-2</v>
      </c>
      <c r="E184" s="3">
        <f t="shared" si="31"/>
        <v>5.966795188377725E-2</v>
      </c>
      <c r="F184" s="3">
        <f t="shared" si="31"/>
        <v>4.3639959618551299E-2</v>
      </c>
      <c r="G184" s="3">
        <f t="shared" si="31"/>
        <v>3.7120448535770789E-2</v>
      </c>
      <c r="H184" s="3">
        <f t="shared" si="31"/>
        <v>3.2251496548483645E-2</v>
      </c>
      <c r="I184" s="3">
        <f t="shared" si="31"/>
        <v>4.7646737714325559E-2</v>
      </c>
      <c r="J184" s="3">
        <f t="shared" si="31"/>
        <v>5.0886385936441236E-2</v>
      </c>
      <c r="K184" s="3">
        <f t="shared" si="31"/>
        <v>8.5733514736083205E-2</v>
      </c>
      <c r="L184" s="3">
        <f t="shared" si="31"/>
        <v>0.11170722709580867</v>
      </c>
      <c r="M184" s="3">
        <f t="shared" si="31"/>
        <v>0.15556825191598045</v>
      </c>
      <c r="N184" s="3">
        <f t="shared" si="31"/>
        <v>5.022702223382236E-2</v>
      </c>
    </row>
    <row r="185" spans="2:14" x14ac:dyDescent="0.2">
      <c r="B185" s="3">
        <f t="shared" ref="B185:N185" si="32">B147/B81</f>
        <v>0.10418440907949636</v>
      </c>
      <c r="C185" s="3">
        <f t="shared" si="32"/>
        <v>7.1362388791617937E-2</v>
      </c>
      <c r="D185" s="3">
        <f t="shared" si="32"/>
        <v>4.724941697541931E-2</v>
      </c>
      <c r="E185" s="3">
        <f t="shared" si="32"/>
        <v>4.6277164790770181E-2</v>
      </c>
      <c r="F185" s="3">
        <f t="shared" si="32"/>
        <v>4.3142442292487454E-2</v>
      </c>
      <c r="G185" s="3">
        <f t="shared" si="32"/>
        <v>3.9416731868807675E-2</v>
      </c>
      <c r="H185" s="3">
        <f t="shared" si="32"/>
        <v>2.8780519341124161E-2</v>
      </c>
      <c r="I185" s="3">
        <f t="shared" si="32"/>
        <v>3.0916774666731345E-2</v>
      </c>
      <c r="J185" s="3">
        <f t="shared" si="32"/>
        <v>3.7852810972967707E-2</v>
      </c>
      <c r="K185" s="3">
        <f t="shared" si="32"/>
        <v>4.9306463580007273E-2</v>
      </c>
      <c r="L185" s="3">
        <f t="shared" si="32"/>
        <v>6.2297980009545839E-2</v>
      </c>
      <c r="M185" s="3">
        <f t="shared" si="32"/>
        <v>9.1148920451092533E-2</v>
      </c>
      <c r="N185" s="3">
        <f t="shared" si="32"/>
        <v>7.13641247855792E-2</v>
      </c>
    </row>
    <row r="186" spans="2:14" x14ac:dyDescent="0.2">
      <c r="B186" s="3">
        <f t="shared" ref="B186:N186" si="33">B148/B82</f>
        <v>0.10199805843231248</v>
      </c>
      <c r="C186" s="3">
        <f t="shared" si="33"/>
        <v>2.1193107130274971E-2</v>
      </c>
      <c r="D186" s="3">
        <f t="shared" si="33"/>
        <v>3.5901777655640753E-2</v>
      </c>
      <c r="E186" s="3">
        <f t="shared" si="33"/>
        <v>2.4523109691954304E-2</v>
      </c>
      <c r="F186" s="3">
        <f t="shared" si="33"/>
        <v>3.8124018330179942E-2</v>
      </c>
      <c r="G186" s="3">
        <f t="shared" si="33"/>
        <v>6.2893081175702512E-2</v>
      </c>
      <c r="H186" s="3">
        <f t="shared" si="33"/>
        <v>3.5728858592727931E-2</v>
      </c>
      <c r="I186" s="3">
        <f t="shared" si="33"/>
        <v>3.8585075173006342E-2</v>
      </c>
      <c r="J186" s="3">
        <f t="shared" si="33"/>
        <v>3.9154743967705019E-2</v>
      </c>
      <c r="K186" s="3">
        <f t="shared" si="33"/>
        <v>4.2983643313061211E-2</v>
      </c>
      <c r="L186" s="3">
        <f t="shared" si="33"/>
        <v>5.1205540749271097E-2</v>
      </c>
      <c r="M186" s="3">
        <f t="shared" si="33"/>
        <v>7.4865138761825642E-2</v>
      </c>
      <c r="N186" s="3">
        <f t="shared" si="33"/>
        <v>6.0457634820457982E-2</v>
      </c>
    </row>
    <row r="187" spans="2:14" x14ac:dyDescent="0.2">
      <c r="B187" s="3">
        <f t="shared" ref="B187:N187" si="34">B149/B83</f>
        <v>0.12244387409897774</v>
      </c>
      <c r="C187" s="3">
        <f t="shared" si="34"/>
        <v>3.7433657065350165E-2</v>
      </c>
      <c r="D187" s="3">
        <f t="shared" si="34"/>
        <v>1.9892629809259328E-2</v>
      </c>
      <c r="E187" s="3">
        <f t="shared" si="34"/>
        <v>3.1213074813651438E-2</v>
      </c>
      <c r="F187" s="3">
        <f t="shared" si="34"/>
        <v>3.0439800636979968E-2</v>
      </c>
      <c r="G187" s="3">
        <f t="shared" si="34"/>
        <v>3.4957422217476525E-2</v>
      </c>
      <c r="H187" s="3">
        <f t="shared" si="34"/>
        <v>6.6317450412480383E-2</v>
      </c>
      <c r="I187" s="3">
        <f t="shared" si="34"/>
        <v>6.2612457693292517E-2</v>
      </c>
      <c r="J187" s="3">
        <f t="shared" si="34"/>
        <v>4.8932336764085996E-2</v>
      </c>
      <c r="K187" s="3">
        <f t="shared" si="34"/>
        <v>6.0461718465130362E-2</v>
      </c>
      <c r="L187" s="3">
        <f t="shared" si="34"/>
        <v>6.8493522609783822E-2</v>
      </c>
      <c r="M187" s="3">
        <f t="shared" si="34"/>
        <v>6.9087837491873305E-2</v>
      </c>
      <c r="N187" s="3">
        <f t="shared" si="34"/>
        <v>7.0040699459652564E-2</v>
      </c>
    </row>
    <row r="188" spans="2:14" x14ac:dyDescent="0.2">
      <c r="B188" s="3">
        <f t="shared" ref="B188:N188" si="35">B150/B84</f>
        <v>0.15440109595895782</v>
      </c>
      <c r="C188" s="3">
        <f t="shared" si="35"/>
        <v>7.2820196392880454E-2</v>
      </c>
      <c r="D188" s="3">
        <f t="shared" si="35"/>
        <v>3.1843620080040075E-2</v>
      </c>
      <c r="E188" s="3">
        <f t="shared" si="35"/>
        <v>1.3597603393077667E-2</v>
      </c>
      <c r="F188" s="3">
        <f t="shared" si="35"/>
        <v>2.1974176518052745E-2</v>
      </c>
      <c r="G188" s="3">
        <f t="shared" si="35"/>
        <v>4.0711287449315757E-2</v>
      </c>
      <c r="H188" s="3">
        <f t="shared" si="35"/>
        <v>6.0054095609001962E-2</v>
      </c>
      <c r="I188" s="3">
        <f t="shared" si="35"/>
        <v>8.0192128235304083E-2</v>
      </c>
      <c r="J188" s="3">
        <f t="shared" si="35"/>
        <v>0.12135961603728876</v>
      </c>
      <c r="K188" s="3">
        <f t="shared" si="35"/>
        <v>7.8358905308652263E-2</v>
      </c>
      <c r="L188" s="3">
        <f t="shared" si="35"/>
        <v>5.8105984461545371E-2</v>
      </c>
      <c r="M188" s="3">
        <f t="shared" si="35"/>
        <v>0.1146453479209714</v>
      </c>
      <c r="N188" s="3">
        <f t="shared" si="35"/>
        <v>6.4388688993552171E-2</v>
      </c>
    </row>
    <row r="189" spans="2:14" x14ac:dyDescent="0.2">
      <c r="B189" s="3">
        <f t="shared" ref="B189:N189" si="36">B151/B85</f>
        <v>3.235715449243412E-2</v>
      </c>
      <c r="C189" s="3">
        <f t="shared" si="36"/>
        <v>4.5950660332445693E-2</v>
      </c>
      <c r="D189" s="3">
        <f t="shared" si="36"/>
        <v>2.4457917434239081E-2</v>
      </c>
      <c r="E189" s="3">
        <f t="shared" si="36"/>
        <v>1.7704044252199888E-2</v>
      </c>
      <c r="F189" s="3">
        <f t="shared" si="36"/>
        <v>1.0635818012251233E-2</v>
      </c>
      <c r="G189" s="3">
        <f t="shared" si="36"/>
        <v>1.8467445281280005E-2</v>
      </c>
      <c r="H189" s="3">
        <f t="shared" si="36"/>
        <v>3.9680205129483406E-2</v>
      </c>
      <c r="I189" s="3">
        <f t="shared" si="36"/>
        <v>5.1869107541013176E-2</v>
      </c>
      <c r="J189" s="3">
        <f t="shared" si="36"/>
        <v>0.11637942733493403</v>
      </c>
      <c r="K189" s="3">
        <f t="shared" si="36"/>
        <v>8.1338325068570458E-2</v>
      </c>
      <c r="L189" s="3">
        <f t="shared" si="36"/>
        <v>9.9560917137187233E-2</v>
      </c>
      <c r="M189" s="3">
        <f t="shared" si="36"/>
        <v>0.10124353593666983</v>
      </c>
      <c r="N189" s="3">
        <f t="shared" si="36"/>
        <v>7.3421628506856448E-2</v>
      </c>
    </row>
    <row r="190" spans="2:14" x14ac:dyDescent="0.2">
      <c r="B190" s="3">
        <f t="shared" ref="B190:N190" si="37">B152/B86</f>
        <v>0.10307691841243571</v>
      </c>
      <c r="C190" s="3">
        <f t="shared" si="37"/>
        <v>4.9752001942513842E-2</v>
      </c>
      <c r="D190" s="3">
        <f t="shared" si="37"/>
        <v>3.1869072390919712E-2</v>
      </c>
      <c r="E190" s="3">
        <f t="shared" si="37"/>
        <v>2.6662999388330701E-2</v>
      </c>
      <c r="F190" s="3">
        <f t="shared" si="37"/>
        <v>2.8863251157990266E-2</v>
      </c>
      <c r="G190" s="3">
        <f t="shared" si="37"/>
        <v>3.9289193598516493E-2</v>
      </c>
      <c r="H190" s="3">
        <f t="shared" si="37"/>
        <v>4.6112225816963566E-2</v>
      </c>
      <c r="I190" s="3">
        <f t="shared" si="37"/>
        <v>5.2835108661869488E-2</v>
      </c>
      <c r="J190" s="3">
        <f t="shared" si="37"/>
        <v>7.2735787015396305E-2</v>
      </c>
      <c r="K190" s="3">
        <f t="shared" si="37"/>
        <v>6.2489811147084316E-2</v>
      </c>
      <c r="L190" s="3">
        <f t="shared" si="37"/>
        <v>6.7932788993466678E-2</v>
      </c>
      <c r="M190" s="3">
        <f t="shared" si="37"/>
        <v>9.0198156112486563E-2</v>
      </c>
      <c r="N190" s="3">
        <f t="shared" si="37"/>
        <v>6.7934555313219666E-2</v>
      </c>
    </row>
    <row r="191" spans="2:14" x14ac:dyDescent="0.2">
      <c r="B191" s="3">
        <f t="shared" ref="B191:N191" si="38">B153/B87</f>
        <v>0.10285542027902357</v>
      </c>
      <c r="C191" s="3">
        <f t="shared" si="38"/>
        <v>4.5429924572693021E-2</v>
      </c>
      <c r="D191" s="3">
        <f t="shared" si="38"/>
        <v>2.879300347401979E-2</v>
      </c>
      <c r="E191" s="3">
        <f t="shared" si="38"/>
        <v>2.2740166307842802E-2</v>
      </c>
      <c r="F191" s="3">
        <f t="shared" si="38"/>
        <v>2.6007412931090833E-2</v>
      </c>
      <c r="G191" s="3">
        <f t="shared" si="38"/>
        <v>3.9263685944458254E-2</v>
      </c>
      <c r="H191" s="3">
        <f t="shared" si="38"/>
        <v>4.9578567112131447E-2</v>
      </c>
      <c r="I191" s="3">
        <f t="shared" si="38"/>
        <v>5.7218775460897119E-2</v>
      </c>
      <c r="J191" s="3">
        <f t="shared" si="38"/>
        <v>7.9712382223882022E-2</v>
      </c>
      <c r="K191" s="3">
        <f t="shared" si="38"/>
        <v>6.5126480660499725E-2</v>
      </c>
      <c r="L191" s="3">
        <f t="shared" si="38"/>
        <v>6.905975079025084E-2</v>
      </c>
      <c r="M191" s="3">
        <f t="shared" si="38"/>
        <v>9.000800324476535E-2</v>
      </c>
      <c r="N191" s="3">
        <f t="shared" si="38"/>
        <v>6.724864141874777E-2</v>
      </c>
    </row>
    <row r="192" spans="2:14" x14ac:dyDescent="0.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2:14" x14ac:dyDescent="0.2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2:14" x14ac:dyDescent="0.2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2:14" x14ac:dyDescent="0.2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2:14" x14ac:dyDescent="0.2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2:14" x14ac:dyDescent="0.2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2:14" x14ac:dyDescent="0.2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2:14" x14ac:dyDescent="0.2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2:14" x14ac:dyDescent="0.2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2:14" x14ac:dyDescent="0.2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</sheetData>
  <conditionalFormatting sqref="B52:N88">
    <cfRule type="colorScale" priority="14">
      <colorScale>
        <cfvo type="min"/>
        <cfvo type="max"/>
        <color rgb="FFFCFCFF"/>
        <color rgb="FFF8696B"/>
      </colorScale>
    </cfRule>
  </conditionalFormatting>
  <conditionalFormatting sqref="B52:B88">
    <cfRule type="colorScale" priority="13">
      <colorScale>
        <cfvo type="min"/>
        <cfvo type="max"/>
        <color rgb="FFFCFCFF"/>
        <color rgb="FFF8696B"/>
      </colorScale>
    </cfRule>
  </conditionalFormatting>
  <conditionalFormatting sqref="C52:C88">
    <cfRule type="colorScale" priority="12">
      <colorScale>
        <cfvo type="min"/>
        <cfvo type="max"/>
        <color rgb="FFFCFCFF"/>
        <color rgb="FFF8696B"/>
      </colorScale>
    </cfRule>
  </conditionalFormatting>
  <conditionalFormatting sqref="D52:D88">
    <cfRule type="colorScale" priority="11">
      <colorScale>
        <cfvo type="min"/>
        <cfvo type="max"/>
        <color rgb="FFFCFCFF"/>
        <color rgb="FFF8696B"/>
      </colorScale>
    </cfRule>
  </conditionalFormatting>
  <conditionalFormatting sqref="E52:E88">
    <cfRule type="colorScale" priority="10">
      <colorScale>
        <cfvo type="min"/>
        <cfvo type="max"/>
        <color rgb="FFFCFCFF"/>
        <color rgb="FFF8696B"/>
      </colorScale>
    </cfRule>
  </conditionalFormatting>
  <conditionalFormatting sqref="F52:F88">
    <cfRule type="colorScale" priority="9">
      <colorScale>
        <cfvo type="min"/>
        <cfvo type="max"/>
        <color rgb="FFFCFCFF"/>
        <color rgb="FFF8696B"/>
      </colorScale>
    </cfRule>
  </conditionalFormatting>
  <conditionalFormatting sqref="N52:N88">
    <cfRule type="colorScale" priority="8">
      <colorScale>
        <cfvo type="min"/>
        <cfvo type="max"/>
        <color rgb="FFFCFCFF"/>
        <color rgb="FFF8696B"/>
      </colorScale>
    </cfRule>
  </conditionalFormatting>
  <conditionalFormatting sqref="M52:M88">
    <cfRule type="colorScale" priority="7">
      <colorScale>
        <cfvo type="min"/>
        <cfvo type="max"/>
        <color rgb="FFFCFCFF"/>
        <color rgb="FFF8696B"/>
      </colorScale>
    </cfRule>
  </conditionalFormatting>
  <conditionalFormatting sqref="L52:L88">
    <cfRule type="colorScale" priority="6">
      <colorScale>
        <cfvo type="min"/>
        <cfvo type="max"/>
        <color rgb="FFFCFCFF"/>
        <color rgb="FFF8696B"/>
      </colorScale>
    </cfRule>
  </conditionalFormatting>
  <conditionalFormatting sqref="K52:K88">
    <cfRule type="colorScale" priority="5">
      <colorScale>
        <cfvo type="min"/>
        <cfvo type="max"/>
        <color rgb="FFFCFCFF"/>
        <color rgb="FFF8696B"/>
      </colorScale>
    </cfRule>
  </conditionalFormatting>
  <conditionalFormatting sqref="J52:J88">
    <cfRule type="colorScale" priority="4">
      <colorScale>
        <cfvo type="min"/>
        <cfvo type="max"/>
        <color rgb="FFFCFCFF"/>
        <color rgb="FFF8696B"/>
      </colorScale>
    </cfRule>
  </conditionalFormatting>
  <conditionalFormatting sqref="I52:I88">
    <cfRule type="colorScale" priority="3">
      <colorScale>
        <cfvo type="min"/>
        <cfvo type="max"/>
        <color rgb="FFFCFCFF"/>
        <color rgb="FFF8696B"/>
      </colorScale>
    </cfRule>
  </conditionalFormatting>
  <conditionalFormatting sqref="H52:H88">
    <cfRule type="colorScale" priority="2">
      <colorScale>
        <cfvo type="min"/>
        <cfvo type="max"/>
        <color rgb="FFFCFCFF"/>
        <color rgb="FFF8696B"/>
      </colorScale>
    </cfRule>
  </conditionalFormatting>
  <conditionalFormatting sqref="G52:G8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274"/>
  <sheetViews>
    <sheetView topLeftCell="A211" zoomScale="150" workbookViewId="0">
      <selection activeCell="B179" sqref="B179:N179"/>
    </sheetView>
  </sheetViews>
  <sheetFormatPr baseColWidth="10" defaultColWidth="11" defaultRowHeight="16" x14ac:dyDescent="0.2"/>
  <cols>
    <col min="2" max="14" width="8.5" customWidth="1"/>
  </cols>
  <sheetData>
    <row r="1" spans="1:14" x14ac:dyDescent="0.2">
      <c r="A1" t="s">
        <v>178</v>
      </c>
    </row>
    <row r="2" spans="1:14" x14ac:dyDescent="0.2">
      <c r="A2">
        <v>0</v>
      </c>
    </row>
    <row r="3" spans="1:14" x14ac:dyDescent="0.2">
      <c r="A3" t="s">
        <v>179</v>
      </c>
    </row>
    <row r="4" spans="1:14" x14ac:dyDescent="0.2">
      <c r="A4">
        <v>0</v>
      </c>
    </row>
    <row r="5" spans="1:14" x14ac:dyDescent="0.2">
      <c r="A5" t="s">
        <v>180</v>
      </c>
    </row>
    <row r="6" spans="1:14" x14ac:dyDescent="0.2">
      <c r="A6">
        <v>0</v>
      </c>
    </row>
    <row r="7" spans="1:14" x14ac:dyDescent="0.2">
      <c r="A7" t="s">
        <v>181</v>
      </c>
    </row>
    <row r="8" spans="1:14" x14ac:dyDescent="0.2">
      <c r="A8">
        <v>2020</v>
      </c>
    </row>
    <row r="9" spans="1:14" x14ac:dyDescent="0.2">
      <c r="A9" t="s">
        <v>182</v>
      </c>
    </row>
    <row r="10" spans="1:14" x14ac:dyDescent="0.2">
      <c r="B10">
        <v>0</v>
      </c>
    </row>
    <row r="11" spans="1:14" x14ac:dyDescent="0.2">
      <c r="A11" t="s">
        <v>183</v>
      </c>
    </row>
    <row r="12" spans="1:14" x14ac:dyDescent="0.2">
      <c r="B12">
        <v>2018</v>
      </c>
    </row>
    <row r="13" spans="1:14" x14ac:dyDescent="0.2">
      <c r="A13" t="s">
        <v>47</v>
      </c>
    </row>
    <row r="14" spans="1:14" x14ac:dyDescent="0.2">
      <c r="B14">
        <v>0.28583199999999997</v>
      </c>
      <c r="C14">
        <v>0.47634599999999999</v>
      </c>
      <c r="D14">
        <v>0.60438800000000004</v>
      </c>
      <c r="E14">
        <v>0.72757899999999998</v>
      </c>
      <c r="F14">
        <v>0.83865900000000004</v>
      </c>
      <c r="G14">
        <v>0.87330399999999997</v>
      </c>
      <c r="H14">
        <v>1.01393</v>
      </c>
      <c r="I14">
        <v>1.1269309999999999</v>
      </c>
      <c r="J14">
        <v>1.1293409999999999</v>
      </c>
      <c r="K14">
        <v>1.251039</v>
      </c>
      <c r="L14">
        <v>1.2398260000000001</v>
      </c>
      <c r="M14">
        <v>1.3080959999999999</v>
      </c>
      <c r="N14">
        <v>1.2493069999999999</v>
      </c>
    </row>
    <row r="15" spans="1:14" x14ac:dyDescent="0.2">
      <c r="B15">
        <v>0.393812</v>
      </c>
      <c r="C15">
        <v>0.462009</v>
      </c>
      <c r="D15">
        <v>0.64725500000000002</v>
      </c>
      <c r="E15">
        <v>0.70067000000000002</v>
      </c>
      <c r="F15">
        <v>0.81172299999999997</v>
      </c>
      <c r="G15">
        <v>0.98187500000000005</v>
      </c>
      <c r="H15">
        <v>1.0305709999999999</v>
      </c>
      <c r="I15">
        <v>1.2103170000000001</v>
      </c>
      <c r="J15">
        <v>1.2263809999999999</v>
      </c>
      <c r="K15">
        <v>1.272176</v>
      </c>
      <c r="L15">
        <v>1.1987479999999999</v>
      </c>
      <c r="M15">
        <v>1.3403700000000001</v>
      </c>
      <c r="N15">
        <v>1.430385</v>
      </c>
    </row>
    <row r="16" spans="1:14" x14ac:dyDescent="0.2">
      <c r="B16">
        <v>0.497035</v>
      </c>
      <c r="C16">
        <v>0.61014199999999996</v>
      </c>
      <c r="D16">
        <v>0.64977799999999997</v>
      </c>
      <c r="E16">
        <v>0.75352200000000003</v>
      </c>
      <c r="F16">
        <v>0.90396399999999999</v>
      </c>
      <c r="G16">
        <v>1.0394950000000001</v>
      </c>
      <c r="H16">
        <v>1.2112810000000001</v>
      </c>
      <c r="I16">
        <v>1.2320329999999999</v>
      </c>
      <c r="J16">
        <v>1.391435</v>
      </c>
      <c r="K16">
        <v>1.537917</v>
      </c>
      <c r="L16">
        <v>1.610338</v>
      </c>
      <c r="M16">
        <v>1.646285</v>
      </c>
      <c r="N16">
        <v>1.5835790000000001</v>
      </c>
    </row>
    <row r="17" spans="2:14" x14ac:dyDescent="0.2">
      <c r="B17">
        <v>0.40526699999999999</v>
      </c>
      <c r="C17">
        <v>0.65068199999999998</v>
      </c>
      <c r="D17">
        <v>0.72850000000000004</v>
      </c>
      <c r="E17">
        <v>0.74723300000000004</v>
      </c>
      <c r="F17">
        <v>0.70736500000000002</v>
      </c>
      <c r="G17">
        <v>1.0573129999999999</v>
      </c>
      <c r="H17">
        <v>1.3945209999999999</v>
      </c>
      <c r="I17">
        <v>1.3474980000000001</v>
      </c>
      <c r="J17">
        <v>1.3469199999999999</v>
      </c>
      <c r="K17">
        <v>1.3911819999999999</v>
      </c>
      <c r="L17">
        <v>1.3941479999999999</v>
      </c>
      <c r="M17">
        <v>1.301021</v>
      </c>
      <c r="N17">
        <v>1.3412599999999999</v>
      </c>
    </row>
    <row r="18" spans="2:14" x14ac:dyDescent="0.2">
      <c r="B18">
        <v>0.37708999999999998</v>
      </c>
      <c r="C18">
        <v>0.49815500000000001</v>
      </c>
      <c r="D18">
        <v>0.73532399999999998</v>
      </c>
      <c r="E18">
        <v>0.83997299999999997</v>
      </c>
      <c r="F18">
        <v>0.85633700000000001</v>
      </c>
      <c r="G18">
        <v>0.98566900000000002</v>
      </c>
      <c r="H18">
        <v>1.220186</v>
      </c>
      <c r="I18">
        <v>1.3148260000000001</v>
      </c>
      <c r="J18">
        <v>1.387608</v>
      </c>
      <c r="K18">
        <v>1.4769460000000001</v>
      </c>
      <c r="L18">
        <v>1.3898839999999999</v>
      </c>
      <c r="M18">
        <v>1.2974699999999999</v>
      </c>
      <c r="N18">
        <v>1.3408869999999999</v>
      </c>
    </row>
    <row r="19" spans="2:14" x14ac:dyDescent="0.2">
      <c r="B19">
        <v>0.32274900000000001</v>
      </c>
      <c r="C19">
        <v>0.42734299999999997</v>
      </c>
      <c r="D19">
        <v>0.67863600000000002</v>
      </c>
      <c r="E19">
        <v>0.79367600000000005</v>
      </c>
      <c r="F19">
        <v>0.94852899999999996</v>
      </c>
      <c r="G19">
        <v>0.95264300000000002</v>
      </c>
      <c r="H19">
        <v>1.0202690000000001</v>
      </c>
      <c r="I19">
        <v>1.0959939999999999</v>
      </c>
      <c r="J19">
        <v>1.361917</v>
      </c>
      <c r="K19">
        <v>1.5000100000000001</v>
      </c>
      <c r="L19">
        <v>1.5203420000000001</v>
      </c>
      <c r="M19">
        <v>1.71021</v>
      </c>
      <c r="N19">
        <v>1.5981350000000001</v>
      </c>
    </row>
    <row r="20" spans="2:14" x14ac:dyDescent="0.2">
      <c r="B20">
        <v>0.31503199999999998</v>
      </c>
      <c r="C20">
        <v>0.47067599999999998</v>
      </c>
      <c r="D20">
        <v>0.55850200000000005</v>
      </c>
      <c r="E20">
        <v>0.74738400000000005</v>
      </c>
      <c r="F20">
        <v>0.89271500000000004</v>
      </c>
      <c r="G20">
        <v>1.072206</v>
      </c>
      <c r="H20">
        <v>1.090543</v>
      </c>
      <c r="I20">
        <v>1.24288</v>
      </c>
      <c r="J20">
        <v>1.345807</v>
      </c>
      <c r="K20">
        <v>1.442923</v>
      </c>
      <c r="L20">
        <v>1.6677280000000001</v>
      </c>
      <c r="M20">
        <v>1.423397</v>
      </c>
      <c r="N20">
        <v>1.3831089999999999</v>
      </c>
    </row>
    <row r="21" spans="2:14" x14ac:dyDescent="0.2">
      <c r="B21">
        <v>0.36837799999999998</v>
      </c>
      <c r="C21">
        <v>0.58858900000000003</v>
      </c>
      <c r="D21">
        <v>0.62727599999999994</v>
      </c>
      <c r="E21">
        <v>0.62064399999999997</v>
      </c>
      <c r="F21">
        <v>0.77505500000000005</v>
      </c>
      <c r="G21">
        <v>1.0292460000000001</v>
      </c>
      <c r="H21">
        <v>1.1685030000000001</v>
      </c>
      <c r="I21">
        <v>1.2526679999999999</v>
      </c>
      <c r="J21">
        <v>1.3267770000000001</v>
      </c>
      <c r="K21">
        <v>1.4521299999999999</v>
      </c>
      <c r="L21">
        <v>1.4136470000000001</v>
      </c>
      <c r="M21">
        <v>1.523244</v>
      </c>
      <c r="N21">
        <v>1.5371140000000001</v>
      </c>
    </row>
    <row r="22" spans="2:14" x14ac:dyDescent="0.2">
      <c r="B22">
        <v>0.40473799999999999</v>
      </c>
      <c r="C22">
        <v>0.50737399999999999</v>
      </c>
      <c r="D22">
        <v>0.64272499999999999</v>
      </c>
      <c r="E22">
        <v>0.70053200000000004</v>
      </c>
      <c r="F22">
        <v>0.72792699999999999</v>
      </c>
      <c r="G22">
        <v>0.89078299999999999</v>
      </c>
      <c r="H22">
        <v>1.036613</v>
      </c>
      <c r="I22">
        <v>1.2500709999999999</v>
      </c>
      <c r="J22">
        <v>1.24824</v>
      </c>
      <c r="K22">
        <v>1.430607</v>
      </c>
      <c r="L22">
        <v>0.99033300000000002</v>
      </c>
      <c r="M22">
        <v>0.51599200000000001</v>
      </c>
      <c r="N22">
        <v>1.235554</v>
      </c>
    </row>
    <row r="23" spans="2:14" x14ac:dyDescent="0.2">
      <c r="B23">
        <v>0.35270800000000002</v>
      </c>
      <c r="C23">
        <v>0.52578400000000003</v>
      </c>
      <c r="D23">
        <v>0.62924199999999997</v>
      </c>
      <c r="E23">
        <v>0.73068200000000005</v>
      </c>
      <c r="F23">
        <v>0.78200099999999995</v>
      </c>
      <c r="G23">
        <v>0.80583300000000002</v>
      </c>
      <c r="H23">
        <v>0.96579199999999998</v>
      </c>
      <c r="I23">
        <v>1.006532</v>
      </c>
      <c r="J23">
        <v>1.2421599999999999</v>
      </c>
      <c r="K23">
        <v>1.320811</v>
      </c>
      <c r="L23">
        <v>1.1006469999999999</v>
      </c>
      <c r="M23">
        <v>1.16523</v>
      </c>
      <c r="N23">
        <v>1.466294</v>
      </c>
    </row>
    <row r="24" spans="2:14" x14ac:dyDescent="0.2">
      <c r="B24">
        <v>0.32697100000000001</v>
      </c>
      <c r="C24">
        <v>0.50346299999999999</v>
      </c>
      <c r="D24">
        <v>0.66903500000000005</v>
      </c>
      <c r="E24">
        <v>0.78766599999999998</v>
      </c>
      <c r="F24">
        <v>0.95771799999999996</v>
      </c>
      <c r="G24">
        <v>0.98662000000000005</v>
      </c>
      <c r="H24">
        <v>1.0631790000000001</v>
      </c>
      <c r="I24">
        <v>1.1154459999999999</v>
      </c>
      <c r="J24">
        <v>1.313895</v>
      </c>
      <c r="K24">
        <v>1.434993</v>
      </c>
      <c r="L24">
        <v>1.562648</v>
      </c>
      <c r="M24">
        <v>1.4333400000000001</v>
      </c>
      <c r="N24">
        <v>1.4668909999999999</v>
      </c>
    </row>
    <row r="25" spans="2:14" x14ac:dyDescent="0.2">
      <c r="B25">
        <v>0.38608100000000001</v>
      </c>
      <c r="C25">
        <v>0.508992</v>
      </c>
      <c r="D25">
        <v>0.66613800000000001</v>
      </c>
      <c r="E25">
        <v>0.79498899999999995</v>
      </c>
      <c r="F25">
        <v>0.90973700000000002</v>
      </c>
      <c r="G25">
        <v>1.0295000000000001</v>
      </c>
      <c r="H25">
        <v>1.1039369999999999</v>
      </c>
      <c r="I25">
        <v>1.094827</v>
      </c>
      <c r="J25">
        <v>1.288462</v>
      </c>
      <c r="K25">
        <v>1.448075</v>
      </c>
      <c r="L25">
        <v>1.5967899999999999</v>
      </c>
      <c r="M25">
        <v>1.342784</v>
      </c>
      <c r="N25">
        <v>1.6825220000000001</v>
      </c>
    </row>
    <row r="26" spans="2:14" x14ac:dyDescent="0.2">
      <c r="B26">
        <v>0.489288</v>
      </c>
      <c r="C26">
        <v>0.54655900000000002</v>
      </c>
      <c r="D26">
        <v>0.64893500000000004</v>
      </c>
      <c r="E26">
        <v>0.76704600000000001</v>
      </c>
      <c r="F26">
        <v>0.86245700000000003</v>
      </c>
      <c r="G26">
        <v>0.95326699999999998</v>
      </c>
      <c r="H26">
        <v>1.081378</v>
      </c>
      <c r="I26">
        <v>1.1997930000000001</v>
      </c>
      <c r="J26">
        <v>1.2000169999999999</v>
      </c>
      <c r="K26">
        <v>1.2055389999999999</v>
      </c>
      <c r="L26">
        <v>1.3615029999999999</v>
      </c>
      <c r="M26">
        <v>1.3771979999999999</v>
      </c>
      <c r="N26">
        <v>1.6991529999999999</v>
      </c>
    </row>
    <row r="27" spans="2:14" x14ac:dyDescent="0.2">
      <c r="B27">
        <v>0.40901799999999999</v>
      </c>
      <c r="C27">
        <v>0.58270200000000005</v>
      </c>
      <c r="D27">
        <v>0.64026099999999997</v>
      </c>
      <c r="E27">
        <v>0.75845799999999997</v>
      </c>
      <c r="F27">
        <v>0.888571</v>
      </c>
      <c r="G27">
        <v>0.92411200000000004</v>
      </c>
      <c r="H27">
        <v>1.0352950000000001</v>
      </c>
      <c r="I27">
        <v>1.161821</v>
      </c>
      <c r="J27">
        <v>1.1096820000000001</v>
      </c>
      <c r="K27">
        <v>1.160296</v>
      </c>
      <c r="L27">
        <v>1.3334589999999999</v>
      </c>
      <c r="M27">
        <v>1.2810299999999999</v>
      </c>
      <c r="N27">
        <v>1.2132510000000001</v>
      </c>
    </row>
    <row r="28" spans="2:14" x14ac:dyDescent="0.2">
      <c r="B28">
        <v>0.34639900000000001</v>
      </c>
      <c r="C28">
        <v>0.50825600000000004</v>
      </c>
      <c r="D28">
        <v>0.64190100000000005</v>
      </c>
      <c r="E28">
        <v>0.74104300000000001</v>
      </c>
      <c r="F28">
        <v>0.88173900000000005</v>
      </c>
      <c r="G28">
        <v>0.95378399999999997</v>
      </c>
      <c r="H28">
        <v>1.0624629999999999</v>
      </c>
      <c r="I28">
        <v>1.096298</v>
      </c>
      <c r="J28">
        <v>1.2247239999999999</v>
      </c>
      <c r="K28">
        <v>1.275601</v>
      </c>
      <c r="L28">
        <v>1.2514609999999999</v>
      </c>
      <c r="M28">
        <v>1.1742239999999999</v>
      </c>
      <c r="N28">
        <v>1.3729739999999999</v>
      </c>
    </row>
    <row r="29" spans="2:14" x14ac:dyDescent="0.2">
      <c r="B29">
        <v>0.30511700000000003</v>
      </c>
      <c r="C29">
        <v>0.44741999999999998</v>
      </c>
      <c r="D29">
        <v>0.605962</v>
      </c>
      <c r="E29">
        <v>0.75458000000000003</v>
      </c>
      <c r="F29">
        <v>0.85263699999999998</v>
      </c>
      <c r="G29">
        <v>0.95207200000000003</v>
      </c>
      <c r="H29">
        <v>1.0646599999999999</v>
      </c>
      <c r="I29">
        <v>1.114468</v>
      </c>
      <c r="J29">
        <v>1.21922</v>
      </c>
      <c r="K29">
        <v>1.234043</v>
      </c>
      <c r="L29">
        <v>1.2821659999999999</v>
      </c>
      <c r="M29">
        <v>1.399359</v>
      </c>
      <c r="N29">
        <v>1.4617770000000001</v>
      </c>
    </row>
    <row r="30" spans="2:14" x14ac:dyDescent="0.2">
      <c r="B30">
        <v>0.34644999999999998</v>
      </c>
      <c r="C30">
        <v>0.50595199999999996</v>
      </c>
      <c r="D30">
        <v>0.64108200000000004</v>
      </c>
      <c r="E30">
        <v>0.78121300000000005</v>
      </c>
      <c r="F30">
        <v>0.96184000000000003</v>
      </c>
      <c r="G30">
        <v>1.0979460000000001</v>
      </c>
      <c r="H30">
        <v>1.181862</v>
      </c>
      <c r="I30">
        <v>1.2749379999999999</v>
      </c>
      <c r="J30">
        <v>1.3041849999999999</v>
      </c>
      <c r="K30">
        <v>1.477015</v>
      </c>
      <c r="L30">
        <v>1.5001640000000001</v>
      </c>
      <c r="M30">
        <v>1.737603</v>
      </c>
      <c r="N30">
        <v>1.5202610000000001</v>
      </c>
    </row>
    <row r="31" spans="2:14" x14ac:dyDescent="0.2">
      <c r="B31">
        <v>0.329654</v>
      </c>
      <c r="C31">
        <v>0.51957399999999998</v>
      </c>
      <c r="D31">
        <v>0.652285</v>
      </c>
      <c r="E31">
        <v>0.77404399999999995</v>
      </c>
      <c r="F31">
        <v>0.90267500000000001</v>
      </c>
      <c r="G31">
        <v>1.0490820000000001</v>
      </c>
      <c r="H31">
        <v>1.118536</v>
      </c>
      <c r="I31">
        <v>1.2817940000000001</v>
      </c>
      <c r="J31">
        <v>1.4208069999999999</v>
      </c>
      <c r="K31">
        <v>1.5240579999999999</v>
      </c>
      <c r="L31">
        <v>1.5526720000000001</v>
      </c>
      <c r="M31">
        <v>1.9211940000000001</v>
      </c>
      <c r="N31">
        <v>1.6596519999999999</v>
      </c>
    </row>
    <row r="32" spans="2:14" x14ac:dyDescent="0.2">
      <c r="B32">
        <v>0.33959699999999998</v>
      </c>
      <c r="C32">
        <v>0.52592300000000003</v>
      </c>
      <c r="D32">
        <v>0.70446900000000001</v>
      </c>
      <c r="E32">
        <v>0.87885199999999997</v>
      </c>
      <c r="F32">
        <v>1.0017259999999999</v>
      </c>
      <c r="G32">
        <v>1.1254</v>
      </c>
      <c r="H32">
        <v>1.3985609999999999</v>
      </c>
      <c r="I32">
        <v>1.4900580000000001</v>
      </c>
      <c r="J32">
        <v>1.5632280000000001</v>
      </c>
      <c r="K32">
        <v>1.613667</v>
      </c>
      <c r="L32">
        <v>1.8141389999999999</v>
      </c>
      <c r="M32">
        <v>1.995744</v>
      </c>
      <c r="N32">
        <v>2.2298300000000002</v>
      </c>
    </row>
    <row r="33" spans="2:14" x14ac:dyDescent="0.2">
      <c r="B33">
        <v>0.38297900000000001</v>
      </c>
      <c r="C33">
        <v>0.489483</v>
      </c>
      <c r="D33">
        <v>0.66449400000000003</v>
      </c>
      <c r="E33">
        <v>0.91516299999999995</v>
      </c>
      <c r="F33">
        <v>1.11856</v>
      </c>
      <c r="G33">
        <v>1.260902</v>
      </c>
      <c r="H33">
        <v>1.371113</v>
      </c>
      <c r="I33">
        <v>1.5874200000000001</v>
      </c>
      <c r="J33">
        <v>1.6586639999999999</v>
      </c>
      <c r="K33">
        <v>1.9240470000000001</v>
      </c>
      <c r="L33">
        <v>1.922836</v>
      </c>
      <c r="M33">
        <v>2.0792760000000001</v>
      </c>
      <c r="N33">
        <v>2.3162120000000002</v>
      </c>
    </row>
    <row r="34" spans="2:14" x14ac:dyDescent="0.2">
      <c r="B34">
        <v>0.290412</v>
      </c>
      <c r="C34">
        <v>0.50868400000000003</v>
      </c>
      <c r="D34">
        <v>0.66511500000000001</v>
      </c>
      <c r="E34">
        <v>0.80847199999999997</v>
      </c>
      <c r="F34">
        <v>0.97573500000000002</v>
      </c>
      <c r="G34">
        <v>1.224704</v>
      </c>
      <c r="H34">
        <v>1.3464160000000001</v>
      </c>
      <c r="I34">
        <v>1.51769</v>
      </c>
      <c r="J34">
        <v>1.5846769999999999</v>
      </c>
      <c r="K34">
        <v>1.6210100000000001</v>
      </c>
      <c r="L34">
        <v>2.176031</v>
      </c>
      <c r="M34">
        <v>1.7537970000000001</v>
      </c>
      <c r="N34">
        <v>2.2867989999999998</v>
      </c>
    </row>
    <row r="35" spans="2:14" x14ac:dyDescent="0.2">
      <c r="B35">
        <v>0.27035999999999999</v>
      </c>
      <c r="C35">
        <v>0.40963899999999998</v>
      </c>
      <c r="D35">
        <v>0.64271100000000003</v>
      </c>
      <c r="E35">
        <v>0.82372000000000001</v>
      </c>
      <c r="F35">
        <v>0.974379</v>
      </c>
      <c r="G35">
        <v>1.171664</v>
      </c>
      <c r="H35">
        <v>1.30619</v>
      </c>
      <c r="I35">
        <v>1.519215</v>
      </c>
      <c r="J35">
        <v>1.6142339999999999</v>
      </c>
      <c r="K35">
        <v>1.6440760000000001</v>
      </c>
      <c r="L35">
        <v>1.7169559999999999</v>
      </c>
      <c r="M35">
        <v>2.0401799999999999</v>
      </c>
      <c r="N35">
        <v>2.0862590000000001</v>
      </c>
    </row>
    <row r="36" spans="2:14" x14ac:dyDescent="0.2">
      <c r="B36">
        <v>0.28855900000000001</v>
      </c>
      <c r="C36">
        <v>0.44197599999999998</v>
      </c>
      <c r="D36">
        <v>0.56424300000000005</v>
      </c>
      <c r="E36">
        <v>0.78199200000000002</v>
      </c>
      <c r="F36">
        <v>1.131464</v>
      </c>
      <c r="G36">
        <v>1.2839590000000001</v>
      </c>
      <c r="H36">
        <v>1.425948</v>
      </c>
      <c r="I36">
        <v>1.6920090000000001</v>
      </c>
      <c r="J36">
        <v>1.833771</v>
      </c>
      <c r="K36">
        <v>1.8058129999999999</v>
      </c>
      <c r="L36">
        <v>1.9602790000000001</v>
      </c>
      <c r="M36">
        <v>2.1865800000000002</v>
      </c>
      <c r="N36">
        <v>2.2067299999999999</v>
      </c>
    </row>
    <row r="37" spans="2:14" x14ac:dyDescent="0.2">
      <c r="B37">
        <v>0.31631300000000001</v>
      </c>
      <c r="C37">
        <v>0.45464199999999999</v>
      </c>
      <c r="D37">
        <v>0.61695900000000004</v>
      </c>
      <c r="E37">
        <v>0.75100199999999995</v>
      </c>
      <c r="F37">
        <v>0.89350200000000002</v>
      </c>
      <c r="G37">
        <v>1.1541570000000001</v>
      </c>
      <c r="H37">
        <v>1.309992</v>
      </c>
      <c r="I37">
        <v>1.3702749999999999</v>
      </c>
      <c r="J37">
        <v>1.691538</v>
      </c>
      <c r="K37">
        <v>1.814665</v>
      </c>
      <c r="L37">
        <v>1.7330460000000001</v>
      </c>
      <c r="M37">
        <v>1.658096</v>
      </c>
      <c r="N37">
        <v>2.235919</v>
      </c>
    </row>
    <row r="38" spans="2:14" x14ac:dyDescent="0.2">
      <c r="B38">
        <v>0.40307799999999999</v>
      </c>
      <c r="C38">
        <v>0.46302599999999999</v>
      </c>
      <c r="D38">
        <v>0.57050199999999995</v>
      </c>
      <c r="E38">
        <v>0.68973700000000004</v>
      </c>
      <c r="F38">
        <v>0.78601699999999997</v>
      </c>
      <c r="G38">
        <v>0.88723799999999997</v>
      </c>
      <c r="H38">
        <v>1.1445179999999999</v>
      </c>
      <c r="I38">
        <v>1.200509</v>
      </c>
      <c r="J38">
        <v>1.377777</v>
      </c>
      <c r="K38">
        <v>1.8916249999999999</v>
      </c>
      <c r="L38">
        <v>1.4524030000000001</v>
      </c>
      <c r="M38">
        <v>1.6028100000000001</v>
      </c>
      <c r="N38">
        <v>2.6271089999999999</v>
      </c>
    </row>
    <row r="39" spans="2:14" x14ac:dyDescent="0.2">
      <c r="B39">
        <v>0.40726400000000001</v>
      </c>
      <c r="C39">
        <v>0.53086900000000004</v>
      </c>
      <c r="D39">
        <v>0.55684699999999998</v>
      </c>
      <c r="E39">
        <v>0.64769500000000002</v>
      </c>
      <c r="F39">
        <v>0.73219100000000004</v>
      </c>
      <c r="G39">
        <v>0.801261</v>
      </c>
      <c r="H39">
        <v>0.94278600000000001</v>
      </c>
      <c r="I39">
        <v>1.0466839999999999</v>
      </c>
      <c r="J39">
        <v>1.200518</v>
      </c>
      <c r="K39">
        <v>0.63702899999999996</v>
      </c>
      <c r="L39">
        <v>1.0876600000000001</v>
      </c>
      <c r="M39">
        <v>1.869537</v>
      </c>
      <c r="N39">
        <v>1.638315</v>
      </c>
    </row>
    <row r="40" spans="2:14" x14ac:dyDescent="0.2">
      <c r="B40">
        <v>0.40393200000000001</v>
      </c>
      <c r="C40">
        <v>0.49784400000000001</v>
      </c>
      <c r="D40">
        <v>0.65078599999999998</v>
      </c>
      <c r="E40">
        <v>0.69388099999999997</v>
      </c>
      <c r="F40">
        <v>0.750552</v>
      </c>
      <c r="G40">
        <v>0.82698199999999999</v>
      </c>
      <c r="H40">
        <v>0.89353700000000003</v>
      </c>
      <c r="I40">
        <v>0.91203599999999996</v>
      </c>
      <c r="J40">
        <v>1.0194030000000001</v>
      </c>
      <c r="K40">
        <v>1.0966659999999999</v>
      </c>
      <c r="L40">
        <v>0.83072100000000004</v>
      </c>
      <c r="M40">
        <v>1.460164</v>
      </c>
      <c r="N40">
        <v>1.65672</v>
      </c>
    </row>
    <row r="41" spans="2:14" x14ac:dyDescent="0.2">
      <c r="B41">
        <v>0.167966</v>
      </c>
      <c r="C41">
        <v>0.34891699999999998</v>
      </c>
      <c r="D41">
        <v>0.42529800000000001</v>
      </c>
      <c r="E41">
        <v>0.64374699999999996</v>
      </c>
      <c r="F41">
        <v>0.99868199999999996</v>
      </c>
      <c r="G41">
        <v>1.0855159999999999</v>
      </c>
      <c r="H41">
        <v>1.1663619999999999</v>
      </c>
      <c r="I41">
        <v>1.3542730000000001</v>
      </c>
      <c r="J41">
        <v>1.5520640000000001</v>
      </c>
      <c r="K41">
        <v>1.609564</v>
      </c>
      <c r="L41">
        <v>1.8063530000000001</v>
      </c>
      <c r="M41">
        <v>1.7032080000000001</v>
      </c>
      <c r="N41">
        <v>2.556632</v>
      </c>
    </row>
    <row r="42" spans="2:14" x14ac:dyDescent="0.2">
      <c r="B42">
        <v>0.24180699999999999</v>
      </c>
      <c r="C42">
        <v>0.36002600000000001</v>
      </c>
      <c r="D42">
        <v>0.48991400000000002</v>
      </c>
      <c r="E42">
        <v>0.57242800000000005</v>
      </c>
      <c r="F42">
        <v>0.71397500000000003</v>
      </c>
      <c r="G42">
        <v>1.057048</v>
      </c>
      <c r="H42">
        <v>1.100811</v>
      </c>
      <c r="I42">
        <v>0.98997999999999997</v>
      </c>
      <c r="J42">
        <v>1.0747089999999999</v>
      </c>
      <c r="K42">
        <v>1.0838589999999999</v>
      </c>
      <c r="L42">
        <v>1.493857</v>
      </c>
      <c r="M42">
        <v>1.0736509999999999</v>
      </c>
      <c r="N42">
        <v>1.7210019999999999</v>
      </c>
    </row>
    <row r="43" spans="2:14" x14ac:dyDescent="0.2">
      <c r="B43">
        <v>0.25062899999999999</v>
      </c>
      <c r="C43">
        <v>0.36242600000000003</v>
      </c>
      <c r="D43">
        <v>0.48886499999999999</v>
      </c>
      <c r="E43">
        <v>0.62258199999999997</v>
      </c>
      <c r="F43">
        <v>0.75891900000000001</v>
      </c>
      <c r="G43">
        <v>0.999529</v>
      </c>
      <c r="H43">
        <v>1.1918299999999999</v>
      </c>
      <c r="I43">
        <v>1.3887389999999999</v>
      </c>
      <c r="J43">
        <v>1.4816720000000001</v>
      </c>
      <c r="K43">
        <v>1.6749480000000001</v>
      </c>
      <c r="L43">
        <v>1.327583</v>
      </c>
      <c r="M43">
        <v>1.4461569999999999</v>
      </c>
      <c r="N43">
        <v>2.0717370000000002</v>
      </c>
    </row>
    <row r="44" spans="2:14" x14ac:dyDescent="0.2">
      <c r="B44">
        <v>0.234819</v>
      </c>
      <c r="C44">
        <v>0.39409499999999997</v>
      </c>
      <c r="D44">
        <v>0.48561799999999999</v>
      </c>
      <c r="E44">
        <v>0.61581200000000003</v>
      </c>
      <c r="F44">
        <v>0.752498</v>
      </c>
      <c r="G44">
        <v>0.86880100000000005</v>
      </c>
      <c r="H44">
        <v>1.4001399999999999</v>
      </c>
      <c r="I44">
        <v>1.0918330000000001</v>
      </c>
      <c r="J44">
        <v>1.245806</v>
      </c>
      <c r="K44">
        <v>1.743695</v>
      </c>
      <c r="L44">
        <v>1.614746</v>
      </c>
      <c r="M44">
        <v>1.599907</v>
      </c>
      <c r="N44">
        <v>2.5618349999999999</v>
      </c>
    </row>
    <row r="45" spans="2:14" x14ac:dyDescent="0.2">
      <c r="B45">
        <v>0.195047</v>
      </c>
      <c r="C45">
        <v>0.34525499999999998</v>
      </c>
      <c r="D45">
        <v>0.45269900000000002</v>
      </c>
      <c r="E45">
        <v>0.63628899999999999</v>
      </c>
      <c r="F45">
        <v>0.71631800000000001</v>
      </c>
      <c r="G45">
        <v>0.84527399999999997</v>
      </c>
      <c r="H45">
        <v>0.99547600000000003</v>
      </c>
      <c r="I45">
        <v>1.2369110000000001</v>
      </c>
      <c r="J45">
        <v>1.2748679999999999</v>
      </c>
      <c r="K45">
        <v>1.0934349999999999</v>
      </c>
      <c r="L45">
        <v>2.1641370000000002</v>
      </c>
      <c r="M45">
        <v>2.12276</v>
      </c>
      <c r="N45">
        <v>2.3419560000000001</v>
      </c>
    </row>
    <row r="46" spans="2:14" x14ac:dyDescent="0.2">
      <c r="B46">
        <v>0.27056000000000002</v>
      </c>
      <c r="C46">
        <v>0.35612199999999999</v>
      </c>
      <c r="D46">
        <v>0.43539899999999998</v>
      </c>
      <c r="E46">
        <v>0.52451999999999999</v>
      </c>
      <c r="F46">
        <v>0.69554499999999997</v>
      </c>
      <c r="G46">
        <v>0.77717800000000004</v>
      </c>
      <c r="H46">
        <v>0.86862899999999998</v>
      </c>
      <c r="I46">
        <v>0.956341</v>
      </c>
      <c r="J46">
        <v>1.133564</v>
      </c>
      <c r="K46">
        <v>1.369219</v>
      </c>
      <c r="L46">
        <v>1.6796359999999999</v>
      </c>
      <c r="M46">
        <v>2.007069</v>
      </c>
      <c r="N46">
        <v>2.1220780000000001</v>
      </c>
    </row>
    <row r="47" spans="2:14" x14ac:dyDescent="0.2">
      <c r="B47">
        <v>0.30004700000000001</v>
      </c>
      <c r="C47">
        <v>0.34727200000000003</v>
      </c>
      <c r="D47">
        <v>0.44643100000000002</v>
      </c>
      <c r="E47">
        <v>0.51320600000000005</v>
      </c>
      <c r="F47">
        <v>0.58859600000000001</v>
      </c>
      <c r="G47">
        <v>0.73975900000000006</v>
      </c>
      <c r="H47">
        <v>0.83904800000000002</v>
      </c>
      <c r="I47">
        <v>0.97843100000000005</v>
      </c>
      <c r="J47">
        <v>1.17123</v>
      </c>
      <c r="K47">
        <v>1.1896979999999999</v>
      </c>
      <c r="L47">
        <v>1.6445339999999999</v>
      </c>
      <c r="M47">
        <v>0.89212499999999995</v>
      </c>
      <c r="N47">
        <v>1.5790869999999999</v>
      </c>
    </row>
    <row r="48" spans="2:14" x14ac:dyDescent="0.2">
      <c r="B48">
        <v>0.176705</v>
      </c>
      <c r="C48">
        <v>0.36321399999999998</v>
      </c>
      <c r="D48">
        <v>0.43188799999999999</v>
      </c>
      <c r="E48">
        <v>0.51439599999999996</v>
      </c>
      <c r="F48">
        <v>0.61653599999999997</v>
      </c>
      <c r="G48">
        <v>0.65459000000000001</v>
      </c>
      <c r="H48">
        <v>0.89435399999999998</v>
      </c>
      <c r="I48">
        <v>0.88873999999999997</v>
      </c>
      <c r="J48">
        <v>1.005671</v>
      </c>
      <c r="K48">
        <v>1.026516</v>
      </c>
      <c r="L48">
        <v>1.068748</v>
      </c>
      <c r="M48">
        <v>1.117837</v>
      </c>
      <c r="N48">
        <v>1.1328180000000001</v>
      </c>
    </row>
    <row r="49" spans="2:14" x14ac:dyDescent="0.2">
      <c r="B49">
        <v>0.159548</v>
      </c>
      <c r="C49">
        <v>0.38513399999999998</v>
      </c>
      <c r="D49">
        <v>0.50305800000000001</v>
      </c>
      <c r="E49">
        <v>0.56847700000000001</v>
      </c>
      <c r="F49">
        <v>0.60532200000000003</v>
      </c>
      <c r="G49">
        <v>0.71355599999999997</v>
      </c>
      <c r="H49">
        <v>0.77566999999999997</v>
      </c>
      <c r="I49">
        <v>1.024197</v>
      </c>
      <c r="J49">
        <v>1.0384530000000001</v>
      </c>
      <c r="K49">
        <v>1.088295</v>
      </c>
      <c r="L49">
        <v>1.0185709999999999</v>
      </c>
      <c r="M49">
        <v>1.2050019999999999</v>
      </c>
      <c r="N49">
        <v>1.270607</v>
      </c>
    </row>
    <row r="50" spans="2:14" x14ac:dyDescent="0.2">
      <c r="B50">
        <v>0.15646199999999999</v>
      </c>
      <c r="C50">
        <v>0.37138599999999999</v>
      </c>
      <c r="D50">
        <v>0.49215799999999998</v>
      </c>
      <c r="E50">
        <v>0.58122799999999997</v>
      </c>
      <c r="F50">
        <v>0.68888000000000005</v>
      </c>
      <c r="G50">
        <v>0.73117500000000002</v>
      </c>
      <c r="H50">
        <v>0.85866900000000002</v>
      </c>
      <c r="I50">
        <v>0.88980099999999995</v>
      </c>
      <c r="J50">
        <v>1.05521</v>
      </c>
      <c r="K50">
        <v>1.1454580000000001</v>
      </c>
      <c r="L50">
        <v>1.2155879999999999</v>
      </c>
      <c r="M50">
        <v>1.3250519999999999</v>
      </c>
      <c r="N50">
        <v>1.816149</v>
      </c>
    </row>
    <row r="51" spans="2:14" x14ac:dyDescent="0.2">
      <c r="B51">
        <v>0.28411599999999998</v>
      </c>
      <c r="C51">
        <v>0.38451000000000002</v>
      </c>
      <c r="D51">
        <v>0.54978000000000005</v>
      </c>
      <c r="E51">
        <v>0.64660399999999996</v>
      </c>
      <c r="F51">
        <v>0.78377799999999997</v>
      </c>
      <c r="G51">
        <v>0.82833800000000002</v>
      </c>
      <c r="H51">
        <v>0.88033499999999998</v>
      </c>
      <c r="I51">
        <v>0.96400200000000003</v>
      </c>
      <c r="J51">
        <v>1.067007</v>
      </c>
      <c r="K51">
        <v>1.200034</v>
      </c>
      <c r="L51">
        <v>1.3005910000000001</v>
      </c>
      <c r="M51">
        <v>1.2788029999999999</v>
      </c>
      <c r="N51">
        <v>1.2478199999999999</v>
      </c>
    </row>
    <row r="52" spans="2:14" x14ac:dyDescent="0.2">
      <c r="B52">
        <v>0.3226</v>
      </c>
      <c r="C52">
        <v>0.44783800000000001</v>
      </c>
      <c r="D52">
        <v>0.49299900000000002</v>
      </c>
      <c r="E52">
        <v>0.53961700000000001</v>
      </c>
      <c r="F52">
        <v>0.64394600000000002</v>
      </c>
      <c r="G52">
        <v>0.777729</v>
      </c>
      <c r="H52">
        <v>0.96294299999999999</v>
      </c>
      <c r="I52">
        <v>1.0168809999999999</v>
      </c>
      <c r="J52">
        <v>1.1298140000000001</v>
      </c>
      <c r="K52">
        <v>1.234823</v>
      </c>
      <c r="L52">
        <v>1.34155</v>
      </c>
      <c r="M52">
        <v>1.492696</v>
      </c>
      <c r="N52">
        <v>1.597308</v>
      </c>
    </row>
    <row r="53" spans="2:14" x14ac:dyDescent="0.2">
      <c r="B53">
        <v>0.24209700000000001</v>
      </c>
      <c r="C53">
        <v>0.47871900000000001</v>
      </c>
      <c r="D53">
        <v>0.57017399999999996</v>
      </c>
      <c r="E53">
        <v>0.63039800000000001</v>
      </c>
      <c r="F53">
        <v>0.70696099999999995</v>
      </c>
      <c r="G53">
        <v>0.94351799999999997</v>
      </c>
      <c r="H53">
        <v>1.1206320000000001</v>
      </c>
      <c r="I53">
        <v>1.0749500000000001</v>
      </c>
      <c r="J53">
        <v>1.1519109999999999</v>
      </c>
      <c r="K53">
        <v>1.2773810000000001</v>
      </c>
      <c r="L53">
        <v>1.3369850000000001</v>
      </c>
      <c r="M53">
        <v>1.4219919999999999</v>
      </c>
      <c r="N53">
        <v>1.5006630000000001</v>
      </c>
    </row>
    <row r="54" spans="2:14" x14ac:dyDescent="0.2">
      <c r="B54">
        <v>0.17042499999999999</v>
      </c>
      <c r="C54">
        <v>0.37103999999999998</v>
      </c>
      <c r="D54">
        <v>0.47444900000000001</v>
      </c>
      <c r="E54">
        <v>0.62725200000000003</v>
      </c>
      <c r="F54">
        <v>0.65245399999999998</v>
      </c>
      <c r="G54">
        <v>0.783891</v>
      </c>
      <c r="H54">
        <v>0.89953099999999997</v>
      </c>
      <c r="I54">
        <v>1.099486</v>
      </c>
      <c r="J54">
        <v>1.0447120000000001</v>
      </c>
      <c r="K54">
        <v>1.221465</v>
      </c>
      <c r="L54">
        <v>1.2203710000000001</v>
      </c>
      <c r="M54">
        <v>1.338241</v>
      </c>
      <c r="N54">
        <v>1.544376</v>
      </c>
    </row>
    <row r="55" spans="2:14" x14ac:dyDescent="0.2">
      <c r="B55">
        <v>0.153694</v>
      </c>
      <c r="C55">
        <v>0.32678400000000002</v>
      </c>
      <c r="D55">
        <v>0.49621199999999999</v>
      </c>
      <c r="E55">
        <v>0.57599299999999998</v>
      </c>
      <c r="F55">
        <v>0.69648500000000002</v>
      </c>
      <c r="G55">
        <v>0.77883599999999997</v>
      </c>
      <c r="H55">
        <v>0.93887299999999996</v>
      </c>
      <c r="I55">
        <v>1.020988</v>
      </c>
      <c r="J55">
        <v>1.271398</v>
      </c>
      <c r="K55">
        <v>1.3772770000000001</v>
      </c>
      <c r="L55">
        <v>1.4140349999999999</v>
      </c>
      <c r="M55">
        <v>1.5497449999999999</v>
      </c>
      <c r="N55">
        <v>1.6375949999999999</v>
      </c>
    </row>
    <row r="56" spans="2:14" x14ac:dyDescent="0.2">
      <c r="B56">
        <v>0.23730200000000001</v>
      </c>
      <c r="C56">
        <v>0.337009</v>
      </c>
      <c r="D56">
        <v>0.406225</v>
      </c>
      <c r="E56">
        <v>0.536663</v>
      </c>
      <c r="F56">
        <v>0.67744899999999997</v>
      </c>
      <c r="G56">
        <v>0.76944800000000002</v>
      </c>
      <c r="H56">
        <v>0.93745000000000001</v>
      </c>
      <c r="I56">
        <v>1.0130079999999999</v>
      </c>
      <c r="J56">
        <v>1.122741</v>
      </c>
      <c r="K56">
        <v>1.269261</v>
      </c>
      <c r="L56">
        <v>1.2267479999999999</v>
      </c>
      <c r="M56">
        <v>1.4621280000000001</v>
      </c>
      <c r="N56">
        <v>1.56938</v>
      </c>
    </row>
    <row r="57" spans="2:14" x14ac:dyDescent="0.2">
      <c r="B57">
        <v>0.18395800000000001</v>
      </c>
      <c r="C57">
        <v>0.34345700000000001</v>
      </c>
      <c r="D57">
        <v>0.46732499999999999</v>
      </c>
      <c r="E57">
        <v>0.50878900000000005</v>
      </c>
      <c r="F57">
        <v>0.65969900000000004</v>
      </c>
      <c r="G57">
        <v>0.80425599999999997</v>
      </c>
      <c r="H57">
        <v>0.89410400000000001</v>
      </c>
      <c r="I57">
        <v>0.95763200000000004</v>
      </c>
      <c r="J57">
        <v>1.0574760000000001</v>
      </c>
      <c r="K57">
        <v>1.347558</v>
      </c>
      <c r="L57">
        <v>1.3453900000000001</v>
      </c>
      <c r="M57">
        <v>1.763868</v>
      </c>
      <c r="N57">
        <v>1.8096209999999999</v>
      </c>
    </row>
    <row r="58" spans="2:14" x14ac:dyDescent="0.2">
      <c r="B58">
        <v>0.216062</v>
      </c>
      <c r="C58">
        <v>0.35377900000000001</v>
      </c>
      <c r="D58">
        <v>0.41689300000000001</v>
      </c>
      <c r="E58">
        <v>0.55748699999999995</v>
      </c>
      <c r="F58">
        <v>0.63106200000000001</v>
      </c>
      <c r="G58">
        <v>0.76167399999999996</v>
      </c>
      <c r="H58">
        <v>0.96140800000000004</v>
      </c>
      <c r="I58">
        <v>0.98586200000000002</v>
      </c>
      <c r="J58">
        <v>1.074576</v>
      </c>
      <c r="K58">
        <v>1.1619740000000001</v>
      </c>
      <c r="L58">
        <v>1.519407</v>
      </c>
      <c r="M58">
        <v>1.7251160000000001</v>
      </c>
      <c r="N58">
        <v>1.8689340000000001</v>
      </c>
    </row>
    <row r="59" spans="2:14" x14ac:dyDescent="0.2">
      <c r="B59">
        <v>0.23976900000000001</v>
      </c>
      <c r="C59">
        <v>0.37462200000000001</v>
      </c>
      <c r="D59">
        <v>0.447405</v>
      </c>
      <c r="E59">
        <v>0.51758800000000005</v>
      </c>
      <c r="F59">
        <v>0.64299200000000001</v>
      </c>
      <c r="G59">
        <v>0.70142199999999999</v>
      </c>
      <c r="H59">
        <v>0.76949400000000001</v>
      </c>
      <c r="I59">
        <v>0.94393099999999996</v>
      </c>
      <c r="J59">
        <v>1.1273260000000001</v>
      </c>
      <c r="K59">
        <v>1.1885049999999999</v>
      </c>
      <c r="L59">
        <v>1.2996110000000001</v>
      </c>
      <c r="M59">
        <v>1.4363319999999999</v>
      </c>
      <c r="N59">
        <v>1.8101240000000001</v>
      </c>
    </row>
    <row r="60" spans="2:14" x14ac:dyDescent="0.2">
      <c r="B60">
        <v>0.165574</v>
      </c>
      <c r="C60">
        <v>0.375527</v>
      </c>
      <c r="D60">
        <v>0.50219899999999995</v>
      </c>
      <c r="E60">
        <v>0.59847799999999995</v>
      </c>
      <c r="F60">
        <v>0.67041300000000004</v>
      </c>
      <c r="G60">
        <v>0.76372200000000001</v>
      </c>
      <c r="H60">
        <v>0.85225300000000004</v>
      </c>
      <c r="I60">
        <v>0.90565799999999996</v>
      </c>
      <c r="J60">
        <v>1.0930610000000001</v>
      </c>
      <c r="K60">
        <v>1.1931160000000001</v>
      </c>
      <c r="L60">
        <v>1.402188</v>
      </c>
      <c r="M60">
        <v>1.383885</v>
      </c>
      <c r="N60">
        <v>1.6798109999999999</v>
      </c>
    </row>
    <row r="61" spans="2:14" x14ac:dyDescent="0.2">
      <c r="B61">
        <v>0.25604100000000002</v>
      </c>
      <c r="C61">
        <v>0.378668</v>
      </c>
      <c r="D61">
        <v>0.51193599999999995</v>
      </c>
      <c r="E61">
        <v>0.634158</v>
      </c>
      <c r="F61">
        <v>0.66269599999999995</v>
      </c>
      <c r="G61">
        <v>0.79832999999999998</v>
      </c>
      <c r="H61">
        <v>0.89066299999999998</v>
      </c>
      <c r="I61">
        <v>0.92756799999999995</v>
      </c>
      <c r="J61">
        <v>0.93867400000000001</v>
      </c>
      <c r="K61">
        <v>1.100236</v>
      </c>
      <c r="L61">
        <v>1.1950970000000001</v>
      </c>
      <c r="M61">
        <v>1.4005080000000001</v>
      </c>
      <c r="N61">
        <v>1.8643190000000001</v>
      </c>
    </row>
    <row r="62" spans="2:14" x14ac:dyDescent="0.2">
      <c r="B62">
        <v>0.34071400000000002</v>
      </c>
      <c r="C62">
        <v>0.43110100000000001</v>
      </c>
      <c r="D62">
        <v>0.56762400000000002</v>
      </c>
      <c r="E62">
        <v>0.68769899999999995</v>
      </c>
      <c r="F62">
        <v>0.74467000000000005</v>
      </c>
      <c r="G62">
        <v>0.84911300000000001</v>
      </c>
      <c r="H62">
        <v>0.90351899999999996</v>
      </c>
      <c r="I62">
        <v>0.96379400000000004</v>
      </c>
      <c r="J62">
        <v>0.96933899999999995</v>
      </c>
      <c r="K62">
        <v>1.018761</v>
      </c>
      <c r="L62">
        <v>1.0254160000000001</v>
      </c>
      <c r="M62">
        <v>1.119599</v>
      </c>
      <c r="N62">
        <v>1.1871320000000001</v>
      </c>
    </row>
    <row r="63" spans="2:14" x14ac:dyDescent="0.2">
      <c r="B63">
        <v>0.30512600000000001</v>
      </c>
      <c r="C63">
        <v>0.48013099999999997</v>
      </c>
      <c r="D63">
        <v>0.55407399999999996</v>
      </c>
      <c r="E63">
        <v>0.67639400000000005</v>
      </c>
      <c r="F63">
        <v>0.75154399999999999</v>
      </c>
      <c r="G63">
        <v>0.78295899999999996</v>
      </c>
      <c r="H63">
        <v>0.93352999999999997</v>
      </c>
      <c r="I63">
        <v>0.94087399999999999</v>
      </c>
      <c r="J63">
        <v>1.0278099999999999</v>
      </c>
      <c r="K63">
        <v>1.034664</v>
      </c>
      <c r="L63">
        <v>1.107472</v>
      </c>
      <c r="M63">
        <v>1.3201529999999999</v>
      </c>
      <c r="N63">
        <v>1.3759129999999999</v>
      </c>
    </row>
    <row r="64" spans="2:14" x14ac:dyDescent="0.2">
      <c r="B64">
        <v>0.240513</v>
      </c>
      <c r="C64">
        <v>0.391287</v>
      </c>
      <c r="D64">
        <v>0.51036300000000001</v>
      </c>
      <c r="E64">
        <v>0.58325400000000005</v>
      </c>
      <c r="F64">
        <v>0.68831299999999995</v>
      </c>
      <c r="G64">
        <v>0.79210700000000001</v>
      </c>
      <c r="H64">
        <v>0.86232699999999995</v>
      </c>
      <c r="I64">
        <v>0.90141000000000004</v>
      </c>
      <c r="J64">
        <v>1.005625</v>
      </c>
      <c r="K64">
        <v>1.0584549999999999</v>
      </c>
      <c r="L64">
        <v>1.089917</v>
      </c>
      <c r="M64">
        <v>1.1868669999999999</v>
      </c>
      <c r="N64">
        <v>1.3172950000000001</v>
      </c>
    </row>
    <row r="65" spans="1:14" x14ac:dyDescent="0.2">
      <c r="B65">
        <v>0.14851400000000001</v>
      </c>
      <c r="C65">
        <v>0.37531599999999998</v>
      </c>
      <c r="D65">
        <v>0.51466299999999998</v>
      </c>
      <c r="E65">
        <v>0.605155</v>
      </c>
      <c r="F65">
        <v>0.71690500000000001</v>
      </c>
      <c r="G65">
        <v>0.80334300000000003</v>
      </c>
      <c r="H65">
        <v>0.89646099999999995</v>
      </c>
      <c r="I65">
        <v>1.027404</v>
      </c>
      <c r="J65">
        <v>1.0701929999999999</v>
      </c>
      <c r="K65">
        <v>1.153413</v>
      </c>
      <c r="L65">
        <v>1.254858</v>
      </c>
      <c r="M65">
        <v>1.2305980000000001</v>
      </c>
      <c r="N65">
        <v>1.32921</v>
      </c>
    </row>
    <row r="66" spans="1:14" x14ac:dyDescent="0.2">
      <c r="B66">
        <v>0.31173600000000001</v>
      </c>
      <c r="C66">
        <v>0.44316800000000001</v>
      </c>
      <c r="D66">
        <v>0.54793599999999998</v>
      </c>
      <c r="E66">
        <v>0.66832899999999995</v>
      </c>
      <c r="F66">
        <v>0.77124800000000004</v>
      </c>
      <c r="G66">
        <v>0.837862</v>
      </c>
      <c r="H66">
        <v>0.91518100000000002</v>
      </c>
      <c r="I66">
        <v>1.0597129999999999</v>
      </c>
      <c r="J66">
        <v>1.1084130000000001</v>
      </c>
      <c r="K66">
        <v>1.089318</v>
      </c>
      <c r="L66">
        <v>1.275555</v>
      </c>
      <c r="M66">
        <v>1.266667</v>
      </c>
      <c r="N66">
        <v>1.3729769999999999</v>
      </c>
    </row>
    <row r="67" spans="1:14" x14ac:dyDescent="0.2">
      <c r="B67">
        <v>0.22928499999999999</v>
      </c>
      <c r="C67">
        <v>0.42727700000000002</v>
      </c>
      <c r="D67">
        <v>0.52999799999999997</v>
      </c>
      <c r="E67">
        <v>0.64341999999999999</v>
      </c>
      <c r="F67">
        <v>0.756664</v>
      </c>
      <c r="G67">
        <v>0.85777499999999995</v>
      </c>
      <c r="H67">
        <v>0.91936499999999999</v>
      </c>
      <c r="I67">
        <v>1.059509</v>
      </c>
      <c r="J67">
        <v>1.204852</v>
      </c>
      <c r="K67">
        <v>1.1865600000000001</v>
      </c>
      <c r="L67">
        <v>1.3442069999999999</v>
      </c>
      <c r="M67">
        <v>1.505741</v>
      </c>
      <c r="N67">
        <v>1.5342750000000001</v>
      </c>
    </row>
    <row r="68" spans="1:14" x14ac:dyDescent="0.2">
      <c r="B68">
        <v>0.221552</v>
      </c>
      <c r="C68">
        <v>0.41123100000000001</v>
      </c>
      <c r="D68">
        <v>0.56321399999999999</v>
      </c>
      <c r="E68">
        <v>0.68687900000000002</v>
      </c>
      <c r="F68">
        <v>0.84501300000000001</v>
      </c>
      <c r="G68">
        <v>0.91526300000000005</v>
      </c>
      <c r="H68">
        <v>0.95624399999999998</v>
      </c>
      <c r="I68">
        <v>1.166288</v>
      </c>
      <c r="J68">
        <v>1.165052</v>
      </c>
      <c r="K68">
        <v>1.4319310000000001</v>
      </c>
      <c r="L68">
        <v>1.430777</v>
      </c>
      <c r="M68">
        <v>1.5292479999999999</v>
      </c>
      <c r="N68">
        <v>1.761036</v>
      </c>
    </row>
    <row r="69" spans="1:14" x14ac:dyDescent="0.2">
      <c r="B69">
        <v>0.24435499999999999</v>
      </c>
      <c r="C69">
        <v>0.40271800000000002</v>
      </c>
      <c r="D69">
        <v>0.54110599999999998</v>
      </c>
      <c r="E69">
        <v>0.669875</v>
      </c>
      <c r="F69">
        <v>0.89332500000000004</v>
      </c>
      <c r="G69">
        <v>0.97814800000000002</v>
      </c>
      <c r="H69">
        <v>1.015992</v>
      </c>
      <c r="I69">
        <v>1.113305</v>
      </c>
      <c r="J69">
        <v>1.14558</v>
      </c>
      <c r="K69">
        <v>1.2588729999999999</v>
      </c>
      <c r="L69">
        <v>1.424285</v>
      </c>
      <c r="M69">
        <v>1.5267770000000001</v>
      </c>
      <c r="N69">
        <v>1.9347810000000001</v>
      </c>
    </row>
    <row r="70" spans="1:14" x14ac:dyDescent="0.2">
      <c r="B70">
        <v>0.23327600000000001</v>
      </c>
      <c r="C70">
        <v>0.42594700000000002</v>
      </c>
      <c r="D70">
        <v>0.54847999999999997</v>
      </c>
      <c r="E70">
        <v>0.64071699999999998</v>
      </c>
      <c r="F70">
        <v>0.79454100000000005</v>
      </c>
      <c r="G70">
        <v>0.99526000000000003</v>
      </c>
      <c r="H70">
        <v>1.094212</v>
      </c>
      <c r="I70">
        <v>1.1400710000000001</v>
      </c>
      <c r="J70">
        <v>1.2293639999999999</v>
      </c>
      <c r="K70">
        <v>1.2794410000000001</v>
      </c>
      <c r="L70">
        <v>1.3995690000000001</v>
      </c>
      <c r="M70">
        <v>1.446563</v>
      </c>
      <c r="N70">
        <v>1.617167</v>
      </c>
    </row>
    <row r="71" spans="1:14" x14ac:dyDescent="0.2">
      <c r="B71">
        <v>0.20678299999999999</v>
      </c>
      <c r="C71">
        <v>0.361043</v>
      </c>
      <c r="D71">
        <v>0.53547900000000004</v>
      </c>
      <c r="E71">
        <v>0.66271500000000005</v>
      </c>
      <c r="F71">
        <v>0.79421699999999995</v>
      </c>
      <c r="G71">
        <v>0.91587399999999997</v>
      </c>
      <c r="H71">
        <v>1.190771</v>
      </c>
      <c r="I71">
        <v>1.216321</v>
      </c>
      <c r="J71">
        <v>1.2718050000000001</v>
      </c>
      <c r="K71">
        <v>1.318076</v>
      </c>
      <c r="L71">
        <v>1.4064099999999999</v>
      </c>
      <c r="M71">
        <v>1.6424080000000001</v>
      </c>
      <c r="N71">
        <v>1.8989959999999999</v>
      </c>
    </row>
    <row r="72" spans="1:14" x14ac:dyDescent="0.2">
      <c r="B72">
        <v>0.22520499999999999</v>
      </c>
      <c r="C72">
        <v>0.423763</v>
      </c>
      <c r="D72">
        <v>0.492259</v>
      </c>
      <c r="E72">
        <v>0.61741699999999999</v>
      </c>
      <c r="F72">
        <v>0.82367699999999999</v>
      </c>
      <c r="G72">
        <v>0.970024</v>
      </c>
      <c r="H72">
        <v>1.0792520000000001</v>
      </c>
      <c r="I72">
        <v>1.212367</v>
      </c>
      <c r="J72">
        <v>1.2879069999999999</v>
      </c>
      <c r="K72">
        <v>1.334697</v>
      </c>
      <c r="L72">
        <v>1.450175</v>
      </c>
      <c r="M72">
        <v>1.6029580000000001</v>
      </c>
      <c r="N72">
        <v>1.7072799999999999</v>
      </c>
    </row>
    <row r="73" spans="1:14" x14ac:dyDescent="0.2">
      <c r="B73">
        <v>0.219225</v>
      </c>
      <c r="C73">
        <v>0.35977999999999999</v>
      </c>
      <c r="D73">
        <v>0.47664200000000001</v>
      </c>
      <c r="E73">
        <v>0.60135300000000003</v>
      </c>
      <c r="F73">
        <v>0.65312999999999999</v>
      </c>
      <c r="G73">
        <v>0.88066999999999995</v>
      </c>
      <c r="H73">
        <v>0.96611000000000002</v>
      </c>
      <c r="I73">
        <v>1.105464</v>
      </c>
      <c r="J73">
        <v>1.288349</v>
      </c>
      <c r="K73">
        <v>1.300991</v>
      </c>
      <c r="L73">
        <v>1.3556349999999999</v>
      </c>
      <c r="M73">
        <v>1.454923</v>
      </c>
      <c r="N73">
        <v>1.6235029999999999</v>
      </c>
    </row>
    <row r="74" spans="1:14" x14ac:dyDescent="0.2">
      <c r="B74">
        <v>0.28827399999999997</v>
      </c>
      <c r="C74">
        <v>0.39165699999999998</v>
      </c>
      <c r="D74">
        <v>0.51774399999999998</v>
      </c>
      <c r="E74">
        <v>0.59509100000000004</v>
      </c>
      <c r="F74">
        <v>0.71767999999999998</v>
      </c>
      <c r="G74">
        <v>0.80275399999999997</v>
      </c>
      <c r="H74">
        <v>1.0374110000000001</v>
      </c>
      <c r="I74">
        <v>1.0687899999999999</v>
      </c>
      <c r="J74">
        <v>1.304994</v>
      </c>
      <c r="K74">
        <v>1.5747139999999999</v>
      </c>
      <c r="L74">
        <v>1.343205</v>
      </c>
      <c r="M74">
        <v>1.5568390000000001</v>
      </c>
      <c r="N74">
        <v>1.755627</v>
      </c>
    </row>
    <row r="75" spans="1:14" x14ac:dyDescent="0.2">
      <c r="B75">
        <v>0.241922</v>
      </c>
      <c r="C75">
        <v>0.43408200000000002</v>
      </c>
      <c r="D75">
        <v>0.50785000000000002</v>
      </c>
      <c r="E75">
        <v>0.60348800000000002</v>
      </c>
      <c r="F75">
        <v>0.68976800000000005</v>
      </c>
      <c r="G75">
        <v>0.77471900000000005</v>
      </c>
      <c r="H75">
        <v>0.83722600000000003</v>
      </c>
      <c r="I75">
        <v>0.91568799999999995</v>
      </c>
      <c r="J75">
        <v>1.0620309999999999</v>
      </c>
      <c r="K75">
        <v>0.96818499999999996</v>
      </c>
      <c r="L75">
        <v>1.3336570000000001</v>
      </c>
      <c r="M75">
        <v>1.5773550000000001</v>
      </c>
      <c r="N75">
        <v>1.583655</v>
      </c>
    </row>
    <row r="76" spans="1:14" x14ac:dyDescent="0.2">
      <c r="B76">
        <v>0.19830600000000001</v>
      </c>
      <c r="C76">
        <v>0.39827499999999999</v>
      </c>
      <c r="D76">
        <v>0.52798800000000001</v>
      </c>
      <c r="E76">
        <v>0.59520399999999996</v>
      </c>
      <c r="F76">
        <v>0.68596800000000002</v>
      </c>
      <c r="G76">
        <v>0.73653999999999997</v>
      </c>
      <c r="H76">
        <v>0.81809500000000002</v>
      </c>
      <c r="I76">
        <v>0.81914799999999999</v>
      </c>
      <c r="J76">
        <v>0.94734700000000005</v>
      </c>
      <c r="K76">
        <v>0.81578600000000001</v>
      </c>
      <c r="L76">
        <v>1.1828320000000001</v>
      </c>
      <c r="M76">
        <v>1.319475</v>
      </c>
      <c r="N76">
        <v>1.578427</v>
      </c>
    </row>
    <row r="77" spans="1:14" x14ac:dyDescent="0.2">
      <c r="B77">
        <v>0.20618500000000001</v>
      </c>
      <c r="C77">
        <v>0.37438900000000003</v>
      </c>
      <c r="D77">
        <v>0.49502099999999999</v>
      </c>
      <c r="E77">
        <v>0.60269399999999995</v>
      </c>
      <c r="F77">
        <v>0.69679899999999995</v>
      </c>
      <c r="G77">
        <v>0.74444699999999997</v>
      </c>
      <c r="H77">
        <v>0.839314</v>
      </c>
      <c r="I77">
        <v>0.87778699999999998</v>
      </c>
      <c r="J77">
        <v>0.95905200000000002</v>
      </c>
      <c r="K77">
        <v>0.93513000000000002</v>
      </c>
      <c r="L77">
        <v>1.0175700000000001</v>
      </c>
      <c r="M77">
        <v>1.06907</v>
      </c>
      <c r="N77">
        <v>1.1205689999999999</v>
      </c>
    </row>
    <row r="78" spans="1:14" x14ac:dyDescent="0.2">
      <c r="A78" t="s">
        <v>123</v>
      </c>
    </row>
    <row r="79" spans="1:14" x14ac:dyDescent="0.2">
      <c r="A79">
        <v>1970</v>
      </c>
    </row>
    <row r="80" spans="1:14" x14ac:dyDescent="0.2">
      <c r="A80">
        <v>1971</v>
      </c>
    </row>
    <row r="81" spans="1:1" x14ac:dyDescent="0.2">
      <c r="A81">
        <v>1972</v>
      </c>
    </row>
    <row r="82" spans="1:1" x14ac:dyDescent="0.2">
      <c r="A82">
        <v>1973</v>
      </c>
    </row>
    <row r="83" spans="1:1" x14ac:dyDescent="0.2">
      <c r="A83">
        <v>1974</v>
      </c>
    </row>
    <row r="84" spans="1:1" x14ac:dyDescent="0.2">
      <c r="A84">
        <v>1975</v>
      </c>
    </row>
    <row r="85" spans="1:1" x14ac:dyDescent="0.2">
      <c r="A85">
        <v>1976</v>
      </c>
    </row>
    <row r="86" spans="1:1" x14ac:dyDescent="0.2">
      <c r="A86">
        <v>1977</v>
      </c>
    </row>
    <row r="87" spans="1:1" x14ac:dyDescent="0.2">
      <c r="A87">
        <v>1978</v>
      </c>
    </row>
    <row r="88" spans="1:1" x14ac:dyDescent="0.2">
      <c r="A88">
        <v>1979</v>
      </c>
    </row>
    <row r="89" spans="1:1" x14ac:dyDescent="0.2">
      <c r="A89">
        <v>1980</v>
      </c>
    </row>
    <row r="90" spans="1:1" x14ac:dyDescent="0.2">
      <c r="A90">
        <v>1981</v>
      </c>
    </row>
    <row r="91" spans="1:1" x14ac:dyDescent="0.2">
      <c r="A91">
        <v>1982</v>
      </c>
    </row>
    <row r="92" spans="1:1" x14ac:dyDescent="0.2">
      <c r="A92">
        <v>1983</v>
      </c>
    </row>
    <row r="93" spans="1:1" x14ac:dyDescent="0.2">
      <c r="A93">
        <v>1984</v>
      </c>
    </row>
    <row r="94" spans="1:1" x14ac:dyDescent="0.2">
      <c r="A94">
        <v>1985</v>
      </c>
    </row>
    <row r="95" spans="1:1" x14ac:dyDescent="0.2">
      <c r="A95">
        <v>1986</v>
      </c>
    </row>
    <row r="96" spans="1:1" x14ac:dyDescent="0.2">
      <c r="A96">
        <v>1987</v>
      </c>
    </row>
    <row r="97" spans="1:1" x14ac:dyDescent="0.2">
      <c r="A97">
        <v>1988</v>
      </c>
    </row>
    <row r="98" spans="1:1" x14ac:dyDescent="0.2">
      <c r="A98">
        <v>1989</v>
      </c>
    </row>
    <row r="99" spans="1:1" x14ac:dyDescent="0.2">
      <c r="A99">
        <v>1990</v>
      </c>
    </row>
    <row r="100" spans="1:1" x14ac:dyDescent="0.2">
      <c r="A100">
        <v>1991</v>
      </c>
    </row>
    <row r="101" spans="1:1" x14ac:dyDescent="0.2">
      <c r="A101">
        <v>1992</v>
      </c>
    </row>
    <row r="102" spans="1:1" x14ac:dyDescent="0.2">
      <c r="A102">
        <v>1993</v>
      </c>
    </row>
    <row r="103" spans="1:1" x14ac:dyDescent="0.2">
      <c r="A103">
        <v>1994</v>
      </c>
    </row>
    <row r="104" spans="1:1" x14ac:dyDescent="0.2">
      <c r="A104">
        <v>1995</v>
      </c>
    </row>
    <row r="105" spans="1:1" x14ac:dyDescent="0.2">
      <c r="A105">
        <v>1996</v>
      </c>
    </row>
    <row r="106" spans="1:1" x14ac:dyDescent="0.2">
      <c r="A106">
        <v>1997</v>
      </c>
    </row>
    <row r="107" spans="1:1" x14ac:dyDescent="0.2">
      <c r="A107">
        <v>1998</v>
      </c>
    </row>
    <row r="108" spans="1:1" x14ac:dyDescent="0.2">
      <c r="A108">
        <v>1999</v>
      </c>
    </row>
    <row r="109" spans="1:1" x14ac:dyDescent="0.2">
      <c r="A109">
        <v>2000</v>
      </c>
    </row>
    <row r="110" spans="1:1" x14ac:dyDescent="0.2">
      <c r="A110">
        <v>2001</v>
      </c>
    </row>
    <row r="111" spans="1:1" x14ac:dyDescent="0.2">
      <c r="A111">
        <v>2002</v>
      </c>
    </row>
    <row r="112" spans="1:1" x14ac:dyDescent="0.2">
      <c r="A112">
        <v>2003</v>
      </c>
    </row>
    <row r="113" spans="1:1" x14ac:dyDescent="0.2">
      <c r="A113">
        <v>2004</v>
      </c>
    </row>
    <row r="114" spans="1:1" x14ac:dyDescent="0.2">
      <c r="A114">
        <v>2005</v>
      </c>
    </row>
    <row r="115" spans="1:1" x14ac:dyDescent="0.2">
      <c r="A115">
        <v>2006</v>
      </c>
    </row>
    <row r="116" spans="1:1" x14ac:dyDescent="0.2">
      <c r="A116">
        <v>2007</v>
      </c>
    </row>
    <row r="117" spans="1:1" x14ac:dyDescent="0.2">
      <c r="A117">
        <v>2008</v>
      </c>
    </row>
    <row r="118" spans="1:1" x14ac:dyDescent="0.2">
      <c r="A118">
        <v>2009</v>
      </c>
    </row>
    <row r="119" spans="1:1" x14ac:dyDescent="0.2">
      <c r="A119">
        <v>2010</v>
      </c>
    </row>
    <row r="120" spans="1:1" x14ac:dyDescent="0.2">
      <c r="A120">
        <v>2011</v>
      </c>
    </row>
    <row r="121" spans="1:1" x14ac:dyDescent="0.2">
      <c r="A121">
        <v>2012</v>
      </c>
    </row>
    <row r="122" spans="1:1" x14ac:dyDescent="0.2">
      <c r="A122">
        <v>2013</v>
      </c>
    </row>
    <row r="123" spans="1:1" x14ac:dyDescent="0.2">
      <c r="A123">
        <v>2014</v>
      </c>
    </row>
    <row r="124" spans="1:1" x14ac:dyDescent="0.2">
      <c r="A124">
        <v>2015</v>
      </c>
    </row>
    <row r="125" spans="1:1" x14ac:dyDescent="0.2">
      <c r="A125">
        <v>2016</v>
      </c>
    </row>
    <row r="126" spans="1:1" x14ac:dyDescent="0.2">
      <c r="A126">
        <v>2017</v>
      </c>
    </row>
    <row r="127" spans="1:1" x14ac:dyDescent="0.2">
      <c r="A127">
        <v>2018</v>
      </c>
    </row>
    <row r="128" spans="1:1" x14ac:dyDescent="0.2">
      <c r="A128">
        <v>2019</v>
      </c>
    </row>
    <row r="129" spans="1:14" x14ac:dyDescent="0.2">
      <c r="A129">
        <v>2020</v>
      </c>
    </row>
    <row r="130" spans="1:14" x14ac:dyDescent="0.2">
      <c r="A130" t="s">
        <v>184</v>
      </c>
    </row>
    <row r="131" spans="1:14" x14ac:dyDescent="0.2">
      <c r="A131">
        <v>1970</v>
      </c>
      <c r="B131">
        <v>0.373114</v>
      </c>
      <c r="C131">
        <v>0.47732200000000002</v>
      </c>
      <c r="D131">
        <v>0.59016500000000005</v>
      </c>
      <c r="E131">
        <v>0.70179400000000003</v>
      </c>
      <c r="F131">
        <v>0.80972699999999997</v>
      </c>
      <c r="G131">
        <v>0.91223699999999996</v>
      </c>
      <c r="H131">
        <v>1.0082169999999999</v>
      </c>
      <c r="I131">
        <v>1.0970530000000001</v>
      </c>
      <c r="J131">
        <v>1.1785030000000001</v>
      </c>
      <c r="K131">
        <v>1.252602</v>
      </c>
      <c r="L131">
        <v>1.3195749999999999</v>
      </c>
      <c r="M131">
        <v>1.3797809999999999</v>
      </c>
      <c r="N131">
        <v>1.4336549999999999</v>
      </c>
    </row>
    <row r="132" spans="1:14" x14ac:dyDescent="0.2">
      <c r="A132">
        <v>1971</v>
      </c>
      <c r="B132">
        <v>0.36904599999999999</v>
      </c>
      <c r="C132">
        <v>0.49243999999999999</v>
      </c>
      <c r="D132">
        <v>0.59894199999999997</v>
      </c>
      <c r="E132">
        <v>0.71047700000000003</v>
      </c>
      <c r="F132">
        <v>0.81812300000000004</v>
      </c>
      <c r="G132">
        <v>0.920211</v>
      </c>
      <c r="H132">
        <v>1.015684</v>
      </c>
      <c r="I132">
        <v>1.103963</v>
      </c>
      <c r="J132">
        <v>1.184839</v>
      </c>
      <c r="K132">
        <v>1.2583660000000001</v>
      </c>
      <c r="L132">
        <v>1.3247850000000001</v>
      </c>
      <c r="M132">
        <v>1.3844639999999999</v>
      </c>
      <c r="N132">
        <v>1.437845</v>
      </c>
    </row>
    <row r="133" spans="1:14" x14ac:dyDescent="0.2">
      <c r="A133">
        <v>1972</v>
      </c>
      <c r="B133">
        <v>0.38349800000000001</v>
      </c>
      <c r="C133">
        <v>0.48744700000000002</v>
      </c>
      <c r="D133">
        <v>0.61311800000000005</v>
      </c>
      <c r="E133">
        <v>0.71832300000000004</v>
      </c>
      <c r="F133">
        <v>0.825905</v>
      </c>
      <c r="G133">
        <v>0.92775099999999999</v>
      </c>
      <c r="H133">
        <v>1.022856</v>
      </c>
      <c r="I133">
        <v>1.1106879999999999</v>
      </c>
      <c r="J133">
        <v>1.1910689999999999</v>
      </c>
      <c r="K133">
        <v>1.2640830000000001</v>
      </c>
      <c r="L133">
        <v>1.32999</v>
      </c>
      <c r="M133">
        <v>1.3891709999999999</v>
      </c>
      <c r="N133">
        <v>1.4420790000000001</v>
      </c>
    </row>
    <row r="134" spans="1:14" x14ac:dyDescent="0.2">
      <c r="A134">
        <v>1973</v>
      </c>
      <c r="B134">
        <v>0.38280799999999998</v>
      </c>
      <c r="C134">
        <v>0.50977700000000004</v>
      </c>
      <c r="D134">
        <v>0.61615500000000001</v>
      </c>
      <c r="E134">
        <v>0.74044100000000002</v>
      </c>
      <c r="F134">
        <v>0.84143100000000004</v>
      </c>
      <c r="G134">
        <v>0.94282699999999997</v>
      </c>
      <c r="H134">
        <v>1.0372250000000001</v>
      </c>
      <c r="I134">
        <v>1.1241810000000001</v>
      </c>
      <c r="J134">
        <v>1.203589</v>
      </c>
      <c r="K134">
        <v>1.275585</v>
      </c>
      <c r="L134">
        <v>1.3404720000000001</v>
      </c>
      <c r="M134">
        <v>1.39866</v>
      </c>
      <c r="N134">
        <v>1.4506190000000001</v>
      </c>
    </row>
    <row r="135" spans="1:14" x14ac:dyDescent="0.2">
      <c r="A135">
        <v>1974</v>
      </c>
      <c r="B135">
        <v>0.37455699999999997</v>
      </c>
      <c r="C135">
        <v>0.51848399999999994</v>
      </c>
      <c r="D135">
        <v>0.64806200000000003</v>
      </c>
      <c r="E135">
        <v>0.75295199999999995</v>
      </c>
      <c r="F135">
        <v>0.87270999999999999</v>
      </c>
      <c r="G135">
        <v>0.96705300000000005</v>
      </c>
      <c r="H135">
        <v>1.0604480000000001</v>
      </c>
      <c r="I135">
        <v>1.1460900000000001</v>
      </c>
      <c r="J135">
        <v>1.2239949999999999</v>
      </c>
      <c r="K135">
        <v>1.294394</v>
      </c>
      <c r="L135">
        <v>1.3576589999999999</v>
      </c>
      <c r="M135">
        <v>1.4142520000000001</v>
      </c>
      <c r="N135">
        <v>1.46468</v>
      </c>
    </row>
    <row r="136" spans="1:14" x14ac:dyDescent="0.2">
      <c r="A136">
        <v>1975</v>
      </c>
      <c r="B136">
        <v>0.40217999999999998</v>
      </c>
      <c r="C136">
        <v>0.51385199999999998</v>
      </c>
      <c r="D136">
        <v>0.66045699999999996</v>
      </c>
      <c r="E136">
        <v>0.78850799999999999</v>
      </c>
      <c r="F136">
        <v>0.88874900000000001</v>
      </c>
      <c r="G136">
        <v>1.0016830000000001</v>
      </c>
      <c r="H136">
        <v>1.0878110000000001</v>
      </c>
      <c r="I136">
        <v>1.1722159999999999</v>
      </c>
      <c r="J136">
        <v>1.248567</v>
      </c>
      <c r="K136">
        <v>1.3172219999999999</v>
      </c>
      <c r="L136">
        <v>1.378657</v>
      </c>
      <c r="M136">
        <v>1.4334070000000001</v>
      </c>
      <c r="N136">
        <v>1.4820329999999999</v>
      </c>
    </row>
    <row r="137" spans="1:14" x14ac:dyDescent="0.2">
      <c r="A137">
        <v>1976</v>
      </c>
      <c r="B137">
        <v>0.37239299999999997</v>
      </c>
      <c r="C137">
        <v>0.58160000000000001</v>
      </c>
      <c r="D137">
        <v>0.69672199999999995</v>
      </c>
      <c r="E137">
        <v>0.84136</v>
      </c>
      <c r="F137">
        <v>0.963422</v>
      </c>
      <c r="G137">
        <v>1.0548740000000001</v>
      </c>
      <c r="H137">
        <v>1.1572260000000001</v>
      </c>
      <c r="I137">
        <v>1.2317750000000001</v>
      </c>
      <c r="J137">
        <v>1.3042119999999999</v>
      </c>
      <c r="K137">
        <v>1.368649</v>
      </c>
      <c r="L137">
        <v>1.4257580000000001</v>
      </c>
      <c r="M137">
        <v>1.4762249999999999</v>
      </c>
      <c r="N137">
        <v>1.520713</v>
      </c>
    </row>
    <row r="138" spans="1:14" x14ac:dyDescent="0.2">
      <c r="A138">
        <v>1977</v>
      </c>
      <c r="B138">
        <v>0.34765400000000002</v>
      </c>
      <c r="C138">
        <v>0.55464999999999998</v>
      </c>
      <c r="D138">
        <v>0.76736099999999996</v>
      </c>
      <c r="E138">
        <v>0.88048499999999996</v>
      </c>
      <c r="F138">
        <v>1.0190399999999999</v>
      </c>
      <c r="G138">
        <v>1.132174</v>
      </c>
      <c r="H138">
        <v>1.2128760000000001</v>
      </c>
      <c r="I138">
        <v>1.3034669999999999</v>
      </c>
      <c r="J138">
        <v>1.365858</v>
      </c>
      <c r="K138">
        <v>1.4261919999999999</v>
      </c>
      <c r="L138">
        <v>1.478901</v>
      </c>
      <c r="M138">
        <v>1.524869</v>
      </c>
      <c r="N138">
        <v>1.5649109999999999</v>
      </c>
    </row>
    <row r="139" spans="1:14" x14ac:dyDescent="0.2">
      <c r="A139">
        <v>1978</v>
      </c>
      <c r="B139">
        <v>0.43028300000000003</v>
      </c>
      <c r="C139">
        <v>0.48844599999999999</v>
      </c>
      <c r="D139">
        <v>0.69815000000000005</v>
      </c>
      <c r="E139">
        <v>0.90931700000000004</v>
      </c>
      <c r="F139">
        <v>1.0177419999999999</v>
      </c>
      <c r="G139">
        <v>1.1494</v>
      </c>
      <c r="H139">
        <v>1.25423</v>
      </c>
      <c r="I139">
        <v>1.325847</v>
      </c>
      <c r="J139">
        <v>1.4070450000000001</v>
      </c>
      <c r="K139">
        <v>1.4600880000000001</v>
      </c>
      <c r="L139">
        <v>1.5113620000000001</v>
      </c>
      <c r="M139">
        <v>1.555463</v>
      </c>
      <c r="N139">
        <v>1.5933790000000001</v>
      </c>
    </row>
    <row r="140" spans="1:14" x14ac:dyDescent="0.2">
      <c r="A140">
        <v>1979</v>
      </c>
      <c r="B140">
        <v>0.32958300000000001</v>
      </c>
      <c r="C140">
        <v>0.76158099999999995</v>
      </c>
      <c r="D140">
        <v>0.82611500000000004</v>
      </c>
      <c r="E140">
        <v>1.032186</v>
      </c>
      <c r="F140">
        <v>1.2322960000000001</v>
      </c>
      <c r="G140">
        <v>1.3244910000000001</v>
      </c>
      <c r="H140">
        <v>1.436609</v>
      </c>
      <c r="I140">
        <v>1.52006</v>
      </c>
      <c r="J140">
        <v>1.569577</v>
      </c>
      <c r="K140">
        <v>1.628776</v>
      </c>
      <c r="L140">
        <v>1.6604989999999999</v>
      </c>
      <c r="M140">
        <v>1.6915199999999999</v>
      </c>
      <c r="N140">
        <v>1.7166729999999999</v>
      </c>
    </row>
    <row r="141" spans="1:14" x14ac:dyDescent="0.2">
      <c r="A141">
        <v>1980</v>
      </c>
      <c r="B141">
        <v>0.33879399999999998</v>
      </c>
      <c r="C141">
        <v>0.46426600000000001</v>
      </c>
      <c r="D141">
        <v>0.89885300000000001</v>
      </c>
      <c r="E141">
        <v>0.96191099999999996</v>
      </c>
      <c r="F141">
        <v>1.163486</v>
      </c>
      <c r="G141">
        <v>1.3569979999999999</v>
      </c>
      <c r="H141">
        <v>1.4412510000000001</v>
      </c>
      <c r="I141">
        <v>1.5446770000000001</v>
      </c>
      <c r="J141">
        <v>1.6191439999999999</v>
      </c>
      <c r="K141">
        <v>1.6597170000000001</v>
      </c>
      <c r="L141">
        <v>1.7102489999999999</v>
      </c>
      <c r="M141">
        <v>1.733738</v>
      </c>
      <c r="N141">
        <v>1.7570570000000001</v>
      </c>
    </row>
    <row r="142" spans="1:14" x14ac:dyDescent="0.2">
      <c r="A142">
        <v>1981</v>
      </c>
      <c r="B142">
        <v>0.34093000000000001</v>
      </c>
      <c r="C142">
        <v>0.44790799999999997</v>
      </c>
      <c r="D142">
        <v>0.57547800000000005</v>
      </c>
      <c r="E142">
        <v>1.0088699999999999</v>
      </c>
      <c r="F142">
        <v>1.0682849999999999</v>
      </c>
      <c r="G142">
        <v>1.264516</v>
      </c>
      <c r="H142">
        <v>1.451592</v>
      </c>
      <c r="I142">
        <v>1.5288029999999999</v>
      </c>
      <c r="J142">
        <v>1.624951</v>
      </c>
      <c r="K142">
        <v>1.692172</v>
      </c>
      <c r="L142">
        <v>1.7257229999999999</v>
      </c>
      <c r="M142">
        <v>1.769585</v>
      </c>
      <c r="N142">
        <v>1.786834</v>
      </c>
    </row>
    <row r="143" spans="1:14" x14ac:dyDescent="0.2">
      <c r="A143">
        <v>1982</v>
      </c>
      <c r="B143">
        <v>0.28134300000000001</v>
      </c>
      <c r="C143">
        <v>0.43577700000000003</v>
      </c>
      <c r="D143">
        <v>0.54457900000000004</v>
      </c>
      <c r="E143">
        <v>0.67110899999999996</v>
      </c>
      <c r="F143">
        <v>1.101334</v>
      </c>
      <c r="G143">
        <v>1.156104</v>
      </c>
      <c r="H143">
        <v>1.34674</v>
      </c>
      <c r="I143">
        <v>1.5276959999999999</v>
      </c>
      <c r="J143">
        <v>1.5985799999999999</v>
      </c>
      <c r="K143">
        <v>1.688429</v>
      </c>
      <c r="L143">
        <v>1.749547</v>
      </c>
      <c r="M143">
        <v>1.7773000000000001</v>
      </c>
      <c r="N143">
        <v>1.8157380000000001</v>
      </c>
    </row>
    <row r="144" spans="1:14" x14ac:dyDescent="0.2">
      <c r="A144">
        <v>1983</v>
      </c>
      <c r="B144">
        <v>0.34988999999999998</v>
      </c>
      <c r="C144">
        <v>0.45142500000000002</v>
      </c>
      <c r="D144">
        <v>0.60912999999999995</v>
      </c>
      <c r="E144">
        <v>0.71606700000000001</v>
      </c>
      <c r="F144">
        <v>0.83692</v>
      </c>
      <c r="G144">
        <v>1.2588140000000001</v>
      </c>
      <c r="H144">
        <v>1.303552</v>
      </c>
      <c r="I144">
        <v>1.4832129999999999</v>
      </c>
      <c r="J144">
        <v>1.6528229999999999</v>
      </c>
      <c r="K144">
        <v>1.712412</v>
      </c>
      <c r="L144">
        <v>1.791317</v>
      </c>
      <c r="M144">
        <v>1.8420369999999999</v>
      </c>
      <c r="N144">
        <v>1.860063</v>
      </c>
    </row>
    <row r="145" spans="1:14" x14ac:dyDescent="0.2">
      <c r="A145">
        <v>1984</v>
      </c>
      <c r="B145">
        <v>0.36674699999999999</v>
      </c>
      <c r="C145">
        <v>0.49498300000000001</v>
      </c>
      <c r="D145">
        <v>0.59930799999999995</v>
      </c>
      <c r="E145">
        <v>0.75542200000000004</v>
      </c>
      <c r="F145">
        <v>0.85751599999999994</v>
      </c>
      <c r="G145">
        <v>0.97126199999999996</v>
      </c>
      <c r="H145">
        <v>1.384598</v>
      </c>
      <c r="I145">
        <v>1.4199729999999999</v>
      </c>
      <c r="J145">
        <v>1.589955</v>
      </c>
      <c r="K145">
        <v>1.74993</v>
      </c>
      <c r="L145">
        <v>1.8001830000000001</v>
      </c>
      <c r="M145">
        <v>1.8702179999999999</v>
      </c>
      <c r="N145">
        <v>1.9126399999999999</v>
      </c>
    </row>
    <row r="146" spans="1:14" x14ac:dyDescent="0.2">
      <c r="A146">
        <v>1985</v>
      </c>
      <c r="B146">
        <v>0.37285699999999999</v>
      </c>
      <c r="C146">
        <v>0.49092200000000003</v>
      </c>
      <c r="D146">
        <v>0.62154600000000004</v>
      </c>
      <c r="E146">
        <v>0.72450999999999999</v>
      </c>
      <c r="F146">
        <v>0.87647900000000001</v>
      </c>
      <c r="G146">
        <v>0.97248999999999997</v>
      </c>
      <c r="H146">
        <v>1.078913</v>
      </c>
      <c r="I146">
        <v>1.484235</v>
      </c>
      <c r="J146">
        <v>1.5113270000000001</v>
      </c>
      <c r="K146">
        <v>1.673063</v>
      </c>
      <c r="L146">
        <v>1.8250470000000001</v>
      </c>
      <c r="M146">
        <v>1.8677090000000001</v>
      </c>
      <c r="N146">
        <v>1.930642</v>
      </c>
    </row>
    <row r="147" spans="1:14" x14ac:dyDescent="0.2">
      <c r="A147">
        <v>1986</v>
      </c>
      <c r="B147">
        <v>0.36709000000000003</v>
      </c>
      <c r="C147">
        <v>0.480877</v>
      </c>
      <c r="D147">
        <v>0.60102</v>
      </c>
      <c r="E147">
        <v>0.73046</v>
      </c>
      <c r="F147">
        <v>0.82981799999999994</v>
      </c>
      <c r="G147">
        <v>0.97649600000000003</v>
      </c>
      <c r="H147">
        <v>1.066136</v>
      </c>
      <c r="I147">
        <v>1.1655869999999999</v>
      </c>
      <c r="J147">
        <v>1.563704</v>
      </c>
      <c r="K147">
        <v>1.583623</v>
      </c>
      <c r="L147">
        <v>1.738407</v>
      </c>
      <c r="M147">
        <v>1.883788</v>
      </c>
      <c r="N147">
        <v>1.920272</v>
      </c>
    </row>
    <row r="148" spans="1:14" x14ac:dyDescent="0.2">
      <c r="A148">
        <v>1987</v>
      </c>
      <c r="B148">
        <v>0.36424699999999999</v>
      </c>
      <c r="C148">
        <v>0.444934</v>
      </c>
      <c r="D148">
        <v>0.56021799999999999</v>
      </c>
      <c r="E148">
        <v>0.679508</v>
      </c>
      <c r="F148">
        <v>0.80634899999999998</v>
      </c>
      <c r="G148">
        <v>0.90189399999999997</v>
      </c>
      <c r="H148">
        <v>1.043981</v>
      </c>
      <c r="I148">
        <v>1.1285970000000001</v>
      </c>
      <c r="J148">
        <v>1.2228559999999999</v>
      </c>
      <c r="K148">
        <v>1.615804</v>
      </c>
      <c r="L148">
        <v>1.6307130000000001</v>
      </c>
      <c r="M148">
        <v>1.7807390000000001</v>
      </c>
      <c r="N148">
        <v>1.9216679999999999</v>
      </c>
    </row>
    <row r="149" spans="1:14" x14ac:dyDescent="0.2">
      <c r="A149">
        <v>1988</v>
      </c>
      <c r="B149">
        <v>0.34133400000000003</v>
      </c>
      <c r="C149">
        <v>0.454542</v>
      </c>
      <c r="D149">
        <v>0.53696600000000005</v>
      </c>
      <c r="E149">
        <v>0.65125999999999995</v>
      </c>
      <c r="F149">
        <v>0.767536</v>
      </c>
      <c r="G149">
        <v>0.88995400000000002</v>
      </c>
      <c r="H149">
        <v>0.98017299999999996</v>
      </c>
      <c r="I149">
        <v>1.116433</v>
      </c>
      <c r="J149">
        <v>1.1950259999999999</v>
      </c>
      <c r="K149">
        <v>1.2832889999999999</v>
      </c>
      <c r="L149">
        <v>1.670426</v>
      </c>
      <c r="M149">
        <v>1.6798150000000001</v>
      </c>
      <c r="N149">
        <v>1.8246770000000001</v>
      </c>
    </row>
    <row r="150" spans="1:14" x14ac:dyDescent="0.2">
      <c r="A150">
        <v>1989</v>
      </c>
      <c r="B150">
        <v>0.29260900000000001</v>
      </c>
      <c r="C150">
        <v>0.42866199999999999</v>
      </c>
      <c r="D150">
        <v>0.54354999999999998</v>
      </c>
      <c r="E150">
        <v>0.62501600000000002</v>
      </c>
      <c r="F150">
        <v>0.73639600000000005</v>
      </c>
      <c r="G150">
        <v>0.84839299999999995</v>
      </c>
      <c r="H150">
        <v>0.96566099999999999</v>
      </c>
      <c r="I150">
        <v>1.0502450000000001</v>
      </c>
      <c r="J150">
        <v>1.180679</v>
      </c>
      <c r="K150">
        <v>1.2534730000000001</v>
      </c>
      <c r="L150">
        <v>1.3361160000000001</v>
      </c>
      <c r="M150">
        <v>1.7179150000000001</v>
      </c>
      <c r="N150">
        <v>1.72231</v>
      </c>
    </row>
    <row r="151" spans="1:14" x14ac:dyDescent="0.2">
      <c r="A151">
        <v>1990</v>
      </c>
      <c r="B151">
        <v>0.28943999999999998</v>
      </c>
      <c r="C151">
        <v>0.46526099999999998</v>
      </c>
      <c r="D151">
        <v>0.604634</v>
      </c>
      <c r="E151">
        <v>0.71762899999999996</v>
      </c>
      <c r="F151">
        <v>0.79333200000000004</v>
      </c>
      <c r="G151">
        <v>0.896254</v>
      </c>
      <c r="H151">
        <v>0.99806899999999998</v>
      </c>
      <c r="I151">
        <v>1.104195</v>
      </c>
      <c r="J151">
        <v>1.1772609999999999</v>
      </c>
      <c r="K151">
        <v>1.2962309999999999</v>
      </c>
      <c r="L151">
        <v>1.357915</v>
      </c>
      <c r="M151">
        <v>1.4300029999999999</v>
      </c>
      <c r="N151">
        <v>1.801928</v>
      </c>
    </row>
    <row r="152" spans="1:14" x14ac:dyDescent="0.2">
      <c r="A152">
        <v>1991</v>
      </c>
      <c r="B152">
        <v>0.27598400000000001</v>
      </c>
      <c r="C152">
        <v>0.41565400000000002</v>
      </c>
      <c r="D152">
        <v>0.59390299999999996</v>
      </c>
      <c r="E152">
        <v>0.73189199999999999</v>
      </c>
      <c r="F152">
        <v>0.84067400000000003</v>
      </c>
      <c r="G152">
        <v>0.91019399999999995</v>
      </c>
      <c r="H152">
        <v>1.0056719999999999</v>
      </c>
      <c r="I152">
        <v>1.099342</v>
      </c>
      <c r="J152">
        <v>1.197049</v>
      </c>
      <c r="K152">
        <v>1.2617339999999999</v>
      </c>
      <c r="L152">
        <v>1.3725810000000001</v>
      </c>
      <c r="M152">
        <v>1.42655</v>
      </c>
      <c r="N152">
        <v>1.4914190000000001</v>
      </c>
    </row>
    <row r="153" spans="1:14" x14ac:dyDescent="0.2">
      <c r="A153">
        <v>1992</v>
      </c>
      <c r="B153">
        <v>0.41476099999999999</v>
      </c>
      <c r="C153">
        <v>0.45067499999999999</v>
      </c>
      <c r="D153">
        <v>0.59370500000000004</v>
      </c>
      <c r="E153">
        <v>0.770038</v>
      </c>
      <c r="F153">
        <v>0.902196</v>
      </c>
      <c r="G153">
        <v>1.002421</v>
      </c>
      <c r="H153">
        <v>1.0616380000000001</v>
      </c>
      <c r="I153">
        <v>1.1458429999999999</v>
      </c>
      <c r="J153">
        <v>1.227859</v>
      </c>
      <c r="K153">
        <v>1.313966</v>
      </c>
      <c r="L153">
        <v>1.36741</v>
      </c>
      <c r="M153">
        <v>1.467578</v>
      </c>
      <c r="N153">
        <v>1.511555</v>
      </c>
    </row>
    <row r="154" spans="1:14" x14ac:dyDescent="0.2">
      <c r="A154">
        <v>1993</v>
      </c>
      <c r="B154">
        <v>0.48297099999999998</v>
      </c>
      <c r="C154">
        <v>0.60724699999999998</v>
      </c>
      <c r="D154">
        <v>0.64686299999999997</v>
      </c>
      <c r="E154">
        <v>0.78778300000000001</v>
      </c>
      <c r="F154">
        <v>0.95769099999999996</v>
      </c>
      <c r="G154">
        <v>1.0804199999999999</v>
      </c>
      <c r="H154">
        <v>1.169292</v>
      </c>
      <c r="I154">
        <v>1.2160880000000001</v>
      </c>
      <c r="J154">
        <v>1.287452</v>
      </c>
      <c r="K154">
        <v>1.3566860000000001</v>
      </c>
      <c r="L154">
        <v>1.4304060000000001</v>
      </c>
      <c r="M154">
        <v>1.472083</v>
      </c>
      <c r="N154">
        <v>1.561242</v>
      </c>
    </row>
    <row r="155" spans="1:14" x14ac:dyDescent="0.2">
      <c r="A155">
        <v>1994</v>
      </c>
      <c r="B155">
        <v>0.40255400000000002</v>
      </c>
      <c r="C155">
        <v>0.60689199999999999</v>
      </c>
      <c r="D155">
        <v>0.73355199999999998</v>
      </c>
      <c r="E155">
        <v>0.77180800000000005</v>
      </c>
      <c r="F155">
        <v>0.90859199999999996</v>
      </c>
      <c r="G155">
        <v>1.0724290000000001</v>
      </c>
      <c r="H155">
        <v>1.1878500000000001</v>
      </c>
      <c r="I155">
        <v>1.2687250000000001</v>
      </c>
      <c r="J155">
        <v>1.3072539999999999</v>
      </c>
      <c r="K155">
        <v>1.3703890000000001</v>
      </c>
      <c r="L155">
        <v>1.4316500000000001</v>
      </c>
      <c r="M155">
        <v>1.4977940000000001</v>
      </c>
      <c r="N155">
        <v>1.5323830000000001</v>
      </c>
    </row>
    <row r="156" spans="1:14" x14ac:dyDescent="0.2">
      <c r="A156">
        <v>1995</v>
      </c>
      <c r="B156">
        <v>0.32521899999999998</v>
      </c>
      <c r="C156">
        <v>0.50078100000000003</v>
      </c>
      <c r="D156">
        <v>0.707009</v>
      </c>
      <c r="E156">
        <v>0.83259099999999997</v>
      </c>
      <c r="F156">
        <v>0.86756900000000003</v>
      </c>
      <c r="G156">
        <v>0.99954100000000001</v>
      </c>
      <c r="H156">
        <v>1.1575850000000001</v>
      </c>
      <c r="I156">
        <v>1.266667</v>
      </c>
      <c r="J156">
        <v>1.340989</v>
      </c>
      <c r="K156">
        <v>1.3729960000000001</v>
      </c>
      <c r="L156">
        <v>1.42981</v>
      </c>
      <c r="M156">
        <v>1.4850650000000001</v>
      </c>
      <c r="N156">
        <v>1.5455920000000001</v>
      </c>
    </row>
    <row r="157" spans="1:14" x14ac:dyDescent="0.2">
      <c r="A157">
        <v>1996</v>
      </c>
      <c r="B157">
        <v>0.36948799999999998</v>
      </c>
      <c r="C157">
        <v>0.42200599999999999</v>
      </c>
      <c r="D157">
        <v>0.59943000000000002</v>
      </c>
      <c r="E157">
        <v>0.80459599999999998</v>
      </c>
      <c r="F157">
        <v>0.92694799999999999</v>
      </c>
      <c r="G157">
        <v>0.95718499999999995</v>
      </c>
      <c r="H157">
        <v>1.083448</v>
      </c>
      <c r="I157">
        <v>1.2352460000000001</v>
      </c>
      <c r="J157">
        <v>1.337871</v>
      </c>
      <c r="K157">
        <v>1.405767</v>
      </c>
      <c r="L157">
        <v>1.4315450000000001</v>
      </c>
      <c r="M157">
        <v>1.482442</v>
      </c>
      <c r="N157">
        <v>1.532162</v>
      </c>
    </row>
    <row r="158" spans="1:14" x14ac:dyDescent="0.2">
      <c r="A158">
        <v>1997</v>
      </c>
      <c r="B158">
        <v>0.402389</v>
      </c>
      <c r="C158">
        <v>0.47972999999999999</v>
      </c>
      <c r="D158">
        <v>0.53436799999999995</v>
      </c>
      <c r="E158">
        <v>0.71058299999999996</v>
      </c>
      <c r="F158">
        <v>0.91207000000000005</v>
      </c>
      <c r="G158">
        <v>1.029021</v>
      </c>
      <c r="H158">
        <v>1.052756</v>
      </c>
      <c r="I158">
        <v>1.171905</v>
      </c>
      <c r="J158">
        <v>1.316349</v>
      </c>
      <c r="K158">
        <v>1.411654</v>
      </c>
      <c r="L158">
        <v>1.4724550000000001</v>
      </c>
      <c r="M158">
        <v>1.4914940000000001</v>
      </c>
      <c r="N158">
        <v>1.5360860000000001</v>
      </c>
    </row>
    <row r="159" spans="1:14" x14ac:dyDescent="0.2">
      <c r="A159">
        <v>1998</v>
      </c>
      <c r="B159">
        <v>0.388264</v>
      </c>
      <c r="C159">
        <v>0.49271399999999999</v>
      </c>
      <c r="D159">
        <v>0.57179199999999997</v>
      </c>
      <c r="E159">
        <v>0.62543899999999997</v>
      </c>
      <c r="F159">
        <v>0.79864000000000002</v>
      </c>
      <c r="G159">
        <v>0.99570199999999998</v>
      </c>
      <c r="H159">
        <v>1.107326</v>
      </c>
      <c r="I159">
        <v>1.125232</v>
      </c>
      <c r="J159">
        <v>1.2383550000000001</v>
      </c>
      <c r="K159">
        <v>1.3768020000000001</v>
      </c>
      <c r="L159">
        <v>1.466294</v>
      </c>
      <c r="M159">
        <v>1.5215730000000001</v>
      </c>
      <c r="N159">
        <v>1.5354460000000001</v>
      </c>
    </row>
    <row r="160" spans="1:14" x14ac:dyDescent="0.2">
      <c r="A160">
        <v>1999</v>
      </c>
      <c r="B160">
        <v>0.39988899999999999</v>
      </c>
      <c r="C160">
        <v>0.50290299999999999</v>
      </c>
      <c r="D160">
        <v>0.60955800000000004</v>
      </c>
      <c r="E160">
        <v>0.68737899999999996</v>
      </c>
      <c r="F160">
        <v>0.73719999999999997</v>
      </c>
      <c r="G160">
        <v>0.90478400000000003</v>
      </c>
      <c r="H160">
        <v>1.0950850000000001</v>
      </c>
      <c r="I160">
        <v>1.199311</v>
      </c>
      <c r="J160">
        <v>1.20957</v>
      </c>
      <c r="K160">
        <v>1.3150809999999999</v>
      </c>
      <c r="L160">
        <v>1.44615</v>
      </c>
      <c r="M160">
        <v>1.528634</v>
      </c>
      <c r="N160">
        <v>1.5773569999999999</v>
      </c>
    </row>
    <row r="161" spans="1:14" x14ac:dyDescent="0.2">
      <c r="A161">
        <v>2000</v>
      </c>
      <c r="B161">
        <v>0.37188900000000003</v>
      </c>
      <c r="C161">
        <v>0.50819599999999998</v>
      </c>
      <c r="D161">
        <v>0.61329199999999995</v>
      </c>
      <c r="E161">
        <v>0.71875999999999995</v>
      </c>
      <c r="F161">
        <v>0.79296599999999995</v>
      </c>
      <c r="G161">
        <v>0.83748100000000003</v>
      </c>
      <c r="H161">
        <v>0.99867799999999995</v>
      </c>
      <c r="I161">
        <v>1.181989</v>
      </c>
      <c r="J161">
        <v>1.2789900000000001</v>
      </c>
      <c r="K161">
        <v>1.282057</v>
      </c>
      <c r="L161">
        <v>1.380598</v>
      </c>
      <c r="M161">
        <v>1.505047</v>
      </c>
      <c r="N161">
        <v>1.5813360000000001</v>
      </c>
    </row>
    <row r="162" spans="1:14" x14ac:dyDescent="0.2">
      <c r="A162">
        <v>2001</v>
      </c>
      <c r="B162">
        <v>0.38953399999999999</v>
      </c>
      <c r="C162">
        <v>0.52141099999999996</v>
      </c>
      <c r="D162">
        <v>0.66059400000000001</v>
      </c>
      <c r="E162">
        <v>0.76405100000000004</v>
      </c>
      <c r="F162">
        <v>0.86452700000000005</v>
      </c>
      <c r="G162">
        <v>0.93140900000000004</v>
      </c>
      <c r="H162">
        <v>0.96710499999999999</v>
      </c>
      <c r="I162">
        <v>1.1186529999999999</v>
      </c>
      <c r="J162">
        <v>1.29199</v>
      </c>
      <c r="K162">
        <v>1.379062</v>
      </c>
      <c r="L162">
        <v>1.3725069999999999</v>
      </c>
      <c r="M162">
        <v>1.461908</v>
      </c>
      <c r="N162">
        <v>1.5778049999999999</v>
      </c>
    </row>
    <row r="163" spans="1:14" x14ac:dyDescent="0.2">
      <c r="A163">
        <v>2002</v>
      </c>
      <c r="B163">
        <v>0.418935</v>
      </c>
      <c r="C163">
        <v>0.516092</v>
      </c>
      <c r="D163">
        <v>0.65040299999999995</v>
      </c>
      <c r="E163">
        <v>0.78819899999999998</v>
      </c>
      <c r="F163">
        <v>0.88743099999999997</v>
      </c>
      <c r="G163">
        <v>0.98170800000000003</v>
      </c>
      <c r="H163">
        <v>1.0411250000000001</v>
      </c>
      <c r="I163">
        <v>1.0686549999999999</v>
      </c>
      <c r="J163">
        <v>1.2117599999999999</v>
      </c>
      <c r="K163">
        <v>1.3766929999999999</v>
      </c>
      <c r="L163">
        <v>1.4556210000000001</v>
      </c>
      <c r="M163">
        <v>1.4413290000000001</v>
      </c>
      <c r="N163">
        <v>1.5234920000000001</v>
      </c>
    </row>
    <row r="164" spans="1:14" x14ac:dyDescent="0.2">
      <c r="A164">
        <v>2003</v>
      </c>
      <c r="B164">
        <v>0.47378700000000001</v>
      </c>
      <c r="C164">
        <v>0.55094500000000002</v>
      </c>
      <c r="D164">
        <v>0.65064</v>
      </c>
      <c r="E164">
        <v>0.78350399999999998</v>
      </c>
      <c r="F164">
        <v>0.91689299999999996</v>
      </c>
      <c r="G164">
        <v>1.0096590000000001</v>
      </c>
      <c r="H164">
        <v>1.09615</v>
      </c>
      <c r="I164">
        <v>1.1470480000000001</v>
      </c>
      <c r="J164">
        <v>1.165772</v>
      </c>
      <c r="K164">
        <v>1.300111</v>
      </c>
      <c r="L164">
        <v>1.4565490000000001</v>
      </c>
      <c r="M164">
        <v>1.527407</v>
      </c>
      <c r="N164">
        <v>1.505565</v>
      </c>
    </row>
    <row r="165" spans="1:14" x14ac:dyDescent="0.2">
      <c r="A165">
        <v>2004</v>
      </c>
      <c r="B165">
        <v>0.41076200000000002</v>
      </c>
      <c r="C165">
        <v>0.57422600000000001</v>
      </c>
      <c r="D165">
        <v>0.65331499999999998</v>
      </c>
      <c r="E165">
        <v>0.75190900000000005</v>
      </c>
      <c r="F165">
        <v>0.88142100000000001</v>
      </c>
      <c r="G165">
        <v>1.00989</v>
      </c>
      <c r="H165">
        <v>1.096732</v>
      </c>
      <c r="I165">
        <v>1.176741</v>
      </c>
      <c r="J165">
        <v>1.220939</v>
      </c>
      <c r="K165">
        <v>1.232993</v>
      </c>
      <c r="L165">
        <v>1.3608690000000001</v>
      </c>
      <c r="M165">
        <v>1.5111669999999999</v>
      </c>
      <c r="N165">
        <v>1.576281</v>
      </c>
    </row>
    <row r="166" spans="1:14" x14ac:dyDescent="0.2">
      <c r="A166">
        <v>2005</v>
      </c>
      <c r="B166">
        <v>0.33804699999999999</v>
      </c>
      <c r="C166">
        <v>0.49257299999999998</v>
      </c>
      <c r="D166">
        <v>0.65761099999999995</v>
      </c>
      <c r="E166">
        <v>0.73580299999999998</v>
      </c>
      <c r="F166">
        <v>0.83166700000000005</v>
      </c>
      <c r="G166">
        <v>0.95716999999999997</v>
      </c>
      <c r="H166">
        <v>1.0808139999999999</v>
      </c>
      <c r="I166">
        <v>1.162377</v>
      </c>
      <c r="J166">
        <v>1.2369289999999999</v>
      </c>
      <c r="K166">
        <v>1.2756940000000001</v>
      </c>
      <c r="L166">
        <v>1.282484</v>
      </c>
      <c r="M166">
        <v>1.4053580000000001</v>
      </c>
      <c r="N166">
        <v>1.5509770000000001</v>
      </c>
    </row>
    <row r="167" spans="1:14" x14ac:dyDescent="0.2">
      <c r="A167">
        <v>2006</v>
      </c>
      <c r="B167">
        <v>0.31600699999999998</v>
      </c>
      <c r="C167">
        <v>0.44708599999999998</v>
      </c>
      <c r="D167">
        <v>0.60370999999999997</v>
      </c>
      <c r="E167">
        <v>0.76755099999999998</v>
      </c>
      <c r="F167">
        <v>0.84210499999999999</v>
      </c>
      <c r="G167">
        <v>0.93262699999999998</v>
      </c>
      <c r="H167">
        <v>1.0516989999999999</v>
      </c>
      <c r="I167">
        <v>1.1683060000000001</v>
      </c>
      <c r="J167">
        <v>1.2425949999999999</v>
      </c>
      <c r="K167">
        <v>1.3099069999999999</v>
      </c>
      <c r="L167">
        <v>1.341655</v>
      </c>
      <c r="M167">
        <v>1.3417790000000001</v>
      </c>
      <c r="N167">
        <v>1.4584170000000001</v>
      </c>
    </row>
    <row r="168" spans="1:14" x14ac:dyDescent="0.2">
      <c r="A168">
        <v>2007</v>
      </c>
      <c r="B168">
        <v>0.34811999999999999</v>
      </c>
      <c r="C168">
        <v>0.508247</v>
      </c>
      <c r="D168">
        <v>0.64302300000000001</v>
      </c>
      <c r="E168">
        <v>0.797539</v>
      </c>
      <c r="F168">
        <v>0.95496400000000004</v>
      </c>
      <c r="G168">
        <v>1.0201</v>
      </c>
      <c r="H168">
        <v>1.0992839999999999</v>
      </c>
      <c r="I168">
        <v>1.205951</v>
      </c>
      <c r="J168">
        <v>1.309734</v>
      </c>
      <c r="K168">
        <v>1.3712569999999999</v>
      </c>
      <c r="L168">
        <v>1.4261980000000001</v>
      </c>
      <c r="M168">
        <v>1.4461949999999999</v>
      </c>
      <c r="N168">
        <v>1.4353229999999999</v>
      </c>
    </row>
    <row r="169" spans="1:14" x14ac:dyDescent="0.2">
      <c r="A169">
        <v>2008</v>
      </c>
      <c r="B169">
        <v>0.293157</v>
      </c>
      <c r="C169">
        <v>0.49218899999999999</v>
      </c>
      <c r="D169">
        <v>0.65508599999999995</v>
      </c>
      <c r="E169">
        <v>0.78828299999999996</v>
      </c>
      <c r="F169">
        <v>0.93798999999999999</v>
      </c>
      <c r="G169">
        <v>1.0883579999999999</v>
      </c>
      <c r="H169">
        <v>1.144997</v>
      </c>
      <c r="I169">
        <v>1.2148829999999999</v>
      </c>
      <c r="J169">
        <v>1.3119400000000001</v>
      </c>
      <c r="K169">
        <v>1.406156</v>
      </c>
      <c r="L169">
        <v>1.4584090000000001</v>
      </c>
      <c r="M169">
        <v>1.504542</v>
      </c>
      <c r="N169">
        <v>1.5162990000000001</v>
      </c>
    </row>
    <row r="170" spans="1:14" x14ac:dyDescent="0.2">
      <c r="A170">
        <v>2009</v>
      </c>
      <c r="B170">
        <v>0.34531600000000001</v>
      </c>
      <c r="C170">
        <v>0.51863000000000004</v>
      </c>
      <c r="D170">
        <v>0.721997</v>
      </c>
      <c r="E170">
        <v>0.88242200000000004</v>
      </c>
      <c r="F170">
        <v>1.0080929999999999</v>
      </c>
      <c r="G170">
        <v>1.146755</v>
      </c>
      <c r="H170">
        <v>1.283825</v>
      </c>
      <c r="I170">
        <v>1.3259129999999999</v>
      </c>
      <c r="J170">
        <v>1.3807590000000001</v>
      </c>
      <c r="K170">
        <v>1.4628429999999999</v>
      </c>
      <c r="L170">
        <v>1.5425500000000001</v>
      </c>
      <c r="M170">
        <v>1.581019</v>
      </c>
      <c r="N170">
        <v>1.6142570000000001</v>
      </c>
    </row>
    <row r="171" spans="1:14" x14ac:dyDescent="0.2">
      <c r="A171">
        <v>2010</v>
      </c>
      <c r="B171">
        <v>0.300927</v>
      </c>
      <c r="C171">
        <v>0.49585800000000002</v>
      </c>
      <c r="D171">
        <v>0.67206699999999997</v>
      </c>
      <c r="E171">
        <v>0.87378400000000001</v>
      </c>
      <c r="F171">
        <v>1.0291840000000001</v>
      </c>
      <c r="G171">
        <v>1.1474800000000001</v>
      </c>
      <c r="H171">
        <v>1.277264</v>
      </c>
      <c r="I171">
        <v>1.4046179999999999</v>
      </c>
      <c r="J171">
        <v>1.4366650000000001</v>
      </c>
      <c r="K171">
        <v>1.481514</v>
      </c>
      <c r="L171">
        <v>1.553911</v>
      </c>
      <c r="M171">
        <v>1.6244149999999999</v>
      </c>
      <c r="N171">
        <v>1.654274</v>
      </c>
    </row>
    <row r="172" spans="1:14" x14ac:dyDescent="0.2">
      <c r="A172">
        <v>2011</v>
      </c>
      <c r="B172">
        <v>0.28830499999999998</v>
      </c>
      <c r="C172">
        <v>0.46881600000000001</v>
      </c>
      <c r="D172">
        <v>0.66697600000000001</v>
      </c>
      <c r="E172">
        <v>0.84134399999999998</v>
      </c>
      <c r="F172">
        <v>1.0374570000000001</v>
      </c>
      <c r="G172">
        <v>1.184633</v>
      </c>
      <c r="H172">
        <v>1.2930269999999999</v>
      </c>
      <c r="I172">
        <v>1.4119759999999999</v>
      </c>
      <c r="J172">
        <v>1.5281309999999999</v>
      </c>
      <c r="K172">
        <v>1.549029</v>
      </c>
      <c r="L172">
        <v>1.583075</v>
      </c>
      <c r="M172">
        <v>1.645208</v>
      </c>
      <c r="N172">
        <v>1.70611</v>
      </c>
    </row>
    <row r="173" spans="1:14" x14ac:dyDescent="0.2">
      <c r="A173">
        <v>2012</v>
      </c>
      <c r="B173">
        <v>0.29660799999999998</v>
      </c>
      <c r="C173">
        <v>0.41553600000000002</v>
      </c>
      <c r="D173">
        <v>0.59849399999999997</v>
      </c>
      <c r="E173">
        <v>0.79525900000000005</v>
      </c>
      <c r="F173">
        <v>0.96538100000000004</v>
      </c>
      <c r="G173">
        <v>1.1552610000000001</v>
      </c>
      <c r="H173">
        <v>1.2949329999999999</v>
      </c>
      <c r="I173">
        <v>1.3951169999999999</v>
      </c>
      <c r="J173">
        <v>1.505579</v>
      </c>
      <c r="K173">
        <v>1.6132850000000001</v>
      </c>
      <c r="L173">
        <v>1.6259950000000001</v>
      </c>
      <c r="M173">
        <v>1.652263</v>
      </c>
      <c r="N173">
        <v>1.7071190000000001</v>
      </c>
    </row>
    <row r="174" spans="1:14" x14ac:dyDescent="0.2">
      <c r="A174">
        <v>2013</v>
      </c>
      <c r="B174">
        <v>0.323766</v>
      </c>
      <c r="C174">
        <v>0.44872800000000002</v>
      </c>
      <c r="D174">
        <v>0.57058200000000003</v>
      </c>
      <c r="E174">
        <v>0.75187199999999998</v>
      </c>
      <c r="F174">
        <v>0.94355900000000004</v>
      </c>
      <c r="G174">
        <v>1.1062289999999999</v>
      </c>
      <c r="H174">
        <v>1.2871379999999999</v>
      </c>
      <c r="I174">
        <v>1.4169929999999999</v>
      </c>
      <c r="J174">
        <v>1.507029</v>
      </c>
      <c r="K174">
        <v>1.607389</v>
      </c>
      <c r="L174">
        <v>1.7053069999999999</v>
      </c>
      <c r="M174">
        <v>1.708718</v>
      </c>
      <c r="N174">
        <v>1.7262850000000001</v>
      </c>
    </row>
    <row r="175" spans="1:14" x14ac:dyDescent="0.2">
      <c r="A175">
        <v>2014</v>
      </c>
      <c r="B175">
        <v>0.39703699999999997</v>
      </c>
      <c r="C175">
        <v>0.47850999999999999</v>
      </c>
      <c r="D175">
        <v>0.60644799999999999</v>
      </c>
      <c r="E175">
        <v>0.72660499999999995</v>
      </c>
      <c r="F175">
        <v>0.90273000000000003</v>
      </c>
      <c r="G175">
        <v>1.0868370000000001</v>
      </c>
      <c r="H175">
        <v>1.24038</v>
      </c>
      <c r="I175">
        <v>1.411303</v>
      </c>
      <c r="J175">
        <v>1.5308349999999999</v>
      </c>
      <c r="K175">
        <v>1.6105959999999999</v>
      </c>
      <c r="L175">
        <v>1.700998</v>
      </c>
      <c r="M175">
        <v>1.7894559999999999</v>
      </c>
      <c r="N175">
        <v>1.784017</v>
      </c>
    </row>
    <row r="176" spans="1:14" x14ac:dyDescent="0.2">
      <c r="A176">
        <v>2015</v>
      </c>
      <c r="B176">
        <v>0.418236</v>
      </c>
      <c r="C176">
        <v>0.46515600000000001</v>
      </c>
      <c r="D176">
        <v>0.54793899999999995</v>
      </c>
      <c r="E176">
        <v>0.67513000000000001</v>
      </c>
      <c r="F176">
        <v>0.793014</v>
      </c>
      <c r="G176">
        <v>0.96580200000000005</v>
      </c>
      <c r="H176">
        <v>1.145891</v>
      </c>
      <c r="I176">
        <v>1.2950379999999999</v>
      </c>
      <c r="J176">
        <v>1.461417</v>
      </c>
      <c r="K176">
        <v>1.5764260000000001</v>
      </c>
      <c r="L176">
        <v>1.6518029999999999</v>
      </c>
      <c r="M176">
        <v>1.7380409999999999</v>
      </c>
      <c r="N176">
        <v>1.822603</v>
      </c>
    </row>
    <row r="177" spans="1:14" x14ac:dyDescent="0.2">
      <c r="A177">
        <v>2016</v>
      </c>
      <c r="B177">
        <v>0.39077299999999998</v>
      </c>
      <c r="C177">
        <v>0.52741499999999997</v>
      </c>
      <c r="D177">
        <v>0.57643500000000003</v>
      </c>
      <c r="E177">
        <v>0.65802099999999997</v>
      </c>
      <c r="F177">
        <v>0.78156800000000004</v>
      </c>
      <c r="G177">
        <v>0.89410299999999998</v>
      </c>
      <c r="H177">
        <v>1.060452</v>
      </c>
      <c r="I177">
        <v>1.2334959999999999</v>
      </c>
      <c r="J177">
        <v>1.3753599999999999</v>
      </c>
      <c r="K177">
        <v>1.5344880000000001</v>
      </c>
      <c r="L177">
        <v>1.6424719999999999</v>
      </c>
      <c r="M177">
        <v>1.711174</v>
      </c>
      <c r="N177">
        <v>1.7911680000000001</v>
      </c>
    </row>
    <row r="178" spans="1:14" x14ac:dyDescent="0.2">
      <c r="A178">
        <v>2017</v>
      </c>
      <c r="B178">
        <v>0.364122</v>
      </c>
      <c r="C178">
        <v>0.50029599999999996</v>
      </c>
      <c r="D178">
        <v>0.63904399999999995</v>
      </c>
      <c r="E178">
        <v>0.686863</v>
      </c>
      <c r="F178">
        <v>0.76479399999999997</v>
      </c>
      <c r="G178">
        <v>0.88297499999999995</v>
      </c>
      <c r="H178">
        <v>0.98905100000000001</v>
      </c>
      <c r="I178">
        <v>1.1483319999999999</v>
      </c>
      <c r="J178">
        <v>1.3140700000000001</v>
      </c>
      <c r="K178">
        <v>1.448661</v>
      </c>
      <c r="L178">
        <v>1.6007420000000001</v>
      </c>
      <c r="M178">
        <v>1.7020299999999999</v>
      </c>
      <c r="N178">
        <v>1.7644679999999999</v>
      </c>
    </row>
    <row r="179" spans="1:14" x14ac:dyDescent="0.2">
      <c r="A179">
        <v>2018</v>
      </c>
      <c r="B179">
        <v>0.33776600000000001</v>
      </c>
      <c r="C179">
        <v>0.47090900000000002</v>
      </c>
      <c r="D179">
        <v>0.60913700000000004</v>
      </c>
      <c r="E179">
        <v>0.74671399999999999</v>
      </c>
      <c r="F179">
        <v>0.79096900000000003</v>
      </c>
      <c r="G179">
        <v>0.86366799999999999</v>
      </c>
      <c r="H179">
        <v>0.97555199999999997</v>
      </c>
      <c r="I179">
        <v>1.0747359999999999</v>
      </c>
      <c r="J179">
        <v>1.226893</v>
      </c>
      <c r="K179">
        <v>1.38554</v>
      </c>
      <c r="L179">
        <v>1.51326</v>
      </c>
      <c r="M179">
        <v>1.658812</v>
      </c>
      <c r="N179">
        <v>1.7539929999999999</v>
      </c>
    </row>
    <row r="180" spans="1:14" x14ac:dyDescent="0.2">
      <c r="A180">
        <v>2019</v>
      </c>
      <c r="B180">
        <v>0.37063699999999999</v>
      </c>
      <c r="C180">
        <v>0.45564300000000002</v>
      </c>
      <c r="D180">
        <v>0.59105300000000005</v>
      </c>
      <c r="E180">
        <v>0.72798799999999997</v>
      </c>
      <c r="F180">
        <v>0.86163100000000004</v>
      </c>
      <c r="G180">
        <v>0.90011099999999999</v>
      </c>
      <c r="H180">
        <v>0.96585799999999999</v>
      </c>
      <c r="I180">
        <v>1.0701350000000001</v>
      </c>
      <c r="J180">
        <v>1.161456</v>
      </c>
      <c r="K180">
        <v>1.3057859999999999</v>
      </c>
      <c r="L180">
        <v>1.456847</v>
      </c>
      <c r="M180">
        <v>1.577361</v>
      </c>
      <c r="N180">
        <v>1.7161709999999999</v>
      </c>
    </row>
    <row r="181" spans="1:14" x14ac:dyDescent="0.2">
      <c r="A181">
        <v>2020</v>
      </c>
      <c r="B181">
        <v>0.37063699999999999</v>
      </c>
      <c r="C181">
        <v>0.488514</v>
      </c>
      <c r="D181">
        <v>0.57578700000000005</v>
      </c>
      <c r="E181">
        <v>0.70990399999999998</v>
      </c>
      <c r="F181">
        <v>0.84290500000000002</v>
      </c>
      <c r="G181">
        <v>0.970773</v>
      </c>
      <c r="H181">
        <v>1.0023010000000001</v>
      </c>
      <c r="I181">
        <v>1.060441</v>
      </c>
      <c r="J181">
        <v>1.156855</v>
      </c>
      <c r="K181">
        <v>1.240348</v>
      </c>
      <c r="L181">
        <v>1.3770929999999999</v>
      </c>
      <c r="M181">
        <v>1.520948</v>
      </c>
      <c r="N181">
        <v>1.63472</v>
      </c>
    </row>
    <row r="182" spans="1:14" x14ac:dyDescent="0.2">
      <c r="A182" t="s">
        <v>185</v>
      </c>
    </row>
    <row r="183" spans="1:14" x14ac:dyDescent="0.2">
      <c r="B183">
        <v>9.8480000000000009E-3</v>
      </c>
      <c r="C183">
        <v>6.0692000000000003E-2</v>
      </c>
      <c r="D183">
        <v>1.0486000000000001E-2</v>
      </c>
      <c r="E183">
        <v>-4.313E-3</v>
      </c>
      <c r="F183">
        <v>-2.0149999999999999E-3</v>
      </c>
      <c r="G183">
        <v>-3.6889999999999999E-2</v>
      </c>
      <c r="H183">
        <v>8.2570000000000005E-3</v>
      </c>
      <c r="I183">
        <v>2.7588999999999999E-2</v>
      </c>
      <c r="J183">
        <v>-6.7708000000000004E-2</v>
      </c>
      <c r="K183">
        <v>-1.0696000000000001E-2</v>
      </c>
      <c r="L183">
        <v>-0.13275500000000001</v>
      </c>
      <c r="M183">
        <v>-0.118453</v>
      </c>
      <c r="N183">
        <v>-0.24211199999999999</v>
      </c>
    </row>
    <row r="184" spans="1:14" x14ac:dyDescent="0.2">
      <c r="B184">
        <v>-2.095E-2</v>
      </c>
      <c r="C184">
        <v>1.1334E-2</v>
      </c>
      <c r="D184">
        <v>5.355E-2</v>
      </c>
      <c r="E184">
        <v>-6.9367999999999999E-2</v>
      </c>
      <c r="F184">
        <v>-9.0472999999999998E-2</v>
      </c>
      <c r="G184">
        <v>-2.0545999999999998E-2</v>
      </c>
      <c r="H184">
        <v>-3.1067999999999998E-2</v>
      </c>
      <c r="I184">
        <v>6.4474000000000004E-2</v>
      </c>
      <c r="J184">
        <v>-1.4779999999999999E-3</v>
      </c>
      <c r="K184">
        <v>-4.1790000000000001E-2</v>
      </c>
      <c r="L184">
        <v>-0.16866200000000001</v>
      </c>
      <c r="M184">
        <v>-0.12720699999999999</v>
      </c>
      <c r="N184">
        <v>-8.1170000000000006E-2</v>
      </c>
    </row>
    <row r="185" spans="1:14" x14ac:dyDescent="0.2">
      <c r="B185">
        <v>1.4064E-2</v>
      </c>
      <c r="C185">
        <v>2.8939999999999999E-3</v>
      </c>
      <c r="D185">
        <v>2.9150000000000001E-3</v>
      </c>
      <c r="E185">
        <v>-3.4261E-2</v>
      </c>
      <c r="F185">
        <v>-5.3726999999999997E-2</v>
      </c>
      <c r="G185">
        <v>-4.0924000000000002E-2</v>
      </c>
      <c r="H185">
        <v>4.1988999999999999E-2</v>
      </c>
      <c r="I185">
        <v>1.5945000000000001E-2</v>
      </c>
      <c r="J185">
        <v>0.10398300000000001</v>
      </c>
      <c r="K185">
        <v>0.18123</v>
      </c>
      <c r="L185">
        <v>0.17993200000000001</v>
      </c>
      <c r="M185">
        <v>0.174202</v>
      </c>
      <c r="N185">
        <v>2.2336999999999999E-2</v>
      </c>
    </row>
    <row r="186" spans="1:14" x14ac:dyDescent="0.2">
      <c r="B186">
        <v>2.7130000000000001E-3</v>
      </c>
      <c r="C186">
        <v>4.3790000000000003E-2</v>
      </c>
      <c r="D186">
        <v>-5.0520000000000001E-3</v>
      </c>
      <c r="E186">
        <v>-2.4575E-2</v>
      </c>
      <c r="F186">
        <v>-0.20122699999999999</v>
      </c>
      <c r="G186">
        <v>-1.5115999999999999E-2</v>
      </c>
      <c r="H186">
        <v>0.20667099999999999</v>
      </c>
      <c r="I186">
        <v>7.8772999999999996E-2</v>
      </c>
      <c r="J186">
        <v>3.9666E-2</v>
      </c>
      <c r="K186">
        <v>2.0792000000000001E-2</v>
      </c>
      <c r="L186">
        <v>-3.7502000000000001E-2</v>
      </c>
      <c r="M186">
        <v>-0.196773</v>
      </c>
      <c r="N186">
        <v>-0.19112299999999999</v>
      </c>
    </row>
    <row r="187" spans="1:14" x14ac:dyDescent="0.2">
      <c r="B187">
        <v>5.1871E-2</v>
      </c>
      <c r="C187">
        <v>-2.6259999999999999E-3</v>
      </c>
      <c r="D187">
        <v>2.8316000000000001E-2</v>
      </c>
      <c r="E187">
        <v>7.3829999999999998E-3</v>
      </c>
      <c r="F187">
        <v>-1.1232000000000001E-2</v>
      </c>
      <c r="G187">
        <v>-1.3871E-2</v>
      </c>
      <c r="H187">
        <v>6.2601000000000004E-2</v>
      </c>
      <c r="I187">
        <v>4.8159E-2</v>
      </c>
      <c r="J187">
        <v>4.6619000000000001E-2</v>
      </c>
      <c r="K187">
        <v>0.10395</v>
      </c>
      <c r="L187">
        <v>-3.9926000000000003E-2</v>
      </c>
      <c r="M187">
        <v>-0.18759500000000001</v>
      </c>
      <c r="N187">
        <v>-0.204704</v>
      </c>
    </row>
    <row r="188" spans="1:14" x14ac:dyDescent="0.2">
      <c r="B188">
        <v>-4.6739999999999997E-2</v>
      </c>
      <c r="C188">
        <v>5.3369999999999997E-3</v>
      </c>
      <c r="D188">
        <v>7.9205999999999999E-2</v>
      </c>
      <c r="E188">
        <v>-1.0921E-2</v>
      </c>
      <c r="F188">
        <v>2.1580999999999999E-2</v>
      </c>
      <c r="G188">
        <v>-4.542E-3</v>
      </c>
      <c r="H188">
        <v>-6.3178999999999999E-2</v>
      </c>
      <c r="I188">
        <v>-0.13925199999999999</v>
      </c>
      <c r="J188">
        <v>2.4045E-2</v>
      </c>
      <c r="K188">
        <v>9.4243999999999994E-2</v>
      </c>
      <c r="L188">
        <v>8.8797000000000001E-2</v>
      </c>
      <c r="M188">
        <v>0.227767</v>
      </c>
      <c r="N188">
        <v>6.5973000000000004E-2</v>
      </c>
    </row>
    <row r="189" spans="1:14" x14ac:dyDescent="0.2">
      <c r="B189">
        <v>-8.7357000000000004E-2</v>
      </c>
      <c r="C189">
        <v>-9.0539999999999995E-3</v>
      </c>
      <c r="D189">
        <v>2.4133999999999999E-2</v>
      </c>
      <c r="E189">
        <v>3.6801E-2</v>
      </c>
      <c r="F189">
        <v>-1.9354E-2</v>
      </c>
      <c r="G189">
        <v>4.3185000000000001E-2</v>
      </c>
      <c r="H189">
        <v>3.7788000000000002E-2</v>
      </c>
      <c r="I189">
        <v>7.0974999999999996E-2</v>
      </c>
      <c r="J189">
        <v>2.9458000000000002E-2</v>
      </c>
      <c r="K189">
        <v>3.1268999999999998E-2</v>
      </c>
      <c r="L189">
        <v>0.195273</v>
      </c>
      <c r="M189">
        <v>-6.8097000000000005E-2</v>
      </c>
      <c r="N189">
        <v>-0.152978</v>
      </c>
    </row>
    <row r="190" spans="1:14" x14ac:dyDescent="0.2">
      <c r="B190">
        <v>-1.9886000000000001E-2</v>
      </c>
      <c r="C190">
        <v>9.5875000000000002E-2</v>
      </c>
      <c r="D190">
        <v>5.5483999999999999E-2</v>
      </c>
      <c r="E190">
        <v>-4.7959999999999999E-3</v>
      </c>
      <c r="F190">
        <v>-2.3584000000000001E-2</v>
      </c>
      <c r="G190">
        <v>3.3544999999999998E-2</v>
      </c>
      <c r="H190">
        <v>6.1177000000000002E-2</v>
      </c>
      <c r="I190">
        <v>0.12743699999999999</v>
      </c>
      <c r="J190">
        <v>8.8422000000000001E-2</v>
      </c>
      <c r="K190">
        <v>7.5328000000000006E-2</v>
      </c>
      <c r="L190">
        <v>-5.2646999999999999E-2</v>
      </c>
      <c r="M190">
        <v>1.671E-3</v>
      </c>
      <c r="N190">
        <v>1.668E-3</v>
      </c>
    </row>
    <row r="191" spans="1:14" x14ac:dyDescent="0.2">
      <c r="B191">
        <v>4.8479999999999999E-3</v>
      </c>
      <c r="C191">
        <v>4.4710000000000001E-3</v>
      </c>
      <c r="D191">
        <v>3.3168000000000003E-2</v>
      </c>
      <c r="E191">
        <v>1.3153E-2</v>
      </c>
      <c r="F191">
        <v>-9.273E-3</v>
      </c>
      <c r="G191">
        <v>-1.4001E-2</v>
      </c>
      <c r="H191">
        <v>-5.8472000000000003E-2</v>
      </c>
      <c r="I191">
        <v>5.076E-2</v>
      </c>
      <c r="J191">
        <v>3.8670999999999997E-2</v>
      </c>
      <c r="K191">
        <v>0.115526</v>
      </c>
      <c r="L191">
        <v>-0.45581700000000003</v>
      </c>
      <c r="M191">
        <v>-1.012642</v>
      </c>
      <c r="N191">
        <v>-0.34180300000000002</v>
      </c>
    </row>
    <row r="192" spans="1:14" x14ac:dyDescent="0.2">
      <c r="B192">
        <v>-1.9179999999999999E-2</v>
      </c>
      <c r="C192">
        <v>1.7587999999999999E-2</v>
      </c>
      <c r="D192">
        <v>1.5949999999999999E-2</v>
      </c>
      <c r="E192">
        <v>1.1922E-2</v>
      </c>
      <c r="F192">
        <v>-1.0964E-2</v>
      </c>
      <c r="G192">
        <v>-3.1648000000000003E-2</v>
      </c>
      <c r="H192">
        <v>-3.2885999999999999E-2</v>
      </c>
      <c r="I192">
        <v>-0.175457</v>
      </c>
      <c r="J192">
        <v>-3.6830000000000002E-2</v>
      </c>
      <c r="K192">
        <v>3.8753999999999997E-2</v>
      </c>
      <c r="L192">
        <v>-0.27995199999999998</v>
      </c>
      <c r="M192">
        <v>-0.33981699999999998</v>
      </c>
      <c r="N192">
        <v>-0.11504300000000001</v>
      </c>
    </row>
    <row r="193" spans="2:14" x14ac:dyDescent="0.2">
      <c r="B193">
        <v>-6.2562000000000006E-2</v>
      </c>
      <c r="C193">
        <v>-1.7947999999999999E-2</v>
      </c>
      <c r="D193">
        <v>8.4410000000000006E-3</v>
      </c>
      <c r="E193">
        <v>2.3615000000000001E-2</v>
      </c>
      <c r="F193">
        <v>9.3190999999999996E-2</v>
      </c>
      <c r="G193">
        <v>5.5211000000000003E-2</v>
      </c>
      <c r="H193">
        <v>9.6074000000000007E-2</v>
      </c>
      <c r="I193">
        <v>-3.2070000000000002E-3</v>
      </c>
      <c r="J193">
        <v>2.1905000000000001E-2</v>
      </c>
      <c r="K193">
        <v>5.5931000000000002E-2</v>
      </c>
      <c r="L193">
        <v>0.190141</v>
      </c>
      <c r="M193">
        <v>-2.8568E-2</v>
      </c>
      <c r="N193">
        <v>-0.110914</v>
      </c>
    </row>
    <row r="194" spans="2:14" x14ac:dyDescent="0.2">
      <c r="B194">
        <v>-3.2854000000000001E-2</v>
      </c>
      <c r="C194">
        <v>-7.1000000000000004E-3</v>
      </c>
      <c r="D194">
        <v>1.5734999999999999E-2</v>
      </c>
      <c r="E194">
        <v>6.79E-3</v>
      </c>
      <c r="F194">
        <v>2.2304999999999998E-2</v>
      </c>
      <c r="G194">
        <v>4.7792000000000001E-2</v>
      </c>
      <c r="H194">
        <v>6.2812000000000007E-2</v>
      </c>
      <c r="I194">
        <v>2.6172000000000001E-2</v>
      </c>
      <c r="J194">
        <v>7.6702000000000006E-2</v>
      </c>
      <c r="K194">
        <v>7.1382000000000001E-2</v>
      </c>
      <c r="L194">
        <v>0.14116899999999999</v>
      </c>
      <c r="M194">
        <v>-9.8544999999999994E-2</v>
      </c>
      <c r="N194">
        <v>0.15903</v>
      </c>
    </row>
    <row r="195" spans="2:14" x14ac:dyDescent="0.2">
      <c r="B195">
        <v>1.5500999999999999E-2</v>
      </c>
      <c r="C195">
        <v>-4.3860000000000001E-3</v>
      </c>
      <c r="D195">
        <v>-1.7060000000000001E-3</v>
      </c>
      <c r="E195">
        <v>-1.6459000000000001E-2</v>
      </c>
      <c r="F195">
        <v>-5.4435999999999998E-2</v>
      </c>
      <c r="G195">
        <v>-5.6391999999999998E-2</v>
      </c>
      <c r="H195">
        <v>-1.4772E-2</v>
      </c>
      <c r="I195">
        <v>5.2743999999999999E-2</v>
      </c>
      <c r="J195">
        <v>3.4244999999999998E-2</v>
      </c>
      <c r="K195">
        <v>-9.4572000000000003E-2</v>
      </c>
      <c r="L195">
        <v>-9.5047000000000006E-2</v>
      </c>
      <c r="M195">
        <v>-0.15021000000000001</v>
      </c>
      <c r="N195">
        <v>0.19358800000000001</v>
      </c>
    </row>
    <row r="196" spans="2:14" x14ac:dyDescent="0.2">
      <c r="B196">
        <v>-1.7440000000000001E-3</v>
      </c>
      <c r="C196">
        <v>8.4759999999999992E-3</v>
      </c>
      <c r="D196">
        <v>-1.3055000000000001E-2</v>
      </c>
      <c r="E196">
        <v>6.5490000000000001E-3</v>
      </c>
      <c r="F196">
        <v>7.1500000000000001E-3</v>
      </c>
      <c r="G196">
        <v>-8.5777999999999993E-2</v>
      </c>
      <c r="H196">
        <v>-6.1436999999999999E-2</v>
      </c>
      <c r="I196">
        <v>-1.4919999999999999E-2</v>
      </c>
      <c r="J196">
        <v>-0.11125699999999999</v>
      </c>
      <c r="K196">
        <v>-7.2697999999999999E-2</v>
      </c>
      <c r="L196">
        <v>-2.741E-2</v>
      </c>
      <c r="M196">
        <v>-0.23013700000000001</v>
      </c>
      <c r="N196">
        <v>-0.36303000000000002</v>
      </c>
    </row>
    <row r="197" spans="2:14" x14ac:dyDescent="0.2">
      <c r="B197">
        <v>8.352E-3</v>
      </c>
      <c r="C197">
        <v>1.5682999999999999E-2</v>
      </c>
      <c r="D197">
        <v>-1.5709999999999998E-2</v>
      </c>
      <c r="E197">
        <v>5.2399999999999999E-3</v>
      </c>
      <c r="F197">
        <v>5.0072999999999999E-2</v>
      </c>
      <c r="G197">
        <v>-3.3860000000000001E-3</v>
      </c>
      <c r="H197">
        <v>-1.8350999999999999E-2</v>
      </c>
      <c r="I197">
        <v>-6.6077999999999998E-2</v>
      </c>
      <c r="J197">
        <v>-1.2205000000000001E-2</v>
      </c>
      <c r="K197">
        <v>-9.2999999999999997E-5</v>
      </c>
      <c r="L197">
        <v>-3.1022999999999998E-2</v>
      </c>
      <c r="M197">
        <v>-0.23113400000000001</v>
      </c>
      <c r="N197">
        <v>-0.17800299999999999</v>
      </c>
    </row>
    <row r="198" spans="2:14" x14ac:dyDescent="0.2">
      <c r="B198">
        <v>-1.089E-2</v>
      </c>
      <c r="C198">
        <v>3.3399999999999999E-4</v>
      </c>
      <c r="D198">
        <v>2.2520000000000001E-3</v>
      </c>
      <c r="E198">
        <v>-1.2971999999999999E-2</v>
      </c>
      <c r="F198">
        <v>1.0532E-2</v>
      </c>
      <c r="G198">
        <v>1.9445E-2</v>
      </c>
      <c r="H198">
        <v>1.2961E-2</v>
      </c>
      <c r="I198">
        <v>-5.3837999999999997E-2</v>
      </c>
      <c r="J198">
        <v>-2.3375E-2</v>
      </c>
      <c r="K198">
        <v>-7.5863E-2</v>
      </c>
      <c r="L198">
        <v>-5.9489E-2</v>
      </c>
      <c r="M198">
        <v>5.7579999999999999E-2</v>
      </c>
      <c r="N198">
        <v>3.3600000000000001E-3</v>
      </c>
    </row>
    <row r="199" spans="2:14" x14ac:dyDescent="0.2">
      <c r="B199">
        <v>-1.6689999999999999E-3</v>
      </c>
      <c r="C199">
        <v>-2.294E-3</v>
      </c>
      <c r="D199">
        <v>-1.941E-3</v>
      </c>
      <c r="E199">
        <v>-1.6324999999999999E-2</v>
      </c>
      <c r="F199">
        <v>6.8770000000000003E-3</v>
      </c>
      <c r="G199">
        <v>7.7845999999999999E-2</v>
      </c>
      <c r="H199">
        <v>8.2577999999999999E-2</v>
      </c>
      <c r="I199">
        <v>6.8987000000000007E-2</v>
      </c>
      <c r="J199">
        <v>-5.5490000000000001E-3</v>
      </c>
      <c r="K199">
        <v>0.105757</v>
      </c>
      <c r="L199">
        <v>7.3966000000000004E-2</v>
      </c>
      <c r="M199">
        <v>0.29140899999999997</v>
      </c>
      <c r="N199">
        <v>8.4938E-2</v>
      </c>
    </row>
    <row r="200" spans="2:14" x14ac:dyDescent="0.2">
      <c r="B200">
        <v>3.6496000000000001E-2</v>
      </c>
      <c r="C200">
        <v>2.7386000000000001E-2</v>
      </c>
      <c r="D200">
        <v>-2.8010000000000001E-3</v>
      </c>
      <c r="E200">
        <v>-1.4238000000000001E-2</v>
      </c>
      <c r="F200">
        <v>-3.5314999999999999E-2</v>
      </c>
      <c r="G200">
        <v>-3.9274999999999997E-2</v>
      </c>
      <c r="H200">
        <v>-2.6460999999999998E-2</v>
      </c>
      <c r="I200">
        <v>6.6910999999999998E-2</v>
      </c>
      <c r="J200">
        <v>0.10886800000000001</v>
      </c>
      <c r="K200">
        <v>0.11790200000000001</v>
      </c>
      <c r="L200">
        <v>9.4263E-2</v>
      </c>
      <c r="M200">
        <v>0.416653</v>
      </c>
      <c r="N200">
        <v>0.14335300000000001</v>
      </c>
    </row>
    <row r="201" spans="2:14" x14ac:dyDescent="0.2">
      <c r="B201">
        <v>-5.718E-3</v>
      </c>
      <c r="C201">
        <v>7.2940000000000001E-3</v>
      </c>
      <c r="D201">
        <v>-1.7527999999999998E-2</v>
      </c>
      <c r="E201">
        <v>-3.571E-3</v>
      </c>
      <c r="F201">
        <v>-6.3670000000000003E-3</v>
      </c>
      <c r="G201">
        <v>-2.1354999999999999E-2</v>
      </c>
      <c r="H201">
        <v>0.11473700000000001</v>
      </c>
      <c r="I201">
        <v>0.16414500000000001</v>
      </c>
      <c r="J201">
        <v>0.18246899999999999</v>
      </c>
      <c r="K201">
        <v>0.15082400000000001</v>
      </c>
      <c r="L201">
        <v>0.27158900000000002</v>
      </c>
      <c r="M201">
        <v>0.41472500000000001</v>
      </c>
      <c r="N201">
        <v>0.61557200000000001</v>
      </c>
    </row>
    <row r="202" spans="2:14" x14ac:dyDescent="0.2">
      <c r="B202">
        <v>8.2052E-2</v>
      </c>
      <c r="C202">
        <v>-6.3749999999999996E-3</v>
      </c>
      <c r="D202">
        <v>-7.5729999999999999E-3</v>
      </c>
      <c r="E202">
        <v>4.1378999999999999E-2</v>
      </c>
      <c r="F202">
        <v>8.9375999999999997E-2</v>
      </c>
      <c r="G202">
        <v>0.113422</v>
      </c>
      <c r="H202">
        <v>9.3849000000000002E-2</v>
      </c>
      <c r="I202">
        <v>0.18280099999999999</v>
      </c>
      <c r="J202">
        <v>0.222</v>
      </c>
      <c r="K202">
        <v>0.44253399999999998</v>
      </c>
      <c r="L202">
        <v>0.368925</v>
      </c>
      <c r="M202">
        <v>0.45486199999999999</v>
      </c>
      <c r="N202">
        <v>0.66193800000000003</v>
      </c>
    </row>
    <row r="203" spans="2:14" x14ac:dyDescent="0.2">
      <c r="B203">
        <v>2.1069999999999999E-3</v>
      </c>
      <c r="C203">
        <v>3.9869000000000002E-2</v>
      </c>
      <c r="D203">
        <v>-1.861E-3</v>
      </c>
      <c r="E203">
        <v>-3.2871999999999998E-2</v>
      </c>
      <c r="F203">
        <v>-6.1721999999999999E-2</v>
      </c>
      <c r="G203">
        <v>4.0070000000000001E-2</v>
      </c>
      <c r="H203">
        <v>5.3388999999999999E-2</v>
      </c>
      <c r="I203">
        <v>0.105714</v>
      </c>
      <c r="J203">
        <v>5.6545999999999999E-2</v>
      </c>
      <c r="K203">
        <v>7.1980000000000002E-2</v>
      </c>
      <c r="L203">
        <v>0.59295600000000004</v>
      </c>
      <c r="M203">
        <v>0.108589</v>
      </c>
      <c r="N203">
        <v>0.58068900000000001</v>
      </c>
    </row>
    <row r="204" spans="2:14" x14ac:dyDescent="0.2">
      <c r="B204">
        <v>-2.6248E-2</v>
      </c>
      <c r="C204">
        <v>-5.8979999999999996E-3</v>
      </c>
      <c r="D204">
        <v>4.4216999999999999E-2</v>
      </c>
      <c r="E204">
        <v>2.8459999999999999E-2</v>
      </c>
      <c r="F204">
        <v>8.9990000000000001E-3</v>
      </c>
      <c r="G204">
        <v>1.6403000000000001E-2</v>
      </c>
      <c r="H204">
        <v>1.1256E-2</v>
      </c>
      <c r="I204">
        <v>0.124098</v>
      </c>
      <c r="J204">
        <v>0.108656</v>
      </c>
      <c r="K204">
        <v>3.0790999999999999E-2</v>
      </c>
      <c r="L204">
        <v>9.0961E-2</v>
      </c>
      <c r="M204">
        <v>0.38791799999999999</v>
      </c>
      <c r="N204">
        <v>0.379139</v>
      </c>
    </row>
    <row r="205" spans="2:14" x14ac:dyDescent="0.2">
      <c r="B205">
        <v>-3.5207000000000002E-2</v>
      </c>
      <c r="C205">
        <v>-6.7520000000000002E-3</v>
      </c>
      <c r="D205">
        <v>-6.3379999999999999E-3</v>
      </c>
      <c r="E205">
        <v>3.0120999999999998E-2</v>
      </c>
      <c r="F205">
        <v>0.18790499999999999</v>
      </c>
      <c r="G205">
        <v>0.17773</v>
      </c>
      <c r="H205">
        <v>0.13880999999999999</v>
      </c>
      <c r="I205">
        <v>0.27501599999999998</v>
      </c>
      <c r="J205">
        <v>0.32674199999999998</v>
      </c>
      <c r="K205">
        <v>0.19842399999999999</v>
      </c>
      <c r="L205">
        <v>0.25497300000000001</v>
      </c>
      <c r="M205">
        <v>0.47786299999999998</v>
      </c>
      <c r="N205">
        <v>0.48044599999999998</v>
      </c>
    </row>
    <row r="206" spans="2:14" x14ac:dyDescent="0.2">
      <c r="B206">
        <v>-8.0723000000000003E-2</v>
      </c>
      <c r="C206">
        <v>-2.3868E-2</v>
      </c>
      <c r="D206">
        <v>1.0511E-2</v>
      </c>
      <c r="E206">
        <v>2.4396999999999999E-2</v>
      </c>
      <c r="F206">
        <v>-9.2280000000000001E-3</v>
      </c>
      <c r="G206">
        <v>6.7320000000000005E-2</v>
      </c>
      <c r="H206">
        <v>6.9611000000000006E-2</v>
      </c>
      <c r="I206">
        <v>-4.1028000000000002E-2</v>
      </c>
      <c r="J206">
        <v>0.16070200000000001</v>
      </c>
      <c r="K206">
        <v>0.204069</v>
      </c>
      <c r="L206">
        <v>3.2046999999999999E-2</v>
      </c>
      <c r="M206">
        <v>-0.13136</v>
      </c>
      <c r="N206">
        <v>0.451903</v>
      </c>
    </row>
    <row r="207" spans="2:14" x14ac:dyDescent="0.2">
      <c r="B207">
        <v>-1.5158E-2</v>
      </c>
      <c r="C207">
        <v>-2.1299999999999999E-3</v>
      </c>
      <c r="D207">
        <v>2.2563E-2</v>
      </c>
      <c r="E207">
        <v>1.4605999999999999E-2</v>
      </c>
      <c r="F207">
        <v>-6.9969999999999997E-3</v>
      </c>
      <c r="G207">
        <v>-7.8562999999999994E-2</v>
      </c>
      <c r="H207">
        <v>-1.374E-3</v>
      </c>
      <c r="I207">
        <v>-9.4530000000000003E-2</v>
      </c>
      <c r="J207">
        <v>-8.3640000000000006E-2</v>
      </c>
      <c r="K207">
        <v>0.31519900000000001</v>
      </c>
      <c r="L207">
        <v>-0.19939999999999999</v>
      </c>
      <c r="M207">
        <v>-0.13523099999999999</v>
      </c>
      <c r="N207">
        <v>0.80450600000000005</v>
      </c>
    </row>
    <row r="208" spans="2:14" x14ac:dyDescent="0.2">
      <c r="B208">
        <v>1.6490999999999999E-2</v>
      </c>
      <c r="C208">
        <v>3.454E-3</v>
      </c>
      <c r="D208">
        <v>-1.9588000000000001E-2</v>
      </c>
      <c r="E208">
        <v>-1.0326999999999999E-2</v>
      </c>
      <c r="F208">
        <v>-4.9376999999999997E-2</v>
      </c>
      <c r="G208">
        <v>-9.2842999999999995E-2</v>
      </c>
      <c r="H208">
        <v>-0.11766600000000001</v>
      </c>
      <c r="I208">
        <v>-0.18681200000000001</v>
      </c>
      <c r="J208">
        <v>-0.174842</v>
      </c>
      <c r="K208">
        <v>-0.89745900000000001</v>
      </c>
      <c r="L208">
        <v>-0.55481199999999997</v>
      </c>
      <c r="M208">
        <v>0.158363</v>
      </c>
      <c r="N208">
        <v>-0.15285299999999999</v>
      </c>
    </row>
    <row r="209" spans="1:14" x14ac:dyDescent="0.2">
      <c r="B209">
        <v>3.9809999999999998E-2</v>
      </c>
      <c r="C209">
        <v>-2.4520000000000002E-3</v>
      </c>
      <c r="D209">
        <v>1.1742000000000001E-2</v>
      </c>
      <c r="E209">
        <v>7.0179999999999999E-3</v>
      </c>
      <c r="F209">
        <v>-1.4241E-2</v>
      </c>
      <c r="G209">
        <v>-5.5993000000000001E-2</v>
      </c>
      <c r="H209">
        <v>-9.5514000000000002E-2</v>
      </c>
      <c r="I209">
        <v>-0.23629600000000001</v>
      </c>
      <c r="J209">
        <v>-0.29466599999999998</v>
      </c>
      <c r="K209">
        <v>-0.351995</v>
      </c>
      <c r="L209">
        <v>-0.77002099999999996</v>
      </c>
      <c r="M209">
        <v>-0.241866</v>
      </c>
      <c r="N209">
        <v>-0.107749</v>
      </c>
    </row>
    <row r="210" spans="1:14" x14ac:dyDescent="0.2">
      <c r="A210" t="s">
        <v>186</v>
      </c>
    </row>
    <row r="211" spans="1:14" x14ac:dyDescent="0.2">
      <c r="B211">
        <v>-1.1199000000000001E-2</v>
      </c>
      <c r="C211">
        <v>5.2859999999999999E-3</v>
      </c>
      <c r="D211">
        <v>-1.5180000000000001E-2</v>
      </c>
      <c r="E211">
        <v>9.5203999999999997E-2</v>
      </c>
      <c r="F211">
        <v>7.6724000000000001E-2</v>
      </c>
      <c r="G211">
        <v>0.133682</v>
      </c>
      <c r="H211">
        <v>3.6228999999999997E-2</v>
      </c>
      <c r="I211">
        <v>7.4825000000000003E-2</v>
      </c>
      <c r="J211">
        <v>0.208979</v>
      </c>
      <c r="K211">
        <v>0.20069000000000001</v>
      </c>
      <c r="L211">
        <v>0.30980600000000003</v>
      </c>
      <c r="M211">
        <v>6.2756999999999993E-2</v>
      </c>
      <c r="N211">
        <v>0.75458899999999995</v>
      </c>
    </row>
    <row r="212" spans="1:14" x14ac:dyDescent="0.2">
      <c r="B212">
        <v>1.8988999999999999E-2</v>
      </c>
      <c r="C212">
        <v>4.0549999999999996E-3</v>
      </c>
      <c r="D212">
        <v>-2.7750000000000001E-3</v>
      </c>
      <c r="E212">
        <v>-1.2862E-2</v>
      </c>
      <c r="F212">
        <v>1.3365E-2</v>
      </c>
      <c r="G212">
        <v>2.0650999999999999E-2</v>
      </c>
      <c r="H212">
        <v>6.9189999999999998E-3</v>
      </c>
      <c r="I212">
        <v>-0.25221300000000002</v>
      </c>
      <c r="J212">
        <v>-0.31395000000000001</v>
      </c>
      <c r="K212">
        <v>-0.34502699999999997</v>
      </c>
      <c r="L212">
        <v>-3.8420999999999997E-2</v>
      </c>
      <c r="M212">
        <v>-0.62655300000000003</v>
      </c>
      <c r="N212">
        <v>-0.125031</v>
      </c>
    </row>
    <row r="213" spans="1:14" x14ac:dyDescent="0.2">
      <c r="B213">
        <v>1.7076999999999998E-2</v>
      </c>
      <c r="C213">
        <v>-2.7892E-2</v>
      </c>
      <c r="D213">
        <v>4.1200000000000004E-3</v>
      </c>
      <c r="E213">
        <v>5.1250000000000002E-3</v>
      </c>
      <c r="F213">
        <v>4.1068E-2</v>
      </c>
      <c r="G213">
        <v>0.199878</v>
      </c>
      <c r="H213">
        <v>2.9928E-2</v>
      </c>
      <c r="I213">
        <v>0.19950899999999999</v>
      </c>
      <c r="J213">
        <v>0.14583299999999999</v>
      </c>
      <c r="K213">
        <v>0.214756</v>
      </c>
      <c r="L213">
        <v>-0.21227799999999999</v>
      </c>
      <c r="M213">
        <v>-0.280057</v>
      </c>
      <c r="N213">
        <v>0.17352300000000001</v>
      </c>
    </row>
    <row r="214" spans="1:14" x14ac:dyDescent="0.2">
      <c r="B214">
        <v>-2.6250000000000002E-3</v>
      </c>
      <c r="C214">
        <v>6.979E-3</v>
      </c>
      <c r="D214">
        <v>-1.7114000000000001E-2</v>
      </c>
      <c r="E214">
        <v>2.3621E-2</v>
      </c>
      <c r="F214">
        <v>1.8773000000000001E-2</v>
      </c>
      <c r="G214">
        <v>6.8138000000000004E-2</v>
      </c>
      <c r="H214">
        <v>0.49475799999999998</v>
      </c>
      <c r="I214">
        <v>-0.15121699999999999</v>
      </c>
      <c r="J214">
        <v>-2.3972E-2</v>
      </c>
      <c r="K214">
        <v>0.34764400000000001</v>
      </c>
      <c r="L214">
        <v>5.3615999999999997E-2</v>
      </c>
      <c r="M214">
        <v>-0.123991</v>
      </c>
      <c r="N214">
        <v>0.64575499999999997</v>
      </c>
    </row>
    <row r="215" spans="1:14" x14ac:dyDescent="0.2">
      <c r="B215">
        <v>-3.8724000000000001E-2</v>
      </c>
      <c r="C215">
        <v>-3.3939999999999998E-2</v>
      </c>
      <c r="D215">
        <v>-3.3431000000000002E-2</v>
      </c>
      <c r="E215">
        <v>3.9234999999999999E-2</v>
      </c>
      <c r="F215">
        <v>2.1654E-2</v>
      </c>
      <c r="G215">
        <v>4.1313999999999997E-2</v>
      </c>
      <c r="H215">
        <v>0.100816</v>
      </c>
      <c r="I215">
        <v>0.26073000000000002</v>
      </c>
      <c r="J215">
        <v>-3.8915999999999999E-2</v>
      </c>
      <c r="K215">
        <v>-0.22798499999999999</v>
      </c>
      <c r="L215">
        <v>0.677118</v>
      </c>
      <c r="M215">
        <v>0.38401999999999997</v>
      </c>
      <c r="N215">
        <v>0.436168</v>
      </c>
    </row>
    <row r="216" spans="1:14" x14ac:dyDescent="0.2">
      <c r="B216">
        <v>3.8599000000000001E-2</v>
      </c>
      <c r="C216">
        <v>5.2700000000000004E-3</v>
      </c>
      <c r="D216">
        <v>-1.7729000000000002E-2</v>
      </c>
      <c r="E216">
        <v>-3.0887000000000001E-2</v>
      </c>
      <c r="F216">
        <v>2.0528000000000001E-2</v>
      </c>
      <c r="G216">
        <v>3.4639000000000003E-2</v>
      </c>
      <c r="H216">
        <v>-7.4400000000000004E-3</v>
      </c>
      <c r="I216">
        <v>1.1139E-2</v>
      </c>
      <c r="J216">
        <v>0.106152</v>
      </c>
      <c r="K216">
        <v>2.0945999999999999E-2</v>
      </c>
      <c r="L216">
        <v>0.28473799999999999</v>
      </c>
      <c r="M216">
        <v>0.36344500000000002</v>
      </c>
      <c r="N216">
        <v>0.21490400000000001</v>
      </c>
    </row>
    <row r="217" spans="1:14" x14ac:dyDescent="0.2">
      <c r="B217">
        <v>8.2678000000000001E-2</v>
      </c>
      <c r="C217">
        <v>-1.1157E-2</v>
      </c>
      <c r="D217">
        <v>1.2111E-2</v>
      </c>
      <c r="E217">
        <v>-1.9113000000000002E-2</v>
      </c>
      <c r="F217">
        <v>-5.3929999999999999E-2</v>
      </c>
      <c r="G217">
        <v>7.0499999999999998E-3</v>
      </c>
      <c r="H217">
        <v>1.6524E-2</v>
      </c>
      <c r="I217">
        <v>4.3416999999999997E-2</v>
      </c>
      <c r="J217">
        <v>0.16719999999999999</v>
      </c>
      <c r="K217">
        <v>0.11888600000000001</v>
      </c>
      <c r="L217">
        <v>0.215665</v>
      </c>
      <c r="M217">
        <v>-0.65834800000000004</v>
      </c>
      <c r="N217">
        <v>-0.23182700000000001</v>
      </c>
    </row>
    <row r="218" spans="1:14" x14ac:dyDescent="0.2">
      <c r="B218">
        <v>-9.6360000000000005E-3</v>
      </c>
      <c r="C218">
        <v>2.5193E-2</v>
      </c>
      <c r="D218">
        <v>-7.7580000000000001E-3</v>
      </c>
      <c r="E218">
        <v>3.5279999999999999E-3</v>
      </c>
      <c r="F218">
        <v>7.8999999999999996E-5</v>
      </c>
      <c r="G218">
        <v>-4.3901999999999997E-2</v>
      </c>
      <c r="H218">
        <v>8.4007999999999999E-2</v>
      </c>
      <c r="I218">
        <v>9.1579999999999995E-3</v>
      </c>
      <c r="J218">
        <v>1.3695000000000001E-2</v>
      </c>
      <c r="K218">
        <v>-1.9418000000000001E-2</v>
      </c>
      <c r="L218">
        <v>-7.4154999999999999E-2</v>
      </c>
      <c r="M218">
        <v>-0.46780100000000002</v>
      </c>
      <c r="N218">
        <v>-0.57650100000000004</v>
      </c>
    </row>
    <row r="219" spans="1:14" x14ac:dyDescent="0.2">
      <c r="B219">
        <v>-2.4774000000000001E-2</v>
      </c>
      <c r="C219">
        <v>1.8252999999999998E-2</v>
      </c>
      <c r="D219">
        <v>1.4005E-2</v>
      </c>
      <c r="E219">
        <v>-1.8089999999999998E-2</v>
      </c>
      <c r="F219">
        <v>-5.8798999999999997E-2</v>
      </c>
      <c r="G219">
        <v>-2.4340000000000001E-2</v>
      </c>
      <c r="H219">
        <v>-6.1871000000000002E-2</v>
      </c>
      <c r="I219">
        <v>9.9432000000000006E-2</v>
      </c>
      <c r="J219">
        <v>4.9348000000000003E-2</v>
      </c>
      <c r="K219">
        <v>6.6829999999999997E-3</v>
      </c>
      <c r="L219">
        <v>-0.14297699999999999</v>
      </c>
      <c r="M219">
        <v>-0.114893</v>
      </c>
      <c r="N219">
        <v>-0.51773000000000002</v>
      </c>
    </row>
    <row r="220" spans="1:14" x14ac:dyDescent="0.2">
      <c r="B220">
        <v>-1.9290999999999999E-2</v>
      </c>
      <c r="C220">
        <v>4.3622000000000001E-2</v>
      </c>
      <c r="D220">
        <v>1.1785E-2</v>
      </c>
      <c r="E220">
        <v>-1.6997000000000002E-2</v>
      </c>
      <c r="F220">
        <v>-1.4872E-2</v>
      </c>
      <c r="G220">
        <v>-1.8197999999999999E-2</v>
      </c>
      <c r="H220">
        <v>1.4747E-2</v>
      </c>
      <c r="I220">
        <v>-3.0898999999999999E-2</v>
      </c>
      <c r="J220">
        <v>4.9480999999999997E-2</v>
      </c>
      <c r="K220">
        <v>9.2631000000000005E-2</v>
      </c>
      <c r="L220">
        <v>4.1494000000000003E-2</v>
      </c>
      <c r="M220">
        <v>8.3440000000000007E-3</v>
      </c>
      <c r="N220">
        <v>0.33597900000000003</v>
      </c>
    </row>
    <row r="221" spans="1:14" x14ac:dyDescent="0.2">
      <c r="B221">
        <v>1.9987000000000001E-2</v>
      </c>
      <c r="C221">
        <v>2.9131000000000001E-2</v>
      </c>
      <c r="D221">
        <v>6.9566000000000003E-2</v>
      </c>
      <c r="E221">
        <v>1.72E-2</v>
      </c>
      <c r="F221">
        <v>2.8524000000000001E-2</v>
      </c>
      <c r="G221">
        <v>3.0339999999999998E-3</v>
      </c>
      <c r="H221">
        <v>-1.0552000000000001E-2</v>
      </c>
      <c r="I221">
        <v>4.3569999999999998E-3</v>
      </c>
      <c r="J221">
        <v>3.5392E-2</v>
      </c>
      <c r="K221">
        <v>0.10362300000000001</v>
      </c>
      <c r="L221">
        <v>0.13092100000000001</v>
      </c>
      <c r="M221">
        <v>-7.5772999999999993E-2</v>
      </c>
      <c r="N221">
        <v>-0.252334</v>
      </c>
    </row>
    <row r="222" spans="1:14" x14ac:dyDescent="0.2">
      <c r="B222">
        <v>1.5032999999999999E-2</v>
      </c>
      <c r="C222">
        <v>-3.1005999999999999E-2</v>
      </c>
      <c r="D222">
        <v>-3.0210000000000001E-2</v>
      </c>
      <c r="E222">
        <v>-0.10429099999999999</v>
      </c>
      <c r="F222">
        <v>-0.15776399999999999</v>
      </c>
      <c r="G222">
        <v>-0.111793</v>
      </c>
      <c r="H222">
        <v>-1.8282E-2</v>
      </c>
      <c r="I222">
        <v>-1.5939999999999999E-3</v>
      </c>
      <c r="J222">
        <v>4.8129999999999999E-2</v>
      </c>
      <c r="K222">
        <v>0.102765</v>
      </c>
      <c r="L222">
        <v>0.117993</v>
      </c>
      <c r="M222">
        <v>0.133961</v>
      </c>
      <c r="N222">
        <v>4.7841000000000002E-2</v>
      </c>
    </row>
    <row r="223" spans="1:14" x14ac:dyDescent="0.2">
      <c r="B223">
        <v>-1.4258E-2</v>
      </c>
      <c r="C223">
        <v>1.54E-4</v>
      </c>
      <c r="D223">
        <v>-2.3153E-2</v>
      </c>
      <c r="E223">
        <v>-4.5300000000000001E-4</v>
      </c>
      <c r="F223">
        <v>-5.3647E-2</v>
      </c>
      <c r="G223">
        <v>6.0574000000000003E-2</v>
      </c>
      <c r="H223">
        <v>0.123834</v>
      </c>
      <c r="I223">
        <v>1.2390999999999999E-2</v>
      </c>
      <c r="J223">
        <v>5.3588999999999998E-2</v>
      </c>
      <c r="K223">
        <v>0.13388900000000001</v>
      </c>
      <c r="L223">
        <v>0.11236400000000001</v>
      </c>
      <c r="M223">
        <v>3.9525999999999999E-2</v>
      </c>
      <c r="N223">
        <v>-2.0163E-2</v>
      </c>
    </row>
    <row r="224" spans="1:14" x14ac:dyDescent="0.2">
      <c r="B224">
        <v>-3.6680999999999998E-2</v>
      </c>
      <c r="C224">
        <v>-2.385E-2</v>
      </c>
      <c r="D224">
        <v>-9.7408999999999996E-2</v>
      </c>
      <c r="E224">
        <v>-5.3281000000000002E-2</v>
      </c>
      <c r="F224">
        <v>-7.3812000000000003E-2</v>
      </c>
      <c r="G224">
        <v>-3.9042E-2</v>
      </c>
      <c r="H224">
        <v>-7.1870000000000003E-2</v>
      </c>
      <c r="I224">
        <v>3.8650999999999998E-2</v>
      </c>
      <c r="J224">
        <v>-8.1951999999999997E-2</v>
      </c>
      <c r="K224">
        <v>7.5798000000000004E-2</v>
      </c>
      <c r="L224">
        <v>-2.676E-3</v>
      </c>
      <c r="M224">
        <v>-3.2476999999999999E-2</v>
      </c>
      <c r="N224">
        <v>1.0442E-2</v>
      </c>
    </row>
    <row r="225" spans="2:14" x14ac:dyDescent="0.2">
      <c r="B225">
        <v>-8.1603999999999996E-2</v>
      </c>
      <c r="C225">
        <v>-5.9880000000000003E-3</v>
      </c>
      <c r="D225">
        <v>1.1368E-2</v>
      </c>
      <c r="E225">
        <v>-8.1657999999999994E-2</v>
      </c>
      <c r="F225">
        <v>-7.9488000000000003E-2</v>
      </c>
      <c r="G225">
        <v>-9.2250000000000006E-3</v>
      </c>
      <c r="H225">
        <v>2.9685E-2</v>
      </c>
      <c r="I225">
        <v>-1.3533E-2</v>
      </c>
      <c r="J225">
        <v>0.14735300000000001</v>
      </c>
      <c r="K225">
        <v>0.204265</v>
      </c>
      <c r="L225">
        <v>0.18950400000000001</v>
      </c>
      <c r="M225">
        <v>0.181448</v>
      </c>
      <c r="N225">
        <v>0.116989</v>
      </c>
    </row>
    <row r="226" spans="2:14" x14ac:dyDescent="0.2">
      <c r="B226">
        <v>-1.8948E-2</v>
      </c>
      <c r="C226">
        <v>-4.1281999999999999E-2</v>
      </c>
      <c r="D226">
        <v>-2.5994E-2</v>
      </c>
      <c r="E226">
        <v>-4.4144000000000003E-2</v>
      </c>
      <c r="F226">
        <v>-8.6069999999999994E-2</v>
      </c>
      <c r="G226">
        <v>-7.7756000000000006E-2</v>
      </c>
      <c r="H226">
        <v>5.4017000000000003E-2</v>
      </c>
      <c r="I226">
        <v>3.1535000000000001E-2</v>
      </c>
      <c r="J226">
        <v>1.6778000000000001E-2</v>
      </c>
      <c r="K226">
        <v>9.1336000000000001E-2</v>
      </c>
      <c r="L226">
        <v>-3.2778000000000002E-2</v>
      </c>
      <c r="M226">
        <v>8.5475999999999996E-2</v>
      </c>
      <c r="N226">
        <v>4.4879000000000002E-2</v>
      </c>
    </row>
    <row r="227" spans="2:14" x14ac:dyDescent="0.2">
      <c r="B227">
        <v>-6.3297000000000006E-2</v>
      </c>
      <c r="C227">
        <v>-4.5072000000000001E-2</v>
      </c>
      <c r="D227">
        <v>4.836E-3</v>
      </c>
      <c r="E227">
        <v>-2.4250000000000001E-3</v>
      </c>
      <c r="F227">
        <v>-8.8640000000000004E-3</v>
      </c>
      <c r="G227">
        <v>-1.5517E-2</v>
      </c>
      <c r="H227">
        <v>-3.5120999999999999E-2</v>
      </c>
      <c r="I227">
        <v>1.5249E-2</v>
      </c>
      <c r="J227">
        <v>1.7042000000000002E-2</v>
      </c>
      <c r="K227">
        <v>0.198715</v>
      </c>
      <c r="L227">
        <v>9.1134999999999994E-2</v>
      </c>
      <c r="M227">
        <v>0.35945300000000002</v>
      </c>
      <c r="N227">
        <v>0.28575600000000001</v>
      </c>
    </row>
    <row r="228" spans="2:14" x14ac:dyDescent="0.2">
      <c r="B228">
        <v>-3.8596999999999999E-2</v>
      </c>
      <c r="C228">
        <v>-4.2784999999999997E-2</v>
      </c>
      <c r="D228">
        <v>-7.6143000000000002E-2</v>
      </c>
      <c r="E228">
        <v>-4.3540000000000002E-3</v>
      </c>
      <c r="F228">
        <v>1.3931000000000001E-2</v>
      </c>
      <c r="G228">
        <v>1.6754999999999999E-2</v>
      </c>
      <c r="H228">
        <v>4.2455E-2</v>
      </c>
      <c r="I228">
        <v>-1.8563E-2</v>
      </c>
      <c r="J228">
        <v>5.8326999999999997E-2</v>
      </c>
      <c r="K228">
        <v>6.4632999999999996E-2</v>
      </c>
      <c r="L228">
        <v>0.282383</v>
      </c>
      <c r="M228">
        <v>0.31418499999999999</v>
      </c>
      <c r="N228">
        <v>0.30347400000000002</v>
      </c>
    </row>
    <row r="229" spans="2:14" x14ac:dyDescent="0.2">
      <c r="B229">
        <v>2.9429999999999999E-3</v>
      </c>
      <c r="C229">
        <v>-2.6114999999999999E-2</v>
      </c>
      <c r="D229">
        <v>-4.8652000000000001E-2</v>
      </c>
      <c r="E229">
        <v>-6.9903000000000007E-2</v>
      </c>
      <c r="F229">
        <v>-2.0820999999999999E-2</v>
      </c>
      <c r="G229">
        <v>1.1913999999999999E-2</v>
      </c>
      <c r="H229">
        <v>-6.8557999999999994E-2</v>
      </c>
      <c r="I229">
        <v>-4.5987E-2</v>
      </c>
      <c r="J229">
        <v>5.2750999999999999E-2</v>
      </c>
      <c r="K229">
        <v>0.11872000000000001</v>
      </c>
      <c r="L229">
        <v>0.118658</v>
      </c>
      <c r="M229">
        <v>4.7171999999999999E-2</v>
      </c>
      <c r="N229">
        <v>0.24071500000000001</v>
      </c>
    </row>
    <row r="230" spans="2:14" x14ac:dyDescent="0.2">
      <c r="B230">
        <v>-8.2489000000000007E-2</v>
      </c>
      <c r="C230">
        <v>-3.5631000000000003E-2</v>
      </c>
      <c r="D230">
        <v>-3.2117E-2</v>
      </c>
      <c r="E230">
        <v>-2.6032E-2</v>
      </c>
      <c r="F230">
        <v>-5.3307E-2</v>
      </c>
      <c r="G230">
        <v>-3.117E-3</v>
      </c>
      <c r="H230">
        <v>4.0695000000000002E-2</v>
      </c>
      <c r="I230">
        <v>-3.1216000000000001E-2</v>
      </c>
      <c r="J230">
        <v>7.5640000000000004E-3</v>
      </c>
      <c r="K230">
        <v>4.2387000000000001E-2</v>
      </c>
      <c r="L230">
        <v>0.228157</v>
      </c>
      <c r="M230">
        <v>3.4542000000000003E-2</v>
      </c>
      <c r="N230">
        <v>0.11390599999999999</v>
      </c>
    </row>
    <row r="231" spans="2:14" x14ac:dyDescent="0.2">
      <c r="B231">
        <v>-1.0746E-2</v>
      </c>
      <c r="C231">
        <v>-2.8295000000000001E-2</v>
      </c>
      <c r="D231">
        <v>-1.4137E-2</v>
      </c>
      <c r="E231">
        <v>-1.009E-2</v>
      </c>
      <c r="F231">
        <v>-8.0197000000000004E-2</v>
      </c>
      <c r="G231">
        <v>-9.9220000000000003E-3</v>
      </c>
      <c r="H231">
        <v>1.6990000000000002E-2</v>
      </c>
      <c r="I231">
        <v>3.2568E-2</v>
      </c>
      <c r="J231">
        <v>-7.9414999999999999E-2</v>
      </c>
      <c r="K231">
        <v>-4.8515999999999997E-2</v>
      </c>
      <c r="L231">
        <v>-5.0028999999999997E-2</v>
      </c>
      <c r="M231">
        <v>7.0158999999999999E-2</v>
      </c>
      <c r="N231">
        <v>0.35231800000000002</v>
      </c>
    </row>
    <row r="232" spans="2:14" x14ac:dyDescent="0.2">
      <c r="B232">
        <v>3.8996000000000003E-2</v>
      </c>
      <c r="C232">
        <v>-3.346E-3</v>
      </c>
      <c r="D232">
        <v>4.1359E-2</v>
      </c>
      <c r="E232">
        <v>4.7287999999999997E-2</v>
      </c>
      <c r="F232">
        <v>-2.2887000000000001E-2</v>
      </c>
      <c r="G232">
        <v>1.7849E-2</v>
      </c>
      <c r="H232">
        <v>-1.6327999999999999E-2</v>
      </c>
      <c r="I232">
        <v>3.1389999999999999E-3</v>
      </c>
      <c r="J232">
        <v>-1.0111999999999999E-2</v>
      </c>
      <c r="K232">
        <v>-6.6088999999999995E-2</v>
      </c>
      <c r="L232">
        <v>-0.22050400000000001</v>
      </c>
      <c r="M232">
        <v>-0.29020000000000001</v>
      </c>
      <c r="N232">
        <v>-0.30707699999999999</v>
      </c>
    </row>
    <row r="233" spans="2:14" x14ac:dyDescent="0.2">
      <c r="B233">
        <v>4.3543999999999999E-2</v>
      </c>
      <c r="C233">
        <v>2.7326E-2</v>
      </c>
      <c r="D233">
        <v>2.5645000000000001E-2</v>
      </c>
      <c r="E233">
        <v>6.1808000000000002E-2</v>
      </c>
      <c r="F233">
        <v>1.3682E-2</v>
      </c>
      <c r="G233">
        <v>-4.8495000000000003E-2</v>
      </c>
      <c r="H233">
        <v>1.3194000000000001E-2</v>
      </c>
      <c r="I233">
        <v>-4.4649000000000001E-2</v>
      </c>
      <c r="J233">
        <v>2.0079999999999998E-3</v>
      </c>
      <c r="K233">
        <v>5.8190000000000004E-3</v>
      </c>
      <c r="L233">
        <v>-5.6604000000000002E-2</v>
      </c>
      <c r="M233">
        <v>-7.4657000000000001E-2</v>
      </c>
      <c r="N233">
        <v>-0.18847900000000001</v>
      </c>
    </row>
    <row r="234" spans="2:14" x14ac:dyDescent="0.2">
      <c r="B234">
        <v>2.5238E-2</v>
      </c>
      <c r="C234">
        <v>2.869E-3</v>
      </c>
      <c r="D234">
        <v>-2.154E-2</v>
      </c>
      <c r="E234">
        <v>-1.8168E-2</v>
      </c>
      <c r="F234">
        <v>-7.8980000000000005E-3</v>
      </c>
      <c r="G234">
        <v>4.058E-3</v>
      </c>
      <c r="H234">
        <v>-4.4650000000000002E-2</v>
      </c>
      <c r="I234">
        <v>-7.2082999999999994E-2</v>
      </c>
      <c r="J234">
        <v>-3.3611000000000002E-2</v>
      </c>
      <c r="K234">
        <v>-6.0210000000000003E-3</v>
      </c>
      <c r="L234">
        <v>-7.1079999999999997E-3</v>
      </c>
      <c r="M234">
        <v>-0.11028</v>
      </c>
      <c r="N234">
        <v>-0.22198399999999999</v>
      </c>
    </row>
    <row r="235" spans="2:14" x14ac:dyDescent="0.2">
      <c r="B235">
        <v>-5.2726000000000002E-2</v>
      </c>
      <c r="C235">
        <v>2.2766999999999999E-2</v>
      </c>
      <c r="D235">
        <v>2.6356999999999998E-2</v>
      </c>
      <c r="E235">
        <v>-2.2217000000000001E-2</v>
      </c>
      <c r="F235">
        <v>1.1956E-2</v>
      </c>
      <c r="G235">
        <v>3.5500999999999998E-2</v>
      </c>
      <c r="H235">
        <v>1.3915E-2</v>
      </c>
      <c r="I235">
        <v>4.8945000000000002E-2</v>
      </c>
      <c r="J235">
        <v>2.6196000000000001E-2</v>
      </c>
      <c r="K235">
        <v>6.0388999999999998E-2</v>
      </c>
      <c r="L235">
        <v>0.10721799999999999</v>
      </c>
      <c r="M235">
        <v>-7.8659999999999997E-3</v>
      </c>
      <c r="N235">
        <v>-0.11820700000000001</v>
      </c>
    </row>
    <row r="236" spans="2:14" x14ac:dyDescent="0.2">
      <c r="B236">
        <v>9.0046000000000001E-2</v>
      </c>
      <c r="C236">
        <v>4.2389999999999997E-2</v>
      </c>
      <c r="D236">
        <v>2.7831999999999999E-2</v>
      </c>
      <c r="E236">
        <v>1.6447E-2</v>
      </c>
      <c r="F236">
        <v>-2.8178999999999999E-2</v>
      </c>
      <c r="G236">
        <v>-1.9980000000000002E-3</v>
      </c>
      <c r="H236">
        <v>-7.2960000000000004E-3</v>
      </c>
      <c r="I236">
        <v>4.9727E-2</v>
      </c>
      <c r="J236">
        <v>8.0090000000000005E-3</v>
      </c>
      <c r="K236">
        <v>-5.4898000000000002E-2</v>
      </c>
      <c r="L236">
        <v>5.5597000000000001E-2</v>
      </c>
      <c r="M236">
        <v>-6.8172999999999997E-2</v>
      </c>
      <c r="N236">
        <v>-5.1520000000000003E-2</v>
      </c>
    </row>
    <row r="237" spans="2:14" x14ac:dyDescent="0.2">
      <c r="B237">
        <v>4.2596000000000002E-2</v>
      </c>
      <c r="C237">
        <v>3.9162000000000002E-2</v>
      </c>
      <c r="D237">
        <v>1.37E-4</v>
      </c>
      <c r="E237">
        <v>-8.9599999999999999E-4</v>
      </c>
      <c r="F237">
        <v>-2.8552999999999999E-2</v>
      </c>
      <c r="G237">
        <v>-3.8282999999999998E-2</v>
      </c>
      <c r="H237">
        <v>-4.1472000000000002E-2</v>
      </c>
      <c r="I237">
        <v>4.2042000000000003E-2</v>
      </c>
      <c r="J237">
        <v>0.102594</v>
      </c>
      <c r="K237">
        <v>1.3223E-2</v>
      </c>
      <c r="L237">
        <v>9.6697000000000005E-2</v>
      </c>
      <c r="M237">
        <v>0.117046</v>
      </c>
      <c r="N237">
        <v>2.9413000000000002E-2</v>
      </c>
    </row>
    <row r="238" spans="2:14" x14ac:dyDescent="0.2">
      <c r="B238">
        <v>1.647E-3</v>
      </c>
      <c r="C238">
        <v>2.2659999999999998E-3</v>
      </c>
      <c r="D238">
        <v>-2.0767000000000001E-2</v>
      </c>
      <c r="E238">
        <v>-3.4383999999999998E-2</v>
      </c>
      <c r="F238">
        <v>1.111E-3</v>
      </c>
      <c r="G238">
        <v>-2.8872999999999999E-2</v>
      </c>
      <c r="H238">
        <v>-0.12109200000000001</v>
      </c>
      <c r="I238">
        <v>5.5833000000000001E-2</v>
      </c>
      <c r="J238">
        <v>4.9740000000000001E-3</v>
      </c>
      <c r="K238">
        <v>0.21129300000000001</v>
      </c>
      <c r="L238">
        <v>0.111292</v>
      </c>
      <c r="M238">
        <v>6.9964999999999999E-2</v>
      </c>
      <c r="N238">
        <v>0.15895400000000001</v>
      </c>
    </row>
    <row r="239" spans="2:14" x14ac:dyDescent="0.2">
      <c r="B239">
        <v>5.2718000000000001E-2</v>
      </c>
      <c r="C239">
        <v>1.171E-2</v>
      </c>
      <c r="D239">
        <v>-2.49E-3</v>
      </c>
      <c r="E239">
        <v>-4.4327999999999999E-2</v>
      </c>
      <c r="F239">
        <v>3.1766000000000003E-2</v>
      </c>
      <c r="G239">
        <v>3.3413999999999999E-2</v>
      </c>
      <c r="H239">
        <v>-5.5839E-2</v>
      </c>
      <c r="I239">
        <v>-6.3065999999999997E-2</v>
      </c>
      <c r="J239">
        <v>-6.1469000000000003E-2</v>
      </c>
      <c r="K239">
        <v>2.2655000000000002E-2</v>
      </c>
      <c r="L239">
        <v>9.5083000000000001E-2</v>
      </c>
      <c r="M239">
        <v>2.7439000000000002E-2</v>
      </c>
      <c r="N239">
        <v>0.292985</v>
      </c>
    </row>
    <row r="240" spans="2:14" x14ac:dyDescent="0.2">
      <c r="B240">
        <v>4.9676999999999999E-2</v>
      </c>
      <c r="C240">
        <v>5.6262E-2</v>
      </c>
      <c r="D240">
        <v>9.0019999999999996E-3</v>
      </c>
      <c r="E240">
        <v>-4.6969999999999998E-2</v>
      </c>
      <c r="F240">
        <v>-7.3942999999999995E-2</v>
      </c>
      <c r="G240">
        <v>1.9938000000000001E-2</v>
      </c>
      <c r="H240">
        <v>9.1529999999999997E-3</v>
      </c>
      <c r="I240">
        <v>-4.2462E-2</v>
      </c>
      <c r="J240">
        <v>-5.4531999999999997E-2</v>
      </c>
      <c r="K240">
        <v>-1.3113E-2</v>
      </c>
      <c r="L240">
        <v>4.5420000000000002E-2</v>
      </c>
      <c r="M240">
        <v>-7.1966000000000002E-2</v>
      </c>
      <c r="N240">
        <v>-7.6075000000000004E-2</v>
      </c>
    </row>
    <row r="241" spans="1:52" x14ac:dyDescent="0.2">
      <c r="B241">
        <v>1.7897E-2</v>
      </c>
      <c r="C241">
        <v>3.3371999999999999E-2</v>
      </c>
      <c r="D241">
        <v>5.1392E-2</v>
      </c>
      <c r="E241">
        <v>1.2696000000000001E-2</v>
      </c>
      <c r="F241">
        <v>-1.3931000000000001E-2</v>
      </c>
      <c r="G241">
        <v>-3.5265999999999999E-2</v>
      </c>
      <c r="H241">
        <v>0.104112</v>
      </c>
      <c r="I241">
        <v>4.7909E-2</v>
      </c>
      <c r="J241">
        <v>6.8560000000000001E-3</v>
      </c>
      <c r="K241">
        <v>-2.8094999999999998E-2</v>
      </c>
      <c r="L241">
        <v>1.5547E-2</v>
      </c>
      <c r="M241">
        <v>0.117367</v>
      </c>
      <c r="N241">
        <v>0.20475199999999999</v>
      </c>
    </row>
    <row r="242" spans="1:52" x14ac:dyDescent="0.2">
      <c r="B242">
        <v>1.9023999999999999E-2</v>
      </c>
      <c r="C242">
        <v>6.9918999999999995E-2</v>
      </c>
      <c r="D242">
        <v>3.0748999999999999E-2</v>
      </c>
      <c r="E242">
        <v>2.8609999999999998E-3</v>
      </c>
      <c r="F242">
        <v>3.3797000000000001E-2</v>
      </c>
      <c r="G242">
        <v>5.9253E-2</v>
      </c>
      <c r="H242">
        <v>-8.6399999999999997E-4</v>
      </c>
      <c r="I242">
        <v>2.5633E-2</v>
      </c>
      <c r="J242">
        <v>2.1739999999999999E-2</v>
      </c>
      <c r="K242">
        <v>-6.5550000000000001E-3</v>
      </c>
      <c r="L242">
        <v>-8.5299999999999994E-3</v>
      </c>
      <c r="M242">
        <v>2.5808999999999999E-2</v>
      </c>
      <c r="N242">
        <v>-5.9839999999999997E-3</v>
      </c>
    </row>
    <row r="243" spans="1:52" x14ac:dyDescent="0.2">
      <c r="B243">
        <v>-3.3616E-2</v>
      </c>
      <c r="C243">
        <v>-1.7548000000000001E-2</v>
      </c>
      <c r="D243">
        <v>-1.3878E-2</v>
      </c>
      <c r="E243">
        <v>7.45E-3</v>
      </c>
      <c r="F243">
        <v>-0.10256999999999999</v>
      </c>
      <c r="G243">
        <v>-1.4135E-2</v>
      </c>
      <c r="H243">
        <v>-7.4769000000000002E-2</v>
      </c>
      <c r="I243">
        <v>-7.6504000000000003E-2</v>
      </c>
      <c r="J243">
        <v>2.1810000000000002E-3</v>
      </c>
      <c r="K243">
        <v>-4.2937000000000003E-2</v>
      </c>
      <c r="L243">
        <v>-9.9385000000000001E-2</v>
      </c>
      <c r="M243">
        <v>-0.19674800000000001</v>
      </c>
      <c r="N243">
        <v>-0.14705799999999999</v>
      </c>
    </row>
    <row r="244" spans="1:52" x14ac:dyDescent="0.2">
      <c r="B244">
        <v>2.1932E-2</v>
      </c>
      <c r="C244">
        <v>2.4858999999999999E-2</v>
      </c>
      <c r="D244">
        <v>7.4547000000000002E-2</v>
      </c>
      <c r="E244">
        <v>4.3262000000000002E-2</v>
      </c>
      <c r="F244">
        <v>5.3827E-2</v>
      </c>
      <c r="G244">
        <v>7.5979999999999997E-3</v>
      </c>
      <c r="H244">
        <v>7.5823000000000002E-2</v>
      </c>
      <c r="I244">
        <v>-1.5807000000000002E-2</v>
      </c>
      <c r="J244">
        <v>7.7149999999999996E-2</v>
      </c>
      <c r="K244">
        <v>0.259299</v>
      </c>
      <c r="L244">
        <v>-6.9734000000000004E-2</v>
      </c>
      <c r="M244">
        <v>-4.7376000000000001E-2</v>
      </c>
      <c r="N244">
        <v>-5.3228999999999999E-2</v>
      </c>
    </row>
    <row r="245" spans="1:52" x14ac:dyDescent="0.2">
      <c r="B245">
        <v>-6.9309999999999997E-3</v>
      </c>
      <c r="C245">
        <v>1.8190000000000001E-2</v>
      </c>
      <c r="D245">
        <v>4.1605000000000003E-2</v>
      </c>
      <c r="E245">
        <v>6.5643000000000007E-2</v>
      </c>
      <c r="F245">
        <v>3.5496E-2</v>
      </c>
      <c r="G245">
        <v>3.8593000000000002E-2</v>
      </c>
      <c r="H245">
        <v>-5.2664999999999997E-2</v>
      </c>
      <c r="I245">
        <v>-0.117367</v>
      </c>
      <c r="J245">
        <v>-9.3510999999999997E-2</v>
      </c>
      <c r="K245">
        <v>-0.31223600000000001</v>
      </c>
      <c r="L245">
        <v>-7.1300000000000002E-2</v>
      </c>
      <c r="M245">
        <v>-2.062E-3</v>
      </c>
      <c r="N245">
        <v>-0.19400300000000001</v>
      </c>
    </row>
    <row r="246" spans="1:52" x14ac:dyDescent="0.2">
      <c r="B246">
        <v>-3.3575000000000001E-2</v>
      </c>
      <c r="C246">
        <v>3.7680000000000001E-3</v>
      </c>
      <c r="D246">
        <v>1.1102000000000001E-2</v>
      </c>
      <c r="E246">
        <v>3.3785000000000003E-2</v>
      </c>
      <c r="F246">
        <v>4.5738000000000001E-2</v>
      </c>
      <c r="G246">
        <v>9.5770000000000004E-3</v>
      </c>
      <c r="H246">
        <v>-1.1878E-2</v>
      </c>
      <c r="I246">
        <v>-0.14258100000000001</v>
      </c>
      <c r="J246">
        <v>-0.15670100000000001</v>
      </c>
      <c r="K246">
        <v>-0.39301799999999998</v>
      </c>
      <c r="L246">
        <v>-0.18642900000000001</v>
      </c>
      <c r="M246">
        <v>-0.251502</v>
      </c>
      <c r="N246">
        <v>-0.172733</v>
      </c>
    </row>
    <row r="247" spans="1:52" x14ac:dyDescent="0.2">
      <c r="B247">
        <v>-8.9119999999999998E-3</v>
      </c>
      <c r="C247">
        <v>3.0539999999999999E-3</v>
      </c>
      <c r="D247">
        <v>2.3259999999999999E-3</v>
      </c>
      <c r="E247">
        <v>-7.646E-3</v>
      </c>
      <c r="F247">
        <v>3.4657E-2</v>
      </c>
      <c r="G247">
        <v>3.3378999999999999E-2</v>
      </c>
      <c r="H247">
        <v>2.0667999999999999E-2</v>
      </c>
      <c r="I247">
        <v>-2.2305999999999999E-2</v>
      </c>
      <c r="J247">
        <v>-7.1751999999999996E-2</v>
      </c>
      <c r="K247">
        <v>-0.22100400000000001</v>
      </c>
      <c r="L247">
        <v>-0.27685900000000002</v>
      </c>
      <c r="M247">
        <v>-0.46201599999999998</v>
      </c>
      <c r="N247">
        <v>-0.62019400000000002</v>
      </c>
    </row>
    <row r="248" spans="1:52" x14ac:dyDescent="0.2">
      <c r="A248" t="s">
        <v>187</v>
      </c>
    </row>
    <row r="249" spans="1:52" x14ac:dyDescent="0.2">
      <c r="A249">
        <v>0.35409600000000002</v>
      </c>
    </row>
    <row r="250" spans="1:52" x14ac:dyDescent="0.2">
      <c r="A250" t="s">
        <v>188</v>
      </c>
    </row>
    <row r="251" spans="1:52" x14ac:dyDescent="0.2">
      <c r="B251">
        <v>0</v>
      </c>
      <c r="C251">
        <v>3.4506000000000002E-2</v>
      </c>
      <c r="D251">
        <v>1.2538000000000001E-2</v>
      </c>
      <c r="E251">
        <v>0.19445399999999999</v>
      </c>
      <c r="F251">
        <v>0.39714500000000003</v>
      </c>
      <c r="G251">
        <v>0.47148499999999999</v>
      </c>
      <c r="H251">
        <v>1.1863680000000001</v>
      </c>
      <c r="I251">
        <v>1.230666</v>
      </c>
      <c r="J251">
        <v>0.50168999999999997</v>
      </c>
      <c r="K251">
        <v>2.9183520000000001</v>
      </c>
      <c r="L251">
        <v>0.37639400000000001</v>
      </c>
      <c r="M251">
        <v>-0.21814</v>
      </c>
      <c r="N251">
        <v>-0.61390199999999995</v>
      </c>
      <c r="O251">
        <v>1.035436</v>
      </c>
      <c r="P251">
        <v>0.58665699999999998</v>
      </c>
      <c r="Q251">
        <v>0.147006</v>
      </c>
      <c r="R251">
        <v>-0.24659400000000001</v>
      </c>
      <c r="S251">
        <v>-1.1718059999999999</v>
      </c>
      <c r="T251">
        <v>-0.75277000000000005</v>
      </c>
      <c r="U251">
        <v>-0.84711899999999996</v>
      </c>
      <c r="V251">
        <v>1.0777680000000001</v>
      </c>
      <c r="W251">
        <v>0.19301199999999999</v>
      </c>
      <c r="X251">
        <v>1.1109439999999999</v>
      </c>
      <c r="Y251">
        <v>1.3848910000000001</v>
      </c>
      <c r="Z251">
        <v>0.14121800000000001</v>
      </c>
      <c r="AA251">
        <v>-0.51498900000000003</v>
      </c>
      <c r="AB251">
        <v>-0.55669599999999997</v>
      </c>
      <c r="AC251">
        <v>-0.189113</v>
      </c>
      <c r="AD251">
        <v>-0.75184300000000004</v>
      </c>
      <c r="AE251">
        <v>-7.8655000000000003E-2</v>
      </c>
      <c r="AF251">
        <v>-0.23912600000000001</v>
      </c>
      <c r="AG251">
        <v>0.67158799999999996</v>
      </c>
      <c r="AH251">
        <v>0.20069000000000001</v>
      </c>
      <c r="AI251">
        <v>0.31978499999999999</v>
      </c>
      <c r="AJ251">
        <v>-0.45211099999999999</v>
      </c>
      <c r="AK251">
        <v>-1.0314129999999999</v>
      </c>
      <c r="AL251">
        <v>-0.220079</v>
      </c>
      <c r="AM251">
        <v>1.3812720000000001</v>
      </c>
      <c r="AN251">
        <v>0.56666000000000005</v>
      </c>
      <c r="AO251">
        <v>1.831583</v>
      </c>
      <c r="AP251">
        <v>0.69078799999999996</v>
      </c>
      <c r="AQ251">
        <v>0.99877800000000005</v>
      </c>
      <c r="AR251">
        <v>0.21567800000000001</v>
      </c>
      <c r="AS251">
        <v>0.72022600000000003</v>
      </c>
      <c r="AT251">
        <v>0.76852799999999999</v>
      </c>
      <c r="AU251">
        <v>-1.5486770000000001</v>
      </c>
      <c r="AV251">
        <v>-0.21645400000000001</v>
      </c>
      <c r="AW251">
        <v>-0.207598</v>
      </c>
      <c r="AX251">
        <v>-0.27901999999999999</v>
      </c>
      <c r="AY251">
        <v>0</v>
      </c>
      <c r="AZ251">
        <v>0</v>
      </c>
    </row>
    <row r="252" spans="1:52" x14ac:dyDescent="0.2">
      <c r="A252" t="s">
        <v>189</v>
      </c>
    </row>
    <row r="253" spans="1:52" x14ac:dyDescent="0.2">
      <c r="A253">
        <v>0.14785200000000001</v>
      </c>
    </row>
    <row r="254" spans="1:52" x14ac:dyDescent="0.2">
      <c r="A254" t="s">
        <v>158</v>
      </c>
    </row>
    <row r="255" spans="1:52" x14ac:dyDescent="0.2">
      <c r="A255">
        <v>1968</v>
      </c>
      <c r="B255">
        <v>1969</v>
      </c>
      <c r="C255">
        <v>1970</v>
      </c>
      <c r="D255">
        <v>1971</v>
      </c>
      <c r="E255">
        <v>1972</v>
      </c>
      <c r="F255">
        <v>1973</v>
      </c>
      <c r="G255">
        <v>1974</v>
      </c>
      <c r="H255">
        <v>1975</v>
      </c>
      <c r="I255">
        <v>1976</v>
      </c>
      <c r="J255">
        <v>1977</v>
      </c>
      <c r="K255">
        <v>1978</v>
      </c>
      <c r="L255">
        <v>1979</v>
      </c>
      <c r="M255">
        <v>1980</v>
      </c>
      <c r="N255">
        <v>1981</v>
      </c>
      <c r="O255">
        <v>1982</v>
      </c>
      <c r="P255">
        <v>1983</v>
      </c>
      <c r="Q255">
        <v>1984</v>
      </c>
      <c r="R255">
        <v>1985</v>
      </c>
      <c r="S255">
        <v>1986</v>
      </c>
      <c r="T255">
        <v>1987</v>
      </c>
      <c r="U255">
        <v>1988</v>
      </c>
      <c r="V255">
        <v>1989</v>
      </c>
      <c r="W255">
        <v>1990</v>
      </c>
      <c r="X255">
        <v>1991</v>
      </c>
      <c r="Y255">
        <v>1992</v>
      </c>
      <c r="Z255">
        <v>1993</v>
      </c>
      <c r="AA255">
        <v>1994</v>
      </c>
      <c r="AB255">
        <v>1995</v>
      </c>
      <c r="AC255">
        <v>1996</v>
      </c>
      <c r="AD255">
        <v>1997</v>
      </c>
      <c r="AE255">
        <v>1998</v>
      </c>
      <c r="AF255">
        <v>1999</v>
      </c>
      <c r="AG255">
        <v>2000</v>
      </c>
      <c r="AH255">
        <v>2001</v>
      </c>
      <c r="AI255">
        <v>2002</v>
      </c>
      <c r="AJ255">
        <v>2003</v>
      </c>
      <c r="AK255">
        <v>2004</v>
      </c>
      <c r="AL255">
        <v>2005</v>
      </c>
      <c r="AM255">
        <v>2006</v>
      </c>
      <c r="AN255">
        <v>2007</v>
      </c>
      <c r="AO255">
        <v>2008</v>
      </c>
      <c r="AP255">
        <v>2009</v>
      </c>
      <c r="AQ255">
        <v>2010</v>
      </c>
      <c r="AR255">
        <v>2011</v>
      </c>
      <c r="AS255">
        <v>2012</v>
      </c>
      <c r="AT255">
        <v>2013</v>
      </c>
      <c r="AU255">
        <v>2014</v>
      </c>
      <c r="AV255">
        <v>2015</v>
      </c>
      <c r="AW255">
        <v>2016</v>
      </c>
      <c r="AX255">
        <v>2017</v>
      </c>
    </row>
    <row r="256" spans="1:52" x14ac:dyDescent="0.2">
      <c r="A256" t="s">
        <v>190</v>
      </c>
    </row>
    <row r="257" spans="1:51" x14ac:dyDescent="0.2">
      <c r="A257">
        <v>6.6610000000000003E-3</v>
      </c>
      <c r="B257">
        <v>-4.3020000000000003E-3</v>
      </c>
      <c r="C257">
        <v>3.4111000000000002E-2</v>
      </c>
      <c r="D257">
        <v>3.2309999999999998E-2</v>
      </c>
      <c r="E257">
        <v>1.0521000000000001E-2</v>
      </c>
      <c r="F257">
        <v>8.1675999999999999E-2</v>
      </c>
      <c r="G257">
        <v>4.7270000000000003E-3</v>
      </c>
      <c r="H257">
        <v>-6.4016000000000003E-2</v>
      </c>
      <c r="I257">
        <v>0.14921999999999999</v>
      </c>
      <c r="J257">
        <v>-0.117395</v>
      </c>
      <c r="K257">
        <v>-8.9832999999999996E-2</v>
      </c>
      <c r="L257">
        <v>-8.3545999999999995E-2</v>
      </c>
      <c r="M257">
        <v>-0.27565000000000001</v>
      </c>
      <c r="N257">
        <v>-5.7604000000000002E-2</v>
      </c>
      <c r="O257">
        <v>-1.0552000000000001E-2</v>
      </c>
      <c r="P257">
        <v>5.9699999999999996E-3</v>
      </c>
      <c r="Q257">
        <v>-9.6170000000000005E-3</v>
      </c>
      <c r="R257">
        <v>-1.7392000000000001E-2</v>
      </c>
      <c r="S257">
        <v>-8.2363000000000006E-2</v>
      </c>
      <c r="T257">
        <v>-0.23638500000000001</v>
      </c>
      <c r="U257">
        <v>-0.247277</v>
      </c>
      <c r="V257">
        <v>-0.29488199999999998</v>
      </c>
      <c r="W257">
        <v>0.112479</v>
      </c>
      <c r="X257">
        <v>0.26473400000000002</v>
      </c>
      <c r="Y257">
        <v>8.2604999999999998E-2</v>
      </c>
      <c r="Z257">
        <v>-0.13072600000000001</v>
      </c>
      <c r="AA257">
        <v>-3.1050000000000001E-3</v>
      </c>
      <c r="AB257">
        <v>8.2196000000000005E-2</v>
      </c>
      <c r="AC257">
        <v>4.6462000000000003E-2</v>
      </c>
      <c r="AD257">
        <v>7.5965000000000005E-2</v>
      </c>
      <c r="AE257">
        <v>3.3709999999999999E-3</v>
      </c>
      <c r="AF257">
        <v>4.9725999999999999E-2</v>
      </c>
      <c r="AG257">
        <v>0.122493</v>
      </c>
      <c r="AH257">
        <v>0.245534</v>
      </c>
      <c r="AI257">
        <v>0.10278900000000001</v>
      </c>
      <c r="AJ257">
        <v>-9.2039999999999997E-2</v>
      </c>
      <c r="AK257">
        <v>-0.15945899999999999</v>
      </c>
      <c r="AL257">
        <v>-6.2676999999999997E-2</v>
      </c>
      <c r="AM257">
        <v>-0.234514</v>
      </c>
      <c r="AN257">
        <v>-7.0764999999999995E-2</v>
      </c>
      <c r="AO257">
        <v>-0.20835699999999999</v>
      </c>
      <c r="AP257">
        <v>-0.25120599999999998</v>
      </c>
      <c r="AQ257">
        <v>-0.22281200000000001</v>
      </c>
      <c r="AR257">
        <v>-0.13520299999999999</v>
      </c>
      <c r="AS257">
        <v>6.8805000000000005E-2</v>
      </c>
      <c r="AT257">
        <v>0.120821</v>
      </c>
      <c r="AU257">
        <v>5.2902999999999999E-2</v>
      </c>
      <c r="AV257">
        <v>-1.7735000000000001E-2</v>
      </c>
      <c r="AW257">
        <v>-9.2869999999999994E-2</v>
      </c>
      <c r="AX257">
        <v>0</v>
      </c>
      <c r="AY257">
        <v>0</v>
      </c>
    </row>
    <row r="258" spans="1:51" x14ac:dyDescent="0.2">
      <c r="A258" t="s">
        <v>191</v>
      </c>
    </row>
    <row r="259" spans="1:51" x14ac:dyDescent="0.2">
      <c r="B259">
        <v>3</v>
      </c>
      <c r="C259">
        <v>4</v>
      </c>
      <c r="D259">
        <v>5</v>
      </c>
      <c r="E259">
        <v>6</v>
      </c>
      <c r="F259">
        <v>7</v>
      </c>
      <c r="G259">
        <v>8</v>
      </c>
      <c r="H259">
        <v>9</v>
      </c>
      <c r="I259">
        <v>10</v>
      </c>
      <c r="J259">
        <v>11</v>
      </c>
      <c r="K259">
        <v>12</v>
      </c>
      <c r="L259">
        <v>13</v>
      </c>
      <c r="M259">
        <v>14</v>
      </c>
      <c r="N259">
        <v>15</v>
      </c>
    </row>
    <row r="260" spans="1:51" x14ac:dyDescent="0.2">
      <c r="A260" t="s">
        <v>192</v>
      </c>
    </row>
    <row r="261" spans="1:51" x14ac:dyDescent="0.2">
      <c r="B261">
        <v>0.36660799999999999</v>
      </c>
      <c r="C261">
        <v>0.47732200000000002</v>
      </c>
      <c r="D261">
        <v>0.59016500000000005</v>
      </c>
      <c r="E261">
        <v>0.70179400000000003</v>
      </c>
      <c r="F261">
        <v>0.80972699999999997</v>
      </c>
      <c r="G261">
        <v>0.91223699999999996</v>
      </c>
      <c r="H261">
        <v>1.0082169999999999</v>
      </c>
      <c r="I261">
        <v>1.0970530000000001</v>
      </c>
      <c r="J261">
        <v>1.1785030000000001</v>
      </c>
      <c r="K261">
        <v>1.252602</v>
      </c>
      <c r="L261">
        <v>1.3195749999999999</v>
      </c>
      <c r="M261">
        <v>1.3797809999999999</v>
      </c>
      <c r="N261">
        <v>1.4336549999999999</v>
      </c>
    </row>
    <row r="262" spans="1:51" x14ac:dyDescent="0.2">
      <c r="A262" t="s">
        <v>193</v>
      </c>
    </row>
    <row r="263" spans="1:51" x14ac:dyDescent="0.2">
      <c r="A263">
        <v>0.870452</v>
      </c>
    </row>
    <row r="264" spans="1:51" x14ac:dyDescent="0.2">
      <c r="A264" t="s">
        <v>194</v>
      </c>
    </row>
    <row r="265" spans="1:51" x14ac:dyDescent="0.2">
      <c r="A265">
        <v>27.999298</v>
      </c>
    </row>
    <row r="266" spans="1:51" x14ac:dyDescent="0.2">
      <c r="A266" t="s">
        <v>195</v>
      </c>
    </row>
    <row r="267" spans="1:51" x14ac:dyDescent="0.2">
      <c r="A267">
        <v>44.112461000000003</v>
      </c>
    </row>
    <row r="272" spans="1:51" x14ac:dyDescent="0.2">
      <c r="A272" t="e">
        <f>LN(A251)</f>
        <v>#NUM!</v>
      </c>
    </row>
    <row r="274" spans="1:1" x14ac:dyDescent="0.2">
      <c r="A274" t="e">
        <f>LN(A247)</f>
        <v>#NUM!</v>
      </c>
    </row>
  </sheetData>
  <conditionalFormatting sqref="C129:C130">
    <cfRule type="colorScale" priority="53">
      <colorScale>
        <cfvo type="min"/>
        <cfvo type="max"/>
        <color rgb="FFFCFCFF"/>
        <color rgb="FFF8696B"/>
      </colorScale>
    </cfRule>
  </conditionalFormatting>
  <conditionalFormatting sqref="B129:B179">
    <cfRule type="colorScale" priority="52">
      <colorScale>
        <cfvo type="min"/>
        <cfvo type="max"/>
        <color rgb="FFFCFCFF"/>
        <color rgb="FFF8696B"/>
      </colorScale>
    </cfRule>
  </conditionalFormatting>
  <conditionalFormatting sqref="D129:D130">
    <cfRule type="colorScale" priority="51">
      <colorScale>
        <cfvo type="min"/>
        <cfvo type="max"/>
        <color rgb="FFFCFCFF"/>
        <color rgb="FFF8696B"/>
      </colorScale>
    </cfRule>
  </conditionalFormatting>
  <conditionalFormatting sqref="E129:E130">
    <cfRule type="colorScale" priority="50">
      <colorScale>
        <cfvo type="min"/>
        <cfvo type="max"/>
        <color rgb="FFFCFCFF"/>
        <color rgb="FFF8696B"/>
      </colorScale>
    </cfRule>
  </conditionalFormatting>
  <conditionalFormatting sqref="F129:F130">
    <cfRule type="colorScale" priority="49">
      <colorScale>
        <cfvo type="min"/>
        <cfvo type="max"/>
        <color rgb="FFFCFCFF"/>
        <color rgb="FFF8696B"/>
      </colorScale>
    </cfRule>
  </conditionalFormatting>
  <conditionalFormatting sqref="G129:G130">
    <cfRule type="colorScale" priority="48">
      <colorScale>
        <cfvo type="min"/>
        <cfvo type="max"/>
        <color rgb="FFFCFCFF"/>
        <color rgb="FFF8696B"/>
      </colorScale>
    </cfRule>
  </conditionalFormatting>
  <conditionalFormatting sqref="H129:H130">
    <cfRule type="colorScale" priority="47">
      <colorScale>
        <cfvo type="min"/>
        <cfvo type="max"/>
        <color rgb="FFFCFCFF"/>
        <color rgb="FFF8696B"/>
      </colorScale>
    </cfRule>
  </conditionalFormatting>
  <conditionalFormatting sqref="I129:I130">
    <cfRule type="colorScale" priority="46">
      <colorScale>
        <cfvo type="min"/>
        <cfvo type="max"/>
        <color rgb="FFFCFCFF"/>
        <color rgb="FFF8696B"/>
      </colorScale>
    </cfRule>
  </conditionalFormatting>
  <conditionalFormatting sqref="J129:J130">
    <cfRule type="colorScale" priority="45">
      <colorScale>
        <cfvo type="min"/>
        <cfvo type="max"/>
        <color rgb="FFFCFCFF"/>
        <color rgb="FFF8696B"/>
      </colorScale>
    </cfRule>
  </conditionalFormatting>
  <conditionalFormatting sqref="K129:K130">
    <cfRule type="colorScale" priority="44">
      <colorScale>
        <cfvo type="min"/>
        <cfvo type="max"/>
        <color rgb="FFFCFCFF"/>
        <color rgb="FFF8696B"/>
      </colorScale>
    </cfRule>
  </conditionalFormatting>
  <conditionalFormatting sqref="L129:L130">
    <cfRule type="colorScale" priority="43">
      <colorScale>
        <cfvo type="min"/>
        <cfvo type="max"/>
        <color rgb="FFFCFCFF"/>
        <color rgb="FFF8696B"/>
      </colorScale>
    </cfRule>
  </conditionalFormatting>
  <conditionalFormatting sqref="M129:M130">
    <cfRule type="colorScale" priority="42">
      <colorScale>
        <cfvo type="min"/>
        <cfvo type="max"/>
        <color rgb="FFFCFCFF"/>
        <color rgb="FFF8696B"/>
      </colorScale>
    </cfRule>
  </conditionalFormatting>
  <conditionalFormatting sqref="N129:N130">
    <cfRule type="colorScale" priority="41">
      <colorScale>
        <cfvo type="min"/>
        <cfvo type="max"/>
        <color rgb="FFFCFCFF"/>
        <color rgb="FFF8696B"/>
      </colorScale>
    </cfRule>
  </conditionalFormatting>
  <conditionalFormatting sqref="C182:C207">
    <cfRule type="colorScale" priority="39">
      <colorScale>
        <cfvo type="min"/>
        <cfvo type="max"/>
        <color rgb="FFFCFCFF"/>
        <color rgb="FFF8696B"/>
      </colorScale>
    </cfRule>
  </conditionalFormatting>
  <conditionalFormatting sqref="B182:B207">
    <cfRule type="colorScale" priority="38">
      <colorScale>
        <cfvo type="min"/>
        <cfvo type="max"/>
        <color rgb="FFFCFCFF"/>
        <color rgb="FFF8696B"/>
      </colorScale>
    </cfRule>
  </conditionalFormatting>
  <conditionalFormatting sqref="D182:D207">
    <cfRule type="colorScale" priority="37">
      <colorScale>
        <cfvo type="min"/>
        <cfvo type="max"/>
        <color rgb="FFFCFCFF"/>
        <color rgb="FFF8696B"/>
      </colorScale>
    </cfRule>
  </conditionalFormatting>
  <conditionalFormatting sqref="E182:E207">
    <cfRule type="colorScale" priority="36">
      <colorScale>
        <cfvo type="min"/>
        <cfvo type="max"/>
        <color rgb="FFFCFCFF"/>
        <color rgb="FFF8696B"/>
      </colorScale>
    </cfRule>
  </conditionalFormatting>
  <conditionalFormatting sqref="F182:F207">
    <cfRule type="colorScale" priority="35">
      <colorScale>
        <cfvo type="min"/>
        <cfvo type="max"/>
        <color rgb="FFFCFCFF"/>
        <color rgb="FFF8696B"/>
      </colorScale>
    </cfRule>
  </conditionalFormatting>
  <conditionalFormatting sqref="G182:G207">
    <cfRule type="colorScale" priority="34">
      <colorScale>
        <cfvo type="min"/>
        <cfvo type="max"/>
        <color rgb="FFFCFCFF"/>
        <color rgb="FFF8696B"/>
      </colorScale>
    </cfRule>
  </conditionalFormatting>
  <conditionalFormatting sqref="H182:H207">
    <cfRule type="colorScale" priority="33">
      <colorScale>
        <cfvo type="min"/>
        <cfvo type="max"/>
        <color rgb="FFFCFCFF"/>
        <color rgb="FFF8696B"/>
      </colorScale>
    </cfRule>
  </conditionalFormatting>
  <conditionalFormatting sqref="I182:I207">
    <cfRule type="colorScale" priority="32">
      <colorScale>
        <cfvo type="min"/>
        <cfvo type="max"/>
        <color rgb="FFFCFCFF"/>
        <color rgb="FFF8696B"/>
      </colorScale>
    </cfRule>
  </conditionalFormatting>
  <conditionalFormatting sqref="J182:J207">
    <cfRule type="colorScale" priority="31">
      <colorScale>
        <cfvo type="min"/>
        <cfvo type="max"/>
        <color rgb="FFFCFCFF"/>
        <color rgb="FFF8696B"/>
      </colorScale>
    </cfRule>
  </conditionalFormatting>
  <conditionalFormatting sqref="K182:K207">
    <cfRule type="colorScale" priority="30">
      <colorScale>
        <cfvo type="min"/>
        <cfvo type="max"/>
        <color rgb="FFFCFCFF"/>
        <color rgb="FFF8696B"/>
      </colorScale>
    </cfRule>
  </conditionalFormatting>
  <conditionalFormatting sqref="L182:L207">
    <cfRule type="colorScale" priority="29">
      <colorScale>
        <cfvo type="min"/>
        <cfvo type="max"/>
        <color rgb="FFFCFCFF"/>
        <color rgb="FFF8696B"/>
      </colorScale>
    </cfRule>
  </conditionalFormatting>
  <conditionalFormatting sqref="M182:M207">
    <cfRule type="colorScale" priority="28">
      <colorScale>
        <cfvo type="min"/>
        <cfvo type="max"/>
        <color rgb="FFFCFCFF"/>
        <color rgb="FFF8696B"/>
      </colorScale>
    </cfRule>
  </conditionalFormatting>
  <conditionalFormatting sqref="N182:N207">
    <cfRule type="colorScale" priority="27">
      <colorScale>
        <cfvo type="min"/>
        <cfvo type="max"/>
        <color rgb="FFFCFCFF"/>
        <color rgb="FFF8696B"/>
      </colorScale>
    </cfRule>
  </conditionalFormatting>
  <conditionalFormatting sqref="B131:B181">
    <cfRule type="colorScale" priority="25">
      <colorScale>
        <cfvo type="min"/>
        <cfvo type="max"/>
        <color rgb="FFFCFCFF"/>
        <color rgb="FFF8696B"/>
      </colorScale>
    </cfRule>
  </conditionalFormatting>
  <conditionalFormatting sqref="C131:C179">
    <cfRule type="colorScale" priority="24">
      <colorScale>
        <cfvo type="min"/>
        <cfvo type="max"/>
        <color rgb="FFFCFCFF"/>
        <color rgb="FFF8696B"/>
      </colorScale>
    </cfRule>
  </conditionalFormatting>
  <conditionalFormatting sqref="C131:C181">
    <cfRule type="colorScale" priority="23">
      <colorScale>
        <cfvo type="min"/>
        <cfvo type="max"/>
        <color rgb="FFFCFCFF"/>
        <color rgb="FFF8696B"/>
      </colorScale>
    </cfRule>
  </conditionalFormatting>
  <conditionalFormatting sqref="D131:D179">
    <cfRule type="colorScale" priority="22">
      <colorScale>
        <cfvo type="min"/>
        <cfvo type="max"/>
        <color rgb="FFFCFCFF"/>
        <color rgb="FFF8696B"/>
      </colorScale>
    </cfRule>
  </conditionalFormatting>
  <conditionalFormatting sqref="D131:D181">
    <cfRule type="colorScale" priority="21">
      <colorScale>
        <cfvo type="min"/>
        <cfvo type="max"/>
        <color rgb="FFFCFCFF"/>
        <color rgb="FFF8696B"/>
      </colorScale>
    </cfRule>
  </conditionalFormatting>
  <conditionalFormatting sqref="E131:E179">
    <cfRule type="colorScale" priority="20">
      <colorScale>
        <cfvo type="min"/>
        <cfvo type="max"/>
        <color rgb="FFFCFCFF"/>
        <color rgb="FFF8696B"/>
      </colorScale>
    </cfRule>
  </conditionalFormatting>
  <conditionalFormatting sqref="E131:E181">
    <cfRule type="colorScale" priority="19">
      <colorScale>
        <cfvo type="min"/>
        <cfvo type="max"/>
        <color rgb="FFFCFCFF"/>
        <color rgb="FFF8696B"/>
      </colorScale>
    </cfRule>
  </conditionalFormatting>
  <conditionalFormatting sqref="F131:F179">
    <cfRule type="colorScale" priority="18">
      <colorScale>
        <cfvo type="min"/>
        <cfvo type="max"/>
        <color rgb="FFFCFCFF"/>
        <color rgb="FFF8696B"/>
      </colorScale>
    </cfRule>
  </conditionalFormatting>
  <conditionalFormatting sqref="F131:F181">
    <cfRule type="colorScale" priority="17">
      <colorScale>
        <cfvo type="min"/>
        <cfvo type="max"/>
        <color rgb="FFFCFCFF"/>
        <color rgb="FFF8696B"/>
      </colorScale>
    </cfRule>
  </conditionalFormatting>
  <conditionalFormatting sqref="G131:G179">
    <cfRule type="colorScale" priority="16">
      <colorScale>
        <cfvo type="min"/>
        <cfvo type="max"/>
        <color rgb="FFFCFCFF"/>
        <color rgb="FFF8696B"/>
      </colorScale>
    </cfRule>
  </conditionalFormatting>
  <conditionalFormatting sqref="G131:G181">
    <cfRule type="colorScale" priority="15">
      <colorScale>
        <cfvo type="min"/>
        <cfvo type="max"/>
        <color rgb="FFFCFCFF"/>
        <color rgb="FFF8696B"/>
      </colorScale>
    </cfRule>
  </conditionalFormatting>
  <conditionalFormatting sqref="H131:H179">
    <cfRule type="colorScale" priority="14">
      <colorScale>
        <cfvo type="min"/>
        <cfvo type="max"/>
        <color rgb="FFFCFCFF"/>
        <color rgb="FFF8696B"/>
      </colorScale>
    </cfRule>
  </conditionalFormatting>
  <conditionalFormatting sqref="H131:H181">
    <cfRule type="colorScale" priority="13">
      <colorScale>
        <cfvo type="min"/>
        <cfvo type="max"/>
        <color rgb="FFFCFCFF"/>
        <color rgb="FFF8696B"/>
      </colorScale>
    </cfRule>
  </conditionalFormatting>
  <conditionalFormatting sqref="I131:I179">
    <cfRule type="colorScale" priority="12">
      <colorScale>
        <cfvo type="min"/>
        <cfvo type="max"/>
        <color rgb="FFFCFCFF"/>
        <color rgb="FFF8696B"/>
      </colorScale>
    </cfRule>
  </conditionalFormatting>
  <conditionalFormatting sqref="I131:I181">
    <cfRule type="colorScale" priority="11">
      <colorScale>
        <cfvo type="min"/>
        <cfvo type="max"/>
        <color rgb="FFFCFCFF"/>
        <color rgb="FFF8696B"/>
      </colorScale>
    </cfRule>
  </conditionalFormatting>
  <conditionalFormatting sqref="J131:J179">
    <cfRule type="colorScale" priority="10">
      <colorScale>
        <cfvo type="min"/>
        <cfvo type="max"/>
        <color rgb="FFFCFCFF"/>
        <color rgb="FFF8696B"/>
      </colorScale>
    </cfRule>
  </conditionalFormatting>
  <conditionalFormatting sqref="J131:J181">
    <cfRule type="colorScale" priority="9">
      <colorScale>
        <cfvo type="min"/>
        <cfvo type="max"/>
        <color rgb="FFFCFCFF"/>
        <color rgb="FFF8696B"/>
      </colorScale>
    </cfRule>
  </conditionalFormatting>
  <conditionalFormatting sqref="K131:K179">
    <cfRule type="colorScale" priority="8">
      <colorScale>
        <cfvo type="min"/>
        <cfvo type="max"/>
        <color rgb="FFFCFCFF"/>
        <color rgb="FFF8696B"/>
      </colorScale>
    </cfRule>
  </conditionalFormatting>
  <conditionalFormatting sqref="K131:K181">
    <cfRule type="colorScale" priority="7">
      <colorScale>
        <cfvo type="min"/>
        <cfvo type="max"/>
        <color rgb="FFFCFCFF"/>
        <color rgb="FFF8696B"/>
      </colorScale>
    </cfRule>
  </conditionalFormatting>
  <conditionalFormatting sqref="L131:L179">
    <cfRule type="colorScale" priority="6">
      <colorScale>
        <cfvo type="min"/>
        <cfvo type="max"/>
        <color rgb="FFFCFCFF"/>
        <color rgb="FFF8696B"/>
      </colorScale>
    </cfRule>
  </conditionalFormatting>
  <conditionalFormatting sqref="L131:L181">
    <cfRule type="colorScale" priority="5">
      <colorScale>
        <cfvo type="min"/>
        <cfvo type="max"/>
        <color rgb="FFFCFCFF"/>
        <color rgb="FFF8696B"/>
      </colorScale>
    </cfRule>
  </conditionalFormatting>
  <conditionalFormatting sqref="M131:M179">
    <cfRule type="colorScale" priority="4">
      <colorScale>
        <cfvo type="min"/>
        <cfvo type="max"/>
        <color rgb="FFFCFCFF"/>
        <color rgb="FFF8696B"/>
      </colorScale>
    </cfRule>
  </conditionalFormatting>
  <conditionalFormatting sqref="M131:M181">
    <cfRule type="colorScale" priority="3">
      <colorScale>
        <cfvo type="min"/>
        <cfvo type="max"/>
        <color rgb="FFFCFCFF"/>
        <color rgb="FFF8696B"/>
      </colorScale>
    </cfRule>
  </conditionalFormatting>
  <conditionalFormatting sqref="N131:N179">
    <cfRule type="colorScale" priority="2">
      <colorScale>
        <cfvo type="min"/>
        <cfvo type="max"/>
        <color rgb="FFFCFCFF"/>
        <color rgb="FFF8696B"/>
      </colorScale>
    </cfRule>
  </conditionalFormatting>
  <conditionalFormatting sqref="N131:N18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007"/>
  <sheetViews>
    <sheetView workbookViewId="0">
      <selection activeCell="E2" sqref="E2:R2"/>
    </sheetView>
  </sheetViews>
  <sheetFormatPr baseColWidth="10" defaultColWidth="11" defaultRowHeight="16" x14ac:dyDescent="0.2"/>
  <sheetData>
    <row r="1" spans="1:18" x14ac:dyDescent="0.2">
      <c r="E1" s="3">
        <f>STDEV(E7:E1007)/E2</f>
        <v>0.71225042166277086</v>
      </c>
      <c r="F1" s="3">
        <f t="shared" ref="F1:R1" si="0">STDEV(F7:F1007)/F2</f>
        <v>0.21539859014858459</v>
      </c>
      <c r="G1" s="3">
        <f t="shared" si="0"/>
        <v>3.3442500765440787E-2</v>
      </c>
      <c r="H1" s="3">
        <f t="shared" si="0"/>
        <v>2.6020631532119448E-2</v>
      </c>
      <c r="I1" s="3">
        <f t="shared" si="0"/>
        <v>7.1225059068350138E-2</v>
      </c>
      <c r="J1" s="3">
        <f t="shared" si="0"/>
        <v>8.9274937189297368E-2</v>
      </c>
      <c r="K1" s="3">
        <f t="shared" si="0"/>
        <v>8.7493897466755122E-2</v>
      </c>
      <c r="L1" s="3">
        <f t="shared" si="0"/>
        <v>9.9883875073631778E-2</v>
      </c>
      <c r="M1" s="3">
        <f t="shared" si="0"/>
        <v>0.23672895396078486</v>
      </c>
      <c r="N1" s="3">
        <f t="shared" si="0"/>
        <v>0.36348230603582105</v>
      </c>
      <c r="O1" s="3">
        <f t="shared" si="0"/>
        <v>0.43888568881834628</v>
      </c>
      <c r="P1" s="3">
        <f t="shared" si="0"/>
        <v>1.3200210968179422</v>
      </c>
      <c r="Q1" s="3">
        <f t="shared" si="0"/>
        <v>1.2428934678126822</v>
      </c>
      <c r="R1" s="3">
        <f t="shared" si="0"/>
        <v>1.2190641079931335</v>
      </c>
    </row>
    <row r="2" spans="1:18" x14ac:dyDescent="0.2">
      <c r="D2">
        <f>AVERAGE(D7:D1007)</f>
        <v>0</v>
      </c>
      <c r="E2">
        <f>AVERAGE(E7:E1007)</f>
        <v>2023.1364686913043</v>
      </c>
      <c r="F2">
        <f t="shared" ref="F2:R2" si="1">AVERAGE(F7:F1007)</f>
        <v>29837.811088911112</v>
      </c>
      <c r="G2">
        <f t="shared" si="1"/>
        <v>551446.01298701297</v>
      </c>
      <c r="H2">
        <f t="shared" si="1"/>
        <v>894584.2047952048</v>
      </c>
      <c r="I2">
        <f t="shared" si="1"/>
        <v>214665.15784215785</v>
      </c>
      <c r="J2">
        <f t="shared" si="1"/>
        <v>147536.69730269731</v>
      </c>
      <c r="K2">
        <f t="shared" si="1"/>
        <v>123201.12287712289</v>
      </c>
      <c r="L2">
        <f t="shared" si="1"/>
        <v>96340.834265734404</v>
      </c>
      <c r="M2">
        <f t="shared" si="1"/>
        <v>21539.790409590376</v>
      </c>
      <c r="N2">
        <f t="shared" si="1"/>
        <v>7841.1146413586393</v>
      </c>
      <c r="O2">
        <f t="shared" si="1"/>
        <v>6289.1560499500483</v>
      </c>
      <c r="P2">
        <f t="shared" si="1"/>
        <v>552.85794305694333</v>
      </c>
      <c r="Q2">
        <f t="shared" si="1"/>
        <v>229.38100099900083</v>
      </c>
      <c r="R2">
        <f t="shared" si="1"/>
        <v>142.48885164835167</v>
      </c>
    </row>
    <row r="3" spans="1:18" x14ac:dyDescent="0.2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</row>
    <row r="4" spans="1:18" x14ac:dyDescent="0.2">
      <c r="C4">
        <v>0.1</v>
      </c>
      <c r="D4">
        <f t="shared" ref="D4:R6" si="2">PERCENTILE(D$7:D$1007,$C4)</f>
        <v>0</v>
      </c>
      <c r="E4">
        <f t="shared" si="2"/>
        <v>322.20299999999997</v>
      </c>
      <c r="F4">
        <f t="shared" si="2"/>
        <v>21871.9</v>
      </c>
      <c r="G4">
        <f t="shared" si="2"/>
        <v>528975</v>
      </c>
      <c r="H4">
        <f t="shared" si="2"/>
        <v>864973</v>
      </c>
      <c r="I4">
        <f t="shared" si="2"/>
        <v>194391</v>
      </c>
      <c r="J4">
        <f t="shared" si="2"/>
        <v>131064</v>
      </c>
      <c r="K4">
        <f t="shared" si="2"/>
        <v>109407</v>
      </c>
      <c r="L4">
        <f t="shared" si="2"/>
        <v>83837.100000000006</v>
      </c>
      <c r="M4">
        <f t="shared" si="2"/>
        <v>15071.1</v>
      </c>
      <c r="N4">
        <f t="shared" si="2"/>
        <v>4258.92</v>
      </c>
      <c r="O4">
        <f t="shared" si="2"/>
        <v>2844.82</v>
      </c>
      <c r="P4">
        <f t="shared" si="2"/>
        <v>0</v>
      </c>
      <c r="Q4">
        <f t="shared" si="2"/>
        <v>0</v>
      </c>
      <c r="R4">
        <f t="shared" si="2"/>
        <v>0</v>
      </c>
    </row>
    <row r="5" spans="1:18" x14ac:dyDescent="0.2">
      <c r="C5">
        <v>0.5</v>
      </c>
      <c r="D5">
        <f t="shared" si="2"/>
        <v>0</v>
      </c>
      <c r="E5">
        <f t="shared" si="2"/>
        <v>1818.49</v>
      </c>
      <c r="F5">
        <f t="shared" si="2"/>
        <v>29376.5</v>
      </c>
      <c r="G5">
        <f t="shared" si="2"/>
        <v>550925</v>
      </c>
      <c r="H5">
        <f t="shared" si="2"/>
        <v>894801</v>
      </c>
      <c r="I5">
        <f t="shared" si="2"/>
        <v>213990</v>
      </c>
      <c r="J5">
        <f t="shared" si="2"/>
        <v>147078</v>
      </c>
      <c r="K5">
        <f t="shared" si="2"/>
        <v>122792</v>
      </c>
      <c r="L5">
        <f t="shared" si="2"/>
        <v>96295</v>
      </c>
      <c r="M5">
        <f t="shared" si="2"/>
        <v>21374</v>
      </c>
      <c r="N5">
        <f t="shared" si="2"/>
        <v>7726.32</v>
      </c>
      <c r="O5">
        <f t="shared" si="2"/>
        <v>6080.69</v>
      </c>
      <c r="P5">
        <f t="shared" si="2"/>
        <v>350.86500000000001</v>
      </c>
      <c r="Q5">
        <f t="shared" si="2"/>
        <v>0</v>
      </c>
      <c r="R5">
        <f t="shared" si="2"/>
        <v>0</v>
      </c>
    </row>
    <row r="6" spans="1:18" x14ac:dyDescent="0.2">
      <c r="C6">
        <v>0.9</v>
      </c>
      <c r="D6">
        <f t="shared" si="2"/>
        <v>0</v>
      </c>
      <c r="E6">
        <f t="shared" si="2"/>
        <v>4141.7</v>
      </c>
      <c r="F6">
        <f t="shared" si="2"/>
        <v>38452.9</v>
      </c>
      <c r="G6">
        <f t="shared" si="2"/>
        <v>575085</v>
      </c>
      <c r="H6">
        <f t="shared" si="2"/>
        <v>925375</v>
      </c>
      <c r="I6">
        <f t="shared" si="2"/>
        <v>234749</v>
      </c>
      <c r="J6">
        <f t="shared" si="2"/>
        <v>164407</v>
      </c>
      <c r="K6">
        <f t="shared" si="2"/>
        <v>136673</v>
      </c>
      <c r="L6">
        <f t="shared" si="2"/>
        <v>108359</v>
      </c>
      <c r="M6">
        <f t="shared" si="2"/>
        <v>27981.200000000001</v>
      </c>
      <c r="N6">
        <f t="shared" si="2"/>
        <v>11491.7</v>
      </c>
      <c r="O6">
        <f t="shared" si="2"/>
        <v>10009.5</v>
      </c>
      <c r="P6">
        <f t="shared" si="2"/>
        <v>1607.19</v>
      </c>
      <c r="Q6">
        <f t="shared" si="2"/>
        <v>676.33600000000001</v>
      </c>
      <c r="R6">
        <f t="shared" si="2"/>
        <v>414.71800000000002</v>
      </c>
    </row>
    <row r="7" spans="1:18" x14ac:dyDescent="0.2">
      <c r="A7">
        <v>1</v>
      </c>
      <c r="B7" t="s">
        <v>201</v>
      </c>
      <c r="C7">
        <v>2017</v>
      </c>
      <c r="D7">
        <v>0</v>
      </c>
      <c r="E7">
        <v>3215.31</v>
      </c>
      <c r="F7">
        <v>22909.599999999999</v>
      </c>
      <c r="G7">
        <v>593667</v>
      </c>
      <c r="H7">
        <v>841108</v>
      </c>
      <c r="I7">
        <v>235644</v>
      </c>
      <c r="J7">
        <v>136877</v>
      </c>
      <c r="K7">
        <v>129035</v>
      </c>
      <c r="L7">
        <v>95084</v>
      </c>
      <c r="M7">
        <v>24728.9</v>
      </c>
      <c r="N7">
        <v>9046.4699999999993</v>
      </c>
      <c r="O7">
        <v>6664.51</v>
      </c>
      <c r="P7">
        <v>1881.25</v>
      </c>
      <c r="Q7">
        <v>195.56800000000001</v>
      </c>
      <c r="R7">
        <v>0</v>
      </c>
    </row>
    <row r="8" spans="1:18" x14ac:dyDescent="0.2">
      <c r="A8">
        <v>2</v>
      </c>
      <c r="B8" t="s">
        <v>201</v>
      </c>
      <c r="C8">
        <v>2017</v>
      </c>
      <c r="D8">
        <v>0</v>
      </c>
      <c r="E8">
        <v>922.84799999999996</v>
      </c>
      <c r="F8">
        <v>24954.799999999999</v>
      </c>
      <c r="G8">
        <v>523573</v>
      </c>
      <c r="H8">
        <v>907159</v>
      </c>
      <c r="I8">
        <v>226250</v>
      </c>
      <c r="J8">
        <v>146769</v>
      </c>
      <c r="K8">
        <v>111315</v>
      </c>
      <c r="L8">
        <v>105052</v>
      </c>
      <c r="M8">
        <v>20298.5</v>
      </c>
      <c r="N8">
        <v>14213.7</v>
      </c>
      <c r="O8">
        <v>5119.72</v>
      </c>
      <c r="P8">
        <v>487.447</v>
      </c>
      <c r="Q8">
        <v>0</v>
      </c>
      <c r="R8">
        <v>0</v>
      </c>
    </row>
    <row r="9" spans="1:18" x14ac:dyDescent="0.2">
      <c r="A9">
        <v>3</v>
      </c>
      <c r="B9" t="s">
        <v>201</v>
      </c>
      <c r="C9">
        <v>2017</v>
      </c>
      <c r="D9">
        <v>0</v>
      </c>
      <c r="E9">
        <v>2059.69</v>
      </c>
      <c r="F9">
        <v>25815.3</v>
      </c>
      <c r="G9">
        <v>531277</v>
      </c>
      <c r="H9">
        <v>905292</v>
      </c>
      <c r="I9">
        <v>203425</v>
      </c>
      <c r="J9">
        <v>164054</v>
      </c>
      <c r="K9">
        <v>131194</v>
      </c>
      <c r="L9">
        <v>89718</v>
      </c>
      <c r="M9">
        <v>22557.8</v>
      </c>
      <c r="N9">
        <v>10031.700000000001</v>
      </c>
      <c r="O9">
        <v>6680.82</v>
      </c>
      <c r="P9">
        <v>2244.37</v>
      </c>
      <c r="Q9">
        <v>392.19200000000001</v>
      </c>
      <c r="R9">
        <v>402.60300000000001</v>
      </c>
    </row>
    <row r="10" spans="1:18" x14ac:dyDescent="0.2">
      <c r="A10">
        <v>4</v>
      </c>
      <c r="B10" t="s">
        <v>201</v>
      </c>
      <c r="C10">
        <v>2017</v>
      </c>
      <c r="D10">
        <v>0</v>
      </c>
      <c r="E10">
        <v>2542.58</v>
      </c>
      <c r="F10">
        <v>35233.1</v>
      </c>
      <c r="G10">
        <v>548678</v>
      </c>
      <c r="H10">
        <v>906849</v>
      </c>
      <c r="I10">
        <v>202627</v>
      </c>
      <c r="J10">
        <v>154700</v>
      </c>
      <c r="K10">
        <v>103059</v>
      </c>
      <c r="L10">
        <v>109628</v>
      </c>
      <c r="M10">
        <v>22650.5</v>
      </c>
      <c r="N10">
        <v>11437.3</v>
      </c>
      <c r="O10">
        <v>1343.15</v>
      </c>
      <c r="P10">
        <v>951.19500000000005</v>
      </c>
      <c r="Q10">
        <v>0</v>
      </c>
      <c r="R10">
        <v>0</v>
      </c>
    </row>
    <row r="11" spans="1:18" x14ac:dyDescent="0.2">
      <c r="A11">
        <v>5</v>
      </c>
      <c r="B11" t="s">
        <v>201</v>
      </c>
      <c r="C11">
        <v>2017</v>
      </c>
      <c r="D11">
        <v>0</v>
      </c>
      <c r="E11">
        <v>765.68200000000002</v>
      </c>
      <c r="F11">
        <v>24108.1</v>
      </c>
      <c r="G11">
        <v>536256</v>
      </c>
      <c r="H11">
        <v>914998</v>
      </c>
      <c r="I11">
        <v>200571</v>
      </c>
      <c r="J11">
        <v>158920</v>
      </c>
      <c r="K11">
        <v>136549</v>
      </c>
      <c r="L11">
        <v>97020.7</v>
      </c>
      <c r="M11">
        <v>14722.3</v>
      </c>
      <c r="N11">
        <v>2034.39</v>
      </c>
      <c r="O11">
        <v>4581.58</v>
      </c>
      <c r="P11">
        <v>1933.86</v>
      </c>
      <c r="Q11">
        <v>777.25400000000002</v>
      </c>
      <c r="R11">
        <v>343.108</v>
      </c>
    </row>
    <row r="12" spans="1:18" x14ac:dyDescent="0.2">
      <c r="A12">
        <v>6</v>
      </c>
      <c r="B12" t="s">
        <v>201</v>
      </c>
      <c r="C12">
        <v>2017</v>
      </c>
      <c r="D12">
        <v>0</v>
      </c>
      <c r="E12">
        <v>502.04599999999999</v>
      </c>
      <c r="F12">
        <v>20324.599999999999</v>
      </c>
      <c r="G12">
        <v>553622</v>
      </c>
      <c r="H12">
        <v>889798</v>
      </c>
      <c r="I12">
        <v>205297</v>
      </c>
      <c r="J12">
        <v>143476</v>
      </c>
      <c r="K12">
        <v>141922</v>
      </c>
      <c r="L12">
        <v>99388.6</v>
      </c>
      <c r="M12">
        <v>19671.7</v>
      </c>
      <c r="N12">
        <v>6738.11</v>
      </c>
      <c r="O12">
        <v>7054.01</v>
      </c>
      <c r="P12">
        <v>2298.3200000000002</v>
      </c>
      <c r="Q12">
        <v>743.49199999999996</v>
      </c>
      <c r="R12">
        <v>457.39299999999997</v>
      </c>
    </row>
    <row r="13" spans="1:18" x14ac:dyDescent="0.2">
      <c r="A13">
        <v>7</v>
      </c>
      <c r="B13" t="s">
        <v>201</v>
      </c>
      <c r="C13">
        <v>2017</v>
      </c>
      <c r="D13">
        <v>0</v>
      </c>
      <c r="E13">
        <v>3767.8</v>
      </c>
      <c r="F13">
        <v>33433.699999999997</v>
      </c>
      <c r="G13">
        <v>568773</v>
      </c>
      <c r="H13">
        <v>857662</v>
      </c>
      <c r="I13">
        <v>213027</v>
      </c>
      <c r="J13">
        <v>184208</v>
      </c>
      <c r="K13">
        <v>128778</v>
      </c>
      <c r="L13">
        <v>73075.5</v>
      </c>
      <c r="M13">
        <v>22945.3</v>
      </c>
      <c r="N13">
        <v>11230.4</v>
      </c>
      <c r="O13">
        <v>4915.8</v>
      </c>
      <c r="P13">
        <v>526.245</v>
      </c>
      <c r="Q13">
        <v>0</v>
      </c>
      <c r="R13">
        <v>159.41399999999999</v>
      </c>
    </row>
    <row r="14" spans="1:18" x14ac:dyDescent="0.2">
      <c r="A14">
        <v>8</v>
      </c>
      <c r="B14" t="s">
        <v>201</v>
      </c>
      <c r="C14">
        <v>2017</v>
      </c>
      <c r="D14">
        <v>0</v>
      </c>
      <c r="E14">
        <v>1670.61</v>
      </c>
      <c r="F14">
        <v>26118.3</v>
      </c>
      <c r="G14">
        <v>555285</v>
      </c>
      <c r="H14">
        <v>888208</v>
      </c>
      <c r="I14">
        <v>222889</v>
      </c>
      <c r="J14">
        <v>154767</v>
      </c>
      <c r="K14">
        <v>114248</v>
      </c>
      <c r="L14">
        <v>98578.2</v>
      </c>
      <c r="M14">
        <v>16472.599999999999</v>
      </c>
      <c r="N14">
        <v>8356.8700000000008</v>
      </c>
      <c r="O14">
        <v>3529.8</v>
      </c>
      <c r="P14">
        <v>434.36200000000002</v>
      </c>
      <c r="Q14">
        <v>0</v>
      </c>
      <c r="R14">
        <v>0</v>
      </c>
    </row>
    <row r="15" spans="1:18" x14ac:dyDescent="0.2">
      <c r="A15">
        <v>9</v>
      </c>
      <c r="B15" t="s">
        <v>201</v>
      </c>
      <c r="C15">
        <v>2017</v>
      </c>
      <c r="D15">
        <v>0</v>
      </c>
      <c r="E15">
        <v>2700.43</v>
      </c>
      <c r="F15">
        <v>35970.5</v>
      </c>
      <c r="G15">
        <v>587102</v>
      </c>
      <c r="H15">
        <v>870535</v>
      </c>
      <c r="I15">
        <v>198314</v>
      </c>
      <c r="J15">
        <v>166413</v>
      </c>
      <c r="K15">
        <v>122238</v>
      </c>
      <c r="L15">
        <v>78279</v>
      </c>
      <c r="M15">
        <v>28940.400000000001</v>
      </c>
      <c r="N15">
        <v>5414.68</v>
      </c>
      <c r="O15">
        <v>6325.08</v>
      </c>
      <c r="P15">
        <v>951.59199999999998</v>
      </c>
      <c r="Q15">
        <v>0</v>
      </c>
      <c r="R15">
        <v>93.643299999999996</v>
      </c>
    </row>
    <row r="16" spans="1:18" x14ac:dyDescent="0.2">
      <c r="A16">
        <v>10</v>
      </c>
      <c r="B16" t="s">
        <v>201</v>
      </c>
      <c r="C16">
        <v>2017</v>
      </c>
      <c r="D16">
        <v>0</v>
      </c>
      <c r="E16">
        <v>841.78099999999995</v>
      </c>
      <c r="F16">
        <v>30273.7</v>
      </c>
      <c r="G16">
        <v>545606</v>
      </c>
      <c r="H16">
        <v>911291</v>
      </c>
      <c r="I16">
        <v>194379</v>
      </c>
      <c r="J16">
        <v>164834</v>
      </c>
      <c r="K16">
        <v>122002</v>
      </c>
      <c r="L16">
        <v>89569.4</v>
      </c>
      <c r="M16">
        <v>20811.3</v>
      </c>
      <c r="N16">
        <v>5254</v>
      </c>
      <c r="O16">
        <v>6504.57</v>
      </c>
      <c r="P16">
        <v>638.24199999999996</v>
      </c>
      <c r="Q16">
        <v>253.221</v>
      </c>
      <c r="R16">
        <v>0</v>
      </c>
    </row>
    <row r="17" spans="1:18" x14ac:dyDescent="0.2">
      <c r="A17">
        <v>11</v>
      </c>
      <c r="B17" t="s">
        <v>201</v>
      </c>
      <c r="C17">
        <v>2017</v>
      </c>
      <c r="D17">
        <v>0</v>
      </c>
      <c r="E17">
        <v>3417.81</v>
      </c>
      <c r="F17">
        <v>27979.8</v>
      </c>
      <c r="G17">
        <v>552273</v>
      </c>
      <c r="H17">
        <v>887266</v>
      </c>
      <c r="I17">
        <v>217864</v>
      </c>
      <c r="J17">
        <v>157479</v>
      </c>
      <c r="K17">
        <v>107080</v>
      </c>
      <c r="L17">
        <v>111048</v>
      </c>
      <c r="M17">
        <v>26332.400000000001</v>
      </c>
      <c r="N17">
        <v>4518.97</v>
      </c>
      <c r="O17">
        <v>2844.82</v>
      </c>
      <c r="P17">
        <v>0</v>
      </c>
      <c r="Q17">
        <v>724.48299999999995</v>
      </c>
      <c r="R17">
        <v>513.56600000000003</v>
      </c>
    </row>
    <row r="18" spans="1:18" x14ac:dyDescent="0.2">
      <c r="A18">
        <v>12</v>
      </c>
      <c r="B18" t="s">
        <v>201</v>
      </c>
      <c r="C18">
        <v>2017</v>
      </c>
      <c r="D18">
        <v>0</v>
      </c>
      <c r="E18">
        <v>1753.77</v>
      </c>
      <c r="F18">
        <v>27707.1</v>
      </c>
      <c r="G18">
        <v>556107</v>
      </c>
      <c r="H18">
        <v>907256</v>
      </c>
      <c r="I18">
        <v>197267</v>
      </c>
      <c r="J18">
        <v>163652</v>
      </c>
      <c r="K18">
        <v>119713</v>
      </c>
      <c r="L18">
        <v>94868.2</v>
      </c>
      <c r="M18">
        <v>14302.2</v>
      </c>
      <c r="N18">
        <v>10827.9</v>
      </c>
      <c r="O18">
        <v>5731.56</v>
      </c>
      <c r="P18">
        <v>0</v>
      </c>
      <c r="Q18">
        <v>0</v>
      </c>
      <c r="R18">
        <v>306.33699999999999</v>
      </c>
    </row>
    <row r="19" spans="1:18" x14ac:dyDescent="0.2">
      <c r="A19">
        <v>13</v>
      </c>
      <c r="B19" t="s">
        <v>201</v>
      </c>
      <c r="C19">
        <v>2017</v>
      </c>
      <c r="D19">
        <v>0</v>
      </c>
      <c r="E19">
        <v>1073.8399999999999</v>
      </c>
      <c r="F19">
        <v>44984.2</v>
      </c>
      <c r="G19">
        <v>549843</v>
      </c>
      <c r="H19">
        <v>898951</v>
      </c>
      <c r="I19">
        <v>211465</v>
      </c>
      <c r="J19">
        <v>124509</v>
      </c>
      <c r="K19">
        <v>129451</v>
      </c>
      <c r="L19">
        <v>96549.8</v>
      </c>
      <c r="M19">
        <v>27685.1</v>
      </c>
      <c r="N19">
        <v>10173.5</v>
      </c>
      <c r="O19">
        <v>2675.64</v>
      </c>
      <c r="P19">
        <v>0</v>
      </c>
      <c r="Q19">
        <v>0</v>
      </c>
      <c r="R19">
        <v>0</v>
      </c>
    </row>
    <row r="20" spans="1:18" x14ac:dyDescent="0.2">
      <c r="A20">
        <v>14</v>
      </c>
      <c r="B20" t="s">
        <v>201</v>
      </c>
      <c r="C20">
        <v>2017</v>
      </c>
      <c r="D20">
        <v>0</v>
      </c>
      <c r="E20">
        <v>862.40300000000002</v>
      </c>
      <c r="F20">
        <v>28532.6</v>
      </c>
      <c r="G20">
        <v>556795</v>
      </c>
      <c r="H20">
        <v>893939</v>
      </c>
      <c r="I20">
        <v>216724</v>
      </c>
      <c r="J20">
        <v>133044</v>
      </c>
      <c r="K20">
        <v>126773</v>
      </c>
      <c r="L20">
        <v>91595</v>
      </c>
      <c r="M20">
        <v>28144.400000000001</v>
      </c>
      <c r="N20">
        <v>11655</v>
      </c>
      <c r="O20">
        <v>3190.45</v>
      </c>
      <c r="P20">
        <v>0</v>
      </c>
      <c r="Q20">
        <v>0</v>
      </c>
      <c r="R20">
        <v>0</v>
      </c>
    </row>
    <row r="21" spans="1:18" x14ac:dyDescent="0.2">
      <c r="A21">
        <v>15</v>
      </c>
      <c r="B21" t="s">
        <v>201</v>
      </c>
      <c r="C21">
        <v>2017</v>
      </c>
      <c r="D21">
        <v>0</v>
      </c>
      <c r="E21">
        <v>2413.46</v>
      </c>
      <c r="F21">
        <v>17312.400000000001</v>
      </c>
      <c r="G21">
        <v>549671</v>
      </c>
      <c r="H21">
        <v>900793</v>
      </c>
      <c r="I21">
        <v>255328</v>
      </c>
      <c r="J21">
        <v>123770</v>
      </c>
      <c r="K21">
        <v>105090</v>
      </c>
      <c r="L21">
        <v>104470</v>
      </c>
      <c r="M21">
        <v>20521</v>
      </c>
      <c r="N21">
        <v>11730.1</v>
      </c>
      <c r="O21">
        <v>2750.63</v>
      </c>
      <c r="P21">
        <v>712.22900000000004</v>
      </c>
      <c r="Q21">
        <v>232.32599999999999</v>
      </c>
      <c r="R21">
        <v>172.40899999999999</v>
      </c>
    </row>
    <row r="22" spans="1:18" x14ac:dyDescent="0.2">
      <c r="A22">
        <v>16</v>
      </c>
      <c r="B22" t="s">
        <v>201</v>
      </c>
      <c r="C22">
        <v>2017</v>
      </c>
      <c r="D22">
        <v>0</v>
      </c>
      <c r="E22">
        <v>3452.81</v>
      </c>
      <c r="F22">
        <v>28842.5</v>
      </c>
      <c r="G22">
        <v>564329</v>
      </c>
      <c r="H22">
        <v>888294</v>
      </c>
      <c r="I22">
        <v>201008</v>
      </c>
      <c r="J22">
        <v>134652</v>
      </c>
      <c r="K22">
        <v>131108</v>
      </c>
      <c r="L22">
        <v>109101</v>
      </c>
      <c r="M22">
        <v>12390.9</v>
      </c>
      <c r="N22">
        <v>6871.46</v>
      </c>
      <c r="O22">
        <v>10598.6</v>
      </c>
      <c r="P22">
        <v>2081.1999999999998</v>
      </c>
      <c r="Q22">
        <v>0</v>
      </c>
      <c r="R22">
        <v>178.54900000000001</v>
      </c>
    </row>
    <row r="23" spans="1:18" x14ac:dyDescent="0.2">
      <c r="A23">
        <v>17</v>
      </c>
      <c r="B23" t="s">
        <v>201</v>
      </c>
      <c r="C23">
        <v>2017</v>
      </c>
      <c r="D23">
        <v>0</v>
      </c>
      <c r="E23">
        <v>1020.17</v>
      </c>
      <c r="F23">
        <v>26825.1</v>
      </c>
      <c r="G23">
        <v>533576</v>
      </c>
      <c r="H23">
        <v>928461</v>
      </c>
      <c r="I23">
        <v>202153</v>
      </c>
      <c r="J23">
        <v>135383</v>
      </c>
      <c r="K23">
        <v>136169</v>
      </c>
      <c r="L23">
        <v>102175</v>
      </c>
      <c r="M23">
        <v>20164.2</v>
      </c>
      <c r="N23">
        <v>7227.33</v>
      </c>
      <c r="O23">
        <v>8272.92</v>
      </c>
      <c r="P23">
        <v>0</v>
      </c>
      <c r="Q23">
        <v>614.21400000000006</v>
      </c>
      <c r="R23">
        <v>270.286</v>
      </c>
    </row>
    <row r="24" spans="1:18" x14ac:dyDescent="0.2">
      <c r="A24">
        <v>18</v>
      </c>
      <c r="B24" t="s">
        <v>201</v>
      </c>
      <c r="C24">
        <v>2017</v>
      </c>
      <c r="D24">
        <v>0</v>
      </c>
      <c r="E24">
        <v>235.62899999999999</v>
      </c>
      <c r="F24">
        <v>34259.9</v>
      </c>
      <c r="G24">
        <v>513683</v>
      </c>
      <c r="H24">
        <v>873620</v>
      </c>
      <c r="I24">
        <v>259882</v>
      </c>
      <c r="J24">
        <v>152954</v>
      </c>
      <c r="K24">
        <v>125683</v>
      </c>
      <c r="L24">
        <v>87303.2</v>
      </c>
      <c r="M24">
        <v>31010.3</v>
      </c>
      <c r="N24">
        <v>4698.57</v>
      </c>
      <c r="O24">
        <v>12298.1</v>
      </c>
      <c r="P24">
        <v>1401.84</v>
      </c>
      <c r="Q24">
        <v>0</v>
      </c>
      <c r="R24">
        <v>0</v>
      </c>
    </row>
    <row r="25" spans="1:18" x14ac:dyDescent="0.2">
      <c r="A25">
        <v>19</v>
      </c>
      <c r="B25" t="s">
        <v>201</v>
      </c>
      <c r="C25">
        <v>2017</v>
      </c>
      <c r="D25">
        <v>0</v>
      </c>
      <c r="E25">
        <v>3753.66</v>
      </c>
      <c r="F25">
        <v>21557.3</v>
      </c>
      <c r="G25">
        <v>531502</v>
      </c>
      <c r="H25">
        <v>929708</v>
      </c>
      <c r="I25">
        <v>209592</v>
      </c>
      <c r="J25">
        <v>156875</v>
      </c>
      <c r="K25">
        <v>128051</v>
      </c>
      <c r="L25">
        <v>88616.7</v>
      </c>
      <c r="M25">
        <v>14374.9</v>
      </c>
      <c r="N25">
        <v>8456.11</v>
      </c>
      <c r="O25">
        <v>3857.2</v>
      </c>
      <c r="P25">
        <v>1642.85</v>
      </c>
      <c r="Q25">
        <v>0</v>
      </c>
      <c r="R25">
        <v>0</v>
      </c>
    </row>
    <row r="26" spans="1:18" x14ac:dyDescent="0.2">
      <c r="A26">
        <v>20</v>
      </c>
      <c r="B26" t="s">
        <v>201</v>
      </c>
      <c r="C26">
        <v>2017</v>
      </c>
      <c r="D26">
        <v>0</v>
      </c>
      <c r="E26">
        <v>3.9464100000000002</v>
      </c>
      <c r="F26">
        <v>30927.9</v>
      </c>
      <c r="G26">
        <v>555836</v>
      </c>
      <c r="H26">
        <v>899444</v>
      </c>
      <c r="I26">
        <v>193379</v>
      </c>
      <c r="J26">
        <v>150800</v>
      </c>
      <c r="K26">
        <v>133842</v>
      </c>
      <c r="L26">
        <v>98089</v>
      </c>
      <c r="M26">
        <v>20334.3</v>
      </c>
      <c r="N26">
        <v>5999.4</v>
      </c>
      <c r="O26">
        <v>3785.5</v>
      </c>
      <c r="P26">
        <v>1006.62</v>
      </c>
      <c r="Q26">
        <v>589.72</v>
      </c>
      <c r="R26">
        <v>379.92700000000002</v>
      </c>
    </row>
    <row r="27" spans="1:18" x14ac:dyDescent="0.2">
      <c r="A27">
        <v>21</v>
      </c>
      <c r="B27" t="s">
        <v>201</v>
      </c>
      <c r="C27">
        <v>2017</v>
      </c>
      <c r="D27">
        <v>0</v>
      </c>
      <c r="E27">
        <v>2146.89</v>
      </c>
      <c r="F27">
        <v>28736.799999999999</v>
      </c>
      <c r="G27">
        <v>569004</v>
      </c>
      <c r="H27">
        <v>881203</v>
      </c>
      <c r="I27">
        <v>192122</v>
      </c>
      <c r="J27">
        <v>149877</v>
      </c>
      <c r="K27">
        <v>120129</v>
      </c>
      <c r="L27">
        <v>103626</v>
      </c>
      <c r="M27">
        <v>25664.2</v>
      </c>
      <c r="N27">
        <v>8936.2900000000009</v>
      </c>
      <c r="O27">
        <v>7311.94</v>
      </c>
      <c r="P27">
        <v>0</v>
      </c>
      <c r="Q27">
        <v>0</v>
      </c>
      <c r="R27">
        <v>192.12799999999999</v>
      </c>
    </row>
    <row r="28" spans="1:18" x14ac:dyDescent="0.2">
      <c r="A28">
        <v>22</v>
      </c>
      <c r="B28" t="s">
        <v>201</v>
      </c>
      <c r="C28">
        <v>2017</v>
      </c>
      <c r="D28">
        <v>0</v>
      </c>
      <c r="E28">
        <v>2428.63</v>
      </c>
      <c r="F28">
        <v>29344.7</v>
      </c>
      <c r="G28">
        <v>562832</v>
      </c>
      <c r="H28">
        <v>879347</v>
      </c>
      <c r="I28">
        <v>212649</v>
      </c>
      <c r="J28">
        <v>160222</v>
      </c>
      <c r="K28">
        <v>117904</v>
      </c>
      <c r="L28">
        <v>90717</v>
      </c>
      <c r="M28">
        <v>24882.3</v>
      </c>
      <c r="N28">
        <v>4833.46</v>
      </c>
      <c r="O28">
        <v>6826.43</v>
      </c>
      <c r="P28">
        <v>0</v>
      </c>
      <c r="Q28">
        <v>0</v>
      </c>
      <c r="R28">
        <v>0</v>
      </c>
    </row>
    <row r="29" spans="1:18" x14ac:dyDescent="0.2">
      <c r="A29">
        <v>23</v>
      </c>
      <c r="B29" t="s">
        <v>201</v>
      </c>
      <c r="C29">
        <v>2017</v>
      </c>
      <c r="D29">
        <v>0</v>
      </c>
      <c r="E29">
        <v>1590.81</v>
      </c>
      <c r="F29">
        <v>29375.4</v>
      </c>
      <c r="G29">
        <v>583997</v>
      </c>
      <c r="H29">
        <v>842373</v>
      </c>
      <c r="I29">
        <v>204015</v>
      </c>
      <c r="J29">
        <v>159303</v>
      </c>
      <c r="K29">
        <v>136302</v>
      </c>
      <c r="L29">
        <v>84506</v>
      </c>
      <c r="M29">
        <v>28663.8</v>
      </c>
      <c r="N29">
        <v>10106.4</v>
      </c>
      <c r="O29">
        <v>10489.7</v>
      </c>
      <c r="P29">
        <v>635.60400000000004</v>
      </c>
      <c r="Q29">
        <v>0</v>
      </c>
      <c r="R29">
        <v>0</v>
      </c>
    </row>
    <row r="30" spans="1:18" x14ac:dyDescent="0.2">
      <c r="A30">
        <v>24</v>
      </c>
      <c r="B30" t="s">
        <v>201</v>
      </c>
      <c r="C30">
        <v>2017</v>
      </c>
      <c r="D30">
        <v>0</v>
      </c>
      <c r="E30">
        <v>1378.98</v>
      </c>
      <c r="F30">
        <v>22142.799999999999</v>
      </c>
      <c r="G30">
        <v>599243</v>
      </c>
      <c r="H30">
        <v>861076</v>
      </c>
      <c r="I30">
        <v>217551</v>
      </c>
      <c r="J30">
        <v>177030</v>
      </c>
      <c r="K30">
        <v>99594</v>
      </c>
      <c r="L30">
        <v>80791.5</v>
      </c>
      <c r="M30">
        <v>18331.599999999999</v>
      </c>
      <c r="N30">
        <v>9252.3700000000008</v>
      </c>
      <c r="O30">
        <v>12528.8</v>
      </c>
      <c r="P30">
        <v>0</v>
      </c>
      <c r="Q30">
        <v>214.56299999999999</v>
      </c>
      <c r="R30">
        <v>271.69299999999998</v>
      </c>
    </row>
    <row r="31" spans="1:18" x14ac:dyDescent="0.2">
      <c r="A31">
        <v>25</v>
      </c>
      <c r="B31" t="s">
        <v>201</v>
      </c>
      <c r="C31">
        <v>2017</v>
      </c>
      <c r="D31">
        <v>0</v>
      </c>
      <c r="E31">
        <v>727.10799999999995</v>
      </c>
      <c r="F31">
        <v>35040.6</v>
      </c>
      <c r="G31">
        <v>527794</v>
      </c>
      <c r="H31">
        <v>898923</v>
      </c>
      <c r="I31">
        <v>236723</v>
      </c>
      <c r="J31">
        <v>138433</v>
      </c>
      <c r="K31">
        <v>123680</v>
      </c>
      <c r="L31">
        <v>97689.9</v>
      </c>
      <c r="M31">
        <v>18972.599999999999</v>
      </c>
      <c r="N31">
        <v>8291.59</v>
      </c>
      <c r="O31">
        <v>3941.52</v>
      </c>
      <c r="P31">
        <v>3898.31</v>
      </c>
      <c r="Q31">
        <v>341.12200000000001</v>
      </c>
      <c r="R31">
        <v>118.379</v>
      </c>
    </row>
    <row r="32" spans="1:18" x14ac:dyDescent="0.2">
      <c r="A32">
        <v>26</v>
      </c>
      <c r="B32" t="s">
        <v>201</v>
      </c>
      <c r="C32">
        <v>2017</v>
      </c>
      <c r="D32">
        <v>0</v>
      </c>
      <c r="E32">
        <v>4590.0600000000004</v>
      </c>
      <c r="F32">
        <v>22520.799999999999</v>
      </c>
      <c r="G32">
        <v>546675</v>
      </c>
      <c r="H32">
        <v>910396</v>
      </c>
      <c r="I32">
        <v>208345</v>
      </c>
      <c r="J32">
        <v>112621</v>
      </c>
      <c r="K32">
        <v>134298</v>
      </c>
      <c r="L32">
        <v>99798.2</v>
      </c>
      <c r="M32">
        <v>37917</v>
      </c>
      <c r="N32">
        <v>6137.98</v>
      </c>
      <c r="O32">
        <v>7647.44</v>
      </c>
      <c r="P32">
        <v>1126.9100000000001</v>
      </c>
      <c r="Q32">
        <v>678.74199999999996</v>
      </c>
      <c r="R32">
        <v>0</v>
      </c>
    </row>
    <row r="33" spans="1:18" x14ac:dyDescent="0.2">
      <c r="A33">
        <v>27</v>
      </c>
      <c r="B33" t="s">
        <v>201</v>
      </c>
      <c r="C33">
        <v>2017</v>
      </c>
      <c r="D33">
        <v>0</v>
      </c>
      <c r="E33">
        <v>2664.17</v>
      </c>
      <c r="F33">
        <v>26551.200000000001</v>
      </c>
      <c r="G33">
        <v>554132</v>
      </c>
      <c r="H33">
        <v>896613</v>
      </c>
      <c r="I33">
        <v>201615</v>
      </c>
      <c r="J33">
        <v>177766</v>
      </c>
      <c r="K33">
        <v>116432</v>
      </c>
      <c r="L33">
        <v>86634.8</v>
      </c>
      <c r="M33">
        <v>24545.1</v>
      </c>
      <c r="N33">
        <v>9238.59</v>
      </c>
      <c r="O33">
        <v>2561.2800000000002</v>
      </c>
      <c r="P33">
        <v>0</v>
      </c>
      <c r="Q33">
        <v>650.59699999999998</v>
      </c>
      <c r="R33">
        <v>0</v>
      </c>
    </row>
    <row r="34" spans="1:18" x14ac:dyDescent="0.2">
      <c r="A34">
        <v>28</v>
      </c>
      <c r="B34" t="s">
        <v>201</v>
      </c>
      <c r="C34">
        <v>2017</v>
      </c>
      <c r="D34">
        <v>0</v>
      </c>
      <c r="E34">
        <v>942.12900000000002</v>
      </c>
      <c r="F34">
        <v>35096.9</v>
      </c>
      <c r="G34">
        <v>525926</v>
      </c>
      <c r="H34">
        <v>938038</v>
      </c>
      <c r="I34">
        <v>188233</v>
      </c>
      <c r="J34">
        <v>143986</v>
      </c>
      <c r="K34">
        <v>124799</v>
      </c>
      <c r="L34">
        <v>104343</v>
      </c>
      <c r="M34">
        <v>19109.7</v>
      </c>
      <c r="N34">
        <v>5058.38</v>
      </c>
      <c r="O34">
        <v>8386.36</v>
      </c>
      <c r="P34">
        <v>512.57799999999997</v>
      </c>
      <c r="Q34">
        <v>0</v>
      </c>
      <c r="R34">
        <v>0</v>
      </c>
    </row>
    <row r="35" spans="1:18" x14ac:dyDescent="0.2">
      <c r="A35">
        <v>29</v>
      </c>
      <c r="B35" t="s">
        <v>201</v>
      </c>
      <c r="C35">
        <v>2017</v>
      </c>
      <c r="D35">
        <v>0</v>
      </c>
      <c r="E35">
        <v>6060.69</v>
      </c>
      <c r="F35">
        <v>20923.2</v>
      </c>
      <c r="G35">
        <v>534597</v>
      </c>
      <c r="H35">
        <v>927864</v>
      </c>
      <c r="I35">
        <v>191028</v>
      </c>
      <c r="J35">
        <v>143951</v>
      </c>
      <c r="K35">
        <v>134541</v>
      </c>
      <c r="L35">
        <v>104369</v>
      </c>
      <c r="M35">
        <v>21339.200000000001</v>
      </c>
      <c r="N35">
        <v>6646.49</v>
      </c>
      <c r="O35">
        <v>2356.6799999999998</v>
      </c>
      <c r="P35">
        <v>0</v>
      </c>
      <c r="Q35">
        <v>0</v>
      </c>
      <c r="R35">
        <v>0</v>
      </c>
    </row>
    <row r="36" spans="1:18" x14ac:dyDescent="0.2">
      <c r="A36">
        <v>30</v>
      </c>
      <c r="B36" t="s">
        <v>201</v>
      </c>
      <c r="C36">
        <v>2017</v>
      </c>
      <c r="D36">
        <v>0</v>
      </c>
      <c r="E36">
        <v>2830.64</v>
      </c>
      <c r="F36">
        <v>23987</v>
      </c>
      <c r="G36">
        <v>563826</v>
      </c>
      <c r="H36">
        <v>890273</v>
      </c>
      <c r="I36">
        <v>201435</v>
      </c>
      <c r="J36">
        <v>143610</v>
      </c>
      <c r="K36">
        <v>114896</v>
      </c>
      <c r="L36">
        <v>112472</v>
      </c>
      <c r="M36">
        <v>17647.400000000001</v>
      </c>
      <c r="N36">
        <v>10441.1</v>
      </c>
      <c r="O36">
        <v>9962.32</v>
      </c>
      <c r="P36">
        <v>0</v>
      </c>
      <c r="Q36">
        <v>0</v>
      </c>
      <c r="R36">
        <v>0</v>
      </c>
    </row>
    <row r="37" spans="1:18" x14ac:dyDescent="0.2">
      <c r="A37">
        <v>31</v>
      </c>
      <c r="B37" t="s">
        <v>201</v>
      </c>
      <c r="C37">
        <v>2017</v>
      </c>
      <c r="D37">
        <v>0</v>
      </c>
      <c r="E37">
        <v>950.80899999999997</v>
      </c>
      <c r="F37">
        <v>34420.400000000001</v>
      </c>
      <c r="G37">
        <v>570533</v>
      </c>
      <c r="H37">
        <v>853063</v>
      </c>
      <c r="I37">
        <v>223218</v>
      </c>
      <c r="J37">
        <v>148625</v>
      </c>
      <c r="K37">
        <v>139268</v>
      </c>
      <c r="L37">
        <v>94103.8</v>
      </c>
      <c r="M37">
        <v>18706.8</v>
      </c>
      <c r="N37">
        <v>7007.39</v>
      </c>
      <c r="O37">
        <v>9973</v>
      </c>
      <c r="P37">
        <v>1121.1500000000001</v>
      </c>
      <c r="Q37">
        <v>509.27300000000002</v>
      </c>
      <c r="R37">
        <v>0</v>
      </c>
    </row>
    <row r="38" spans="1:18" x14ac:dyDescent="0.2">
      <c r="A38">
        <v>32</v>
      </c>
      <c r="B38" t="s">
        <v>201</v>
      </c>
      <c r="C38">
        <v>2017</v>
      </c>
      <c r="D38">
        <v>0</v>
      </c>
      <c r="E38">
        <v>1479.01</v>
      </c>
      <c r="F38">
        <v>34815.4</v>
      </c>
      <c r="G38">
        <v>531318</v>
      </c>
      <c r="H38">
        <v>920755</v>
      </c>
      <c r="I38">
        <v>206713</v>
      </c>
      <c r="J38">
        <v>139241</v>
      </c>
      <c r="K38">
        <v>110675</v>
      </c>
      <c r="L38">
        <v>119503</v>
      </c>
      <c r="M38">
        <v>14383.2</v>
      </c>
      <c r="N38">
        <v>9720.02</v>
      </c>
      <c r="O38">
        <v>4616.1400000000003</v>
      </c>
      <c r="P38">
        <v>783.25</v>
      </c>
      <c r="Q38">
        <v>634.37</v>
      </c>
      <c r="R38">
        <v>0</v>
      </c>
    </row>
    <row r="39" spans="1:18" x14ac:dyDescent="0.2">
      <c r="A39">
        <v>33</v>
      </c>
      <c r="B39" t="s">
        <v>201</v>
      </c>
      <c r="C39">
        <v>2017</v>
      </c>
      <c r="D39">
        <v>0</v>
      </c>
      <c r="E39">
        <v>664.40200000000004</v>
      </c>
      <c r="F39">
        <v>27644.6</v>
      </c>
      <c r="G39">
        <v>516953</v>
      </c>
      <c r="H39">
        <v>943237</v>
      </c>
      <c r="I39">
        <v>213028</v>
      </c>
      <c r="J39">
        <v>140432</v>
      </c>
      <c r="K39">
        <v>120352</v>
      </c>
      <c r="L39">
        <v>76497.5</v>
      </c>
      <c r="M39">
        <v>33516.800000000003</v>
      </c>
      <c r="N39">
        <v>9350.89</v>
      </c>
      <c r="O39">
        <v>4180.17</v>
      </c>
      <c r="P39">
        <v>0</v>
      </c>
      <c r="Q39">
        <v>0</v>
      </c>
      <c r="R39">
        <v>444.50799999999998</v>
      </c>
    </row>
    <row r="40" spans="1:18" x14ac:dyDescent="0.2">
      <c r="A40">
        <v>34</v>
      </c>
      <c r="B40" t="s">
        <v>201</v>
      </c>
      <c r="C40">
        <v>2017</v>
      </c>
      <c r="D40">
        <v>0</v>
      </c>
      <c r="E40">
        <v>2284.64</v>
      </c>
      <c r="F40">
        <v>25146.799999999999</v>
      </c>
      <c r="G40">
        <v>520432</v>
      </c>
      <c r="H40">
        <v>925087</v>
      </c>
      <c r="I40">
        <v>203714</v>
      </c>
      <c r="J40">
        <v>160169</v>
      </c>
      <c r="K40">
        <v>116447</v>
      </c>
      <c r="L40">
        <v>93795</v>
      </c>
      <c r="M40">
        <v>24653.1</v>
      </c>
      <c r="N40">
        <v>11266.7</v>
      </c>
      <c r="O40">
        <v>6413.88</v>
      </c>
      <c r="P40">
        <v>0</v>
      </c>
      <c r="Q40">
        <v>496.51299999999998</v>
      </c>
      <c r="R40">
        <v>0</v>
      </c>
    </row>
    <row r="41" spans="1:18" x14ac:dyDescent="0.2">
      <c r="A41">
        <v>35</v>
      </c>
      <c r="B41" t="s">
        <v>201</v>
      </c>
      <c r="C41">
        <v>2017</v>
      </c>
      <c r="D41">
        <v>0</v>
      </c>
      <c r="E41">
        <v>1677.21</v>
      </c>
      <c r="F41">
        <v>29303.5</v>
      </c>
      <c r="G41">
        <v>571703</v>
      </c>
      <c r="H41">
        <v>894171</v>
      </c>
      <c r="I41">
        <v>207503</v>
      </c>
      <c r="J41">
        <v>143557</v>
      </c>
      <c r="K41">
        <v>118214</v>
      </c>
      <c r="L41">
        <v>102228</v>
      </c>
      <c r="M41">
        <v>16939.400000000001</v>
      </c>
      <c r="N41">
        <v>4937.95</v>
      </c>
      <c r="O41">
        <v>2174.04</v>
      </c>
      <c r="P41">
        <v>0</v>
      </c>
      <c r="Q41">
        <v>757.25900000000001</v>
      </c>
      <c r="R41">
        <v>339.93299999999999</v>
      </c>
    </row>
    <row r="42" spans="1:18" x14ac:dyDescent="0.2">
      <c r="A42">
        <v>36</v>
      </c>
      <c r="B42" t="s">
        <v>201</v>
      </c>
      <c r="C42">
        <v>2017</v>
      </c>
      <c r="D42">
        <v>0</v>
      </c>
      <c r="E42">
        <v>2658.75</v>
      </c>
      <c r="F42">
        <v>30344.2</v>
      </c>
      <c r="G42">
        <v>503330</v>
      </c>
      <c r="H42">
        <v>957019</v>
      </c>
      <c r="I42">
        <v>212162</v>
      </c>
      <c r="J42">
        <v>133169</v>
      </c>
      <c r="K42">
        <v>137226</v>
      </c>
      <c r="L42">
        <v>93716.9</v>
      </c>
      <c r="M42">
        <v>15811.4</v>
      </c>
      <c r="N42">
        <v>6563.23</v>
      </c>
      <c r="O42">
        <v>7353.43</v>
      </c>
      <c r="P42">
        <v>1352.06</v>
      </c>
      <c r="Q42">
        <v>642.40099999999995</v>
      </c>
      <c r="R42">
        <v>433.25400000000002</v>
      </c>
    </row>
    <row r="43" spans="1:18" x14ac:dyDescent="0.2">
      <c r="A43">
        <v>37</v>
      </c>
      <c r="B43" t="s">
        <v>201</v>
      </c>
      <c r="C43">
        <v>2017</v>
      </c>
      <c r="D43">
        <v>0</v>
      </c>
      <c r="E43">
        <v>1282.97</v>
      </c>
      <c r="F43">
        <v>36027.800000000003</v>
      </c>
      <c r="G43">
        <v>559533</v>
      </c>
      <c r="H43">
        <v>899678</v>
      </c>
      <c r="I43">
        <v>210698</v>
      </c>
      <c r="J43">
        <v>132960</v>
      </c>
      <c r="K43">
        <v>123742</v>
      </c>
      <c r="L43">
        <v>87796.9</v>
      </c>
      <c r="M43">
        <v>20299.3</v>
      </c>
      <c r="N43">
        <v>12712.7</v>
      </c>
      <c r="O43">
        <v>6332.83</v>
      </c>
      <c r="P43">
        <v>786.47400000000005</v>
      </c>
      <c r="Q43">
        <v>0</v>
      </c>
      <c r="R43">
        <v>289.911</v>
      </c>
    </row>
    <row r="44" spans="1:18" x14ac:dyDescent="0.2">
      <c r="A44">
        <v>38</v>
      </c>
      <c r="B44" t="s">
        <v>201</v>
      </c>
      <c r="C44">
        <v>2017</v>
      </c>
      <c r="D44">
        <v>0</v>
      </c>
      <c r="E44">
        <v>2489.2600000000002</v>
      </c>
      <c r="F44">
        <v>32874.800000000003</v>
      </c>
      <c r="G44">
        <v>597864</v>
      </c>
      <c r="H44">
        <v>856625</v>
      </c>
      <c r="I44">
        <v>205499</v>
      </c>
      <c r="J44">
        <v>159533</v>
      </c>
      <c r="K44">
        <v>124729</v>
      </c>
      <c r="L44">
        <v>100602</v>
      </c>
      <c r="M44">
        <v>8594.92</v>
      </c>
      <c r="N44">
        <v>6251.27</v>
      </c>
      <c r="O44">
        <v>5214.8900000000003</v>
      </c>
      <c r="P44">
        <v>1267.56</v>
      </c>
      <c r="Q44">
        <v>468.14699999999999</v>
      </c>
      <c r="R44">
        <v>351.71699999999998</v>
      </c>
    </row>
    <row r="45" spans="1:18" x14ac:dyDescent="0.2">
      <c r="A45">
        <v>39</v>
      </c>
      <c r="B45" t="s">
        <v>201</v>
      </c>
      <c r="C45">
        <v>2017</v>
      </c>
      <c r="D45">
        <v>0</v>
      </c>
      <c r="E45">
        <v>2534.38</v>
      </c>
      <c r="F45">
        <v>26404.6</v>
      </c>
      <c r="G45">
        <v>552697</v>
      </c>
      <c r="H45">
        <v>910731</v>
      </c>
      <c r="I45">
        <v>227704</v>
      </c>
      <c r="J45">
        <v>138471</v>
      </c>
      <c r="K45">
        <v>120728</v>
      </c>
      <c r="L45">
        <v>92077.1</v>
      </c>
      <c r="M45">
        <v>14245.5</v>
      </c>
      <c r="N45">
        <v>5527.64</v>
      </c>
      <c r="O45">
        <v>9969.2199999999993</v>
      </c>
      <c r="P45">
        <v>1387.51</v>
      </c>
      <c r="Q45">
        <v>125.616</v>
      </c>
      <c r="R45">
        <v>0</v>
      </c>
    </row>
    <row r="46" spans="1:18" x14ac:dyDescent="0.2">
      <c r="A46">
        <v>40</v>
      </c>
      <c r="B46" t="s">
        <v>201</v>
      </c>
      <c r="C46">
        <v>2017</v>
      </c>
      <c r="D46">
        <v>0</v>
      </c>
      <c r="E46">
        <v>2267.71</v>
      </c>
      <c r="F46">
        <v>34439.699999999997</v>
      </c>
      <c r="G46">
        <v>563720</v>
      </c>
      <c r="H46">
        <v>888172</v>
      </c>
      <c r="I46">
        <v>204488</v>
      </c>
      <c r="J46">
        <v>151996</v>
      </c>
      <c r="K46">
        <v>128234</v>
      </c>
      <c r="L46">
        <v>85157.6</v>
      </c>
      <c r="M46">
        <v>24827</v>
      </c>
      <c r="N46">
        <v>9904.8799999999992</v>
      </c>
      <c r="O46">
        <v>5970.13</v>
      </c>
      <c r="P46">
        <v>0</v>
      </c>
      <c r="Q46">
        <v>562.33000000000004</v>
      </c>
      <c r="R46">
        <v>0</v>
      </c>
    </row>
    <row r="47" spans="1:18" x14ac:dyDescent="0.2">
      <c r="A47">
        <v>41</v>
      </c>
      <c r="B47" t="s">
        <v>201</v>
      </c>
      <c r="C47">
        <v>2017</v>
      </c>
      <c r="D47">
        <v>0</v>
      </c>
      <c r="E47">
        <v>3600.59</v>
      </c>
      <c r="F47">
        <v>18355.400000000001</v>
      </c>
      <c r="G47">
        <v>593790</v>
      </c>
      <c r="H47">
        <v>862234</v>
      </c>
      <c r="I47">
        <v>227731</v>
      </c>
      <c r="J47">
        <v>143038</v>
      </c>
      <c r="K47">
        <v>116329</v>
      </c>
      <c r="L47">
        <v>86603.8</v>
      </c>
      <c r="M47">
        <v>32962.1</v>
      </c>
      <c r="N47">
        <v>5629.99</v>
      </c>
      <c r="O47">
        <v>8123.43</v>
      </c>
      <c r="P47">
        <v>0</v>
      </c>
      <c r="Q47">
        <v>0</v>
      </c>
      <c r="R47">
        <v>0</v>
      </c>
    </row>
    <row r="48" spans="1:18" x14ac:dyDescent="0.2">
      <c r="A48">
        <v>42</v>
      </c>
      <c r="B48" t="s">
        <v>201</v>
      </c>
      <c r="C48">
        <v>2017</v>
      </c>
      <c r="D48">
        <v>0</v>
      </c>
      <c r="E48">
        <v>0</v>
      </c>
      <c r="F48">
        <v>46797.8</v>
      </c>
      <c r="G48">
        <v>546062</v>
      </c>
      <c r="H48">
        <v>900943</v>
      </c>
      <c r="I48">
        <v>211115</v>
      </c>
      <c r="J48">
        <v>144971</v>
      </c>
      <c r="K48">
        <v>132361</v>
      </c>
      <c r="L48">
        <v>85311.2</v>
      </c>
      <c r="M48">
        <v>23801.4</v>
      </c>
      <c r="N48">
        <v>4947.0200000000004</v>
      </c>
      <c r="O48">
        <v>5757.34</v>
      </c>
      <c r="P48">
        <v>0</v>
      </c>
      <c r="Q48">
        <v>0</v>
      </c>
      <c r="R48">
        <v>158.684</v>
      </c>
    </row>
    <row r="49" spans="1:18" x14ac:dyDescent="0.2">
      <c r="A49">
        <v>43</v>
      </c>
      <c r="B49" t="s">
        <v>201</v>
      </c>
      <c r="C49">
        <v>2017</v>
      </c>
      <c r="D49">
        <v>0</v>
      </c>
      <c r="E49">
        <v>1317.75</v>
      </c>
      <c r="F49">
        <v>35649.800000000003</v>
      </c>
      <c r="G49">
        <v>562871</v>
      </c>
      <c r="H49">
        <v>876496</v>
      </c>
      <c r="I49">
        <v>203704</v>
      </c>
      <c r="J49">
        <v>150778</v>
      </c>
      <c r="K49">
        <v>133503</v>
      </c>
      <c r="L49">
        <v>105269</v>
      </c>
      <c r="M49">
        <v>19019.2</v>
      </c>
      <c r="N49">
        <v>7248.61</v>
      </c>
      <c r="O49">
        <v>508.18900000000002</v>
      </c>
      <c r="P49">
        <v>1150.5999999999999</v>
      </c>
      <c r="Q49">
        <v>582.04700000000003</v>
      </c>
      <c r="R49">
        <v>452.11900000000003</v>
      </c>
    </row>
    <row r="50" spans="1:18" x14ac:dyDescent="0.2">
      <c r="A50">
        <v>44</v>
      </c>
      <c r="B50" t="s">
        <v>201</v>
      </c>
      <c r="C50">
        <v>2017</v>
      </c>
      <c r="D50">
        <v>0</v>
      </c>
      <c r="E50">
        <v>2026.36</v>
      </c>
      <c r="F50">
        <v>32056.3</v>
      </c>
      <c r="G50">
        <v>560717</v>
      </c>
      <c r="H50">
        <v>847107</v>
      </c>
      <c r="I50">
        <v>251470</v>
      </c>
      <c r="J50">
        <v>150344</v>
      </c>
      <c r="K50">
        <v>110322</v>
      </c>
      <c r="L50">
        <v>103731</v>
      </c>
      <c r="M50">
        <v>30168.799999999999</v>
      </c>
      <c r="N50">
        <v>5418.18</v>
      </c>
      <c r="O50">
        <v>1494.76</v>
      </c>
      <c r="P50">
        <v>0</v>
      </c>
      <c r="Q50">
        <v>489.83699999999999</v>
      </c>
      <c r="R50">
        <v>0</v>
      </c>
    </row>
    <row r="51" spans="1:18" x14ac:dyDescent="0.2">
      <c r="A51">
        <v>45</v>
      </c>
      <c r="B51" t="s">
        <v>201</v>
      </c>
      <c r="C51">
        <v>2017</v>
      </c>
      <c r="D51">
        <v>0</v>
      </c>
      <c r="E51">
        <v>805.97799999999995</v>
      </c>
      <c r="F51">
        <v>26165</v>
      </c>
      <c r="G51">
        <v>557543</v>
      </c>
      <c r="H51">
        <v>893218</v>
      </c>
      <c r="I51">
        <v>228372</v>
      </c>
      <c r="J51">
        <v>135639</v>
      </c>
      <c r="K51">
        <v>115503</v>
      </c>
      <c r="L51">
        <v>110277</v>
      </c>
      <c r="M51">
        <v>13887</v>
      </c>
      <c r="N51">
        <v>5097.1099999999997</v>
      </c>
      <c r="O51">
        <v>5844.18</v>
      </c>
      <c r="P51">
        <v>0</v>
      </c>
      <c r="Q51">
        <v>0</v>
      </c>
      <c r="R51">
        <v>126.827</v>
      </c>
    </row>
    <row r="52" spans="1:18" x14ac:dyDescent="0.2">
      <c r="A52">
        <v>46</v>
      </c>
      <c r="B52" t="s">
        <v>201</v>
      </c>
      <c r="C52">
        <v>2017</v>
      </c>
      <c r="D52">
        <v>0</v>
      </c>
      <c r="E52">
        <v>941.15800000000002</v>
      </c>
      <c r="F52">
        <v>26923.599999999999</v>
      </c>
      <c r="G52">
        <v>549418</v>
      </c>
      <c r="H52">
        <v>894132</v>
      </c>
      <c r="I52">
        <v>224576</v>
      </c>
      <c r="J52">
        <v>156618</v>
      </c>
      <c r="K52">
        <v>124591</v>
      </c>
      <c r="L52">
        <v>75971.899999999994</v>
      </c>
      <c r="M52">
        <v>28276.9</v>
      </c>
      <c r="N52">
        <v>5820.81</v>
      </c>
      <c r="O52">
        <v>7414.84</v>
      </c>
      <c r="P52">
        <v>1145.5899999999999</v>
      </c>
      <c r="Q52">
        <v>0</v>
      </c>
      <c r="R52">
        <v>364.18099999999998</v>
      </c>
    </row>
    <row r="53" spans="1:18" x14ac:dyDescent="0.2">
      <c r="A53">
        <v>47</v>
      </c>
      <c r="B53" t="s">
        <v>201</v>
      </c>
      <c r="C53">
        <v>2017</v>
      </c>
      <c r="D53">
        <v>0</v>
      </c>
      <c r="E53">
        <v>3805.34</v>
      </c>
      <c r="F53">
        <v>34083.199999999997</v>
      </c>
      <c r="G53">
        <v>537108</v>
      </c>
      <c r="H53">
        <v>908416</v>
      </c>
      <c r="I53">
        <v>208264</v>
      </c>
      <c r="J53">
        <v>158890</v>
      </c>
      <c r="K53">
        <v>129341</v>
      </c>
      <c r="L53">
        <v>79993.600000000006</v>
      </c>
      <c r="M53">
        <v>19845.099999999999</v>
      </c>
      <c r="N53">
        <v>3612.84</v>
      </c>
      <c r="O53">
        <v>10531.2</v>
      </c>
      <c r="P53">
        <v>0</v>
      </c>
      <c r="Q53">
        <v>623.74300000000005</v>
      </c>
      <c r="R53">
        <v>333.10500000000002</v>
      </c>
    </row>
    <row r="54" spans="1:18" x14ac:dyDescent="0.2">
      <c r="A54">
        <v>48</v>
      </c>
      <c r="B54" t="s">
        <v>201</v>
      </c>
      <c r="C54">
        <v>2017</v>
      </c>
      <c r="D54">
        <v>0</v>
      </c>
      <c r="E54">
        <v>1567.2</v>
      </c>
      <c r="F54">
        <v>28216.2</v>
      </c>
      <c r="G54">
        <v>538124</v>
      </c>
      <c r="H54">
        <v>923700</v>
      </c>
      <c r="I54">
        <v>212147</v>
      </c>
      <c r="J54">
        <v>141965</v>
      </c>
      <c r="K54">
        <v>112458</v>
      </c>
      <c r="L54">
        <v>99052.6</v>
      </c>
      <c r="M54">
        <v>25177.200000000001</v>
      </c>
      <c r="N54">
        <v>5780.79</v>
      </c>
      <c r="O54">
        <v>11865.3</v>
      </c>
      <c r="P54">
        <v>0</v>
      </c>
      <c r="Q54">
        <v>365.82600000000002</v>
      </c>
      <c r="R54">
        <v>221.69800000000001</v>
      </c>
    </row>
    <row r="55" spans="1:18" x14ac:dyDescent="0.2">
      <c r="A55">
        <v>49</v>
      </c>
      <c r="B55" t="s">
        <v>201</v>
      </c>
      <c r="C55">
        <v>2017</v>
      </c>
      <c r="D55">
        <v>0</v>
      </c>
      <c r="E55">
        <v>2034.56</v>
      </c>
      <c r="F55">
        <v>17298.900000000001</v>
      </c>
      <c r="G55">
        <v>569138</v>
      </c>
      <c r="H55">
        <v>877554</v>
      </c>
      <c r="I55">
        <v>226222</v>
      </c>
      <c r="J55">
        <v>152611</v>
      </c>
      <c r="K55">
        <v>119424</v>
      </c>
      <c r="L55">
        <v>95590</v>
      </c>
      <c r="M55">
        <v>15811.3</v>
      </c>
      <c r="N55">
        <v>9386.93</v>
      </c>
      <c r="O55">
        <v>11008.1</v>
      </c>
      <c r="P55">
        <v>429.23200000000003</v>
      </c>
      <c r="Q55">
        <v>651.34100000000001</v>
      </c>
      <c r="R55">
        <v>0</v>
      </c>
    </row>
    <row r="56" spans="1:18" x14ac:dyDescent="0.2">
      <c r="A56">
        <v>50</v>
      </c>
      <c r="B56" t="s">
        <v>201</v>
      </c>
      <c r="C56">
        <v>2017</v>
      </c>
      <c r="D56">
        <v>0</v>
      </c>
      <c r="E56">
        <v>1206.0999999999999</v>
      </c>
      <c r="F56">
        <v>37218.6</v>
      </c>
      <c r="G56">
        <v>533109</v>
      </c>
      <c r="H56">
        <v>929261</v>
      </c>
      <c r="I56">
        <v>216815</v>
      </c>
      <c r="J56">
        <v>120833</v>
      </c>
      <c r="K56">
        <v>122381</v>
      </c>
      <c r="L56">
        <v>111694</v>
      </c>
      <c r="M56">
        <v>14819.6</v>
      </c>
      <c r="N56">
        <v>10571.7</v>
      </c>
      <c r="O56">
        <v>7544.34</v>
      </c>
      <c r="P56">
        <v>0</v>
      </c>
      <c r="Q56">
        <v>0</v>
      </c>
      <c r="R56">
        <v>218.75700000000001</v>
      </c>
    </row>
    <row r="57" spans="1:18" x14ac:dyDescent="0.2">
      <c r="A57">
        <v>51</v>
      </c>
      <c r="B57" t="s">
        <v>201</v>
      </c>
      <c r="C57">
        <v>2017</v>
      </c>
      <c r="D57">
        <v>0</v>
      </c>
      <c r="E57">
        <v>4151.07</v>
      </c>
      <c r="F57">
        <v>32544.3</v>
      </c>
      <c r="G57">
        <v>525226</v>
      </c>
      <c r="H57">
        <v>918220</v>
      </c>
      <c r="I57">
        <v>208651</v>
      </c>
      <c r="J57">
        <v>156892</v>
      </c>
      <c r="K57">
        <v>112401</v>
      </c>
      <c r="L57">
        <v>100280</v>
      </c>
      <c r="M57">
        <v>16983.599999999999</v>
      </c>
      <c r="N57">
        <v>5623.79</v>
      </c>
      <c r="O57">
        <v>11018.4</v>
      </c>
      <c r="P57">
        <v>617.02599999999995</v>
      </c>
      <c r="Q57">
        <v>157.571</v>
      </c>
      <c r="R57">
        <v>0</v>
      </c>
    </row>
    <row r="58" spans="1:18" x14ac:dyDescent="0.2">
      <c r="A58">
        <v>52</v>
      </c>
      <c r="B58" t="s">
        <v>201</v>
      </c>
      <c r="C58">
        <v>2017</v>
      </c>
      <c r="D58">
        <v>0</v>
      </c>
      <c r="E58">
        <v>2505.7600000000002</v>
      </c>
      <c r="F58">
        <v>30558.9</v>
      </c>
      <c r="G58">
        <v>544598</v>
      </c>
      <c r="H58">
        <v>879438</v>
      </c>
      <c r="I58">
        <v>223355</v>
      </c>
      <c r="J58">
        <v>138894</v>
      </c>
      <c r="K58">
        <v>156909</v>
      </c>
      <c r="L58">
        <v>95447.1</v>
      </c>
      <c r="M58">
        <v>20657.5</v>
      </c>
      <c r="N58">
        <v>6715.23</v>
      </c>
      <c r="O58">
        <v>1974.55</v>
      </c>
      <c r="P58">
        <v>3715.95</v>
      </c>
      <c r="Q58">
        <v>0</v>
      </c>
      <c r="R58">
        <v>0</v>
      </c>
    </row>
    <row r="59" spans="1:18" x14ac:dyDescent="0.2">
      <c r="A59">
        <v>53</v>
      </c>
      <c r="B59" t="s">
        <v>201</v>
      </c>
      <c r="C59">
        <v>2017</v>
      </c>
      <c r="D59">
        <v>0</v>
      </c>
      <c r="E59">
        <v>1661.94</v>
      </c>
      <c r="F59">
        <v>28219.7</v>
      </c>
      <c r="G59">
        <v>561512</v>
      </c>
      <c r="H59">
        <v>902683</v>
      </c>
      <c r="I59">
        <v>218868</v>
      </c>
      <c r="J59">
        <v>127949</v>
      </c>
      <c r="K59">
        <v>122564</v>
      </c>
      <c r="L59">
        <v>100373</v>
      </c>
      <c r="M59">
        <v>17333.400000000001</v>
      </c>
      <c r="N59">
        <v>3106.91</v>
      </c>
      <c r="O59">
        <v>13427.1</v>
      </c>
      <c r="P59">
        <v>1352.2</v>
      </c>
      <c r="Q59">
        <v>0</v>
      </c>
      <c r="R59">
        <v>0</v>
      </c>
    </row>
    <row r="60" spans="1:18" x14ac:dyDescent="0.2">
      <c r="A60">
        <v>54</v>
      </c>
      <c r="B60" t="s">
        <v>201</v>
      </c>
      <c r="C60">
        <v>2017</v>
      </c>
      <c r="D60">
        <v>0</v>
      </c>
      <c r="E60">
        <v>1816.53</v>
      </c>
      <c r="F60">
        <v>25759.7</v>
      </c>
      <c r="G60">
        <v>545586</v>
      </c>
      <c r="H60">
        <v>892895</v>
      </c>
      <c r="I60">
        <v>252799</v>
      </c>
      <c r="J60">
        <v>129882</v>
      </c>
      <c r="K60">
        <v>113976</v>
      </c>
      <c r="L60">
        <v>98759.7</v>
      </c>
      <c r="M60">
        <v>21560</v>
      </c>
      <c r="N60">
        <v>9013.9699999999993</v>
      </c>
      <c r="O60">
        <v>4675.47</v>
      </c>
      <c r="P60">
        <v>338.62799999999999</v>
      </c>
      <c r="Q60">
        <v>0</v>
      </c>
      <c r="R60">
        <v>0</v>
      </c>
    </row>
    <row r="61" spans="1:18" x14ac:dyDescent="0.2">
      <c r="A61">
        <v>55</v>
      </c>
      <c r="B61" t="s">
        <v>201</v>
      </c>
      <c r="C61">
        <v>2017</v>
      </c>
      <c r="D61">
        <v>0</v>
      </c>
      <c r="E61">
        <v>3049.76</v>
      </c>
      <c r="F61">
        <v>35868.6</v>
      </c>
      <c r="G61">
        <v>554161</v>
      </c>
      <c r="H61">
        <v>870203</v>
      </c>
      <c r="I61">
        <v>218425</v>
      </c>
      <c r="J61">
        <v>151637</v>
      </c>
      <c r="K61">
        <v>135464</v>
      </c>
      <c r="L61">
        <v>97782.1</v>
      </c>
      <c r="M61">
        <v>16501.400000000001</v>
      </c>
      <c r="N61">
        <v>10325</v>
      </c>
      <c r="O61">
        <v>1899.48</v>
      </c>
      <c r="P61">
        <v>0</v>
      </c>
      <c r="Q61">
        <v>0</v>
      </c>
      <c r="R61">
        <v>186.459</v>
      </c>
    </row>
    <row r="62" spans="1:18" x14ac:dyDescent="0.2">
      <c r="A62">
        <v>56</v>
      </c>
      <c r="B62" t="s">
        <v>201</v>
      </c>
      <c r="C62">
        <v>2017</v>
      </c>
      <c r="D62">
        <v>0</v>
      </c>
      <c r="E62">
        <v>59.213000000000001</v>
      </c>
      <c r="F62">
        <v>42211.9</v>
      </c>
      <c r="G62">
        <v>532900</v>
      </c>
      <c r="H62">
        <v>873230</v>
      </c>
      <c r="I62">
        <v>226271</v>
      </c>
      <c r="J62">
        <v>157371</v>
      </c>
      <c r="K62">
        <v>130502</v>
      </c>
      <c r="L62">
        <v>96677.5</v>
      </c>
      <c r="M62">
        <v>20579.5</v>
      </c>
      <c r="N62">
        <v>8572.34</v>
      </c>
      <c r="O62">
        <v>2636.61</v>
      </c>
      <c r="P62">
        <v>0</v>
      </c>
      <c r="Q62">
        <v>0</v>
      </c>
      <c r="R62">
        <v>0</v>
      </c>
    </row>
    <row r="63" spans="1:18" x14ac:dyDescent="0.2">
      <c r="A63">
        <v>57</v>
      </c>
      <c r="B63" t="s">
        <v>201</v>
      </c>
      <c r="C63">
        <v>2017</v>
      </c>
      <c r="D63">
        <v>0</v>
      </c>
      <c r="E63">
        <v>463.62099999999998</v>
      </c>
      <c r="F63">
        <v>26419.7</v>
      </c>
      <c r="G63">
        <v>589751</v>
      </c>
      <c r="H63">
        <v>874664</v>
      </c>
      <c r="I63">
        <v>208265</v>
      </c>
      <c r="J63">
        <v>147185</v>
      </c>
      <c r="K63">
        <v>124071</v>
      </c>
      <c r="L63">
        <v>96979.7</v>
      </c>
      <c r="M63">
        <v>17174.400000000001</v>
      </c>
      <c r="N63">
        <v>5219.71</v>
      </c>
      <c r="O63">
        <v>9640.7099999999991</v>
      </c>
      <c r="P63">
        <v>0</v>
      </c>
      <c r="Q63">
        <v>581.76800000000003</v>
      </c>
      <c r="R63">
        <v>416.64800000000002</v>
      </c>
    </row>
    <row r="64" spans="1:18" x14ac:dyDescent="0.2">
      <c r="A64">
        <v>58</v>
      </c>
      <c r="B64" t="s">
        <v>201</v>
      </c>
      <c r="C64">
        <v>2017</v>
      </c>
      <c r="D64">
        <v>0</v>
      </c>
      <c r="E64">
        <v>4118.49</v>
      </c>
      <c r="F64">
        <v>30526.3</v>
      </c>
      <c r="G64">
        <v>517883</v>
      </c>
      <c r="H64">
        <v>884702</v>
      </c>
      <c r="I64">
        <v>258006</v>
      </c>
      <c r="J64">
        <v>130932</v>
      </c>
      <c r="K64">
        <v>133629</v>
      </c>
      <c r="L64">
        <v>90156.6</v>
      </c>
      <c r="M64">
        <v>14606.4</v>
      </c>
      <c r="N64">
        <v>13398.7</v>
      </c>
      <c r="O64">
        <v>6077.31</v>
      </c>
      <c r="P64">
        <v>0</v>
      </c>
      <c r="Q64">
        <v>774.53200000000004</v>
      </c>
      <c r="R64">
        <v>0</v>
      </c>
    </row>
    <row r="65" spans="1:18" x14ac:dyDescent="0.2">
      <c r="A65">
        <v>59</v>
      </c>
      <c r="B65" t="s">
        <v>201</v>
      </c>
      <c r="C65">
        <v>2017</v>
      </c>
      <c r="D65">
        <v>0</v>
      </c>
      <c r="E65">
        <v>4390.1099999999997</v>
      </c>
      <c r="F65">
        <v>25319.3</v>
      </c>
      <c r="G65">
        <v>538190</v>
      </c>
      <c r="H65">
        <v>893193</v>
      </c>
      <c r="I65">
        <v>229226</v>
      </c>
      <c r="J65">
        <v>174412</v>
      </c>
      <c r="K65">
        <v>112473</v>
      </c>
      <c r="L65">
        <v>88773.5</v>
      </c>
      <c r="M65">
        <v>19688.3</v>
      </c>
      <c r="N65">
        <v>10178</v>
      </c>
      <c r="O65">
        <v>3481.87</v>
      </c>
      <c r="P65">
        <v>386.678</v>
      </c>
      <c r="Q65">
        <v>659.74699999999996</v>
      </c>
      <c r="R65">
        <v>223.31899999999999</v>
      </c>
    </row>
    <row r="66" spans="1:18" x14ac:dyDescent="0.2">
      <c r="A66">
        <v>60</v>
      </c>
      <c r="B66" t="s">
        <v>201</v>
      </c>
      <c r="C66">
        <v>2017</v>
      </c>
      <c r="D66">
        <v>0</v>
      </c>
      <c r="E66">
        <v>935.44200000000001</v>
      </c>
      <c r="F66">
        <v>25089.200000000001</v>
      </c>
      <c r="G66">
        <v>529638</v>
      </c>
      <c r="H66">
        <v>921088</v>
      </c>
      <c r="I66">
        <v>209943</v>
      </c>
      <c r="J66">
        <v>132583</v>
      </c>
      <c r="K66">
        <v>120371</v>
      </c>
      <c r="L66">
        <v>100220</v>
      </c>
      <c r="M66">
        <v>21038.400000000001</v>
      </c>
      <c r="N66">
        <v>8817.84</v>
      </c>
      <c r="O66">
        <v>14174.6</v>
      </c>
      <c r="P66">
        <v>1572.86</v>
      </c>
      <c r="Q66">
        <v>0</v>
      </c>
      <c r="R66">
        <v>0</v>
      </c>
    </row>
    <row r="67" spans="1:18" x14ac:dyDescent="0.2">
      <c r="A67">
        <v>61</v>
      </c>
      <c r="B67" t="s">
        <v>201</v>
      </c>
      <c r="C67">
        <v>2017</v>
      </c>
      <c r="D67">
        <v>0</v>
      </c>
      <c r="E67">
        <v>1588.35</v>
      </c>
      <c r="F67">
        <v>40083.9</v>
      </c>
      <c r="G67">
        <v>528123</v>
      </c>
      <c r="H67">
        <v>931450</v>
      </c>
      <c r="I67">
        <v>190920</v>
      </c>
      <c r="J67">
        <v>137321</v>
      </c>
      <c r="K67">
        <v>112629</v>
      </c>
      <c r="L67">
        <v>112766</v>
      </c>
      <c r="M67">
        <v>25556.9</v>
      </c>
      <c r="N67">
        <v>10637.2</v>
      </c>
      <c r="O67">
        <v>6995.31</v>
      </c>
      <c r="P67">
        <v>0</v>
      </c>
      <c r="Q67">
        <v>0</v>
      </c>
      <c r="R67">
        <v>0</v>
      </c>
    </row>
    <row r="68" spans="1:18" x14ac:dyDescent="0.2">
      <c r="A68">
        <v>62</v>
      </c>
      <c r="B68" t="s">
        <v>201</v>
      </c>
      <c r="C68">
        <v>2017</v>
      </c>
      <c r="D68">
        <v>0</v>
      </c>
      <c r="E68">
        <v>2475.36</v>
      </c>
      <c r="F68">
        <v>25444</v>
      </c>
      <c r="G68">
        <v>536330</v>
      </c>
      <c r="H68">
        <v>886811</v>
      </c>
      <c r="I68">
        <v>230407</v>
      </c>
      <c r="J68">
        <v>151037</v>
      </c>
      <c r="K68">
        <v>120891</v>
      </c>
      <c r="L68">
        <v>100518</v>
      </c>
      <c r="M68">
        <v>27595.5</v>
      </c>
      <c r="N68">
        <v>9131.5300000000007</v>
      </c>
      <c r="O68">
        <v>6981.32</v>
      </c>
      <c r="P68">
        <v>0</v>
      </c>
      <c r="Q68">
        <v>572.38699999999994</v>
      </c>
      <c r="R68">
        <v>0</v>
      </c>
    </row>
    <row r="69" spans="1:18" x14ac:dyDescent="0.2">
      <c r="A69">
        <v>63</v>
      </c>
      <c r="B69" t="s">
        <v>201</v>
      </c>
      <c r="C69">
        <v>2017</v>
      </c>
      <c r="D69">
        <v>0</v>
      </c>
      <c r="E69">
        <v>6461.54</v>
      </c>
      <c r="F69">
        <v>34863.300000000003</v>
      </c>
      <c r="G69">
        <v>557817</v>
      </c>
      <c r="H69">
        <v>908959</v>
      </c>
      <c r="I69">
        <v>188269</v>
      </c>
      <c r="J69">
        <v>137937</v>
      </c>
      <c r="K69">
        <v>146066</v>
      </c>
      <c r="L69">
        <v>82442.2</v>
      </c>
      <c r="M69">
        <v>27607</v>
      </c>
      <c r="N69">
        <v>1895.06</v>
      </c>
      <c r="O69">
        <v>8996.57</v>
      </c>
      <c r="P69">
        <v>0</v>
      </c>
      <c r="Q69">
        <v>0</v>
      </c>
      <c r="R69">
        <v>0</v>
      </c>
    </row>
    <row r="70" spans="1:18" x14ac:dyDescent="0.2">
      <c r="A70">
        <v>64</v>
      </c>
      <c r="B70" t="s">
        <v>201</v>
      </c>
      <c r="C70">
        <v>2017</v>
      </c>
      <c r="D70">
        <v>0</v>
      </c>
      <c r="E70">
        <v>895.21900000000005</v>
      </c>
      <c r="F70">
        <v>22372.6</v>
      </c>
      <c r="G70">
        <v>561721</v>
      </c>
      <c r="H70">
        <v>885988</v>
      </c>
      <c r="I70">
        <v>205016</v>
      </c>
      <c r="J70">
        <v>142395</v>
      </c>
      <c r="K70">
        <v>133003</v>
      </c>
      <c r="L70">
        <v>95829.7</v>
      </c>
      <c r="M70">
        <v>30278.2</v>
      </c>
      <c r="N70">
        <v>8568.9500000000007</v>
      </c>
      <c r="O70">
        <v>8967</v>
      </c>
      <c r="P70">
        <v>0</v>
      </c>
      <c r="Q70">
        <v>0</v>
      </c>
      <c r="R70">
        <v>0</v>
      </c>
    </row>
    <row r="71" spans="1:18" x14ac:dyDescent="0.2">
      <c r="A71">
        <v>65</v>
      </c>
      <c r="B71" t="s">
        <v>201</v>
      </c>
      <c r="C71">
        <v>2017</v>
      </c>
      <c r="D71">
        <v>0</v>
      </c>
      <c r="E71">
        <v>1045.04</v>
      </c>
      <c r="F71">
        <v>34576.400000000001</v>
      </c>
      <c r="G71">
        <v>583056</v>
      </c>
      <c r="H71">
        <v>854821</v>
      </c>
      <c r="I71">
        <v>231320</v>
      </c>
      <c r="J71">
        <v>146947</v>
      </c>
      <c r="K71">
        <v>122797</v>
      </c>
      <c r="L71">
        <v>86544.4</v>
      </c>
      <c r="M71">
        <v>21199.5</v>
      </c>
      <c r="N71">
        <v>4363.3100000000004</v>
      </c>
      <c r="O71">
        <v>12233.6</v>
      </c>
      <c r="P71">
        <v>0</v>
      </c>
      <c r="Q71">
        <v>0</v>
      </c>
      <c r="R71">
        <v>455.11399999999998</v>
      </c>
    </row>
    <row r="72" spans="1:18" x14ac:dyDescent="0.2">
      <c r="A72">
        <v>66</v>
      </c>
      <c r="B72" t="s">
        <v>201</v>
      </c>
      <c r="C72">
        <v>2017</v>
      </c>
      <c r="D72">
        <v>0</v>
      </c>
      <c r="E72">
        <v>2791.61</v>
      </c>
      <c r="F72">
        <v>32439.4</v>
      </c>
      <c r="G72">
        <v>533556</v>
      </c>
      <c r="H72">
        <v>907436</v>
      </c>
      <c r="I72">
        <v>231910</v>
      </c>
      <c r="J72">
        <v>140062</v>
      </c>
      <c r="K72">
        <v>123249</v>
      </c>
      <c r="L72">
        <v>82898.899999999994</v>
      </c>
      <c r="M72">
        <v>23939.1</v>
      </c>
      <c r="N72">
        <v>10731.8</v>
      </c>
      <c r="O72">
        <v>5313.68</v>
      </c>
      <c r="P72">
        <v>1288.04</v>
      </c>
      <c r="Q72">
        <v>0</v>
      </c>
      <c r="R72">
        <v>260.101</v>
      </c>
    </row>
    <row r="73" spans="1:18" x14ac:dyDescent="0.2">
      <c r="A73">
        <v>67</v>
      </c>
      <c r="B73" t="s">
        <v>201</v>
      </c>
      <c r="C73">
        <v>2017</v>
      </c>
      <c r="D73">
        <v>0</v>
      </c>
      <c r="E73">
        <v>174.809</v>
      </c>
      <c r="F73">
        <v>37901.800000000003</v>
      </c>
      <c r="G73">
        <v>521828</v>
      </c>
      <c r="H73">
        <v>912611</v>
      </c>
      <c r="I73">
        <v>230476</v>
      </c>
      <c r="J73">
        <v>138674</v>
      </c>
      <c r="K73">
        <v>120548</v>
      </c>
      <c r="L73">
        <v>95052</v>
      </c>
      <c r="M73">
        <v>25776.7</v>
      </c>
      <c r="N73">
        <v>11948</v>
      </c>
      <c r="O73">
        <v>3354.64</v>
      </c>
      <c r="P73">
        <v>463.14100000000002</v>
      </c>
      <c r="Q73">
        <v>215.70400000000001</v>
      </c>
      <c r="R73">
        <v>242.285</v>
      </c>
    </row>
    <row r="74" spans="1:18" x14ac:dyDescent="0.2">
      <c r="A74">
        <v>68</v>
      </c>
      <c r="B74" t="s">
        <v>201</v>
      </c>
      <c r="C74">
        <v>2017</v>
      </c>
      <c r="D74">
        <v>0</v>
      </c>
      <c r="E74">
        <v>2630.7</v>
      </c>
      <c r="F74">
        <v>31980.2</v>
      </c>
      <c r="G74">
        <v>544789</v>
      </c>
      <c r="H74">
        <v>912756</v>
      </c>
      <c r="I74">
        <v>202787</v>
      </c>
      <c r="J74">
        <v>155151</v>
      </c>
      <c r="K74">
        <v>112260</v>
      </c>
      <c r="L74">
        <v>105175</v>
      </c>
      <c r="M74">
        <v>12442.7</v>
      </c>
      <c r="N74">
        <v>9432.64</v>
      </c>
      <c r="O74">
        <v>4522.88</v>
      </c>
      <c r="P74">
        <v>1750.6</v>
      </c>
      <c r="Q74">
        <v>350.74599999999998</v>
      </c>
      <c r="R74">
        <v>0</v>
      </c>
    </row>
    <row r="75" spans="1:18" x14ac:dyDescent="0.2">
      <c r="A75">
        <v>69</v>
      </c>
      <c r="B75" t="s">
        <v>201</v>
      </c>
      <c r="C75">
        <v>2017</v>
      </c>
      <c r="D75">
        <v>0</v>
      </c>
      <c r="E75">
        <v>1436.99</v>
      </c>
      <c r="F75">
        <v>20097.2</v>
      </c>
      <c r="G75">
        <v>580810</v>
      </c>
      <c r="H75">
        <v>890464</v>
      </c>
      <c r="I75">
        <v>191773</v>
      </c>
      <c r="J75">
        <v>157105</v>
      </c>
      <c r="K75">
        <v>124087</v>
      </c>
      <c r="L75">
        <v>96829.6</v>
      </c>
      <c r="M75">
        <v>16809</v>
      </c>
      <c r="N75">
        <v>14080.7</v>
      </c>
      <c r="O75">
        <v>3502.13</v>
      </c>
      <c r="P75">
        <v>0</v>
      </c>
      <c r="Q75">
        <v>0</v>
      </c>
      <c r="R75">
        <v>0</v>
      </c>
    </row>
    <row r="76" spans="1:18" x14ac:dyDescent="0.2">
      <c r="A76">
        <v>70</v>
      </c>
      <c r="B76" t="s">
        <v>201</v>
      </c>
      <c r="C76">
        <v>2017</v>
      </c>
      <c r="D76">
        <v>0</v>
      </c>
      <c r="E76">
        <v>506.81200000000001</v>
      </c>
      <c r="F76">
        <v>37267.4</v>
      </c>
      <c r="G76">
        <v>558861</v>
      </c>
      <c r="H76">
        <v>844140</v>
      </c>
      <c r="I76">
        <v>240815</v>
      </c>
      <c r="J76">
        <v>151943</v>
      </c>
      <c r="K76">
        <v>138574</v>
      </c>
      <c r="L76">
        <v>90801.4</v>
      </c>
      <c r="M76">
        <v>22012.5</v>
      </c>
      <c r="N76">
        <v>5834.69</v>
      </c>
      <c r="O76">
        <v>5726.7</v>
      </c>
      <c r="P76">
        <v>0</v>
      </c>
      <c r="Q76">
        <v>0</v>
      </c>
      <c r="R76">
        <v>251.964</v>
      </c>
    </row>
    <row r="77" spans="1:18" x14ac:dyDescent="0.2">
      <c r="A77">
        <v>71</v>
      </c>
      <c r="B77" t="s">
        <v>201</v>
      </c>
      <c r="C77">
        <v>2017</v>
      </c>
      <c r="D77">
        <v>0</v>
      </c>
      <c r="E77">
        <v>3322.7</v>
      </c>
      <c r="F77">
        <v>44249.599999999999</v>
      </c>
      <c r="G77">
        <v>506078</v>
      </c>
      <c r="H77">
        <v>931127</v>
      </c>
      <c r="I77">
        <v>220614</v>
      </c>
      <c r="J77">
        <v>139209</v>
      </c>
      <c r="K77">
        <v>119790</v>
      </c>
      <c r="L77">
        <v>100847</v>
      </c>
      <c r="M77">
        <v>14098.2</v>
      </c>
      <c r="N77">
        <v>9879.9500000000007</v>
      </c>
      <c r="O77">
        <v>3818.36</v>
      </c>
      <c r="P77">
        <v>376.791</v>
      </c>
      <c r="Q77">
        <v>449.55</v>
      </c>
      <c r="R77">
        <v>0</v>
      </c>
    </row>
    <row r="78" spans="1:18" x14ac:dyDescent="0.2">
      <c r="A78">
        <v>72</v>
      </c>
      <c r="B78" t="s">
        <v>201</v>
      </c>
      <c r="C78">
        <v>2017</v>
      </c>
      <c r="D78">
        <v>0</v>
      </c>
      <c r="E78">
        <v>3095.07</v>
      </c>
      <c r="F78">
        <v>25344.6</v>
      </c>
      <c r="G78">
        <v>558533</v>
      </c>
      <c r="H78">
        <v>909720</v>
      </c>
      <c r="I78">
        <v>215193</v>
      </c>
      <c r="J78">
        <v>126286</v>
      </c>
      <c r="K78">
        <v>120743</v>
      </c>
      <c r="L78">
        <v>99603.199999999997</v>
      </c>
      <c r="M78">
        <v>23147.5</v>
      </c>
      <c r="N78">
        <v>3313.93</v>
      </c>
      <c r="O78">
        <v>8264.99</v>
      </c>
      <c r="P78">
        <v>0</v>
      </c>
      <c r="Q78">
        <v>0</v>
      </c>
      <c r="R78">
        <v>0</v>
      </c>
    </row>
    <row r="79" spans="1:18" x14ac:dyDescent="0.2">
      <c r="A79">
        <v>73</v>
      </c>
      <c r="B79" t="s">
        <v>201</v>
      </c>
      <c r="C79">
        <v>2017</v>
      </c>
      <c r="D79">
        <v>0</v>
      </c>
      <c r="E79">
        <v>4987.08</v>
      </c>
      <c r="F79">
        <v>30379.8</v>
      </c>
      <c r="G79">
        <v>545045</v>
      </c>
      <c r="H79">
        <v>876261</v>
      </c>
      <c r="I79">
        <v>228973</v>
      </c>
      <c r="J79">
        <v>142583</v>
      </c>
      <c r="K79">
        <v>126674</v>
      </c>
      <c r="L79">
        <v>106398</v>
      </c>
      <c r="M79">
        <v>19596.2</v>
      </c>
      <c r="N79">
        <v>9187.7000000000007</v>
      </c>
      <c r="O79">
        <v>2815.79</v>
      </c>
      <c r="P79">
        <v>628.02700000000004</v>
      </c>
      <c r="Q79">
        <v>0</v>
      </c>
      <c r="R79">
        <v>341.52</v>
      </c>
    </row>
    <row r="80" spans="1:18" x14ac:dyDescent="0.2">
      <c r="A80">
        <v>74</v>
      </c>
      <c r="B80" t="s">
        <v>201</v>
      </c>
      <c r="C80">
        <v>2017</v>
      </c>
      <c r="D80">
        <v>0</v>
      </c>
      <c r="E80">
        <v>1368.09</v>
      </c>
      <c r="F80">
        <v>36986.300000000003</v>
      </c>
      <c r="G80">
        <v>563640</v>
      </c>
      <c r="H80">
        <v>892065</v>
      </c>
      <c r="I80">
        <v>196227</v>
      </c>
      <c r="J80">
        <v>144005</v>
      </c>
      <c r="K80">
        <v>147701</v>
      </c>
      <c r="L80">
        <v>89190.5</v>
      </c>
      <c r="M80">
        <v>16220.2</v>
      </c>
      <c r="N80">
        <v>4287.55</v>
      </c>
      <c r="O80">
        <v>6308.28</v>
      </c>
      <c r="P80">
        <v>0</v>
      </c>
      <c r="Q80">
        <v>0</v>
      </c>
      <c r="R80">
        <v>0</v>
      </c>
    </row>
    <row r="81" spans="1:18" x14ac:dyDescent="0.2">
      <c r="A81">
        <v>75</v>
      </c>
      <c r="B81" t="s">
        <v>201</v>
      </c>
      <c r="C81">
        <v>2017</v>
      </c>
      <c r="D81">
        <v>0</v>
      </c>
      <c r="E81">
        <v>1784.74</v>
      </c>
      <c r="F81">
        <v>24003.1</v>
      </c>
      <c r="G81">
        <v>555254</v>
      </c>
      <c r="H81">
        <v>872687</v>
      </c>
      <c r="I81">
        <v>217980</v>
      </c>
      <c r="J81">
        <v>163451</v>
      </c>
      <c r="K81">
        <v>128823</v>
      </c>
      <c r="L81">
        <v>95782</v>
      </c>
      <c r="M81">
        <v>15059.8</v>
      </c>
      <c r="N81">
        <v>12319.9</v>
      </c>
      <c r="O81">
        <v>5213.49</v>
      </c>
      <c r="P81">
        <v>0</v>
      </c>
      <c r="Q81">
        <v>0</v>
      </c>
      <c r="R81">
        <v>0</v>
      </c>
    </row>
    <row r="82" spans="1:18" x14ac:dyDescent="0.2">
      <c r="A82">
        <v>76</v>
      </c>
      <c r="B82" t="s">
        <v>201</v>
      </c>
      <c r="C82">
        <v>2017</v>
      </c>
      <c r="D82">
        <v>0</v>
      </c>
      <c r="E82">
        <v>5256.72</v>
      </c>
      <c r="F82">
        <v>24063.3</v>
      </c>
      <c r="G82">
        <v>531627</v>
      </c>
      <c r="H82">
        <v>933118</v>
      </c>
      <c r="I82">
        <v>217261</v>
      </c>
      <c r="J82">
        <v>136374</v>
      </c>
      <c r="K82">
        <v>119947</v>
      </c>
      <c r="L82">
        <v>105074</v>
      </c>
      <c r="M82">
        <v>15633.5</v>
      </c>
      <c r="N82">
        <v>11114</v>
      </c>
      <c r="O82">
        <v>2306.86</v>
      </c>
      <c r="P82">
        <v>0</v>
      </c>
      <c r="Q82">
        <v>0</v>
      </c>
      <c r="R82">
        <v>0</v>
      </c>
    </row>
    <row r="83" spans="1:18" x14ac:dyDescent="0.2">
      <c r="A83">
        <v>77</v>
      </c>
      <c r="B83" t="s">
        <v>201</v>
      </c>
      <c r="C83">
        <v>2017</v>
      </c>
      <c r="D83">
        <v>0</v>
      </c>
      <c r="E83">
        <v>1968.31</v>
      </c>
      <c r="F83">
        <v>35122.9</v>
      </c>
      <c r="G83">
        <v>521425</v>
      </c>
      <c r="H83">
        <v>898002</v>
      </c>
      <c r="I83">
        <v>215574</v>
      </c>
      <c r="J83">
        <v>172744</v>
      </c>
      <c r="K83">
        <v>125284</v>
      </c>
      <c r="L83">
        <v>92884.6</v>
      </c>
      <c r="M83">
        <v>17317.599999999999</v>
      </c>
      <c r="N83">
        <v>10985.4</v>
      </c>
      <c r="O83">
        <v>7356.4</v>
      </c>
      <c r="P83">
        <v>0</v>
      </c>
      <c r="Q83">
        <v>0</v>
      </c>
      <c r="R83">
        <v>0</v>
      </c>
    </row>
    <row r="84" spans="1:18" x14ac:dyDescent="0.2">
      <c r="A84">
        <v>78</v>
      </c>
      <c r="B84" t="s">
        <v>201</v>
      </c>
      <c r="C84">
        <v>2017</v>
      </c>
      <c r="D84">
        <v>0</v>
      </c>
      <c r="E84">
        <v>5102.43</v>
      </c>
      <c r="F84">
        <v>37812.9</v>
      </c>
      <c r="G84">
        <v>567062</v>
      </c>
      <c r="H84">
        <v>883590</v>
      </c>
      <c r="I84">
        <v>201892</v>
      </c>
      <c r="J84">
        <v>147716</v>
      </c>
      <c r="K84">
        <v>119445</v>
      </c>
      <c r="L84">
        <v>93192.5</v>
      </c>
      <c r="M84">
        <v>24121.9</v>
      </c>
      <c r="N84">
        <v>11249.4</v>
      </c>
      <c r="O84">
        <v>6632.86</v>
      </c>
      <c r="P84">
        <v>993.64800000000002</v>
      </c>
      <c r="Q84">
        <v>0</v>
      </c>
      <c r="R84">
        <v>370.82100000000003</v>
      </c>
    </row>
    <row r="85" spans="1:18" x14ac:dyDescent="0.2">
      <c r="A85">
        <v>79</v>
      </c>
      <c r="B85" t="s">
        <v>201</v>
      </c>
      <c r="C85">
        <v>2017</v>
      </c>
      <c r="D85">
        <v>0</v>
      </c>
      <c r="E85">
        <v>6210.55</v>
      </c>
      <c r="F85">
        <v>29573.3</v>
      </c>
      <c r="G85">
        <v>540615</v>
      </c>
      <c r="H85">
        <v>903067</v>
      </c>
      <c r="I85">
        <v>223456</v>
      </c>
      <c r="J85">
        <v>143353</v>
      </c>
      <c r="K85">
        <v>116475</v>
      </c>
      <c r="L85">
        <v>92445.2</v>
      </c>
      <c r="M85">
        <v>25790.5</v>
      </c>
      <c r="N85">
        <v>6842.76</v>
      </c>
      <c r="O85">
        <v>11814</v>
      </c>
      <c r="P85">
        <v>1414.82</v>
      </c>
      <c r="Q85">
        <v>0</v>
      </c>
      <c r="R85">
        <v>62.010899999999999</v>
      </c>
    </row>
    <row r="86" spans="1:18" x14ac:dyDescent="0.2">
      <c r="A86">
        <v>80</v>
      </c>
      <c r="B86" t="s">
        <v>201</v>
      </c>
      <c r="C86">
        <v>2017</v>
      </c>
      <c r="D86">
        <v>0</v>
      </c>
      <c r="E86">
        <v>3536.45</v>
      </c>
      <c r="F86">
        <v>26214</v>
      </c>
      <c r="G86">
        <v>579586</v>
      </c>
      <c r="H86">
        <v>852122</v>
      </c>
      <c r="I86">
        <v>210501</v>
      </c>
      <c r="J86">
        <v>168382</v>
      </c>
      <c r="K86">
        <v>136417</v>
      </c>
      <c r="L86">
        <v>72538.399999999994</v>
      </c>
      <c r="M86">
        <v>18657.7</v>
      </c>
      <c r="N86">
        <v>7786.27</v>
      </c>
      <c r="O86">
        <v>8564.6200000000008</v>
      </c>
      <c r="P86">
        <v>0</v>
      </c>
      <c r="Q86">
        <v>0</v>
      </c>
      <c r="R86">
        <v>392.62700000000001</v>
      </c>
    </row>
    <row r="87" spans="1:18" x14ac:dyDescent="0.2">
      <c r="A87">
        <v>81</v>
      </c>
      <c r="B87" t="s">
        <v>201</v>
      </c>
      <c r="C87">
        <v>2017</v>
      </c>
      <c r="D87">
        <v>0</v>
      </c>
      <c r="E87">
        <v>4642.96</v>
      </c>
      <c r="F87">
        <v>23845.3</v>
      </c>
      <c r="G87">
        <v>554209</v>
      </c>
      <c r="H87">
        <v>900822</v>
      </c>
      <c r="I87">
        <v>213653</v>
      </c>
      <c r="J87">
        <v>156323</v>
      </c>
      <c r="K87">
        <v>121708</v>
      </c>
      <c r="L87">
        <v>81168.2</v>
      </c>
      <c r="M87">
        <v>27370.2</v>
      </c>
      <c r="N87">
        <v>6373.81</v>
      </c>
      <c r="O87">
        <v>1534.68</v>
      </c>
      <c r="P87">
        <v>1215.3900000000001</v>
      </c>
      <c r="Q87">
        <v>648.19000000000005</v>
      </c>
      <c r="R87">
        <v>475.82499999999999</v>
      </c>
    </row>
    <row r="88" spans="1:18" x14ac:dyDescent="0.2">
      <c r="A88">
        <v>82</v>
      </c>
      <c r="B88" t="s">
        <v>201</v>
      </c>
      <c r="C88">
        <v>2017</v>
      </c>
      <c r="D88">
        <v>0</v>
      </c>
      <c r="E88">
        <v>4129.82</v>
      </c>
      <c r="F88">
        <v>33304.5</v>
      </c>
      <c r="G88">
        <v>543072</v>
      </c>
      <c r="H88">
        <v>899140</v>
      </c>
      <c r="I88">
        <v>210551</v>
      </c>
      <c r="J88">
        <v>142634</v>
      </c>
      <c r="K88">
        <v>127005</v>
      </c>
      <c r="L88">
        <v>97857.5</v>
      </c>
      <c r="M88">
        <v>20797.8</v>
      </c>
      <c r="N88">
        <v>8474</v>
      </c>
      <c r="O88">
        <v>6942.36</v>
      </c>
      <c r="P88">
        <v>433.8</v>
      </c>
      <c r="Q88">
        <v>732.48199999999997</v>
      </c>
      <c r="R88">
        <v>412.81599999999997</v>
      </c>
    </row>
    <row r="89" spans="1:18" x14ac:dyDescent="0.2">
      <c r="A89">
        <v>83</v>
      </c>
      <c r="B89" t="s">
        <v>201</v>
      </c>
      <c r="C89">
        <v>2017</v>
      </c>
      <c r="D89">
        <v>0</v>
      </c>
      <c r="E89">
        <v>27.567599999999999</v>
      </c>
      <c r="F89">
        <v>31348</v>
      </c>
      <c r="G89">
        <v>547709</v>
      </c>
      <c r="H89">
        <v>881006</v>
      </c>
      <c r="I89">
        <v>231931</v>
      </c>
      <c r="J89">
        <v>142354</v>
      </c>
      <c r="K89">
        <v>120283</v>
      </c>
      <c r="L89">
        <v>113800</v>
      </c>
      <c r="M89">
        <v>13841.1</v>
      </c>
      <c r="N89">
        <v>6474.85</v>
      </c>
      <c r="O89">
        <v>6475.34</v>
      </c>
      <c r="P89">
        <v>0</v>
      </c>
      <c r="Q89">
        <v>257.47500000000002</v>
      </c>
      <c r="R89">
        <v>0</v>
      </c>
    </row>
    <row r="90" spans="1:18" x14ac:dyDescent="0.2">
      <c r="A90">
        <v>84</v>
      </c>
      <c r="B90" t="s">
        <v>201</v>
      </c>
      <c r="C90">
        <v>2017</v>
      </c>
      <c r="D90">
        <v>0</v>
      </c>
      <c r="E90">
        <v>504.39699999999999</v>
      </c>
      <c r="F90">
        <v>29995.9</v>
      </c>
      <c r="G90">
        <v>573405</v>
      </c>
      <c r="H90">
        <v>862895</v>
      </c>
      <c r="I90">
        <v>240976</v>
      </c>
      <c r="J90">
        <v>146888</v>
      </c>
      <c r="K90">
        <v>111823</v>
      </c>
      <c r="L90">
        <v>99330.8</v>
      </c>
      <c r="M90">
        <v>17647.099999999999</v>
      </c>
      <c r="N90">
        <v>9915.2800000000007</v>
      </c>
      <c r="O90">
        <v>3698.45</v>
      </c>
      <c r="P90">
        <v>0</v>
      </c>
      <c r="Q90">
        <v>0</v>
      </c>
      <c r="R90">
        <v>395.11500000000001</v>
      </c>
    </row>
    <row r="91" spans="1:18" x14ac:dyDescent="0.2">
      <c r="A91">
        <v>85</v>
      </c>
      <c r="B91" t="s">
        <v>201</v>
      </c>
      <c r="C91">
        <v>2017</v>
      </c>
      <c r="D91">
        <v>0</v>
      </c>
      <c r="E91">
        <v>4639.66</v>
      </c>
      <c r="F91">
        <v>34680</v>
      </c>
      <c r="G91">
        <v>559141</v>
      </c>
      <c r="H91">
        <v>846644</v>
      </c>
      <c r="I91">
        <v>221338</v>
      </c>
      <c r="J91">
        <v>156592</v>
      </c>
      <c r="K91">
        <v>140375</v>
      </c>
      <c r="L91">
        <v>101546</v>
      </c>
      <c r="M91">
        <v>18027.2</v>
      </c>
      <c r="N91">
        <v>9432.27</v>
      </c>
      <c r="O91">
        <v>9044.9500000000007</v>
      </c>
      <c r="P91">
        <v>0</v>
      </c>
      <c r="Q91">
        <v>0</v>
      </c>
      <c r="R91">
        <v>211.01300000000001</v>
      </c>
    </row>
    <row r="92" spans="1:18" x14ac:dyDescent="0.2">
      <c r="A92">
        <v>86</v>
      </c>
      <c r="B92" t="s">
        <v>201</v>
      </c>
      <c r="C92">
        <v>2017</v>
      </c>
      <c r="D92">
        <v>0</v>
      </c>
      <c r="E92">
        <v>2597.7600000000002</v>
      </c>
      <c r="F92">
        <v>32575.599999999999</v>
      </c>
      <c r="G92">
        <v>519564</v>
      </c>
      <c r="H92">
        <v>932692</v>
      </c>
      <c r="I92">
        <v>204229</v>
      </c>
      <c r="J92">
        <v>148687</v>
      </c>
      <c r="K92">
        <v>122634</v>
      </c>
      <c r="L92">
        <v>95984.7</v>
      </c>
      <c r="M92">
        <v>23097.8</v>
      </c>
      <c r="N92">
        <v>3516.15</v>
      </c>
      <c r="O92">
        <v>5022.41</v>
      </c>
      <c r="P92">
        <v>524.72</v>
      </c>
      <c r="Q92">
        <v>0</v>
      </c>
      <c r="R92">
        <v>0</v>
      </c>
    </row>
    <row r="93" spans="1:18" x14ac:dyDescent="0.2">
      <c r="A93">
        <v>87</v>
      </c>
      <c r="B93" t="s">
        <v>201</v>
      </c>
      <c r="C93">
        <v>2017</v>
      </c>
      <c r="D93">
        <v>0</v>
      </c>
      <c r="E93">
        <v>23.4495</v>
      </c>
      <c r="F93">
        <v>22176.3</v>
      </c>
      <c r="G93">
        <v>559524</v>
      </c>
      <c r="H93">
        <v>897851</v>
      </c>
      <c r="I93">
        <v>223689</v>
      </c>
      <c r="J93">
        <v>152915</v>
      </c>
      <c r="K93">
        <v>119441</v>
      </c>
      <c r="L93">
        <v>95819.4</v>
      </c>
      <c r="M93">
        <v>16630.099999999999</v>
      </c>
      <c r="N93">
        <v>11020.3</v>
      </c>
      <c r="O93">
        <v>1877.84</v>
      </c>
      <c r="P93">
        <v>0</v>
      </c>
      <c r="Q93">
        <v>778.29700000000003</v>
      </c>
      <c r="R93">
        <v>0</v>
      </c>
    </row>
    <row r="94" spans="1:18" x14ac:dyDescent="0.2">
      <c r="A94">
        <v>88</v>
      </c>
      <c r="B94" t="s">
        <v>201</v>
      </c>
      <c r="C94">
        <v>2017</v>
      </c>
      <c r="D94">
        <v>0</v>
      </c>
      <c r="E94">
        <v>968.58699999999999</v>
      </c>
      <c r="F94">
        <v>30727.3</v>
      </c>
      <c r="G94">
        <v>511311</v>
      </c>
      <c r="H94">
        <v>900714</v>
      </c>
      <c r="I94">
        <v>246629</v>
      </c>
      <c r="J94">
        <v>147078</v>
      </c>
      <c r="K94">
        <v>119899</v>
      </c>
      <c r="L94">
        <v>103836</v>
      </c>
      <c r="M94">
        <v>21786.5</v>
      </c>
      <c r="N94">
        <v>3145.35</v>
      </c>
      <c r="O94">
        <v>8188.77</v>
      </c>
      <c r="P94">
        <v>0</v>
      </c>
      <c r="Q94">
        <v>0</v>
      </c>
      <c r="R94">
        <v>0</v>
      </c>
    </row>
    <row r="95" spans="1:18" x14ac:dyDescent="0.2">
      <c r="A95">
        <v>89</v>
      </c>
      <c r="B95" t="s">
        <v>201</v>
      </c>
      <c r="C95">
        <v>2017</v>
      </c>
      <c r="D95">
        <v>0</v>
      </c>
      <c r="E95">
        <v>2503.6999999999998</v>
      </c>
      <c r="F95">
        <v>23686.5</v>
      </c>
      <c r="G95">
        <v>554926</v>
      </c>
      <c r="H95">
        <v>901775</v>
      </c>
      <c r="I95">
        <v>212860</v>
      </c>
      <c r="J95">
        <v>154264</v>
      </c>
      <c r="K95">
        <v>110155</v>
      </c>
      <c r="L95">
        <v>95492.5</v>
      </c>
      <c r="M95">
        <v>22619.599999999999</v>
      </c>
      <c r="N95">
        <v>8475.02</v>
      </c>
      <c r="O95">
        <v>10116.299999999999</v>
      </c>
      <c r="P95">
        <v>0</v>
      </c>
      <c r="Q95">
        <v>0</v>
      </c>
      <c r="R95">
        <v>0</v>
      </c>
    </row>
    <row r="96" spans="1:18" x14ac:dyDescent="0.2">
      <c r="A96">
        <v>90</v>
      </c>
      <c r="B96" t="s">
        <v>201</v>
      </c>
      <c r="C96">
        <v>2017</v>
      </c>
      <c r="D96">
        <v>0</v>
      </c>
      <c r="E96">
        <v>983.94899999999996</v>
      </c>
      <c r="F96">
        <v>26437.200000000001</v>
      </c>
      <c r="G96">
        <v>560284</v>
      </c>
      <c r="H96">
        <v>899115</v>
      </c>
      <c r="I96">
        <v>226630</v>
      </c>
      <c r="J96">
        <v>128816</v>
      </c>
      <c r="K96">
        <v>120030</v>
      </c>
      <c r="L96">
        <v>96004.1</v>
      </c>
      <c r="M96">
        <v>24003.3</v>
      </c>
      <c r="N96">
        <v>9108.3799999999992</v>
      </c>
      <c r="O96">
        <v>3195.41</v>
      </c>
      <c r="P96">
        <v>0</v>
      </c>
      <c r="Q96">
        <v>0</v>
      </c>
      <c r="R96">
        <v>0</v>
      </c>
    </row>
    <row r="97" spans="1:18" x14ac:dyDescent="0.2">
      <c r="A97">
        <v>91</v>
      </c>
      <c r="B97" t="s">
        <v>201</v>
      </c>
      <c r="C97">
        <v>2017</v>
      </c>
      <c r="D97">
        <v>0</v>
      </c>
      <c r="E97">
        <v>1501.42</v>
      </c>
      <c r="F97">
        <v>24256.2</v>
      </c>
      <c r="G97">
        <v>570113</v>
      </c>
      <c r="H97">
        <v>870248</v>
      </c>
      <c r="I97">
        <v>212008</v>
      </c>
      <c r="J97">
        <v>151685</v>
      </c>
      <c r="K97">
        <v>147467</v>
      </c>
      <c r="L97">
        <v>82196.600000000006</v>
      </c>
      <c r="M97">
        <v>25301.599999999999</v>
      </c>
      <c r="N97">
        <v>11688.5</v>
      </c>
      <c r="O97">
        <v>3316.91</v>
      </c>
      <c r="P97">
        <v>409.12</v>
      </c>
      <c r="Q97">
        <v>0</v>
      </c>
      <c r="R97">
        <v>172.64500000000001</v>
      </c>
    </row>
    <row r="98" spans="1:18" x14ac:dyDescent="0.2">
      <c r="A98">
        <v>92</v>
      </c>
      <c r="B98" t="s">
        <v>201</v>
      </c>
      <c r="C98">
        <v>2017</v>
      </c>
      <c r="D98">
        <v>0</v>
      </c>
      <c r="E98">
        <v>2123.02</v>
      </c>
      <c r="F98">
        <v>26601.1</v>
      </c>
      <c r="G98">
        <v>540408</v>
      </c>
      <c r="H98">
        <v>898217</v>
      </c>
      <c r="I98">
        <v>206314</v>
      </c>
      <c r="J98">
        <v>168861</v>
      </c>
      <c r="K98">
        <v>111146</v>
      </c>
      <c r="L98">
        <v>105406</v>
      </c>
      <c r="M98">
        <v>24138</v>
      </c>
      <c r="N98">
        <v>5811.67</v>
      </c>
      <c r="O98">
        <v>8134.96</v>
      </c>
      <c r="P98">
        <v>523.36599999999999</v>
      </c>
      <c r="Q98">
        <v>0</v>
      </c>
      <c r="R98">
        <v>277.26</v>
      </c>
    </row>
    <row r="99" spans="1:18" x14ac:dyDescent="0.2">
      <c r="A99">
        <v>93</v>
      </c>
      <c r="B99" t="s">
        <v>201</v>
      </c>
      <c r="C99">
        <v>2017</v>
      </c>
      <c r="D99">
        <v>0</v>
      </c>
      <c r="E99">
        <v>2316.52</v>
      </c>
      <c r="F99">
        <v>37778.6</v>
      </c>
      <c r="G99">
        <v>541800</v>
      </c>
      <c r="H99">
        <v>873052</v>
      </c>
      <c r="I99">
        <v>236166</v>
      </c>
      <c r="J99">
        <v>142298</v>
      </c>
      <c r="K99">
        <v>124331</v>
      </c>
      <c r="L99">
        <v>111688</v>
      </c>
      <c r="M99">
        <v>17598.2</v>
      </c>
      <c r="N99">
        <v>5112.5200000000004</v>
      </c>
      <c r="O99">
        <v>5333.7</v>
      </c>
      <c r="P99">
        <v>1127.43</v>
      </c>
      <c r="Q99">
        <v>0</v>
      </c>
      <c r="R99">
        <v>0</v>
      </c>
    </row>
    <row r="100" spans="1:18" x14ac:dyDescent="0.2">
      <c r="A100">
        <v>94</v>
      </c>
      <c r="B100" t="s">
        <v>201</v>
      </c>
      <c r="C100">
        <v>2017</v>
      </c>
      <c r="D100">
        <v>0</v>
      </c>
      <c r="E100">
        <v>878.23699999999997</v>
      </c>
      <c r="F100">
        <v>33268.699999999997</v>
      </c>
      <c r="G100">
        <v>544068</v>
      </c>
      <c r="H100">
        <v>890067</v>
      </c>
      <c r="I100">
        <v>210486</v>
      </c>
      <c r="J100">
        <v>156038</v>
      </c>
      <c r="K100">
        <v>121698</v>
      </c>
      <c r="L100">
        <v>102199</v>
      </c>
      <c r="M100">
        <v>21910</v>
      </c>
      <c r="N100">
        <v>8961.1299999999992</v>
      </c>
      <c r="O100">
        <v>3246.94</v>
      </c>
      <c r="P100">
        <v>465.00599999999997</v>
      </c>
      <c r="Q100">
        <v>0</v>
      </c>
      <c r="R100">
        <v>439.96699999999998</v>
      </c>
    </row>
    <row r="101" spans="1:18" x14ac:dyDescent="0.2">
      <c r="A101">
        <v>95</v>
      </c>
      <c r="B101" t="s">
        <v>201</v>
      </c>
      <c r="C101">
        <v>2017</v>
      </c>
      <c r="D101">
        <v>0</v>
      </c>
      <c r="E101">
        <v>3809.69</v>
      </c>
      <c r="F101">
        <v>25463.5</v>
      </c>
      <c r="G101">
        <v>545545</v>
      </c>
      <c r="H101">
        <v>919047</v>
      </c>
      <c r="I101">
        <v>200944</v>
      </c>
      <c r="J101">
        <v>150490</v>
      </c>
      <c r="K101">
        <v>132696</v>
      </c>
      <c r="L101">
        <v>86711</v>
      </c>
      <c r="M101">
        <v>26506.1</v>
      </c>
      <c r="N101">
        <v>3379.32</v>
      </c>
      <c r="O101">
        <v>4725.1000000000004</v>
      </c>
      <c r="P101">
        <v>0</v>
      </c>
      <c r="Q101">
        <v>414.28399999999999</v>
      </c>
      <c r="R101">
        <v>279.98200000000003</v>
      </c>
    </row>
    <row r="102" spans="1:18" x14ac:dyDescent="0.2">
      <c r="A102">
        <v>96</v>
      </c>
      <c r="B102" t="s">
        <v>201</v>
      </c>
      <c r="C102">
        <v>2017</v>
      </c>
      <c r="D102">
        <v>0</v>
      </c>
      <c r="E102">
        <v>2992.46</v>
      </c>
      <c r="F102">
        <v>32818.199999999997</v>
      </c>
      <c r="G102">
        <v>550127</v>
      </c>
      <c r="H102">
        <v>894801</v>
      </c>
      <c r="I102">
        <v>221365</v>
      </c>
      <c r="J102">
        <v>147071</v>
      </c>
      <c r="K102">
        <v>124372</v>
      </c>
      <c r="L102">
        <v>97835.7</v>
      </c>
      <c r="M102">
        <v>18006.900000000001</v>
      </c>
      <c r="N102">
        <v>6306.86</v>
      </c>
      <c r="O102">
        <v>9350.48</v>
      </c>
      <c r="P102">
        <v>0</v>
      </c>
      <c r="Q102">
        <v>0</v>
      </c>
      <c r="R102">
        <v>0</v>
      </c>
    </row>
    <row r="103" spans="1:18" x14ac:dyDescent="0.2">
      <c r="A103">
        <v>97</v>
      </c>
      <c r="B103" t="s">
        <v>201</v>
      </c>
      <c r="C103">
        <v>2017</v>
      </c>
      <c r="D103">
        <v>0</v>
      </c>
      <c r="E103">
        <v>4219.12</v>
      </c>
      <c r="F103">
        <v>28524.3</v>
      </c>
      <c r="G103">
        <v>542035</v>
      </c>
      <c r="H103">
        <v>908243</v>
      </c>
      <c r="I103">
        <v>192793</v>
      </c>
      <c r="J103">
        <v>167381</v>
      </c>
      <c r="K103">
        <v>120914</v>
      </c>
      <c r="L103">
        <v>95335.7</v>
      </c>
      <c r="M103">
        <v>22025.5</v>
      </c>
      <c r="N103">
        <v>8434.4699999999993</v>
      </c>
      <c r="O103">
        <v>3019.27</v>
      </c>
      <c r="P103">
        <v>3165.18</v>
      </c>
      <c r="Q103">
        <v>0</v>
      </c>
      <c r="R103">
        <v>415.62299999999999</v>
      </c>
    </row>
    <row r="104" spans="1:18" x14ac:dyDescent="0.2">
      <c r="A104">
        <v>98</v>
      </c>
      <c r="B104" t="s">
        <v>201</v>
      </c>
      <c r="C104">
        <v>2017</v>
      </c>
      <c r="D104">
        <v>0</v>
      </c>
      <c r="E104">
        <v>2021.37</v>
      </c>
      <c r="F104">
        <v>27005</v>
      </c>
      <c r="G104">
        <v>537945</v>
      </c>
      <c r="H104">
        <v>928958</v>
      </c>
      <c r="I104">
        <v>187486</v>
      </c>
      <c r="J104">
        <v>150677</v>
      </c>
      <c r="K104">
        <v>127739</v>
      </c>
      <c r="L104">
        <v>101040</v>
      </c>
      <c r="M104">
        <v>17575</v>
      </c>
      <c r="N104">
        <v>8786.5499999999993</v>
      </c>
      <c r="O104">
        <v>6429.61</v>
      </c>
      <c r="P104">
        <v>0</v>
      </c>
      <c r="Q104">
        <v>0</v>
      </c>
      <c r="R104">
        <v>365.12400000000002</v>
      </c>
    </row>
    <row r="105" spans="1:18" x14ac:dyDescent="0.2">
      <c r="A105">
        <v>99</v>
      </c>
      <c r="B105" t="s">
        <v>201</v>
      </c>
      <c r="C105">
        <v>2017</v>
      </c>
      <c r="D105">
        <v>0</v>
      </c>
      <c r="E105">
        <v>2448.25</v>
      </c>
      <c r="F105">
        <v>20030.8</v>
      </c>
      <c r="G105">
        <v>542548</v>
      </c>
      <c r="H105">
        <v>879175</v>
      </c>
      <c r="I105">
        <v>213605</v>
      </c>
      <c r="J105">
        <v>160543</v>
      </c>
      <c r="K105">
        <v>127154</v>
      </c>
      <c r="L105">
        <v>119366</v>
      </c>
      <c r="M105">
        <v>15562</v>
      </c>
      <c r="N105">
        <v>8339.0400000000009</v>
      </c>
      <c r="O105">
        <v>4593.17</v>
      </c>
      <c r="P105">
        <v>1213.71</v>
      </c>
      <c r="Q105">
        <v>701.72900000000004</v>
      </c>
      <c r="R105">
        <v>0</v>
      </c>
    </row>
    <row r="106" spans="1:18" x14ac:dyDescent="0.2">
      <c r="A106">
        <v>100</v>
      </c>
      <c r="B106" t="s">
        <v>201</v>
      </c>
      <c r="C106">
        <v>2017</v>
      </c>
      <c r="D106">
        <v>0</v>
      </c>
      <c r="E106">
        <v>4599.59</v>
      </c>
      <c r="F106">
        <v>26298.2</v>
      </c>
      <c r="G106">
        <v>578421</v>
      </c>
      <c r="H106">
        <v>870445</v>
      </c>
      <c r="I106">
        <v>213253</v>
      </c>
      <c r="J106">
        <v>136450</v>
      </c>
      <c r="K106">
        <v>123918</v>
      </c>
      <c r="L106">
        <v>107404</v>
      </c>
      <c r="M106">
        <v>21723.8</v>
      </c>
      <c r="N106">
        <v>5367.54</v>
      </c>
      <c r="O106">
        <v>5913.56</v>
      </c>
      <c r="P106">
        <v>373.35300000000001</v>
      </c>
      <c r="Q106">
        <v>641.12</v>
      </c>
      <c r="R106">
        <v>339.75299999999999</v>
      </c>
    </row>
    <row r="107" spans="1:18" x14ac:dyDescent="0.2">
      <c r="A107">
        <v>101</v>
      </c>
      <c r="B107" t="s">
        <v>201</v>
      </c>
      <c r="C107">
        <v>2017</v>
      </c>
      <c r="D107">
        <v>0</v>
      </c>
      <c r="E107">
        <v>2523.11</v>
      </c>
      <c r="F107">
        <v>21007.1</v>
      </c>
      <c r="G107">
        <v>534923</v>
      </c>
      <c r="H107">
        <v>900231</v>
      </c>
      <c r="I107">
        <v>225982</v>
      </c>
      <c r="J107">
        <v>155389</v>
      </c>
      <c r="K107">
        <v>133544</v>
      </c>
      <c r="L107">
        <v>80382.100000000006</v>
      </c>
      <c r="M107">
        <v>21329.7</v>
      </c>
      <c r="N107">
        <v>11138.1</v>
      </c>
      <c r="O107">
        <v>3506.07</v>
      </c>
      <c r="P107">
        <v>809.39200000000005</v>
      </c>
      <c r="Q107">
        <v>0</v>
      </c>
      <c r="R107">
        <v>323.51100000000002</v>
      </c>
    </row>
    <row r="108" spans="1:18" x14ac:dyDescent="0.2">
      <c r="A108">
        <v>102</v>
      </c>
      <c r="B108" t="s">
        <v>201</v>
      </c>
      <c r="C108">
        <v>2017</v>
      </c>
      <c r="D108">
        <v>0</v>
      </c>
      <c r="E108">
        <v>631.56200000000001</v>
      </c>
      <c r="F108">
        <v>31161.599999999999</v>
      </c>
      <c r="G108">
        <v>523302</v>
      </c>
      <c r="H108">
        <v>916712</v>
      </c>
      <c r="I108">
        <v>217016</v>
      </c>
      <c r="J108">
        <v>142688</v>
      </c>
      <c r="K108">
        <v>132825</v>
      </c>
      <c r="L108">
        <v>83943.9</v>
      </c>
      <c r="M108">
        <v>27589.8</v>
      </c>
      <c r="N108">
        <v>11491.2</v>
      </c>
      <c r="O108">
        <v>836.09</v>
      </c>
      <c r="P108">
        <v>461.93299999999999</v>
      </c>
      <c r="Q108">
        <v>768.10900000000004</v>
      </c>
      <c r="R108">
        <v>0</v>
      </c>
    </row>
    <row r="109" spans="1:18" x14ac:dyDescent="0.2">
      <c r="A109">
        <v>103</v>
      </c>
      <c r="B109" t="s">
        <v>201</v>
      </c>
      <c r="C109">
        <v>2017</v>
      </c>
      <c r="D109">
        <v>0</v>
      </c>
      <c r="E109">
        <v>3743.69</v>
      </c>
      <c r="F109">
        <v>29265.599999999999</v>
      </c>
      <c r="G109">
        <v>577187</v>
      </c>
      <c r="H109">
        <v>877910</v>
      </c>
      <c r="I109">
        <v>214372</v>
      </c>
      <c r="J109">
        <v>140200</v>
      </c>
      <c r="K109">
        <v>107234</v>
      </c>
      <c r="L109">
        <v>93333.7</v>
      </c>
      <c r="M109">
        <v>33880.1</v>
      </c>
      <c r="N109">
        <v>6127.46</v>
      </c>
      <c r="O109">
        <v>6412.12</v>
      </c>
      <c r="P109">
        <v>1860.45</v>
      </c>
      <c r="Q109">
        <v>0</v>
      </c>
      <c r="R109">
        <v>0</v>
      </c>
    </row>
    <row r="110" spans="1:18" x14ac:dyDescent="0.2">
      <c r="A110">
        <v>104</v>
      </c>
      <c r="B110" t="s">
        <v>201</v>
      </c>
      <c r="C110">
        <v>2017</v>
      </c>
      <c r="D110">
        <v>0</v>
      </c>
      <c r="E110">
        <v>427.09699999999998</v>
      </c>
      <c r="F110">
        <v>28509.1</v>
      </c>
      <c r="G110">
        <v>527618</v>
      </c>
      <c r="H110">
        <v>955272</v>
      </c>
      <c r="I110">
        <v>216531</v>
      </c>
      <c r="J110">
        <v>120393</v>
      </c>
      <c r="K110">
        <v>120471</v>
      </c>
      <c r="L110">
        <v>89485.6</v>
      </c>
      <c r="M110">
        <v>22185.9</v>
      </c>
      <c r="N110">
        <v>7754.61</v>
      </c>
      <c r="O110">
        <v>3732.99</v>
      </c>
      <c r="P110">
        <v>729.33900000000006</v>
      </c>
      <c r="Q110">
        <v>0</v>
      </c>
      <c r="R110">
        <v>0</v>
      </c>
    </row>
    <row r="111" spans="1:18" x14ac:dyDescent="0.2">
      <c r="A111">
        <v>105</v>
      </c>
      <c r="B111" t="s">
        <v>201</v>
      </c>
      <c r="C111">
        <v>2017</v>
      </c>
      <c r="D111">
        <v>0</v>
      </c>
      <c r="E111">
        <v>2985.31</v>
      </c>
      <c r="F111">
        <v>25464.7</v>
      </c>
      <c r="G111">
        <v>551550</v>
      </c>
      <c r="H111">
        <v>885046</v>
      </c>
      <c r="I111">
        <v>224482</v>
      </c>
      <c r="J111">
        <v>142048</v>
      </c>
      <c r="K111">
        <v>147382</v>
      </c>
      <c r="L111">
        <v>93722.3</v>
      </c>
      <c r="M111">
        <v>15936.1</v>
      </c>
      <c r="N111">
        <v>6235.81</v>
      </c>
      <c r="O111">
        <v>5688.99</v>
      </c>
      <c r="P111">
        <v>484.197</v>
      </c>
      <c r="Q111">
        <v>0</v>
      </c>
      <c r="R111">
        <v>0</v>
      </c>
    </row>
    <row r="112" spans="1:18" x14ac:dyDescent="0.2">
      <c r="A112">
        <v>106</v>
      </c>
      <c r="B112" t="s">
        <v>201</v>
      </c>
      <c r="C112">
        <v>2017</v>
      </c>
      <c r="D112">
        <v>0</v>
      </c>
      <c r="E112">
        <v>1326.76</v>
      </c>
      <c r="F112">
        <v>41460.9</v>
      </c>
      <c r="G112">
        <v>550716</v>
      </c>
      <c r="H112">
        <v>902903</v>
      </c>
      <c r="I112">
        <v>190554</v>
      </c>
      <c r="J112">
        <v>171960</v>
      </c>
      <c r="K112">
        <v>117473</v>
      </c>
      <c r="L112">
        <v>83449.8</v>
      </c>
      <c r="M112">
        <v>24005.4</v>
      </c>
      <c r="N112">
        <v>5325.59</v>
      </c>
      <c r="O112">
        <v>6986.58</v>
      </c>
      <c r="P112">
        <v>1102.43</v>
      </c>
      <c r="Q112">
        <v>0</v>
      </c>
      <c r="R112">
        <v>0</v>
      </c>
    </row>
    <row r="113" spans="1:18" x14ac:dyDescent="0.2">
      <c r="A113">
        <v>107</v>
      </c>
      <c r="B113" t="s">
        <v>201</v>
      </c>
      <c r="C113">
        <v>2017</v>
      </c>
      <c r="D113">
        <v>0</v>
      </c>
      <c r="E113">
        <v>2117.0100000000002</v>
      </c>
      <c r="F113">
        <v>31702</v>
      </c>
      <c r="G113">
        <v>515938</v>
      </c>
      <c r="H113">
        <v>919784</v>
      </c>
      <c r="I113">
        <v>212729</v>
      </c>
      <c r="J113">
        <v>171936</v>
      </c>
      <c r="K113">
        <v>122046</v>
      </c>
      <c r="L113">
        <v>96415.6</v>
      </c>
      <c r="M113">
        <v>16206.2</v>
      </c>
      <c r="N113">
        <v>10091.5</v>
      </c>
      <c r="O113">
        <v>1607.58</v>
      </c>
      <c r="P113">
        <v>0</v>
      </c>
      <c r="Q113">
        <v>0</v>
      </c>
      <c r="R113">
        <v>351.07900000000001</v>
      </c>
    </row>
    <row r="114" spans="1:18" x14ac:dyDescent="0.2">
      <c r="A114">
        <v>108</v>
      </c>
      <c r="B114" t="s">
        <v>201</v>
      </c>
      <c r="C114">
        <v>2017</v>
      </c>
      <c r="D114">
        <v>0</v>
      </c>
      <c r="E114">
        <v>1666.02</v>
      </c>
      <c r="F114">
        <v>46228.2</v>
      </c>
      <c r="G114">
        <v>566135</v>
      </c>
      <c r="H114">
        <v>866375</v>
      </c>
      <c r="I114">
        <v>200580</v>
      </c>
      <c r="J114">
        <v>153014</v>
      </c>
      <c r="K114">
        <v>138102</v>
      </c>
      <c r="L114">
        <v>95952.1</v>
      </c>
      <c r="M114">
        <v>19898.8</v>
      </c>
      <c r="N114">
        <v>5820.88</v>
      </c>
      <c r="O114">
        <v>3116.63</v>
      </c>
      <c r="P114">
        <v>929.95299999999997</v>
      </c>
      <c r="Q114">
        <v>217.047</v>
      </c>
      <c r="R114">
        <v>365.44099999999997</v>
      </c>
    </row>
    <row r="115" spans="1:18" x14ac:dyDescent="0.2">
      <c r="A115">
        <v>109</v>
      </c>
      <c r="B115" t="s">
        <v>201</v>
      </c>
      <c r="C115">
        <v>2017</v>
      </c>
      <c r="D115">
        <v>0</v>
      </c>
      <c r="E115">
        <v>4112.5</v>
      </c>
      <c r="F115">
        <v>13394.8</v>
      </c>
      <c r="G115">
        <v>568623</v>
      </c>
      <c r="H115">
        <v>870852</v>
      </c>
      <c r="I115">
        <v>230815</v>
      </c>
      <c r="J115">
        <v>144158</v>
      </c>
      <c r="K115">
        <v>125422</v>
      </c>
      <c r="L115">
        <v>90393.1</v>
      </c>
      <c r="M115">
        <v>28602.400000000001</v>
      </c>
      <c r="N115">
        <v>7600.04</v>
      </c>
      <c r="O115">
        <v>10954.5</v>
      </c>
      <c r="P115">
        <v>690.68</v>
      </c>
      <c r="Q115">
        <v>0</v>
      </c>
      <c r="R115">
        <v>0</v>
      </c>
    </row>
    <row r="116" spans="1:18" x14ac:dyDescent="0.2">
      <c r="A116">
        <v>110</v>
      </c>
      <c r="B116" t="s">
        <v>201</v>
      </c>
      <c r="C116">
        <v>2017</v>
      </c>
      <c r="D116">
        <v>0</v>
      </c>
      <c r="E116">
        <v>904.03899999999999</v>
      </c>
      <c r="F116">
        <v>22446.1</v>
      </c>
      <c r="G116">
        <v>549577</v>
      </c>
      <c r="H116">
        <v>902424</v>
      </c>
      <c r="I116">
        <v>212532</v>
      </c>
      <c r="J116">
        <v>161434</v>
      </c>
      <c r="K116">
        <v>125094</v>
      </c>
      <c r="L116">
        <v>90238.8</v>
      </c>
      <c r="M116">
        <v>18586.099999999999</v>
      </c>
      <c r="N116">
        <v>8739.6</v>
      </c>
      <c r="O116">
        <v>5948.54</v>
      </c>
      <c r="P116">
        <v>0</v>
      </c>
      <c r="Q116">
        <v>0</v>
      </c>
      <c r="R116">
        <v>0</v>
      </c>
    </row>
    <row r="117" spans="1:18" x14ac:dyDescent="0.2">
      <c r="A117">
        <v>111</v>
      </c>
      <c r="B117" t="s">
        <v>201</v>
      </c>
      <c r="C117">
        <v>2017</v>
      </c>
      <c r="D117">
        <v>0</v>
      </c>
      <c r="E117">
        <v>1883.35</v>
      </c>
      <c r="F117">
        <v>37026.199999999997</v>
      </c>
      <c r="G117">
        <v>551789</v>
      </c>
      <c r="H117">
        <v>916773</v>
      </c>
      <c r="I117">
        <v>203388</v>
      </c>
      <c r="J117">
        <v>138950</v>
      </c>
      <c r="K117">
        <v>107870</v>
      </c>
      <c r="L117">
        <v>101999</v>
      </c>
      <c r="M117">
        <v>15271.3</v>
      </c>
      <c r="N117">
        <v>9740</v>
      </c>
      <c r="O117">
        <v>7655.21</v>
      </c>
      <c r="P117">
        <v>1400.92</v>
      </c>
      <c r="Q117">
        <v>724.173</v>
      </c>
      <c r="R117">
        <v>0</v>
      </c>
    </row>
    <row r="118" spans="1:18" x14ac:dyDescent="0.2">
      <c r="A118">
        <v>112</v>
      </c>
      <c r="B118" t="s">
        <v>201</v>
      </c>
      <c r="C118">
        <v>2017</v>
      </c>
      <c r="D118">
        <v>0</v>
      </c>
      <c r="E118">
        <v>2341.48</v>
      </c>
      <c r="F118">
        <v>29724.7</v>
      </c>
      <c r="G118">
        <v>549153</v>
      </c>
      <c r="H118">
        <v>909437</v>
      </c>
      <c r="I118">
        <v>199711</v>
      </c>
      <c r="J118">
        <v>161214</v>
      </c>
      <c r="K118">
        <v>118193</v>
      </c>
      <c r="L118">
        <v>87076.2</v>
      </c>
      <c r="M118">
        <v>13208.1</v>
      </c>
      <c r="N118">
        <v>10724.5</v>
      </c>
      <c r="O118">
        <v>9568.7000000000007</v>
      </c>
      <c r="P118">
        <v>0</v>
      </c>
      <c r="Q118">
        <v>0</v>
      </c>
      <c r="R118">
        <v>376.98200000000003</v>
      </c>
    </row>
    <row r="119" spans="1:18" x14ac:dyDescent="0.2">
      <c r="A119">
        <v>113</v>
      </c>
      <c r="B119" t="s">
        <v>201</v>
      </c>
      <c r="C119">
        <v>2017</v>
      </c>
      <c r="D119">
        <v>0</v>
      </c>
      <c r="E119">
        <v>1538.68</v>
      </c>
      <c r="F119">
        <v>35186.300000000003</v>
      </c>
      <c r="G119">
        <v>548402</v>
      </c>
      <c r="H119">
        <v>883255</v>
      </c>
      <c r="I119">
        <v>231169</v>
      </c>
      <c r="J119">
        <v>150303</v>
      </c>
      <c r="K119">
        <v>123638</v>
      </c>
      <c r="L119">
        <v>90879.7</v>
      </c>
      <c r="M119">
        <v>19560.5</v>
      </c>
      <c r="N119">
        <v>10045.9</v>
      </c>
      <c r="O119">
        <v>3878.35</v>
      </c>
      <c r="P119">
        <v>0</v>
      </c>
      <c r="Q119">
        <v>0</v>
      </c>
      <c r="R119">
        <v>0</v>
      </c>
    </row>
    <row r="120" spans="1:18" x14ac:dyDescent="0.2">
      <c r="A120">
        <v>114</v>
      </c>
      <c r="B120" t="s">
        <v>201</v>
      </c>
      <c r="C120">
        <v>2017</v>
      </c>
      <c r="D120">
        <v>0</v>
      </c>
      <c r="E120">
        <v>1626.91</v>
      </c>
      <c r="F120">
        <v>17214.400000000001</v>
      </c>
      <c r="G120">
        <v>514859</v>
      </c>
      <c r="H120">
        <v>882399</v>
      </c>
      <c r="I120">
        <v>228045</v>
      </c>
      <c r="J120">
        <v>167650</v>
      </c>
      <c r="K120">
        <v>136391</v>
      </c>
      <c r="L120">
        <v>109776</v>
      </c>
      <c r="M120">
        <v>14186.6</v>
      </c>
      <c r="N120">
        <v>11121.4</v>
      </c>
      <c r="O120">
        <v>9230.8799999999992</v>
      </c>
      <c r="P120">
        <v>0</v>
      </c>
      <c r="Q120">
        <v>367.029</v>
      </c>
      <c r="R120">
        <v>0</v>
      </c>
    </row>
    <row r="121" spans="1:18" x14ac:dyDescent="0.2">
      <c r="A121">
        <v>115</v>
      </c>
      <c r="B121" t="s">
        <v>201</v>
      </c>
      <c r="C121">
        <v>2017</v>
      </c>
      <c r="D121">
        <v>0</v>
      </c>
      <c r="E121">
        <v>2661.38</v>
      </c>
      <c r="F121">
        <v>24144.799999999999</v>
      </c>
      <c r="G121">
        <v>546685</v>
      </c>
      <c r="H121">
        <v>901440</v>
      </c>
      <c r="I121">
        <v>203588</v>
      </c>
      <c r="J121">
        <v>149378</v>
      </c>
      <c r="K121">
        <v>122071</v>
      </c>
      <c r="L121">
        <v>97897.2</v>
      </c>
      <c r="M121">
        <v>26391.8</v>
      </c>
      <c r="N121">
        <v>13557.3</v>
      </c>
      <c r="O121">
        <v>1501.4</v>
      </c>
      <c r="P121">
        <v>544.13499999999999</v>
      </c>
      <c r="Q121">
        <v>0</v>
      </c>
      <c r="R121">
        <v>0</v>
      </c>
    </row>
    <row r="122" spans="1:18" x14ac:dyDescent="0.2">
      <c r="A122">
        <v>116</v>
      </c>
      <c r="B122" t="s">
        <v>201</v>
      </c>
      <c r="C122">
        <v>2017</v>
      </c>
      <c r="D122">
        <v>0</v>
      </c>
      <c r="E122">
        <v>865.73900000000003</v>
      </c>
      <c r="F122">
        <v>38826.5</v>
      </c>
      <c r="G122">
        <v>565599</v>
      </c>
      <c r="H122">
        <v>859395</v>
      </c>
      <c r="I122">
        <v>230203</v>
      </c>
      <c r="J122">
        <v>150821</v>
      </c>
      <c r="K122">
        <v>107830</v>
      </c>
      <c r="L122">
        <v>112418</v>
      </c>
      <c r="M122">
        <v>18239.5</v>
      </c>
      <c r="N122">
        <v>6083.46</v>
      </c>
      <c r="O122">
        <v>7904.07</v>
      </c>
      <c r="P122">
        <v>0</v>
      </c>
      <c r="Q122">
        <v>405.61900000000003</v>
      </c>
      <c r="R122">
        <v>0</v>
      </c>
    </row>
    <row r="123" spans="1:18" x14ac:dyDescent="0.2">
      <c r="A123">
        <v>117</v>
      </c>
      <c r="B123" t="s">
        <v>201</v>
      </c>
      <c r="C123">
        <v>2017</v>
      </c>
      <c r="D123">
        <v>0</v>
      </c>
      <c r="E123">
        <v>3565.79</v>
      </c>
      <c r="F123">
        <v>38518.800000000003</v>
      </c>
      <c r="G123">
        <v>558122</v>
      </c>
      <c r="H123">
        <v>864227</v>
      </c>
      <c r="I123">
        <v>239758</v>
      </c>
      <c r="J123">
        <v>155753</v>
      </c>
      <c r="K123">
        <v>119599</v>
      </c>
      <c r="L123">
        <v>86628.7</v>
      </c>
      <c r="M123">
        <v>20277</v>
      </c>
      <c r="N123">
        <v>4806.05</v>
      </c>
      <c r="O123">
        <v>6403.42</v>
      </c>
      <c r="P123">
        <v>736.91</v>
      </c>
      <c r="Q123">
        <v>0</v>
      </c>
      <c r="R123">
        <v>337.17</v>
      </c>
    </row>
    <row r="124" spans="1:18" x14ac:dyDescent="0.2">
      <c r="A124">
        <v>118</v>
      </c>
      <c r="B124" t="s">
        <v>201</v>
      </c>
      <c r="C124">
        <v>2017</v>
      </c>
      <c r="D124">
        <v>0</v>
      </c>
      <c r="E124">
        <v>5028.1899999999996</v>
      </c>
      <c r="F124">
        <v>19492.5</v>
      </c>
      <c r="G124">
        <v>569100</v>
      </c>
      <c r="H124">
        <v>885090</v>
      </c>
      <c r="I124">
        <v>213596</v>
      </c>
      <c r="J124">
        <v>161810</v>
      </c>
      <c r="K124">
        <v>119282</v>
      </c>
      <c r="L124">
        <v>90529.9</v>
      </c>
      <c r="M124">
        <v>27088.799999999999</v>
      </c>
      <c r="N124">
        <v>3300.58</v>
      </c>
      <c r="O124">
        <v>1830.71</v>
      </c>
      <c r="P124">
        <v>0</v>
      </c>
      <c r="Q124">
        <v>391.11900000000003</v>
      </c>
      <c r="R124">
        <v>408.83499999999998</v>
      </c>
    </row>
    <row r="125" spans="1:18" x14ac:dyDescent="0.2">
      <c r="A125">
        <v>119</v>
      </c>
      <c r="B125" t="s">
        <v>201</v>
      </c>
      <c r="C125">
        <v>2017</v>
      </c>
      <c r="D125">
        <v>0</v>
      </c>
      <c r="E125">
        <v>958.30700000000002</v>
      </c>
      <c r="F125">
        <v>25883.1</v>
      </c>
      <c r="G125">
        <v>545949</v>
      </c>
      <c r="H125">
        <v>917429</v>
      </c>
      <c r="I125">
        <v>211529</v>
      </c>
      <c r="J125">
        <v>149849</v>
      </c>
      <c r="K125">
        <v>122520</v>
      </c>
      <c r="L125">
        <v>82061.5</v>
      </c>
      <c r="M125">
        <v>19459</v>
      </c>
      <c r="N125">
        <v>5572.79</v>
      </c>
      <c r="O125">
        <v>11210.9</v>
      </c>
      <c r="P125">
        <v>1909.45</v>
      </c>
      <c r="Q125">
        <v>0</v>
      </c>
      <c r="R125">
        <v>0</v>
      </c>
    </row>
    <row r="126" spans="1:18" x14ac:dyDescent="0.2">
      <c r="A126">
        <v>120</v>
      </c>
      <c r="B126" t="s">
        <v>201</v>
      </c>
      <c r="C126">
        <v>2017</v>
      </c>
      <c r="D126">
        <v>0</v>
      </c>
      <c r="E126">
        <v>4376.92</v>
      </c>
      <c r="F126">
        <v>33759</v>
      </c>
      <c r="G126">
        <v>556400</v>
      </c>
      <c r="H126">
        <v>879259</v>
      </c>
      <c r="I126">
        <v>208098</v>
      </c>
      <c r="J126">
        <v>133071</v>
      </c>
      <c r="K126">
        <v>143907</v>
      </c>
      <c r="L126">
        <v>98740.5</v>
      </c>
      <c r="M126">
        <v>24962</v>
      </c>
      <c r="N126">
        <v>8439.51</v>
      </c>
      <c r="O126">
        <v>8767.2999999999993</v>
      </c>
      <c r="P126">
        <v>0</v>
      </c>
      <c r="Q126">
        <v>376.83600000000001</v>
      </c>
      <c r="R126">
        <v>0</v>
      </c>
    </row>
    <row r="127" spans="1:18" x14ac:dyDescent="0.2">
      <c r="A127">
        <v>121</v>
      </c>
      <c r="B127" t="s">
        <v>201</v>
      </c>
      <c r="C127">
        <v>2017</v>
      </c>
      <c r="D127">
        <v>0</v>
      </c>
      <c r="E127">
        <v>2196.15</v>
      </c>
      <c r="F127">
        <v>35501.9</v>
      </c>
      <c r="G127">
        <v>543925</v>
      </c>
      <c r="H127">
        <v>900484</v>
      </c>
      <c r="I127">
        <v>225457</v>
      </c>
      <c r="J127">
        <v>118270</v>
      </c>
      <c r="K127">
        <v>125107</v>
      </c>
      <c r="L127">
        <v>110120</v>
      </c>
      <c r="M127">
        <v>19946.3</v>
      </c>
      <c r="N127">
        <v>6856.39</v>
      </c>
      <c r="O127">
        <v>5195.25</v>
      </c>
      <c r="P127">
        <v>0</v>
      </c>
      <c r="Q127">
        <v>689.2</v>
      </c>
      <c r="R127">
        <v>0</v>
      </c>
    </row>
    <row r="128" spans="1:18" x14ac:dyDescent="0.2">
      <c r="A128">
        <v>122</v>
      </c>
      <c r="B128" t="s">
        <v>201</v>
      </c>
      <c r="C128">
        <v>2017</v>
      </c>
      <c r="D128">
        <v>0</v>
      </c>
      <c r="E128">
        <v>4236.5600000000004</v>
      </c>
      <c r="F128">
        <v>20852.5</v>
      </c>
      <c r="G128">
        <v>551607</v>
      </c>
      <c r="H128">
        <v>876681</v>
      </c>
      <c r="I128">
        <v>223806</v>
      </c>
      <c r="J128">
        <v>145917</v>
      </c>
      <c r="K128">
        <v>108220</v>
      </c>
      <c r="L128">
        <v>107827</v>
      </c>
      <c r="M128">
        <v>33762</v>
      </c>
      <c r="N128">
        <v>6497.48</v>
      </c>
      <c r="O128">
        <v>7082.26</v>
      </c>
      <c r="P128">
        <v>600.89700000000005</v>
      </c>
      <c r="Q128">
        <v>111.396</v>
      </c>
      <c r="R128">
        <v>325.63900000000001</v>
      </c>
    </row>
    <row r="129" spans="1:18" x14ac:dyDescent="0.2">
      <c r="A129">
        <v>123</v>
      </c>
      <c r="B129" t="s">
        <v>201</v>
      </c>
      <c r="C129">
        <v>2017</v>
      </c>
      <c r="D129">
        <v>0</v>
      </c>
      <c r="E129">
        <v>2533.5500000000002</v>
      </c>
      <c r="F129">
        <v>38262.1</v>
      </c>
      <c r="G129">
        <v>543899</v>
      </c>
      <c r="H129">
        <v>869981</v>
      </c>
      <c r="I129">
        <v>226107</v>
      </c>
      <c r="J129">
        <v>167126</v>
      </c>
      <c r="K129">
        <v>128698</v>
      </c>
      <c r="L129">
        <v>94908.3</v>
      </c>
      <c r="M129">
        <v>15681.7</v>
      </c>
      <c r="N129">
        <v>6184.56</v>
      </c>
      <c r="O129">
        <v>8288.89</v>
      </c>
      <c r="P129">
        <v>422.976</v>
      </c>
      <c r="Q129">
        <v>289.47199999999998</v>
      </c>
      <c r="R129">
        <v>0</v>
      </c>
    </row>
    <row r="130" spans="1:18" x14ac:dyDescent="0.2">
      <c r="A130">
        <v>124</v>
      </c>
      <c r="B130" t="s">
        <v>201</v>
      </c>
      <c r="C130">
        <v>2017</v>
      </c>
      <c r="D130">
        <v>0</v>
      </c>
      <c r="E130">
        <v>756.48199999999997</v>
      </c>
      <c r="F130">
        <v>25962.6</v>
      </c>
      <c r="G130">
        <v>561179</v>
      </c>
      <c r="H130">
        <v>888786</v>
      </c>
      <c r="I130">
        <v>221289</v>
      </c>
      <c r="J130">
        <v>118731</v>
      </c>
      <c r="K130">
        <v>147010</v>
      </c>
      <c r="L130">
        <v>98766.8</v>
      </c>
      <c r="M130">
        <v>18321.400000000001</v>
      </c>
      <c r="N130">
        <v>6587.12</v>
      </c>
      <c r="O130">
        <v>4196.6400000000003</v>
      </c>
      <c r="P130">
        <v>0</v>
      </c>
      <c r="Q130">
        <v>0</v>
      </c>
      <c r="R130">
        <v>100.185</v>
      </c>
    </row>
    <row r="131" spans="1:18" x14ac:dyDescent="0.2">
      <c r="A131">
        <v>125</v>
      </c>
      <c r="B131" t="s">
        <v>201</v>
      </c>
      <c r="C131">
        <v>2017</v>
      </c>
      <c r="D131">
        <v>0</v>
      </c>
      <c r="E131">
        <v>484.29599999999999</v>
      </c>
      <c r="F131">
        <v>39845.599999999999</v>
      </c>
      <c r="G131">
        <v>511060</v>
      </c>
      <c r="H131">
        <v>921538</v>
      </c>
      <c r="I131">
        <v>207726</v>
      </c>
      <c r="J131">
        <v>148611</v>
      </c>
      <c r="K131">
        <v>120750</v>
      </c>
      <c r="L131">
        <v>106580</v>
      </c>
      <c r="M131">
        <v>25160.2</v>
      </c>
      <c r="N131">
        <v>6806.61</v>
      </c>
      <c r="O131">
        <v>4164.3100000000004</v>
      </c>
      <c r="P131">
        <v>1213.76</v>
      </c>
      <c r="Q131">
        <v>0</v>
      </c>
      <c r="R131">
        <v>0</v>
      </c>
    </row>
    <row r="132" spans="1:18" x14ac:dyDescent="0.2">
      <c r="A132">
        <v>126</v>
      </c>
      <c r="B132" t="s">
        <v>201</v>
      </c>
      <c r="C132">
        <v>2017</v>
      </c>
      <c r="D132">
        <v>0</v>
      </c>
      <c r="E132">
        <v>546.803</v>
      </c>
      <c r="F132">
        <v>24240.2</v>
      </c>
      <c r="G132">
        <v>563964</v>
      </c>
      <c r="H132">
        <v>902836</v>
      </c>
      <c r="I132">
        <v>222739</v>
      </c>
      <c r="J132">
        <v>126950</v>
      </c>
      <c r="K132">
        <v>123784</v>
      </c>
      <c r="L132">
        <v>96430.5</v>
      </c>
      <c r="M132">
        <v>28968.400000000001</v>
      </c>
      <c r="N132">
        <v>5603.9</v>
      </c>
      <c r="O132">
        <v>5135.74</v>
      </c>
      <c r="P132">
        <v>0</v>
      </c>
      <c r="Q132">
        <v>427.14800000000002</v>
      </c>
      <c r="R132">
        <v>0</v>
      </c>
    </row>
    <row r="133" spans="1:18" x14ac:dyDescent="0.2">
      <c r="A133">
        <v>127</v>
      </c>
      <c r="B133" t="s">
        <v>201</v>
      </c>
      <c r="C133">
        <v>2017</v>
      </c>
      <c r="D133">
        <v>0</v>
      </c>
      <c r="E133">
        <v>2894.23</v>
      </c>
      <c r="F133">
        <v>36315.4</v>
      </c>
      <c r="G133">
        <v>570311</v>
      </c>
      <c r="H133">
        <v>898012</v>
      </c>
      <c r="I133">
        <v>192119</v>
      </c>
      <c r="J133">
        <v>121750</v>
      </c>
      <c r="K133">
        <v>143166</v>
      </c>
      <c r="L133">
        <v>88339.7</v>
      </c>
      <c r="M133">
        <v>20811.5</v>
      </c>
      <c r="N133">
        <v>10823.6</v>
      </c>
      <c r="O133">
        <v>4440.46</v>
      </c>
      <c r="P133">
        <v>0</v>
      </c>
      <c r="Q133">
        <v>0</v>
      </c>
      <c r="R133">
        <v>0</v>
      </c>
    </row>
    <row r="134" spans="1:18" x14ac:dyDescent="0.2">
      <c r="A134">
        <v>128</v>
      </c>
      <c r="B134" t="s">
        <v>201</v>
      </c>
      <c r="C134">
        <v>2017</v>
      </c>
      <c r="D134">
        <v>0</v>
      </c>
      <c r="E134">
        <v>1626.71</v>
      </c>
      <c r="F134">
        <v>21361.8</v>
      </c>
      <c r="G134">
        <v>553769</v>
      </c>
      <c r="H134">
        <v>905602</v>
      </c>
      <c r="I134">
        <v>193091</v>
      </c>
      <c r="J134">
        <v>161020</v>
      </c>
      <c r="K134">
        <v>115052</v>
      </c>
      <c r="L134">
        <v>90291.7</v>
      </c>
      <c r="M134">
        <v>40891.699999999997</v>
      </c>
      <c r="N134">
        <v>8508.27</v>
      </c>
      <c r="O134">
        <v>5701.67</v>
      </c>
      <c r="P134">
        <v>0</v>
      </c>
      <c r="Q134">
        <v>0</v>
      </c>
      <c r="R134">
        <v>53.191200000000002</v>
      </c>
    </row>
    <row r="135" spans="1:18" x14ac:dyDescent="0.2">
      <c r="A135">
        <v>129</v>
      </c>
      <c r="B135" t="s">
        <v>201</v>
      </c>
      <c r="C135">
        <v>2017</v>
      </c>
      <c r="D135">
        <v>0</v>
      </c>
      <c r="E135">
        <v>414.42399999999998</v>
      </c>
      <c r="F135">
        <v>28003.599999999999</v>
      </c>
      <c r="G135">
        <v>567584</v>
      </c>
      <c r="H135">
        <v>852720</v>
      </c>
      <c r="I135">
        <v>223107</v>
      </c>
      <c r="J135">
        <v>175008</v>
      </c>
      <c r="K135">
        <v>113047</v>
      </c>
      <c r="L135">
        <v>97440.9</v>
      </c>
      <c r="M135">
        <v>23362.7</v>
      </c>
      <c r="N135">
        <v>6784.77</v>
      </c>
      <c r="O135">
        <v>6861.71</v>
      </c>
      <c r="P135">
        <v>745.79499999999996</v>
      </c>
      <c r="Q135">
        <v>0</v>
      </c>
      <c r="R135">
        <v>0</v>
      </c>
    </row>
    <row r="136" spans="1:18" x14ac:dyDescent="0.2">
      <c r="A136">
        <v>130</v>
      </c>
      <c r="B136" t="s">
        <v>201</v>
      </c>
      <c r="C136">
        <v>2017</v>
      </c>
      <c r="D136">
        <v>0</v>
      </c>
      <c r="E136">
        <v>1941.35</v>
      </c>
      <c r="F136">
        <v>28712.3</v>
      </c>
      <c r="G136">
        <v>540958</v>
      </c>
      <c r="H136">
        <v>912302</v>
      </c>
      <c r="I136">
        <v>190002</v>
      </c>
      <c r="J136">
        <v>160639</v>
      </c>
      <c r="K136">
        <v>118152</v>
      </c>
      <c r="L136">
        <v>96500.1</v>
      </c>
      <c r="M136">
        <v>25843</v>
      </c>
      <c r="N136">
        <v>5488.33</v>
      </c>
      <c r="O136">
        <v>5404.72</v>
      </c>
      <c r="P136">
        <v>838.98800000000006</v>
      </c>
      <c r="Q136">
        <v>229.87799999999999</v>
      </c>
      <c r="R136">
        <v>384.34199999999998</v>
      </c>
    </row>
    <row r="137" spans="1:18" x14ac:dyDescent="0.2">
      <c r="A137">
        <v>131</v>
      </c>
      <c r="B137" t="s">
        <v>201</v>
      </c>
      <c r="C137">
        <v>2017</v>
      </c>
      <c r="D137">
        <v>0</v>
      </c>
      <c r="E137">
        <v>1989.21</v>
      </c>
      <c r="F137">
        <v>26348.9</v>
      </c>
      <c r="G137">
        <v>502668</v>
      </c>
      <c r="H137">
        <v>949339</v>
      </c>
      <c r="I137">
        <v>208719</v>
      </c>
      <c r="J137">
        <v>149892</v>
      </c>
      <c r="K137">
        <v>118453</v>
      </c>
      <c r="L137">
        <v>96694.8</v>
      </c>
      <c r="M137">
        <v>22370.6</v>
      </c>
      <c r="N137">
        <v>5864.7</v>
      </c>
      <c r="O137">
        <v>5674.73</v>
      </c>
      <c r="P137">
        <v>2064.11</v>
      </c>
      <c r="Q137">
        <v>167.834</v>
      </c>
      <c r="R137">
        <v>0</v>
      </c>
    </row>
    <row r="138" spans="1:18" x14ac:dyDescent="0.2">
      <c r="A138">
        <v>132</v>
      </c>
      <c r="B138" t="s">
        <v>201</v>
      </c>
      <c r="C138">
        <v>2017</v>
      </c>
      <c r="D138">
        <v>0</v>
      </c>
      <c r="E138">
        <v>2839.38</v>
      </c>
      <c r="F138">
        <v>23559.4</v>
      </c>
      <c r="G138">
        <v>564041</v>
      </c>
      <c r="H138">
        <v>891888</v>
      </c>
      <c r="I138">
        <v>196156</v>
      </c>
      <c r="J138">
        <v>159805</v>
      </c>
      <c r="K138">
        <v>138686</v>
      </c>
      <c r="L138">
        <v>85844.6</v>
      </c>
      <c r="M138">
        <v>12625.7</v>
      </c>
      <c r="N138">
        <v>8477.64</v>
      </c>
      <c r="O138">
        <v>6343.13</v>
      </c>
      <c r="P138">
        <v>565.74300000000005</v>
      </c>
      <c r="Q138">
        <v>0</v>
      </c>
      <c r="R138">
        <v>382.29899999999998</v>
      </c>
    </row>
    <row r="139" spans="1:18" x14ac:dyDescent="0.2">
      <c r="A139">
        <v>133</v>
      </c>
      <c r="B139" t="s">
        <v>201</v>
      </c>
      <c r="C139">
        <v>2017</v>
      </c>
      <c r="D139">
        <v>0</v>
      </c>
      <c r="E139">
        <v>2260.9299999999998</v>
      </c>
      <c r="F139">
        <v>39409.300000000003</v>
      </c>
      <c r="G139">
        <v>542709</v>
      </c>
      <c r="H139">
        <v>867325</v>
      </c>
      <c r="I139">
        <v>213673</v>
      </c>
      <c r="J139">
        <v>157301</v>
      </c>
      <c r="K139">
        <v>129109</v>
      </c>
      <c r="L139">
        <v>107143</v>
      </c>
      <c r="M139">
        <v>19267.2</v>
      </c>
      <c r="N139">
        <v>6228.69</v>
      </c>
      <c r="O139">
        <v>10168.299999999999</v>
      </c>
      <c r="P139">
        <v>1163.33</v>
      </c>
      <c r="Q139">
        <v>0</v>
      </c>
      <c r="R139">
        <v>0</v>
      </c>
    </row>
    <row r="140" spans="1:18" x14ac:dyDescent="0.2">
      <c r="A140">
        <v>134</v>
      </c>
      <c r="B140" t="s">
        <v>201</v>
      </c>
      <c r="C140">
        <v>2017</v>
      </c>
      <c r="D140">
        <v>0</v>
      </c>
      <c r="E140">
        <v>2601.02</v>
      </c>
      <c r="F140">
        <v>31692.7</v>
      </c>
      <c r="G140">
        <v>542123</v>
      </c>
      <c r="H140">
        <v>906665</v>
      </c>
      <c r="I140">
        <v>211407</v>
      </c>
      <c r="J140">
        <v>150254</v>
      </c>
      <c r="K140">
        <v>135209</v>
      </c>
      <c r="L140">
        <v>82565.7</v>
      </c>
      <c r="M140">
        <v>20725.8</v>
      </c>
      <c r="N140">
        <v>8928.9699999999993</v>
      </c>
      <c r="O140">
        <v>6311.66</v>
      </c>
      <c r="P140">
        <v>0</v>
      </c>
      <c r="Q140">
        <v>315.95499999999998</v>
      </c>
      <c r="R140">
        <v>0</v>
      </c>
    </row>
    <row r="141" spans="1:18" x14ac:dyDescent="0.2">
      <c r="A141">
        <v>135</v>
      </c>
      <c r="B141" t="s">
        <v>201</v>
      </c>
      <c r="C141">
        <v>2017</v>
      </c>
      <c r="D141">
        <v>0</v>
      </c>
      <c r="E141">
        <v>2317.9499999999998</v>
      </c>
      <c r="F141">
        <v>23485.599999999999</v>
      </c>
      <c r="G141">
        <v>533582</v>
      </c>
      <c r="H141">
        <v>902968</v>
      </c>
      <c r="I141">
        <v>209264</v>
      </c>
      <c r="J141">
        <v>158312</v>
      </c>
      <c r="K141">
        <v>119313</v>
      </c>
      <c r="L141">
        <v>101133</v>
      </c>
      <c r="M141">
        <v>29409.599999999999</v>
      </c>
      <c r="N141">
        <v>7884.03</v>
      </c>
      <c r="O141">
        <v>5122.9799999999996</v>
      </c>
      <c r="P141">
        <v>0</v>
      </c>
      <c r="Q141">
        <v>0</v>
      </c>
      <c r="R141">
        <v>0</v>
      </c>
    </row>
    <row r="142" spans="1:18" x14ac:dyDescent="0.2">
      <c r="A142">
        <v>136</v>
      </c>
      <c r="B142" t="s">
        <v>201</v>
      </c>
      <c r="C142">
        <v>2017</v>
      </c>
      <c r="D142">
        <v>0</v>
      </c>
      <c r="E142">
        <v>659.21199999999999</v>
      </c>
      <c r="F142">
        <v>38335</v>
      </c>
      <c r="G142">
        <v>542045</v>
      </c>
      <c r="H142">
        <v>876981</v>
      </c>
      <c r="I142">
        <v>246772</v>
      </c>
      <c r="J142">
        <v>146809</v>
      </c>
      <c r="K142">
        <v>114927</v>
      </c>
      <c r="L142">
        <v>98158.399999999994</v>
      </c>
      <c r="M142">
        <v>13832.4</v>
      </c>
      <c r="N142">
        <v>8560.34</v>
      </c>
      <c r="O142">
        <v>7641.58</v>
      </c>
      <c r="P142">
        <v>0</v>
      </c>
      <c r="Q142">
        <v>112.447</v>
      </c>
      <c r="R142">
        <v>0</v>
      </c>
    </row>
    <row r="143" spans="1:18" x14ac:dyDescent="0.2">
      <c r="A143">
        <v>137</v>
      </c>
      <c r="B143" t="s">
        <v>201</v>
      </c>
      <c r="C143">
        <v>2017</v>
      </c>
      <c r="D143">
        <v>0</v>
      </c>
      <c r="E143">
        <v>5645.21</v>
      </c>
      <c r="F143">
        <v>30050</v>
      </c>
      <c r="G143">
        <v>564556</v>
      </c>
      <c r="H143">
        <v>870699</v>
      </c>
      <c r="I143">
        <v>203221</v>
      </c>
      <c r="J143">
        <v>157697</v>
      </c>
      <c r="K143">
        <v>128259</v>
      </c>
      <c r="L143">
        <v>107132</v>
      </c>
      <c r="M143">
        <v>22098.6</v>
      </c>
      <c r="N143">
        <v>5561.25</v>
      </c>
      <c r="O143">
        <v>6671.63</v>
      </c>
      <c r="P143">
        <v>1455.38</v>
      </c>
      <c r="Q143">
        <v>675.45899999999995</v>
      </c>
      <c r="R143">
        <v>319.04199999999997</v>
      </c>
    </row>
    <row r="144" spans="1:18" x14ac:dyDescent="0.2">
      <c r="A144">
        <v>138</v>
      </c>
      <c r="B144" t="s">
        <v>201</v>
      </c>
      <c r="C144">
        <v>2017</v>
      </c>
      <c r="D144">
        <v>0</v>
      </c>
      <c r="E144">
        <v>2717.87</v>
      </c>
      <c r="F144">
        <v>23448.6</v>
      </c>
      <c r="G144">
        <v>531163</v>
      </c>
      <c r="H144">
        <v>918545</v>
      </c>
      <c r="I144">
        <v>217834</v>
      </c>
      <c r="J144">
        <v>149522</v>
      </c>
      <c r="K144">
        <v>138469</v>
      </c>
      <c r="L144">
        <v>82743.5</v>
      </c>
      <c r="M144">
        <v>19771.400000000001</v>
      </c>
      <c r="N144">
        <v>2860.76</v>
      </c>
      <c r="O144">
        <v>9466.9699999999993</v>
      </c>
      <c r="P144">
        <v>0</v>
      </c>
      <c r="Q144">
        <v>611.01400000000001</v>
      </c>
      <c r="R144">
        <v>463.70499999999998</v>
      </c>
    </row>
    <row r="145" spans="1:18" x14ac:dyDescent="0.2">
      <c r="A145">
        <v>139</v>
      </c>
      <c r="B145" t="s">
        <v>201</v>
      </c>
      <c r="C145">
        <v>2017</v>
      </c>
      <c r="D145">
        <v>0</v>
      </c>
      <c r="E145">
        <v>3360.59</v>
      </c>
      <c r="F145">
        <v>28617.9</v>
      </c>
      <c r="G145">
        <v>533104</v>
      </c>
      <c r="H145">
        <v>938125</v>
      </c>
      <c r="I145">
        <v>191538</v>
      </c>
      <c r="J145">
        <v>137083</v>
      </c>
      <c r="K145">
        <v>132518</v>
      </c>
      <c r="L145">
        <v>95720.5</v>
      </c>
      <c r="M145">
        <v>18712.7</v>
      </c>
      <c r="N145">
        <v>4149.5600000000004</v>
      </c>
      <c r="O145">
        <v>14795.5</v>
      </c>
      <c r="P145">
        <v>0</v>
      </c>
      <c r="Q145">
        <v>95.173100000000005</v>
      </c>
      <c r="R145">
        <v>0</v>
      </c>
    </row>
    <row r="146" spans="1:18" x14ac:dyDescent="0.2">
      <c r="A146">
        <v>140</v>
      </c>
      <c r="B146" t="s">
        <v>201</v>
      </c>
      <c r="C146">
        <v>2017</v>
      </c>
      <c r="D146">
        <v>0</v>
      </c>
      <c r="E146">
        <v>3798.78</v>
      </c>
      <c r="F146">
        <v>25775.200000000001</v>
      </c>
      <c r="G146">
        <v>563787</v>
      </c>
      <c r="H146">
        <v>879737</v>
      </c>
      <c r="I146">
        <v>232602</v>
      </c>
      <c r="J146">
        <v>129140</v>
      </c>
      <c r="K146">
        <v>127233</v>
      </c>
      <c r="L146">
        <v>91874.8</v>
      </c>
      <c r="M146">
        <v>19217</v>
      </c>
      <c r="N146">
        <v>6149.21</v>
      </c>
      <c r="O146">
        <v>12466.9</v>
      </c>
      <c r="P146">
        <v>0</v>
      </c>
      <c r="Q146">
        <v>322.87900000000002</v>
      </c>
      <c r="R146">
        <v>0</v>
      </c>
    </row>
    <row r="147" spans="1:18" x14ac:dyDescent="0.2">
      <c r="A147">
        <v>141</v>
      </c>
      <c r="B147" t="s">
        <v>201</v>
      </c>
      <c r="C147">
        <v>2017</v>
      </c>
      <c r="D147">
        <v>0</v>
      </c>
      <c r="E147">
        <v>4352.5</v>
      </c>
      <c r="F147">
        <v>39947.599999999999</v>
      </c>
      <c r="G147">
        <v>539803</v>
      </c>
      <c r="H147">
        <v>907878</v>
      </c>
      <c r="I147">
        <v>198867</v>
      </c>
      <c r="J147">
        <v>158485</v>
      </c>
      <c r="K147">
        <v>104888</v>
      </c>
      <c r="L147">
        <v>101773</v>
      </c>
      <c r="M147">
        <v>19910.8</v>
      </c>
      <c r="N147">
        <v>7240.31</v>
      </c>
      <c r="O147">
        <v>8648.81</v>
      </c>
      <c r="P147">
        <v>0</v>
      </c>
      <c r="Q147">
        <v>717.21</v>
      </c>
      <c r="R147">
        <v>220.52500000000001</v>
      </c>
    </row>
    <row r="148" spans="1:18" x14ac:dyDescent="0.2">
      <c r="A148">
        <v>142</v>
      </c>
      <c r="B148" t="s">
        <v>201</v>
      </c>
      <c r="C148">
        <v>2017</v>
      </c>
      <c r="D148">
        <v>0</v>
      </c>
      <c r="E148">
        <v>35.773400000000002</v>
      </c>
      <c r="F148">
        <v>22432.799999999999</v>
      </c>
      <c r="G148">
        <v>534083</v>
      </c>
      <c r="H148">
        <v>937810</v>
      </c>
      <c r="I148">
        <v>202413</v>
      </c>
      <c r="J148">
        <v>151621</v>
      </c>
      <c r="K148">
        <v>124666</v>
      </c>
      <c r="L148">
        <v>81372.5</v>
      </c>
      <c r="M148">
        <v>22390.400000000001</v>
      </c>
      <c r="N148">
        <v>9354.2999999999993</v>
      </c>
      <c r="O148">
        <v>6099.87</v>
      </c>
      <c r="P148">
        <v>1048.42</v>
      </c>
      <c r="Q148">
        <v>141.41499999999999</v>
      </c>
      <c r="R148">
        <v>0</v>
      </c>
    </row>
    <row r="149" spans="1:18" x14ac:dyDescent="0.2">
      <c r="A149">
        <v>143</v>
      </c>
      <c r="B149" t="s">
        <v>201</v>
      </c>
      <c r="C149">
        <v>2017</v>
      </c>
      <c r="D149">
        <v>0</v>
      </c>
      <c r="E149">
        <v>4387.25</v>
      </c>
      <c r="F149">
        <v>31373.200000000001</v>
      </c>
      <c r="G149">
        <v>569556</v>
      </c>
      <c r="H149">
        <v>887704</v>
      </c>
      <c r="I149">
        <v>192776</v>
      </c>
      <c r="J149">
        <v>155275</v>
      </c>
      <c r="K149">
        <v>136212</v>
      </c>
      <c r="L149">
        <v>91078.6</v>
      </c>
      <c r="M149">
        <v>20847.400000000001</v>
      </c>
      <c r="N149">
        <v>3675.38</v>
      </c>
      <c r="O149">
        <v>5430.66</v>
      </c>
      <c r="P149">
        <v>0</v>
      </c>
      <c r="Q149">
        <v>644.33299999999997</v>
      </c>
      <c r="R149">
        <v>0</v>
      </c>
    </row>
    <row r="150" spans="1:18" x14ac:dyDescent="0.2">
      <c r="A150">
        <v>144</v>
      </c>
      <c r="B150" t="s">
        <v>201</v>
      </c>
      <c r="C150">
        <v>2017</v>
      </c>
      <c r="D150">
        <v>0</v>
      </c>
      <c r="E150">
        <v>2686.38</v>
      </c>
      <c r="F150">
        <v>31763.599999999999</v>
      </c>
      <c r="G150">
        <v>553735</v>
      </c>
      <c r="H150">
        <v>897827</v>
      </c>
      <c r="I150">
        <v>215402</v>
      </c>
      <c r="J150">
        <v>146697</v>
      </c>
      <c r="K150">
        <v>127009</v>
      </c>
      <c r="L150">
        <v>93700.1</v>
      </c>
      <c r="M150">
        <v>15081</v>
      </c>
      <c r="N150">
        <v>5479.09</v>
      </c>
      <c r="O150">
        <v>5162.17</v>
      </c>
      <c r="P150">
        <v>0</v>
      </c>
      <c r="Q150">
        <v>339.34399999999999</v>
      </c>
      <c r="R150">
        <v>0</v>
      </c>
    </row>
    <row r="151" spans="1:18" x14ac:dyDescent="0.2">
      <c r="A151">
        <v>145</v>
      </c>
      <c r="B151" t="s">
        <v>201</v>
      </c>
      <c r="C151">
        <v>2017</v>
      </c>
      <c r="D151">
        <v>0</v>
      </c>
      <c r="E151">
        <v>508.37299999999999</v>
      </c>
      <c r="F151">
        <v>27075.8</v>
      </c>
      <c r="G151">
        <v>532294</v>
      </c>
      <c r="H151">
        <v>929450</v>
      </c>
      <c r="I151">
        <v>215801</v>
      </c>
      <c r="J151">
        <v>150424</v>
      </c>
      <c r="K151">
        <v>124279</v>
      </c>
      <c r="L151">
        <v>87047.2</v>
      </c>
      <c r="M151">
        <v>18060.599999999999</v>
      </c>
      <c r="N151">
        <v>3683.35</v>
      </c>
      <c r="O151">
        <v>7724.99</v>
      </c>
      <c r="P151">
        <v>340.43200000000002</v>
      </c>
      <c r="Q151">
        <v>564.39599999999996</v>
      </c>
      <c r="R151">
        <v>220.72499999999999</v>
      </c>
    </row>
    <row r="152" spans="1:18" x14ac:dyDescent="0.2">
      <c r="A152">
        <v>146</v>
      </c>
      <c r="B152" t="s">
        <v>201</v>
      </c>
      <c r="C152">
        <v>2017</v>
      </c>
      <c r="D152">
        <v>0</v>
      </c>
      <c r="E152">
        <v>1818.79</v>
      </c>
      <c r="F152">
        <v>30587</v>
      </c>
      <c r="G152">
        <v>539877</v>
      </c>
      <c r="H152">
        <v>903492</v>
      </c>
      <c r="I152">
        <v>190995</v>
      </c>
      <c r="J152">
        <v>156808</v>
      </c>
      <c r="K152">
        <v>128741</v>
      </c>
      <c r="L152">
        <v>106960</v>
      </c>
      <c r="M152">
        <v>23577.599999999999</v>
      </c>
      <c r="N152">
        <v>4988.9799999999996</v>
      </c>
      <c r="O152">
        <v>4494.1400000000003</v>
      </c>
      <c r="P152">
        <v>0</v>
      </c>
      <c r="Q152">
        <v>646.74400000000003</v>
      </c>
      <c r="R152">
        <v>0</v>
      </c>
    </row>
    <row r="153" spans="1:18" x14ac:dyDescent="0.2">
      <c r="A153">
        <v>147</v>
      </c>
      <c r="B153" t="s">
        <v>201</v>
      </c>
      <c r="C153">
        <v>2017</v>
      </c>
      <c r="D153">
        <v>0</v>
      </c>
      <c r="E153">
        <v>1255.1300000000001</v>
      </c>
      <c r="F153">
        <v>28378.9</v>
      </c>
      <c r="G153">
        <v>561050</v>
      </c>
      <c r="H153">
        <v>896783</v>
      </c>
      <c r="I153">
        <v>206441</v>
      </c>
      <c r="J153">
        <v>153351</v>
      </c>
      <c r="K153">
        <v>126923</v>
      </c>
      <c r="L153">
        <v>91338.6</v>
      </c>
      <c r="M153">
        <v>20137.599999999999</v>
      </c>
      <c r="N153">
        <v>10385.200000000001</v>
      </c>
      <c r="O153">
        <v>2946.69</v>
      </c>
      <c r="P153">
        <v>767.64300000000003</v>
      </c>
      <c r="Q153">
        <v>338.279</v>
      </c>
      <c r="R153">
        <v>0</v>
      </c>
    </row>
    <row r="154" spans="1:18" x14ac:dyDescent="0.2">
      <c r="A154">
        <v>148</v>
      </c>
      <c r="B154" t="s">
        <v>201</v>
      </c>
      <c r="C154">
        <v>2017</v>
      </c>
      <c r="D154">
        <v>0</v>
      </c>
      <c r="E154">
        <v>2147.84</v>
      </c>
      <c r="F154">
        <v>22475.9</v>
      </c>
      <c r="G154">
        <v>570451</v>
      </c>
      <c r="H154">
        <v>882033</v>
      </c>
      <c r="I154">
        <v>208231</v>
      </c>
      <c r="J154">
        <v>166088</v>
      </c>
      <c r="K154">
        <v>126233</v>
      </c>
      <c r="L154">
        <v>89009</v>
      </c>
      <c r="M154">
        <v>20530.099999999999</v>
      </c>
      <c r="N154">
        <v>6525.41</v>
      </c>
      <c r="O154">
        <v>1862.36</v>
      </c>
      <c r="P154">
        <v>591.45699999999999</v>
      </c>
      <c r="Q154">
        <v>353.79300000000001</v>
      </c>
      <c r="R154">
        <v>387.39100000000002</v>
      </c>
    </row>
    <row r="155" spans="1:18" x14ac:dyDescent="0.2">
      <c r="A155">
        <v>149</v>
      </c>
      <c r="B155" t="s">
        <v>201</v>
      </c>
      <c r="C155">
        <v>2017</v>
      </c>
      <c r="D155">
        <v>0</v>
      </c>
      <c r="E155">
        <v>58.941099999999999</v>
      </c>
      <c r="F155">
        <v>33727.5</v>
      </c>
      <c r="G155">
        <v>548352</v>
      </c>
      <c r="H155">
        <v>922003</v>
      </c>
      <c r="I155">
        <v>191527</v>
      </c>
      <c r="J155">
        <v>146656</v>
      </c>
      <c r="K155">
        <v>107959</v>
      </c>
      <c r="L155">
        <v>112120</v>
      </c>
      <c r="M155">
        <v>12004.2</v>
      </c>
      <c r="N155">
        <v>5464.61</v>
      </c>
      <c r="O155">
        <v>13883.9</v>
      </c>
      <c r="P155">
        <v>1482.5</v>
      </c>
      <c r="Q155">
        <v>0</v>
      </c>
      <c r="R155">
        <v>0</v>
      </c>
    </row>
    <row r="156" spans="1:18" x14ac:dyDescent="0.2">
      <c r="A156">
        <v>150</v>
      </c>
      <c r="B156" t="s">
        <v>201</v>
      </c>
      <c r="C156">
        <v>2017</v>
      </c>
      <c r="D156">
        <v>0</v>
      </c>
      <c r="E156">
        <v>2670.39</v>
      </c>
      <c r="F156">
        <v>31898.799999999999</v>
      </c>
      <c r="G156">
        <v>543131</v>
      </c>
      <c r="H156">
        <v>930959</v>
      </c>
      <c r="I156">
        <v>198120</v>
      </c>
      <c r="J156">
        <v>147315</v>
      </c>
      <c r="K156">
        <v>125065</v>
      </c>
      <c r="L156">
        <v>84906.5</v>
      </c>
      <c r="M156">
        <v>17824.2</v>
      </c>
      <c r="N156">
        <v>8091.55</v>
      </c>
      <c r="O156">
        <v>7397.56</v>
      </c>
      <c r="P156">
        <v>366.30399999999997</v>
      </c>
      <c r="Q156">
        <v>0</v>
      </c>
      <c r="R156">
        <v>0</v>
      </c>
    </row>
    <row r="157" spans="1:18" x14ac:dyDescent="0.2">
      <c r="A157">
        <v>151</v>
      </c>
      <c r="B157" t="s">
        <v>201</v>
      </c>
      <c r="C157">
        <v>2017</v>
      </c>
      <c r="D157">
        <v>0</v>
      </c>
      <c r="E157">
        <v>74.651700000000005</v>
      </c>
      <c r="F157">
        <v>27900.5</v>
      </c>
      <c r="G157">
        <v>571319</v>
      </c>
      <c r="H157">
        <v>875624</v>
      </c>
      <c r="I157">
        <v>241293</v>
      </c>
      <c r="J157">
        <v>152587</v>
      </c>
      <c r="K157">
        <v>107653</v>
      </c>
      <c r="L157">
        <v>88055.2</v>
      </c>
      <c r="M157">
        <v>16885.099999999999</v>
      </c>
      <c r="N157">
        <v>9645.09</v>
      </c>
      <c r="O157">
        <v>7356.58</v>
      </c>
      <c r="P157">
        <v>0</v>
      </c>
      <c r="Q157">
        <v>669.61699999999996</v>
      </c>
      <c r="R157">
        <v>419.51900000000001</v>
      </c>
    </row>
    <row r="158" spans="1:18" x14ac:dyDescent="0.2">
      <c r="A158">
        <v>152</v>
      </c>
      <c r="B158" t="s">
        <v>201</v>
      </c>
      <c r="C158">
        <v>2017</v>
      </c>
      <c r="D158">
        <v>0</v>
      </c>
      <c r="E158">
        <v>2330.42</v>
      </c>
      <c r="F158">
        <v>20246.3</v>
      </c>
      <c r="G158">
        <v>544835</v>
      </c>
      <c r="H158">
        <v>901590</v>
      </c>
      <c r="I158">
        <v>225709</v>
      </c>
      <c r="J158">
        <v>141959</v>
      </c>
      <c r="K158">
        <v>113870</v>
      </c>
      <c r="L158">
        <v>120365</v>
      </c>
      <c r="M158">
        <v>22339.3</v>
      </c>
      <c r="N158">
        <v>2481.17</v>
      </c>
      <c r="O158">
        <v>1521.42</v>
      </c>
      <c r="P158">
        <v>447.73700000000002</v>
      </c>
      <c r="Q158">
        <v>0</v>
      </c>
      <c r="R158">
        <v>388.9</v>
      </c>
    </row>
    <row r="159" spans="1:18" x14ac:dyDescent="0.2">
      <c r="A159">
        <v>153</v>
      </c>
      <c r="B159" t="s">
        <v>201</v>
      </c>
      <c r="C159">
        <v>2017</v>
      </c>
      <c r="D159">
        <v>0</v>
      </c>
      <c r="E159">
        <v>23.804200000000002</v>
      </c>
      <c r="F159">
        <v>34300.300000000003</v>
      </c>
      <c r="G159">
        <v>527702</v>
      </c>
      <c r="H159">
        <v>930317</v>
      </c>
      <c r="I159">
        <v>216616</v>
      </c>
      <c r="J159">
        <v>115961</v>
      </c>
      <c r="K159">
        <v>117677</v>
      </c>
      <c r="L159">
        <v>108195</v>
      </c>
      <c r="M159">
        <v>24280.9</v>
      </c>
      <c r="N159">
        <v>7676.09</v>
      </c>
      <c r="O159">
        <v>8929.91</v>
      </c>
      <c r="P159">
        <v>639.26800000000003</v>
      </c>
      <c r="Q159">
        <v>0</v>
      </c>
      <c r="R159">
        <v>0</v>
      </c>
    </row>
    <row r="160" spans="1:18" x14ac:dyDescent="0.2">
      <c r="A160">
        <v>154</v>
      </c>
      <c r="B160" t="s">
        <v>201</v>
      </c>
      <c r="C160">
        <v>2017</v>
      </c>
      <c r="D160">
        <v>0</v>
      </c>
      <c r="E160">
        <v>6352.55</v>
      </c>
      <c r="F160">
        <v>18029.599999999999</v>
      </c>
      <c r="G160">
        <v>559672</v>
      </c>
      <c r="H160">
        <v>890240</v>
      </c>
      <c r="I160">
        <v>217141</v>
      </c>
      <c r="J160">
        <v>141026</v>
      </c>
      <c r="K160">
        <v>121815</v>
      </c>
      <c r="L160">
        <v>103536</v>
      </c>
      <c r="M160">
        <v>20533.7</v>
      </c>
      <c r="N160">
        <v>4696.92</v>
      </c>
      <c r="O160">
        <v>9093.5300000000007</v>
      </c>
      <c r="P160">
        <v>0</v>
      </c>
      <c r="Q160">
        <v>861.65</v>
      </c>
      <c r="R160">
        <v>389.73899999999998</v>
      </c>
    </row>
    <row r="161" spans="1:18" x14ac:dyDescent="0.2">
      <c r="A161">
        <v>155</v>
      </c>
      <c r="B161" t="s">
        <v>201</v>
      </c>
      <c r="C161">
        <v>2017</v>
      </c>
      <c r="D161">
        <v>0</v>
      </c>
      <c r="E161">
        <v>63.6023</v>
      </c>
      <c r="F161">
        <v>27267.4</v>
      </c>
      <c r="G161">
        <v>587585</v>
      </c>
      <c r="H161">
        <v>859848</v>
      </c>
      <c r="I161">
        <v>217144</v>
      </c>
      <c r="J161">
        <v>161264</v>
      </c>
      <c r="K161">
        <v>103649</v>
      </c>
      <c r="L161">
        <v>88076.800000000003</v>
      </c>
      <c r="M161">
        <v>33108.9</v>
      </c>
      <c r="N161">
        <v>1864.59</v>
      </c>
      <c r="O161">
        <v>11930</v>
      </c>
      <c r="P161">
        <v>0</v>
      </c>
      <c r="Q161">
        <v>587.23599999999999</v>
      </c>
      <c r="R161">
        <v>442.27100000000002</v>
      </c>
    </row>
    <row r="162" spans="1:18" x14ac:dyDescent="0.2">
      <c r="A162">
        <v>156</v>
      </c>
      <c r="B162" t="s">
        <v>201</v>
      </c>
      <c r="C162">
        <v>2017</v>
      </c>
      <c r="D162">
        <v>0</v>
      </c>
      <c r="E162">
        <v>1986.67</v>
      </c>
      <c r="F162">
        <v>30450.1</v>
      </c>
      <c r="G162">
        <v>576537</v>
      </c>
      <c r="H162">
        <v>884897</v>
      </c>
      <c r="I162">
        <v>209740</v>
      </c>
      <c r="J162">
        <v>134458</v>
      </c>
      <c r="K162">
        <v>110445</v>
      </c>
      <c r="L162">
        <v>100948</v>
      </c>
      <c r="M162">
        <v>25979.8</v>
      </c>
      <c r="N162">
        <v>9570.85</v>
      </c>
      <c r="O162">
        <v>7039.4</v>
      </c>
      <c r="P162">
        <v>0</v>
      </c>
      <c r="Q162">
        <v>0</v>
      </c>
      <c r="R162">
        <v>0</v>
      </c>
    </row>
    <row r="163" spans="1:18" x14ac:dyDescent="0.2">
      <c r="A163">
        <v>157</v>
      </c>
      <c r="B163" t="s">
        <v>201</v>
      </c>
      <c r="C163">
        <v>2017</v>
      </c>
      <c r="D163">
        <v>0</v>
      </c>
      <c r="E163">
        <v>557.02300000000002</v>
      </c>
      <c r="F163">
        <v>25457</v>
      </c>
      <c r="G163">
        <v>543937</v>
      </c>
      <c r="H163">
        <v>895320</v>
      </c>
      <c r="I163">
        <v>205495</v>
      </c>
      <c r="J163">
        <v>159114</v>
      </c>
      <c r="K163">
        <v>126803</v>
      </c>
      <c r="L163">
        <v>97811.3</v>
      </c>
      <c r="M163">
        <v>24293.3</v>
      </c>
      <c r="N163">
        <v>3165.83</v>
      </c>
      <c r="O163">
        <v>6643.33</v>
      </c>
      <c r="P163">
        <v>3684.13</v>
      </c>
      <c r="Q163">
        <v>0</v>
      </c>
      <c r="R163">
        <v>352.71300000000002</v>
      </c>
    </row>
    <row r="164" spans="1:18" x14ac:dyDescent="0.2">
      <c r="A164">
        <v>158</v>
      </c>
      <c r="B164" t="s">
        <v>201</v>
      </c>
      <c r="C164">
        <v>2017</v>
      </c>
      <c r="D164">
        <v>0</v>
      </c>
      <c r="E164">
        <v>416.28</v>
      </c>
      <c r="F164">
        <v>24137</v>
      </c>
      <c r="G164">
        <v>554873</v>
      </c>
      <c r="H164">
        <v>869419</v>
      </c>
      <c r="I164">
        <v>220220</v>
      </c>
      <c r="J164">
        <v>175931</v>
      </c>
      <c r="K164">
        <v>117516</v>
      </c>
      <c r="L164">
        <v>94296.4</v>
      </c>
      <c r="M164">
        <v>20199.2</v>
      </c>
      <c r="N164">
        <v>4098</v>
      </c>
      <c r="O164">
        <v>11680.6</v>
      </c>
      <c r="P164">
        <v>550.57600000000002</v>
      </c>
      <c r="Q164">
        <v>354.93099999999998</v>
      </c>
      <c r="R164">
        <v>0</v>
      </c>
    </row>
    <row r="165" spans="1:18" x14ac:dyDescent="0.2">
      <c r="A165">
        <v>159</v>
      </c>
      <c r="B165" t="s">
        <v>201</v>
      </c>
      <c r="C165">
        <v>2017</v>
      </c>
      <c r="D165">
        <v>0</v>
      </c>
      <c r="E165">
        <v>3620.11</v>
      </c>
      <c r="F165">
        <v>32432</v>
      </c>
      <c r="G165">
        <v>543084</v>
      </c>
      <c r="H165">
        <v>898502</v>
      </c>
      <c r="I165">
        <v>210880</v>
      </c>
      <c r="J165">
        <v>142550</v>
      </c>
      <c r="K165">
        <v>125864</v>
      </c>
      <c r="L165">
        <v>101172</v>
      </c>
      <c r="M165">
        <v>28102.9</v>
      </c>
      <c r="N165">
        <v>11535.8</v>
      </c>
      <c r="O165">
        <v>3100.19</v>
      </c>
      <c r="P165">
        <v>385.44</v>
      </c>
      <c r="Q165">
        <v>0</v>
      </c>
      <c r="R165">
        <v>324.26</v>
      </c>
    </row>
    <row r="166" spans="1:18" x14ac:dyDescent="0.2">
      <c r="A166">
        <v>160</v>
      </c>
      <c r="B166" t="s">
        <v>201</v>
      </c>
      <c r="C166">
        <v>2017</v>
      </c>
      <c r="D166">
        <v>0</v>
      </c>
      <c r="E166">
        <v>11.7308</v>
      </c>
      <c r="F166">
        <v>41909.9</v>
      </c>
      <c r="G166">
        <v>553544</v>
      </c>
      <c r="H166">
        <v>897146</v>
      </c>
      <c r="I166">
        <v>218857</v>
      </c>
      <c r="J166">
        <v>130037</v>
      </c>
      <c r="K166">
        <v>123937</v>
      </c>
      <c r="L166">
        <v>96435.6</v>
      </c>
      <c r="M166">
        <v>23114.5</v>
      </c>
      <c r="N166">
        <v>6309.43</v>
      </c>
      <c r="O166">
        <v>4247.51</v>
      </c>
      <c r="P166">
        <v>1449.42</v>
      </c>
      <c r="Q166">
        <v>0</v>
      </c>
      <c r="R166">
        <v>0</v>
      </c>
    </row>
    <row r="167" spans="1:18" x14ac:dyDescent="0.2">
      <c r="A167">
        <v>161</v>
      </c>
      <c r="B167" t="s">
        <v>201</v>
      </c>
      <c r="C167">
        <v>2017</v>
      </c>
      <c r="D167">
        <v>0</v>
      </c>
      <c r="E167">
        <v>6009.57</v>
      </c>
      <c r="F167">
        <v>25738.3</v>
      </c>
      <c r="G167">
        <v>590152</v>
      </c>
      <c r="H167">
        <v>830349</v>
      </c>
      <c r="I167">
        <v>240414</v>
      </c>
      <c r="J167">
        <v>136897</v>
      </c>
      <c r="K167">
        <v>136905</v>
      </c>
      <c r="L167">
        <v>89194.9</v>
      </c>
      <c r="M167">
        <v>24166.6</v>
      </c>
      <c r="N167">
        <v>14480.7</v>
      </c>
      <c r="O167">
        <v>2066.23</v>
      </c>
      <c r="P167">
        <v>0</v>
      </c>
      <c r="Q167">
        <v>440.77800000000002</v>
      </c>
      <c r="R167">
        <v>445.34800000000001</v>
      </c>
    </row>
    <row r="168" spans="1:18" x14ac:dyDescent="0.2">
      <c r="A168">
        <v>162</v>
      </c>
      <c r="B168" t="s">
        <v>201</v>
      </c>
      <c r="C168">
        <v>2017</v>
      </c>
      <c r="D168">
        <v>0</v>
      </c>
      <c r="E168">
        <v>1218</v>
      </c>
      <c r="F168">
        <v>27165.4</v>
      </c>
      <c r="G168">
        <v>536695</v>
      </c>
      <c r="H168">
        <v>876460</v>
      </c>
      <c r="I168">
        <v>228767</v>
      </c>
      <c r="J168">
        <v>172981</v>
      </c>
      <c r="K168">
        <v>103016</v>
      </c>
      <c r="L168">
        <v>105922</v>
      </c>
      <c r="M168">
        <v>21770.799999999999</v>
      </c>
      <c r="N168">
        <v>13982.1</v>
      </c>
      <c r="O168">
        <v>4529.91</v>
      </c>
      <c r="P168">
        <v>689.09299999999996</v>
      </c>
      <c r="Q168">
        <v>351.93799999999999</v>
      </c>
      <c r="R168">
        <v>0</v>
      </c>
    </row>
    <row r="169" spans="1:18" x14ac:dyDescent="0.2">
      <c r="A169">
        <v>163</v>
      </c>
      <c r="B169" t="s">
        <v>201</v>
      </c>
      <c r="C169">
        <v>2017</v>
      </c>
      <c r="D169">
        <v>0</v>
      </c>
      <c r="E169">
        <v>941.81700000000001</v>
      </c>
      <c r="F169">
        <v>26765.7</v>
      </c>
      <c r="G169">
        <v>540908</v>
      </c>
      <c r="H169">
        <v>926773</v>
      </c>
      <c r="I169">
        <v>220142</v>
      </c>
      <c r="J169">
        <v>121899</v>
      </c>
      <c r="K169">
        <v>111630</v>
      </c>
      <c r="L169">
        <v>119787</v>
      </c>
      <c r="M169">
        <v>18580</v>
      </c>
      <c r="N169">
        <v>9982.2999999999993</v>
      </c>
      <c r="O169">
        <v>2194.9699999999998</v>
      </c>
      <c r="P169">
        <v>0</v>
      </c>
      <c r="Q169">
        <v>216.316</v>
      </c>
      <c r="R169">
        <v>0</v>
      </c>
    </row>
    <row r="170" spans="1:18" x14ac:dyDescent="0.2">
      <c r="A170">
        <v>164</v>
      </c>
      <c r="B170" t="s">
        <v>201</v>
      </c>
      <c r="C170">
        <v>2017</v>
      </c>
      <c r="D170">
        <v>0</v>
      </c>
      <c r="E170">
        <v>428.00099999999998</v>
      </c>
      <c r="F170">
        <v>36788.9</v>
      </c>
      <c r="G170">
        <v>560419</v>
      </c>
      <c r="H170">
        <v>891382</v>
      </c>
      <c r="I170">
        <v>203329</v>
      </c>
      <c r="J170">
        <v>163452</v>
      </c>
      <c r="K170">
        <v>128958</v>
      </c>
      <c r="L170">
        <v>83873</v>
      </c>
      <c r="M170">
        <v>15304.5</v>
      </c>
      <c r="N170">
        <v>4416.76</v>
      </c>
      <c r="O170">
        <v>7452.98</v>
      </c>
      <c r="P170">
        <v>0</v>
      </c>
      <c r="Q170">
        <v>0</v>
      </c>
      <c r="R170">
        <v>134.41800000000001</v>
      </c>
    </row>
    <row r="171" spans="1:18" x14ac:dyDescent="0.2">
      <c r="A171">
        <v>165</v>
      </c>
      <c r="B171" t="s">
        <v>201</v>
      </c>
      <c r="C171">
        <v>2017</v>
      </c>
      <c r="D171">
        <v>0</v>
      </c>
      <c r="E171">
        <v>970.87699999999995</v>
      </c>
      <c r="F171">
        <v>26185.9</v>
      </c>
      <c r="G171">
        <v>591025</v>
      </c>
      <c r="H171">
        <v>877550</v>
      </c>
      <c r="I171">
        <v>212757</v>
      </c>
      <c r="J171">
        <v>159462</v>
      </c>
      <c r="K171">
        <v>114333</v>
      </c>
      <c r="L171">
        <v>83011.399999999994</v>
      </c>
      <c r="M171">
        <v>21226</v>
      </c>
      <c r="N171">
        <v>4258.92</v>
      </c>
      <c r="O171">
        <v>8367.42</v>
      </c>
      <c r="P171">
        <v>893.3</v>
      </c>
      <c r="Q171">
        <v>263.55</v>
      </c>
      <c r="R171">
        <v>299.63799999999998</v>
      </c>
    </row>
    <row r="172" spans="1:18" x14ac:dyDescent="0.2">
      <c r="A172">
        <v>166</v>
      </c>
      <c r="B172" t="s">
        <v>201</v>
      </c>
      <c r="C172">
        <v>2017</v>
      </c>
      <c r="D172">
        <v>0</v>
      </c>
      <c r="E172">
        <v>1405.18</v>
      </c>
      <c r="F172">
        <v>24145.5</v>
      </c>
      <c r="G172">
        <v>511063</v>
      </c>
      <c r="H172">
        <v>888404</v>
      </c>
      <c r="I172">
        <v>240393</v>
      </c>
      <c r="J172">
        <v>150575</v>
      </c>
      <c r="K172">
        <v>124734</v>
      </c>
      <c r="L172">
        <v>115092</v>
      </c>
      <c r="M172">
        <v>17726.3</v>
      </c>
      <c r="N172">
        <v>10338.299999999999</v>
      </c>
      <c r="O172">
        <v>3732.41</v>
      </c>
      <c r="P172">
        <v>0</v>
      </c>
      <c r="Q172">
        <v>0</v>
      </c>
      <c r="R172">
        <v>0</v>
      </c>
    </row>
    <row r="173" spans="1:18" x14ac:dyDescent="0.2">
      <c r="A173">
        <v>167</v>
      </c>
      <c r="B173" t="s">
        <v>201</v>
      </c>
      <c r="C173">
        <v>2017</v>
      </c>
      <c r="D173">
        <v>0</v>
      </c>
      <c r="E173">
        <v>3769.46</v>
      </c>
      <c r="F173">
        <v>29371.5</v>
      </c>
      <c r="G173">
        <v>537771</v>
      </c>
      <c r="H173">
        <v>913891</v>
      </c>
      <c r="I173">
        <v>197977</v>
      </c>
      <c r="J173">
        <v>140941</v>
      </c>
      <c r="K173">
        <v>139654</v>
      </c>
      <c r="L173">
        <v>94705.1</v>
      </c>
      <c r="M173">
        <v>23329.8</v>
      </c>
      <c r="N173">
        <v>11406.9</v>
      </c>
      <c r="O173">
        <v>6357.07</v>
      </c>
      <c r="P173">
        <v>825.12099999999998</v>
      </c>
      <c r="Q173">
        <v>0</v>
      </c>
      <c r="R173">
        <v>253.33500000000001</v>
      </c>
    </row>
    <row r="174" spans="1:18" x14ac:dyDescent="0.2">
      <c r="A174">
        <v>168</v>
      </c>
      <c r="B174" t="s">
        <v>201</v>
      </c>
      <c r="C174">
        <v>2017</v>
      </c>
      <c r="D174">
        <v>0</v>
      </c>
      <c r="E174">
        <v>2314.54</v>
      </c>
      <c r="F174">
        <v>34849.300000000003</v>
      </c>
      <c r="G174">
        <v>539604</v>
      </c>
      <c r="H174">
        <v>898873</v>
      </c>
      <c r="I174">
        <v>229335</v>
      </c>
      <c r="J174">
        <v>157572</v>
      </c>
      <c r="K174">
        <v>100060</v>
      </c>
      <c r="L174">
        <v>103102</v>
      </c>
      <c r="M174">
        <v>23145</v>
      </c>
      <c r="N174">
        <v>1787.6</v>
      </c>
      <c r="O174">
        <v>6998.76</v>
      </c>
      <c r="P174">
        <v>1818.36</v>
      </c>
      <c r="Q174">
        <v>612.18399999999997</v>
      </c>
      <c r="R174">
        <v>0</v>
      </c>
    </row>
    <row r="175" spans="1:18" x14ac:dyDescent="0.2">
      <c r="A175">
        <v>169</v>
      </c>
      <c r="B175" t="s">
        <v>201</v>
      </c>
      <c r="C175">
        <v>2017</v>
      </c>
      <c r="D175">
        <v>0</v>
      </c>
      <c r="E175">
        <v>3074.92</v>
      </c>
      <c r="F175">
        <v>32915.699999999997</v>
      </c>
      <c r="G175">
        <v>541168</v>
      </c>
      <c r="H175">
        <v>891884</v>
      </c>
      <c r="I175">
        <v>220504</v>
      </c>
      <c r="J175">
        <v>144044</v>
      </c>
      <c r="K175">
        <v>128401</v>
      </c>
      <c r="L175">
        <v>99025.600000000006</v>
      </c>
      <c r="M175">
        <v>24915.5</v>
      </c>
      <c r="N175">
        <v>7859.98</v>
      </c>
      <c r="O175">
        <v>3822.76</v>
      </c>
      <c r="P175">
        <v>556.69799999999998</v>
      </c>
      <c r="Q175">
        <v>500.12599999999998</v>
      </c>
      <c r="R175">
        <v>0</v>
      </c>
    </row>
    <row r="176" spans="1:18" x14ac:dyDescent="0.2">
      <c r="A176">
        <v>170</v>
      </c>
      <c r="B176" t="s">
        <v>201</v>
      </c>
      <c r="C176">
        <v>2017</v>
      </c>
      <c r="D176">
        <v>0</v>
      </c>
      <c r="E176">
        <v>0</v>
      </c>
      <c r="F176">
        <v>29190.2</v>
      </c>
      <c r="G176">
        <v>552078</v>
      </c>
      <c r="H176">
        <v>899223</v>
      </c>
      <c r="I176">
        <v>215698</v>
      </c>
      <c r="J176">
        <v>134874</v>
      </c>
      <c r="K176">
        <v>122631</v>
      </c>
      <c r="L176">
        <v>107138</v>
      </c>
      <c r="M176">
        <v>20493.3</v>
      </c>
      <c r="N176">
        <v>5891.7</v>
      </c>
      <c r="O176">
        <v>5783.01</v>
      </c>
      <c r="P176">
        <v>2440.17</v>
      </c>
      <c r="Q176">
        <v>333.71</v>
      </c>
      <c r="R176">
        <v>0</v>
      </c>
    </row>
    <row r="177" spans="1:18" x14ac:dyDescent="0.2">
      <c r="A177">
        <v>171</v>
      </c>
      <c r="B177" t="s">
        <v>201</v>
      </c>
      <c r="C177">
        <v>2017</v>
      </c>
      <c r="D177">
        <v>0</v>
      </c>
      <c r="E177">
        <v>4829.95</v>
      </c>
      <c r="F177">
        <v>23997.3</v>
      </c>
      <c r="G177">
        <v>557889</v>
      </c>
      <c r="H177">
        <v>902055</v>
      </c>
      <c r="I177">
        <v>234084</v>
      </c>
      <c r="J177">
        <v>136982</v>
      </c>
      <c r="K177">
        <v>119399</v>
      </c>
      <c r="L177">
        <v>81121.3</v>
      </c>
      <c r="M177">
        <v>17663.5</v>
      </c>
      <c r="N177">
        <v>11224.3</v>
      </c>
      <c r="O177">
        <v>7432.38</v>
      </c>
      <c r="P177">
        <v>1693.68</v>
      </c>
      <c r="Q177">
        <v>0</v>
      </c>
      <c r="R177">
        <v>134.749</v>
      </c>
    </row>
    <row r="178" spans="1:18" x14ac:dyDescent="0.2">
      <c r="A178">
        <v>172</v>
      </c>
      <c r="B178" t="s">
        <v>201</v>
      </c>
      <c r="C178">
        <v>2017</v>
      </c>
      <c r="D178">
        <v>0</v>
      </c>
      <c r="E178">
        <v>2522.9499999999998</v>
      </c>
      <c r="F178">
        <v>21189.3</v>
      </c>
      <c r="G178">
        <v>537826</v>
      </c>
      <c r="H178">
        <v>917659</v>
      </c>
      <c r="I178">
        <v>226142</v>
      </c>
      <c r="J178">
        <v>139308</v>
      </c>
      <c r="K178">
        <v>130416</v>
      </c>
      <c r="L178">
        <v>87873.4</v>
      </c>
      <c r="M178">
        <v>14815.7</v>
      </c>
      <c r="N178">
        <v>6127.56</v>
      </c>
      <c r="O178">
        <v>9851.9500000000007</v>
      </c>
      <c r="P178">
        <v>2187.35</v>
      </c>
      <c r="Q178">
        <v>0</v>
      </c>
      <c r="R178">
        <v>218.779</v>
      </c>
    </row>
    <row r="179" spans="1:18" x14ac:dyDescent="0.2">
      <c r="A179">
        <v>173</v>
      </c>
      <c r="B179" t="s">
        <v>201</v>
      </c>
      <c r="C179">
        <v>2017</v>
      </c>
      <c r="D179">
        <v>0</v>
      </c>
      <c r="E179">
        <v>3178.68</v>
      </c>
      <c r="F179">
        <v>24502.3</v>
      </c>
      <c r="G179">
        <v>563215</v>
      </c>
      <c r="H179">
        <v>904931</v>
      </c>
      <c r="I179">
        <v>210715</v>
      </c>
      <c r="J179">
        <v>143124</v>
      </c>
      <c r="K179">
        <v>119432</v>
      </c>
      <c r="L179">
        <v>96377</v>
      </c>
      <c r="M179">
        <v>16505.900000000001</v>
      </c>
      <c r="N179">
        <v>9146.0400000000009</v>
      </c>
      <c r="O179">
        <v>7009.04</v>
      </c>
      <c r="P179">
        <v>965.75699999999995</v>
      </c>
      <c r="Q179">
        <v>214.53299999999999</v>
      </c>
      <c r="R179">
        <v>0</v>
      </c>
    </row>
    <row r="180" spans="1:18" x14ac:dyDescent="0.2">
      <c r="A180">
        <v>174</v>
      </c>
      <c r="B180" t="s">
        <v>201</v>
      </c>
      <c r="C180">
        <v>2017</v>
      </c>
      <c r="D180">
        <v>0</v>
      </c>
      <c r="E180">
        <v>0</v>
      </c>
      <c r="F180">
        <v>34539.9</v>
      </c>
      <c r="G180">
        <v>548157</v>
      </c>
      <c r="H180">
        <v>904725</v>
      </c>
      <c r="I180">
        <v>218000</v>
      </c>
      <c r="J180">
        <v>140021</v>
      </c>
      <c r="K180">
        <v>117834</v>
      </c>
      <c r="L180">
        <v>98085.3</v>
      </c>
      <c r="M180">
        <v>22484.799999999999</v>
      </c>
      <c r="N180">
        <v>3352.62</v>
      </c>
      <c r="O180">
        <v>10588.9</v>
      </c>
      <c r="P180">
        <v>1493.72</v>
      </c>
      <c r="Q180">
        <v>348.48</v>
      </c>
      <c r="R180">
        <v>221.017</v>
      </c>
    </row>
    <row r="181" spans="1:18" x14ac:dyDescent="0.2">
      <c r="A181">
        <v>175</v>
      </c>
      <c r="B181" t="s">
        <v>201</v>
      </c>
      <c r="C181">
        <v>2017</v>
      </c>
      <c r="D181">
        <v>0</v>
      </c>
      <c r="E181">
        <v>1721.64</v>
      </c>
      <c r="F181">
        <v>31101.200000000001</v>
      </c>
      <c r="G181">
        <v>535111</v>
      </c>
      <c r="H181">
        <v>900518</v>
      </c>
      <c r="I181">
        <v>213566</v>
      </c>
      <c r="J181">
        <v>166308</v>
      </c>
      <c r="K181">
        <v>129999</v>
      </c>
      <c r="L181">
        <v>89305.7</v>
      </c>
      <c r="M181">
        <v>25324.799999999999</v>
      </c>
      <c r="N181">
        <v>6528.35</v>
      </c>
      <c r="O181">
        <v>4178.67</v>
      </c>
      <c r="P181">
        <v>0</v>
      </c>
      <c r="Q181">
        <v>0</v>
      </c>
      <c r="R181">
        <v>353.798</v>
      </c>
    </row>
    <row r="182" spans="1:18" x14ac:dyDescent="0.2">
      <c r="A182">
        <v>176</v>
      </c>
      <c r="B182" t="s">
        <v>201</v>
      </c>
      <c r="C182">
        <v>2017</v>
      </c>
      <c r="D182">
        <v>0</v>
      </c>
      <c r="E182">
        <v>2757.14</v>
      </c>
      <c r="F182">
        <v>30445.5</v>
      </c>
      <c r="G182">
        <v>568516</v>
      </c>
      <c r="H182">
        <v>874659</v>
      </c>
      <c r="I182">
        <v>200279</v>
      </c>
      <c r="J182">
        <v>145501</v>
      </c>
      <c r="K182">
        <v>133618</v>
      </c>
      <c r="L182">
        <v>106810</v>
      </c>
      <c r="M182">
        <v>23077.7</v>
      </c>
      <c r="N182">
        <v>4286.9399999999996</v>
      </c>
      <c r="O182">
        <v>9197.49</v>
      </c>
      <c r="P182">
        <v>0</v>
      </c>
      <c r="Q182">
        <v>0</v>
      </c>
      <c r="R182">
        <v>243.72800000000001</v>
      </c>
    </row>
    <row r="183" spans="1:18" x14ac:dyDescent="0.2">
      <c r="A183">
        <v>177</v>
      </c>
      <c r="B183" t="s">
        <v>201</v>
      </c>
      <c r="C183">
        <v>2017</v>
      </c>
      <c r="D183">
        <v>0</v>
      </c>
      <c r="E183">
        <v>3840.77</v>
      </c>
      <c r="F183">
        <v>26825.4</v>
      </c>
      <c r="G183">
        <v>535293</v>
      </c>
      <c r="H183">
        <v>930224</v>
      </c>
      <c r="I183">
        <v>238087</v>
      </c>
      <c r="J183">
        <v>139414</v>
      </c>
      <c r="K183">
        <v>109430</v>
      </c>
      <c r="L183">
        <v>91449.3</v>
      </c>
      <c r="M183">
        <v>14743.9</v>
      </c>
      <c r="N183">
        <v>5499.93</v>
      </c>
      <c r="O183">
        <v>9015.8700000000008</v>
      </c>
      <c r="P183">
        <v>0</v>
      </c>
      <c r="Q183">
        <v>599.33399999999995</v>
      </c>
      <c r="R183">
        <v>0</v>
      </c>
    </row>
    <row r="184" spans="1:18" x14ac:dyDescent="0.2">
      <c r="A184">
        <v>178</v>
      </c>
      <c r="B184" t="s">
        <v>201</v>
      </c>
      <c r="C184">
        <v>2017</v>
      </c>
      <c r="D184">
        <v>0</v>
      </c>
      <c r="E184">
        <v>2100.31</v>
      </c>
      <c r="F184">
        <v>31847.5</v>
      </c>
      <c r="G184">
        <v>538520</v>
      </c>
      <c r="H184">
        <v>901390</v>
      </c>
      <c r="I184">
        <v>225672</v>
      </c>
      <c r="J184">
        <v>142610</v>
      </c>
      <c r="K184">
        <v>121931</v>
      </c>
      <c r="L184">
        <v>80909.5</v>
      </c>
      <c r="M184">
        <v>27408.1</v>
      </c>
      <c r="N184">
        <v>9437.73</v>
      </c>
      <c r="O184">
        <v>7290.21</v>
      </c>
      <c r="P184">
        <v>400.928</v>
      </c>
      <c r="Q184">
        <v>0</v>
      </c>
      <c r="R184">
        <v>0</v>
      </c>
    </row>
    <row r="185" spans="1:18" x14ac:dyDescent="0.2">
      <c r="A185">
        <v>179</v>
      </c>
      <c r="B185" t="s">
        <v>201</v>
      </c>
      <c r="C185">
        <v>2017</v>
      </c>
      <c r="D185">
        <v>0</v>
      </c>
      <c r="E185">
        <v>2924.13</v>
      </c>
      <c r="F185">
        <v>41096.800000000003</v>
      </c>
      <c r="G185">
        <v>539907</v>
      </c>
      <c r="H185">
        <v>904376</v>
      </c>
      <c r="I185">
        <v>226527</v>
      </c>
      <c r="J185">
        <v>142604</v>
      </c>
      <c r="K185">
        <v>127433</v>
      </c>
      <c r="L185">
        <v>73523.199999999997</v>
      </c>
      <c r="M185">
        <v>22182.7</v>
      </c>
      <c r="N185">
        <v>11877.7</v>
      </c>
      <c r="O185">
        <v>4017.47</v>
      </c>
      <c r="P185">
        <v>1025.68</v>
      </c>
      <c r="Q185">
        <v>0</v>
      </c>
      <c r="R185">
        <v>0</v>
      </c>
    </row>
    <row r="186" spans="1:18" x14ac:dyDescent="0.2">
      <c r="A186">
        <v>180</v>
      </c>
      <c r="B186" t="s">
        <v>201</v>
      </c>
      <c r="C186">
        <v>2017</v>
      </c>
      <c r="D186">
        <v>0</v>
      </c>
      <c r="E186">
        <v>411.15199999999999</v>
      </c>
      <c r="F186">
        <v>24977.7</v>
      </c>
      <c r="G186">
        <v>538551</v>
      </c>
      <c r="H186">
        <v>931449</v>
      </c>
      <c r="I186">
        <v>226312</v>
      </c>
      <c r="J186">
        <v>122779</v>
      </c>
      <c r="K186">
        <v>124727</v>
      </c>
      <c r="L186">
        <v>95468.1</v>
      </c>
      <c r="M186">
        <v>19470.3</v>
      </c>
      <c r="N186">
        <v>7326.78</v>
      </c>
      <c r="O186">
        <v>7400.31</v>
      </c>
      <c r="P186">
        <v>590.35900000000004</v>
      </c>
      <c r="Q186">
        <v>0</v>
      </c>
      <c r="R186">
        <v>352.41500000000002</v>
      </c>
    </row>
    <row r="187" spans="1:18" x14ac:dyDescent="0.2">
      <c r="A187">
        <v>181</v>
      </c>
      <c r="B187" t="s">
        <v>201</v>
      </c>
      <c r="C187">
        <v>2017</v>
      </c>
      <c r="D187">
        <v>0</v>
      </c>
      <c r="E187">
        <v>1902.57</v>
      </c>
      <c r="F187">
        <v>21037.7</v>
      </c>
      <c r="G187">
        <v>569378</v>
      </c>
      <c r="H187">
        <v>872301</v>
      </c>
      <c r="I187">
        <v>229697</v>
      </c>
      <c r="J187">
        <v>153666</v>
      </c>
      <c r="K187">
        <v>112137</v>
      </c>
      <c r="L187">
        <v>85243.5</v>
      </c>
      <c r="M187">
        <v>36434.199999999997</v>
      </c>
      <c r="N187">
        <v>10781.7</v>
      </c>
      <c r="O187">
        <v>5929.99</v>
      </c>
      <c r="P187">
        <v>447.98399999999998</v>
      </c>
      <c r="Q187">
        <v>0</v>
      </c>
      <c r="R187">
        <v>0</v>
      </c>
    </row>
    <row r="188" spans="1:18" x14ac:dyDescent="0.2">
      <c r="A188">
        <v>182</v>
      </c>
      <c r="B188" t="s">
        <v>201</v>
      </c>
      <c r="C188">
        <v>2017</v>
      </c>
      <c r="D188">
        <v>0</v>
      </c>
      <c r="E188">
        <v>1979.18</v>
      </c>
      <c r="F188">
        <v>30042.1</v>
      </c>
      <c r="G188">
        <v>504529</v>
      </c>
      <c r="H188">
        <v>947367</v>
      </c>
      <c r="I188">
        <v>227061</v>
      </c>
      <c r="J188">
        <v>143230</v>
      </c>
      <c r="K188">
        <v>110676</v>
      </c>
      <c r="L188">
        <v>88508</v>
      </c>
      <c r="M188">
        <v>18864.3</v>
      </c>
      <c r="N188">
        <v>4581.66</v>
      </c>
      <c r="O188">
        <v>14003</v>
      </c>
      <c r="P188">
        <v>1908.38</v>
      </c>
      <c r="Q188">
        <v>790.07399999999996</v>
      </c>
      <c r="R188">
        <v>0</v>
      </c>
    </row>
    <row r="189" spans="1:18" x14ac:dyDescent="0.2">
      <c r="A189">
        <v>183</v>
      </c>
      <c r="B189" t="s">
        <v>201</v>
      </c>
      <c r="C189">
        <v>2017</v>
      </c>
      <c r="D189">
        <v>0</v>
      </c>
      <c r="E189">
        <v>490.81599999999997</v>
      </c>
      <c r="F189">
        <v>38475.4</v>
      </c>
      <c r="G189">
        <v>548539</v>
      </c>
      <c r="H189">
        <v>884514</v>
      </c>
      <c r="I189">
        <v>221618</v>
      </c>
      <c r="J189">
        <v>160966</v>
      </c>
      <c r="K189">
        <v>121913</v>
      </c>
      <c r="L189">
        <v>85511</v>
      </c>
      <c r="M189">
        <v>24291.1</v>
      </c>
      <c r="N189">
        <v>6797.64</v>
      </c>
      <c r="O189">
        <v>4302.7700000000004</v>
      </c>
      <c r="P189">
        <v>0</v>
      </c>
      <c r="Q189">
        <v>337.99799999999999</v>
      </c>
      <c r="R189">
        <v>0</v>
      </c>
    </row>
    <row r="190" spans="1:18" x14ac:dyDescent="0.2">
      <c r="A190">
        <v>184</v>
      </c>
      <c r="B190" t="s">
        <v>201</v>
      </c>
      <c r="C190">
        <v>2017</v>
      </c>
      <c r="D190">
        <v>0</v>
      </c>
      <c r="E190">
        <v>2102.69</v>
      </c>
      <c r="F190">
        <v>30911.3</v>
      </c>
      <c r="G190">
        <v>557994</v>
      </c>
      <c r="H190">
        <v>888255</v>
      </c>
      <c r="I190">
        <v>209697</v>
      </c>
      <c r="J190">
        <v>135537</v>
      </c>
      <c r="K190">
        <v>122951</v>
      </c>
      <c r="L190">
        <v>102330</v>
      </c>
      <c r="M190">
        <v>26638.400000000001</v>
      </c>
      <c r="N190">
        <v>11797.6</v>
      </c>
      <c r="O190">
        <v>5112.5200000000004</v>
      </c>
      <c r="P190">
        <v>1830.37</v>
      </c>
      <c r="Q190">
        <v>0</v>
      </c>
      <c r="R190">
        <v>225.65799999999999</v>
      </c>
    </row>
    <row r="191" spans="1:18" x14ac:dyDescent="0.2">
      <c r="A191">
        <v>185</v>
      </c>
      <c r="B191" t="s">
        <v>201</v>
      </c>
      <c r="C191">
        <v>2017</v>
      </c>
      <c r="D191">
        <v>0</v>
      </c>
      <c r="E191">
        <v>3406.88</v>
      </c>
      <c r="F191">
        <v>40749.699999999997</v>
      </c>
      <c r="G191">
        <v>574367</v>
      </c>
      <c r="H191">
        <v>864973</v>
      </c>
      <c r="I191">
        <v>226703</v>
      </c>
      <c r="J191">
        <v>146827</v>
      </c>
      <c r="K191">
        <v>99246.8</v>
      </c>
      <c r="L191">
        <v>102461</v>
      </c>
      <c r="M191">
        <v>18033</v>
      </c>
      <c r="N191">
        <v>7311.48</v>
      </c>
      <c r="O191">
        <v>10184.1</v>
      </c>
      <c r="P191">
        <v>397.10899999999998</v>
      </c>
      <c r="Q191">
        <v>567.69200000000001</v>
      </c>
      <c r="R191">
        <v>0</v>
      </c>
    </row>
    <row r="192" spans="1:18" x14ac:dyDescent="0.2">
      <c r="A192">
        <v>186</v>
      </c>
      <c r="B192" t="s">
        <v>201</v>
      </c>
      <c r="C192">
        <v>2017</v>
      </c>
      <c r="D192">
        <v>0</v>
      </c>
      <c r="E192">
        <v>11.722899999999999</v>
      </c>
      <c r="F192">
        <v>29562.9</v>
      </c>
      <c r="G192">
        <v>538737</v>
      </c>
      <c r="H192">
        <v>879455</v>
      </c>
      <c r="I192">
        <v>213477</v>
      </c>
      <c r="J192">
        <v>154257</v>
      </c>
      <c r="K192">
        <v>125271</v>
      </c>
      <c r="L192">
        <v>103594</v>
      </c>
      <c r="M192">
        <v>23453.3</v>
      </c>
      <c r="N192">
        <v>10972.7</v>
      </c>
      <c r="O192">
        <v>9730.9599999999991</v>
      </c>
      <c r="P192">
        <v>0</v>
      </c>
      <c r="Q192">
        <v>0</v>
      </c>
      <c r="R192">
        <v>422.99599999999998</v>
      </c>
    </row>
    <row r="193" spans="1:18" x14ac:dyDescent="0.2">
      <c r="A193">
        <v>187</v>
      </c>
      <c r="B193" t="s">
        <v>201</v>
      </c>
      <c r="C193">
        <v>2017</v>
      </c>
      <c r="D193">
        <v>0</v>
      </c>
      <c r="E193">
        <v>1522.77</v>
      </c>
      <c r="F193">
        <v>50319.9</v>
      </c>
      <c r="G193">
        <v>540850</v>
      </c>
      <c r="H193">
        <v>894458</v>
      </c>
      <c r="I193">
        <v>195270</v>
      </c>
      <c r="J193">
        <v>143037</v>
      </c>
      <c r="K193">
        <v>130288</v>
      </c>
      <c r="L193">
        <v>100319</v>
      </c>
      <c r="M193">
        <v>29109.4</v>
      </c>
      <c r="N193">
        <v>8388.99</v>
      </c>
      <c r="O193">
        <v>3595.42</v>
      </c>
      <c r="P193">
        <v>469.29300000000001</v>
      </c>
      <c r="Q193">
        <v>0</v>
      </c>
      <c r="R193">
        <v>0</v>
      </c>
    </row>
    <row r="194" spans="1:18" x14ac:dyDescent="0.2">
      <c r="A194">
        <v>188</v>
      </c>
      <c r="B194" t="s">
        <v>201</v>
      </c>
      <c r="C194">
        <v>2017</v>
      </c>
      <c r="D194">
        <v>0</v>
      </c>
      <c r="E194">
        <v>1512.87</v>
      </c>
      <c r="F194">
        <v>27725.4</v>
      </c>
      <c r="G194">
        <v>535628</v>
      </c>
      <c r="H194">
        <v>917297</v>
      </c>
      <c r="I194">
        <v>208186</v>
      </c>
      <c r="J194">
        <v>138488</v>
      </c>
      <c r="K194">
        <v>135417</v>
      </c>
      <c r="L194">
        <v>95274.5</v>
      </c>
      <c r="M194">
        <v>23160.400000000001</v>
      </c>
      <c r="N194">
        <v>7115.69</v>
      </c>
      <c r="O194">
        <v>8789.25</v>
      </c>
      <c r="P194">
        <v>1133.5899999999999</v>
      </c>
      <c r="Q194">
        <v>0</v>
      </c>
      <c r="R194">
        <v>485.83699999999999</v>
      </c>
    </row>
    <row r="195" spans="1:18" x14ac:dyDescent="0.2">
      <c r="A195">
        <v>189</v>
      </c>
      <c r="B195" t="s">
        <v>201</v>
      </c>
      <c r="C195">
        <v>2017</v>
      </c>
      <c r="D195">
        <v>0</v>
      </c>
      <c r="E195">
        <v>2640.41</v>
      </c>
      <c r="F195">
        <v>25775.8</v>
      </c>
      <c r="G195">
        <v>548381</v>
      </c>
      <c r="H195">
        <v>899455</v>
      </c>
      <c r="I195">
        <v>221810</v>
      </c>
      <c r="J195">
        <v>146026</v>
      </c>
      <c r="K195">
        <v>121858</v>
      </c>
      <c r="L195">
        <v>93133.3</v>
      </c>
      <c r="M195">
        <v>19483.8</v>
      </c>
      <c r="N195">
        <v>6814.89</v>
      </c>
      <c r="O195">
        <v>4051.46</v>
      </c>
      <c r="P195">
        <v>694.77</v>
      </c>
      <c r="Q195">
        <v>0</v>
      </c>
      <c r="R195">
        <v>0</v>
      </c>
    </row>
    <row r="196" spans="1:18" x14ac:dyDescent="0.2">
      <c r="A196">
        <v>190</v>
      </c>
      <c r="B196" t="s">
        <v>201</v>
      </c>
      <c r="C196">
        <v>2017</v>
      </c>
      <c r="D196">
        <v>0</v>
      </c>
      <c r="E196">
        <v>470.47</v>
      </c>
      <c r="F196">
        <v>32342.7</v>
      </c>
      <c r="G196">
        <v>560781</v>
      </c>
      <c r="H196">
        <v>895625</v>
      </c>
      <c r="I196">
        <v>223972</v>
      </c>
      <c r="J196">
        <v>138364</v>
      </c>
      <c r="K196">
        <v>106733</v>
      </c>
      <c r="L196">
        <v>100748</v>
      </c>
      <c r="M196">
        <v>22452.1</v>
      </c>
      <c r="N196">
        <v>7074.49</v>
      </c>
      <c r="O196">
        <v>10507.6</v>
      </c>
      <c r="P196">
        <v>0</v>
      </c>
      <c r="Q196">
        <v>449.495</v>
      </c>
      <c r="R196">
        <v>97.579700000000003</v>
      </c>
    </row>
    <row r="197" spans="1:18" x14ac:dyDescent="0.2">
      <c r="A197">
        <v>191</v>
      </c>
      <c r="B197" t="s">
        <v>201</v>
      </c>
      <c r="C197">
        <v>2017</v>
      </c>
      <c r="D197">
        <v>0</v>
      </c>
      <c r="E197">
        <v>1124.83</v>
      </c>
      <c r="F197">
        <v>26773.3</v>
      </c>
      <c r="G197">
        <v>592524</v>
      </c>
      <c r="H197">
        <v>868972</v>
      </c>
      <c r="I197">
        <v>203464</v>
      </c>
      <c r="J197">
        <v>157364</v>
      </c>
      <c r="K197">
        <v>107783</v>
      </c>
      <c r="L197">
        <v>103904</v>
      </c>
      <c r="M197">
        <v>20799.599999999999</v>
      </c>
      <c r="N197">
        <v>10670.7</v>
      </c>
      <c r="O197">
        <v>7067.7</v>
      </c>
      <c r="P197">
        <v>458.447</v>
      </c>
      <c r="Q197">
        <v>0</v>
      </c>
      <c r="R197">
        <v>53.064999999999998</v>
      </c>
    </row>
    <row r="198" spans="1:18" x14ac:dyDescent="0.2">
      <c r="A198">
        <v>192</v>
      </c>
      <c r="B198" t="s">
        <v>201</v>
      </c>
      <c r="C198">
        <v>2017</v>
      </c>
      <c r="D198">
        <v>0</v>
      </c>
      <c r="E198">
        <v>943.89400000000001</v>
      </c>
      <c r="F198">
        <v>40259.9</v>
      </c>
      <c r="G198">
        <v>554036</v>
      </c>
      <c r="H198">
        <v>888895</v>
      </c>
      <c r="I198">
        <v>197335</v>
      </c>
      <c r="J198">
        <v>164383</v>
      </c>
      <c r="K198">
        <v>121562</v>
      </c>
      <c r="L198">
        <v>101491</v>
      </c>
      <c r="M198">
        <v>11838.7</v>
      </c>
      <c r="N198">
        <v>9308.26</v>
      </c>
      <c r="O198">
        <v>5358.78</v>
      </c>
      <c r="P198">
        <v>0</v>
      </c>
      <c r="Q198">
        <v>0</v>
      </c>
      <c r="R198">
        <v>69.962400000000002</v>
      </c>
    </row>
    <row r="199" spans="1:18" x14ac:dyDescent="0.2">
      <c r="A199">
        <v>193</v>
      </c>
      <c r="B199" t="s">
        <v>201</v>
      </c>
      <c r="C199">
        <v>2017</v>
      </c>
      <c r="D199">
        <v>0</v>
      </c>
      <c r="E199">
        <v>352.30500000000001</v>
      </c>
      <c r="F199">
        <v>32090.799999999999</v>
      </c>
      <c r="G199">
        <v>547714</v>
      </c>
      <c r="H199">
        <v>907768</v>
      </c>
      <c r="I199">
        <v>225590</v>
      </c>
      <c r="J199">
        <v>141555</v>
      </c>
      <c r="K199">
        <v>115576</v>
      </c>
      <c r="L199">
        <v>84925.6</v>
      </c>
      <c r="M199">
        <v>20402.400000000001</v>
      </c>
      <c r="N199">
        <v>10584.8</v>
      </c>
      <c r="O199">
        <v>5224.7</v>
      </c>
      <c r="P199">
        <v>3683.74</v>
      </c>
      <c r="Q199">
        <v>671.47900000000004</v>
      </c>
      <c r="R199">
        <v>347.70100000000002</v>
      </c>
    </row>
    <row r="200" spans="1:18" x14ac:dyDescent="0.2">
      <c r="A200">
        <v>194</v>
      </c>
      <c r="B200" t="s">
        <v>201</v>
      </c>
      <c r="C200">
        <v>2017</v>
      </c>
      <c r="D200">
        <v>0</v>
      </c>
      <c r="E200">
        <v>4715.01</v>
      </c>
      <c r="F200">
        <v>28973.7</v>
      </c>
      <c r="G200">
        <v>552549</v>
      </c>
      <c r="H200">
        <v>884976</v>
      </c>
      <c r="I200">
        <v>209677</v>
      </c>
      <c r="J200">
        <v>146831</v>
      </c>
      <c r="K200">
        <v>137018</v>
      </c>
      <c r="L200">
        <v>90589.1</v>
      </c>
      <c r="M200">
        <v>27280.1</v>
      </c>
      <c r="N200">
        <v>2966.56</v>
      </c>
      <c r="O200">
        <v>7002.53</v>
      </c>
      <c r="P200">
        <v>559.32100000000003</v>
      </c>
      <c r="Q200">
        <v>0</v>
      </c>
      <c r="R200">
        <v>0</v>
      </c>
    </row>
    <row r="201" spans="1:18" x14ac:dyDescent="0.2">
      <c r="A201">
        <v>195</v>
      </c>
      <c r="B201" t="s">
        <v>201</v>
      </c>
      <c r="C201">
        <v>2017</v>
      </c>
      <c r="D201">
        <v>0</v>
      </c>
      <c r="E201">
        <v>1336.33</v>
      </c>
      <c r="F201">
        <v>24664.799999999999</v>
      </c>
      <c r="G201">
        <v>566427</v>
      </c>
      <c r="H201">
        <v>881169</v>
      </c>
      <c r="I201">
        <v>220418</v>
      </c>
      <c r="J201">
        <v>145317</v>
      </c>
      <c r="K201">
        <v>109028</v>
      </c>
      <c r="L201">
        <v>101985</v>
      </c>
      <c r="M201">
        <v>23416.2</v>
      </c>
      <c r="N201">
        <v>9431.4699999999993</v>
      </c>
      <c r="O201">
        <v>7415.57</v>
      </c>
      <c r="P201">
        <v>1295.79</v>
      </c>
      <c r="Q201">
        <v>682.71299999999997</v>
      </c>
      <c r="R201">
        <v>0</v>
      </c>
    </row>
    <row r="202" spans="1:18" x14ac:dyDescent="0.2">
      <c r="A202">
        <v>196</v>
      </c>
      <c r="B202" t="s">
        <v>201</v>
      </c>
      <c r="C202">
        <v>2017</v>
      </c>
      <c r="D202">
        <v>0</v>
      </c>
      <c r="E202">
        <v>2602.6</v>
      </c>
      <c r="F202">
        <v>26199.8</v>
      </c>
      <c r="G202">
        <v>551517</v>
      </c>
      <c r="H202">
        <v>871384</v>
      </c>
      <c r="I202">
        <v>241232</v>
      </c>
      <c r="J202">
        <v>150594</v>
      </c>
      <c r="K202">
        <v>128425</v>
      </c>
      <c r="L202">
        <v>81094.7</v>
      </c>
      <c r="M202">
        <v>23229.8</v>
      </c>
      <c r="N202">
        <v>9642.42</v>
      </c>
      <c r="O202">
        <v>5812.12</v>
      </c>
      <c r="P202">
        <v>573.202</v>
      </c>
      <c r="Q202">
        <v>0</v>
      </c>
      <c r="R202">
        <v>352.40499999999997</v>
      </c>
    </row>
    <row r="203" spans="1:18" x14ac:dyDescent="0.2">
      <c r="A203">
        <v>197</v>
      </c>
      <c r="B203" t="s">
        <v>201</v>
      </c>
      <c r="C203">
        <v>2017</v>
      </c>
      <c r="D203">
        <v>0</v>
      </c>
      <c r="E203">
        <v>2448.0100000000002</v>
      </c>
      <c r="F203">
        <v>34675.199999999997</v>
      </c>
      <c r="G203">
        <v>543247</v>
      </c>
      <c r="H203">
        <v>920164</v>
      </c>
      <c r="I203">
        <v>192917</v>
      </c>
      <c r="J203">
        <v>145573</v>
      </c>
      <c r="K203">
        <v>124992</v>
      </c>
      <c r="L203">
        <v>98532.3</v>
      </c>
      <c r="M203">
        <v>13314.4</v>
      </c>
      <c r="N203">
        <v>10161.9</v>
      </c>
      <c r="O203">
        <v>3592.08</v>
      </c>
      <c r="P203">
        <v>351.52</v>
      </c>
      <c r="Q203">
        <v>448.57</v>
      </c>
      <c r="R203">
        <v>458.59100000000001</v>
      </c>
    </row>
    <row r="204" spans="1:18" x14ac:dyDescent="0.2">
      <c r="A204">
        <v>198</v>
      </c>
      <c r="B204" t="s">
        <v>201</v>
      </c>
      <c r="C204">
        <v>2017</v>
      </c>
      <c r="D204">
        <v>0</v>
      </c>
      <c r="E204">
        <v>865.45799999999997</v>
      </c>
      <c r="F204">
        <v>37784.1</v>
      </c>
      <c r="G204">
        <v>526123</v>
      </c>
      <c r="H204">
        <v>893137</v>
      </c>
      <c r="I204">
        <v>225872</v>
      </c>
      <c r="J204">
        <v>141652</v>
      </c>
      <c r="K204">
        <v>135016</v>
      </c>
      <c r="L204">
        <v>87450.7</v>
      </c>
      <c r="M204">
        <v>30150.3</v>
      </c>
      <c r="N204">
        <v>7870.86</v>
      </c>
      <c r="O204">
        <v>6392.27</v>
      </c>
      <c r="P204">
        <v>531.30999999999995</v>
      </c>
      <c r="Q204">
        <v>91.512799999999999</v>
      </c>
      <c r="R204">
        <v>0</v>
      </c>
    </row>
    <row r="205" spans="1:18" x14ac:dyDescent="0.2">
      <c r="A205">
        <v>199</v>
      </c>
      <c r="B205" t="s">
        <v>201</v>
      </c>
      <c r="C205">
        <v>2017</v>
      </c>
      <c r="D205">
        <v>0</v>
      </c>
      <c r="E205">
        <v>306.40800000000002</v>
      </c>
      <c r="F205">
        <v>28491.5</v>
      </c>
      <c r="G205">
        <v>591747</v>
      </c>
      <c r="H205">
        <v>888518</v>
      </c>
      <c r="I205">
        <v>195301</v>
      </c>
      <c r="J205">
        <v>120562</v>
      </c>
      <c r="K205">
        <v>132117</v>
      </c>
      <c r="L205">
        <v>98714.7</v>
      </c>
      <c r="M205">
        <v>18597.7</v>
      </c>
      <c r="N205">
        <v>11177.6</v>
      </c>
      <c r="O205">
        <v>3169</v>
      </c>
      <c r="P205">
        <v>0</v>
      </c>
      <c r="Q205">
        <v>0</v>
      </c>
      <c r="R205">
        <v>0</v>
      </c>
    </row>
    <row r="206" spans="1:18" x14ac:dyDescent="0.2">
      <c r="A206">
        <v>200</v>
      </c>
      <c r="B206" t="s">
        <v>201</v>
      </c>
      <c r="C206">
        <v>2017</v>
      </c>
      <c r="D206">
        <v>0</v>
      </c>
      <c r="E206">
        <v>456.25400000000002</v>
      </c>
      <c r="F206">
        <v>28695.1</v>
      </c>
      <c r="G206">
        <v>522869</v>
      </c>
      <c r="H206">
        <v>898479</v>
      </c>
      <c r="I206">
        <v>246708</v>
      </c>
      <c r="J206">
        <v>155010</v>
      </c>
      <c r="K206">
        <v>103330</v>
      </c>
      <c r="L206">
        <v>105589</v>
      </c>
      <c r="M206">
        <v>21873.4</v>
      </c>
      <c r="N206">
        <v>5538.02</v>
      </c>
      <c r="O206">
        <v>6987.42</v>
      </c>
      <c r="P206">
        <v>3508.03</v>
      </c>
      <c r="Q206">
        <v>809.05499999999995</v>
      </c>
      <c r="R206">
        <v>440.81099999999998</v>
      </c>
    </row>
    <row r="207" spans="1:18" x14ac:dyDescent="0.2">
      <c r="A207">
        <v>201</v>
      </c>
      <c r="B207" t="s">
        <v>201</v>
      </c>
      <c r="C207">
        <v>2017</v>
      </c>
      <c r="D207">
        <v>0</v>
      </c>
      <c r="E207">
        <v>70.951700000000002</v>
      </c>
      <c r="F207">
        <v>32478.2</v>
      </c>
      <c r="G207">
        <v>563579</v>
      </c>
      <c r="H207">
        <v>857875</v>
      </c>
      <c r="I207">
        <v>239913</v>
      </c>
      <c r="J207">
        <v>162965</v>
      </c>
      <c r="K207">
        <v>116482</v>
      </c>
      <c r="L207">
        <v>89131.7</v>
      </c>
      <c r="M207">
        <v>18137.5</v>
      </c>
      <c r="N207">
        <v>12645.8</v>
      </c>
      <c r="O207">
        <v>0</v>
      </c>
      <c r="P207">
        <v>0</v>
      </c>
      <c r="Q207">
        <v>0</v>
      </c>
      <c r="R207">
        <v>0</v>
      </c>
    </row>
    <row r="208" spans="1:18" x14ac:dyDescent="0.2">
      <c r="A208">
        <v>202</v>
      </c>
      <c r="B208" t="s">
        <v>201</v>
      </c>
      <c r="C208">
        <v>2017</v>
      </c>
      <c r="D208">
        <v>0</v>
      </c>
      <c r="E208">
        <v>4656.96</v>
      </c>
      <c r="F208">
        <v>24685.7</v>
      </c>
      <c r="G208">
        <v>562945</v>
      </c>
      <c r="H208">
        <v>899069</v>
      </c>
      <c r="I208">
        <v>205148</v>
      </c>
      <c r="J208">
        <v>136244</v>
      </c>
      <c r="K208">
        <v>130842</v>
      </c>
      <c r="L208">
        <v>91275.6</v>
      </c>
      <c r="M208">
        <v>27463.5</v>
      </c>
      <c r="N208">
        <v>9053.7800000000007</v>
      </c>
      <c r="O208">
        <v>3637.9</v>
      </c>
      <c r="P208">
        <v>2022.81</v>
      </c>
      <c r="Q208">
        <v>640.101</v>
      </c>
      <c r="R208">
        <v>0</v>
      </c>
    </row>
    <row r="209" spans="1:18" x14ac:dyDescent="0.2">
      <c r="A209">
        <v>203</v>
      </c>
      <c r="B209" t="s">
        <v>201</v>
      </c>
      <c r="C209">
        <v>2017</v>
      </c>
      <c r="D209">
        <v>0</v>
      </c>
      <c r="E209">
        <v>1114.06</v>
      </c>
      <c r="F209">
        <v>33796.1</v>
      </c>
      <c r="G209">
        <v>521815</v>
      </c>
      <c r="H209">
        <v>926485</v>
      </c>
      <c r="I209">
        <v>220090</v>
      </c>
      <c r="J209">
        <v>140463</v>
      </c>
      <c r="K209">
        <v>121799</v>
      </c>
      <c r="L209">
        <v>100753</v>
      </c>
      <c r="M209">
        <v>20065.099999999999</v>
      </c>
      <c r="N209">
        <v>7078.16</v>
      </c>
      <c r="O209">
        <v>4403</v>
      </c>
      <c r="P209">
        <v>866.649</v>
      </c>
      <c r="Q209">
        <v>0</v>
      </c>
      <c r="R209">
        <v>0</v>
      </c>
    </row>
    <row r="210" spans="1:18" x14ac:dyDescent="0.2">
      <c r="A210">
        <v>204</v>
      </c>
      <c r="B210" t="s">
        <v>201</v>
      </c>
      <c r="C210">
        <v>2017</v>
      </c>
      <c r="D210">
        <v>0</v>
      </c>
      <c r="E210">
        <v>1553.67</v>
      </c>
      <c r="F210">
        <v>29449.3</v>
      </c>
      <c r="G210">
        <v>549786</v>
      </c>
      <c r="H210">
        <v>899529</v>
      </c>
      <c r="I210">
        <v>230883</v>
      </c>
      <c r="J210">
        <v>150363</v>
      </c>
      <c r="K210">
        <v>116755</v>
      </c>
      <c r="L210">
        <v>79654.7</v>
      </c>
      <c r="M210">
        <v>24538.2</v>
      </c>
      <c r="N210">
        <v>11307.3</v>
      </c>
      <c r="O210">
        <v>4718.74</v>
      </c>
      <c r="P210">
        <v>400.15899999999999</v>
      </c>
      <c r="Q210">
        <v>0</v>
      </c>
      <c r="R210">
        <v>0</v>
      </c>
    </row>
    <row r="211" spans="1:18" x14ac:dyDescent="0.2">
      <c r="A211">
        <v>205</v>
      </c>
      <c r="B211" t="s">
        <v>201</v>
      </c>
      <c r="C211">
        <v>2017</v>
      </c>
      <c r="D211">
        <v>0</v>
      </c>
      <c r="E211">
        <v>805.28700000000003</v>
      </c>
      <c r="F211">
        <v>38511.599999999999</v>
      </c>
      <c r="G211">
        <v>555577</v>
      </c>
      <c r="H211">
        <v>912645</v>
      </c>
      <c r="I211">
        <v>195241</v>
      </c>
      <c r="J211">
        <v>131790</v>
      </c>
      <c r="K211">
        <v>121364</v>
      </c>
      <c r="L211">
        <v>97831.3</v>
      </c>
      <c r="M211">
        <v>24225.8</v>
      </c>
      <c r="N211">
        <v>6942.28</v>
      </c>
      <c r="O211">
        <v>5583.76</v>
      </c>
      <c r="P211">
        <v>584.45000000000005</v>
      </c>
      <c r="Q211">
        <v>599.12400000000002</v>
      </c>
      <c r="R211">
        <v>0</v>
      </c>
    </row>
    <row r="212" spans="1:18" x14ac:dyDescent="0.2">
      <c r="A212">
        <v>206</v>
      </c>
      <c r="B212" t="s">
        <v>201</v>
      </c>
      <c r="C212">
        <v>2017</v>
      </c>
      <c r="D212">
        <v>0</v>
      </c>
      <c r="E212">
        <v>6288.41</v>
      </c>
      <c r="F212">
        <v>34705.800000000003</v>
      </c>
      <c r="G212">
        <v>546915</v>
      </c>
      <c r="H212">
        <v>882087</v>
      </c>
      <c r="I212">
        <v>220741</v>
      </c>
      <c r="J212">
        <v>151646</v>
      </c>
      <c r="K212">
        <v>116987</v>
      </c>
      <c r="L212">
        <v>104451</v>
      </c>
      <c r="M212">
        <v>20061</v>
      </c>
      <c r="N212">
        <v>9522.5400000000009</v>
      </c>
      <c r="O212">
        <v>4126.32</v>
      </c>
      <c r="P212">
        <v>0</v>
      </c>
      <c r="Q212">
        <v>0</v>
      </c>
      <c r="R212">
        <v>356.01400000000001</v>
      </c>
    </row>
    <row r="213" spans="1:18" x14ac:dyDescent="0.2">
      <c r="A213">
        <v>207</v>
      </c>
      <c r="B213" t="s">
        <v>201</v>
      </c>
      <c r="C213">
        <v>2017</v>
      </c>
      <c r="D213">
        <v>0</v>
      </c>
      <c r="E213">
        <v>1543.2</v>
      </c>
      <c r="F213">
        <v>30558.3</v>
      </c>
      <c r="G213">
        <v>561536</v>
      </c>
      <c r="H213">
        <v>876375</v>
      </c>
      <c r="I213">
        <v>233120</v>
      </c>
      <c r="J213">
        <v>135007</v>
      </c>
      <c r="K213">
        <v>115484</v>
      </c>
      <c r="L213">
        <v>99641.2</v>
      </c>
      <c r="M213">
        <v>23297</v>
      </c>
      <c r="N213">
        <v>9589.19</v>
      </c>
      <c r="O213">
        <v>11152.1</v>
      </c>
      <c r="P213">
        <v>0</v>
      </c>
      <c r="Q213">
        <v>0</v>
      </c>
      <c r="R213">
        <v>0</v>
      </c>
    </row>
    <row r="214" spans="1:18" x14ac:dyDescent="0.2">
      <c r="A214">
        <v>208</v>
      </c>
      <c r="B214" t="s">
        <v>201</v>
      </c>
      <c r="C214">
        <v>2017</v>
      </c>
      <c r="D214">
        <v>0</v>
      </c>
      <c r="E214">
        <v>2677.58</v>
      </c>
      <c r="F214">
        <v>22304</v>
      </c>
      <c r="G214">
        <v>541847</v>
      </c>
      <c r="H214">
        <v>890565</v>
      </c>
      <c r="I214">
        <v>211450</v>
      </c>
      <c r="J214">
        <v>173744</v>
      </c>
      <c r="K214">
        <v>121942</v>
      </c>
      <c r="L214">
        <v>96416.5</v>
      </c>
      <c r="M214">
        <v>17386.599999999999</v>
      </c>
      <c r="N214">
        <v>3596.48</v>
      </c>
      <c r="O214">
        <v>14537.2</v>
      </c>
      <c r="P214">
        <v>0</v>
      </c>
      <c r="Q214">
        <v>721.51900000000001</v>
      </c>
      <c r="R214">
        <v>0</v>
      </c>
    </row>
    <row r="215" spans="1:18" x14ac:dyDescent="0.2">
      <c r="A215">
        <v>209</v>
      </c>
      <c r="B215" t="s">
        <v>201</v>
      </c>
      <c r="C215">
        <v>2017</v>
      </c>
      <c r="D215">
        <v>0</v>
      </c>
      <c r="E215">
        <v>1923.04</v>
      </c>
      <c r="F215">
        <v>32030.400000000001</v>
      </c>
      <c r="G215">
        <v>541299</v>
      </c>
      <c r="H215">
        <v>914883</v>
      </c>
      <c r="I215">
        <v>219042</v>
      </c>
      <c r="J215">
        <v>153898</v>
      </c>
      <c r="K215">
        <v>121176</v>
      </c>
      <c r="L215">
        <v>89226.5</v>
      </c>
      <c r="M215">
        <v>16049.5</v>
      </c>
      <c r="N215">
        <v>6364.73</v>
      </c>
      <c r="O215">
        <v>5083.51</v>
      </c>
      <c r="P215">
        <v>1396.23</v>
      </c>
      <c r="Q215">
        <v>408.613</v>
      </c>
      <c r="R215">
        <v>383.74299999999999</v>
      </c>
    </row>
    <row r="216" spans="1:18" x14ac:dyDescent="0.2">
      <c r="A216">
        <v>210</v>
      </c>
      <c r="B216" t="s">
        <v>201</v>
      </c>
      <c r="C216">
        <v>2017</v>
      </c>
      <c r="D216">
        <v>0</v>
      </c>
      <c r="E216">
        <v>1376.55</v>
      </c>
      <c r="F216">
        <v>28324.400000000001</v>
      </c>
      <c r="G216">
        <v>577439</v>
      </c>
      <c r="H216">
        <v>869443</v>
      </c>
      <c r="I216">
        <v>191266</v>
      </c>
      <c r="J216">
        <v>169951</v>
      </c>
      <c r="K216">
        <v>125686</v>
      </c>
      <c r="L216">
        <v>111117</v>
      </c>
      <c r="M216">
        <v>19457.8</v>
      </c>
      <c r="N216">
        <v>9688.1200000000008</v>
      </c>
      <c r="O216">
        <v>4578.6400000000003</v>
      </c>
      <c r="P216">
        <v>0</v>
      </c>
      <c r="Q216">
        <v>0</v>
      </c>
      <c r="R216">
        <v>259.37700000000001</v>
      </c>
    </row>
    <row r="217" spans="1:18" x14ac:dyDescent="0.2">
      <c r="A217">
        <v>211</v>
      </c>
      <c r="B217" t="s">
        <v>201</v>
      </c>
      <c r="C217">
        <v>2017</v>
      </c>
      <c r="D217">
        <v>0</v>
      </c>
      <c r="E217">
        <v>2420.8000000000002</v>
      </c>
      <c r="F217">
        <v>24602.1</v>
      </c>
      <c r="G217">
        <v>586819</v>
      </c>
      <c r="H217">
        <v>858299</v>
      </c>
      <c r="I217">
        <v>206740</v>
      </c>
      <c r="J217">
        <v>147526</v>
      </c>
      <c r="K217">
        <v>144109</v>
      </c>
      <c r="L217">
        <v>96137.3</v>
      </c>
      <c r="M217">
        <v>14740.3</v>
      </c>
      <c r="N217">
        <v>6434.69</v>
      </c>
      <c r="O217">
        <v>9603.57</v>
      </c>
      <c r="P217">
        <v>0</v>
      </c>
      <c r="Q217">
        <v>643.351</v>
      </c>
      <c r="R217">
        <v>0</v>
      </c>
    </row>
    <row r="218" spans="1:18" x14ac:dyDescent="0.2">
      <c r="A218">
        <v>212</v>
      </c>
      <c r="B218" t="s">
        <v>201</v>
      </c>
      <c r="C218">
        <v>2017</v>
      </c>
      <c r="D218">
        <v>0</v>
      </c>
      <c r="E218">
        <v>3430.95</v>
      </c>
      <c r="F218">
        <v>21193.9</v>
      </c>
      <c r="G218">
        <v>567928</v>
      </c>
      <c r="H218">
        <v>910388</v>
      </c>
      <c r="I218">
        <v>179170</v>
      </c>
      <c r="J218">
        <v>148471</v>
      </c>
      <c r="K218">
        <v>117159</v>
      </c>
      <c r="L218">
        <v>106253</v>
      </c>
      <c r="M218">
        <v>17036.400000000001</v>
      </c>
      <c r="N218">
        <v>10324.5</v>
      </c>
      <c r="O218">
        <v>7825.31</v>
      </c>
      <c r="P218">
        <v>1412.24</v>
      </c>
      <c r="Q218">
        <v>0</v>
      </c>
      <c r="R218">
        <v>237.52600000000001</v>
      </c>
    </row>
    <row r="219" spans="1:18" x14ac:dyDescent="0.2">
      <c r="A219">
        <v>213</v>
      </c>
      <c r="B219" t="s">
        <v>201</v>
      </c>
      <c r="C219">
        <v>2017</v>
      </c>
      <c r="D219">
        <v>0</v>
      </c>
      <c r="E219">
        <v>513.495</v>
      </c>
      <c r="F219">
        <v>38659.4</v>
      </c>
      <c r="G219">
        <v>550116</v>
      </c>
      <c r="H219">
        <v>888860</v>
      </c>
      <c r="I219">
        <v>231567</v>
      </c>
      <c r="J219">
        <v>121385</v>
      </c>
      <c r="K219">
        <v>129710</v>
      </c>
      <c r="L219">
        <v>91676.800000000003</v>
      </c>
      <c r="M219">
        <v>25536.2</v>
      </c>
      <c r="N219">
        <v>15781.8</v>
      </c>
      <c r="O219">
        <v>4528.2299999999996</v>
      </c>
      <c r="P219">
        <v>403.73700000000002</v>
      </c>
      <c r="Q219">
        <v>601.04399999999998</v>
      </c>
      <c r="R219">
        <v>0</v>
      </c>
    </row>
    <row r="220" spans="1:18" x14ac:dyDescent="0.2">
      <c r="A220">
        <v>214</v>
      </c>
      <c r="B220" t="s">
        <v>201</v>
      </c>
      <c r="C220">
        <v>2017</v>
      </c>
      <c r="D220">
        <v>0</v>
      </c>
      <c r="E220">
        <v>2757.76</v>
      </c>
      <c r="F220">
        <v>24641.1</v>
      </c>
      <c r="G220">
        <v>556948</v>
      </c>
      <c r="H220">
        <v>885786</v>
      </c>
      <c r="I220">
        <v>243172</v>
      </c>
      <c r="J220">
        <v>131010</v>
      </c>
      <c r="K220">
        <v>121064</v>
      </c>
      <c r="L220">
        <v>90836.6</v>
      </c>
      <c r="M220">
        <v>25195.5</v>
      </c>
      <c r="N220">
        <v>7874.29</v>
      </c>
      <c r="O220">
        <v>4749.28</v>
      </c>
      <c r="P220">
        <v>1470.57</v>
      </c>
      <c r="Q220">
        <v>623.279</v>
      </c>
      <c r="R220">
        <v>384.17</v>
      </c>
    </row>
    <row r="221" spans="1:18" x14ac:dyDescent="0.2">
      <c r="A221">
        <v>215</v>
      </c>
      <c r="B221" t="s">
        <v>201</v>
      </c>
      <c r="C221">
        <v>2017</v>
      </c>
      <c r="D221">
        <v>0</v>
      </c>
      <c r="E221">
        <v>2375.6</v>
      </c>
      <c r="F221">
        <v>24752.9</v>
      </c>
      <c r="G221">
        <v>535029</v>
      </c>
      <c r="H221">
        <v>912419</v>
      </c>
      <c r="I221">
        <v>221670</v>
      </c>
      <c r="J221">
        <v>154371</v>
      </c>
      <c r="K221">
        <v>124186</v>
      </c>
      <c r="L221">
        <v>76010.600000000006</v>
      </c>
      <c r="M221">
        <v>17141</v>
      </c>
      <c r="N221">
        <v>8915.7199999999993</v>
      </c>
      <c r="O221">
        <v>6843.43</v>
      </c>
      <c r="P221">
        <v>0</v>
      </c>
      <c r="Q221">
        <v>661.92899999999997</v>
      </c>
      <c r="R221">
        <v>415.55900000000003</v>
      </c>
    </row>
    <row r="222" spans="1:18" x14ac:dyDescent="0.2">
      <c r="A222">
        <v>216</v>
      </c>
      <c r="B222" t="s">
        <v>201</v>
      </c>
      <c r="C222">
        <v>2017</v>
      </c>
      <c r="D222">
        <v>0</v>
      </c>
      <c r="E222">
        <v>747.70799999999997</v>
      </c>
      <c r="F222">
        <v>26662.6</v>
      </c>
      <c r="G222">
        <v>564219</v>
      </c>
      <c r="H222">
        <v>901810</v>
      </c>
      <c r="I222">
        <v>227778</v>
      </c>
      <c r="J222">
        <v>132126</v>
      </c>
      <c r="K222">
        <v>116554</v>
      </c>
      <c r="L222">
        <v>89764</v>
      </c>
      <c r="M222">
        <v>27105.4</v>
      </c>
      <c r="N222">
        <v>6950.67</v>
      </c>
      <c r="O222">
        <v>3537.79</v>
      </c>
      <c r="P222">
        <v>1452.33</v>
      </c>
      <c r="Q222">
        <v>806.94899999999996</v>
      </c>
      <c r="R222">
        <v>473.56900000000002</v>
      </c>
    </row>
    <row r="223" spans="1:18" x14ac:dyDescent="0.2">
      <c r="A223">
        <v>217</v>
      </c>
      <c r="B223" t="s">
        <v>201</v>
      </c>
      <c r="C223">
        <v>2017</v>
      </c>
      <c r="D223">
        <v>0</v>
      </c>
      <c r="E223">
        <v>870.47699999999998</v>
      </c>
      <c r="F223">
        <v>35124.400000000001</v>
      </c>
      <c r="G223">
        <v>522977</v>
      </c>
      <c r="H223">
        <v>880813</v>
      </c>
      <c r="I223">
        <v>241715</v>
      </c>
      <c r="J223">
        <v>150074</v>
      </c>
      <c r="K223">
        <v>131995</v>
      </c>
      <c r="L223">
        <v>94467.4</v>
      </c>
      <c r="M223">
        <v>23304.7</v>
      </c>
      <c r="N223">
        <v>8658.15</v>
      </c>
      <c r="O223">
        <v>7166.48</v>
      </c>
      <c r="P223">
        <v>448.59899999999999</v>
      </c>
      <c r="Q223">
        <v>0</v>
      </c>
      <c r="R223">
        <v>0</v>
      </c>
    </row>
    <row r="224" spans="1:18" x14ac:dyDescent="0.2">
      <c r="A224">
        <v>218</v>
      </c>
      <c r="B224" t="s">
        <v>201</v>
      </c>
      <c r="C224">
        <v>2017</v>
      </c>
      <c r="D224">
        <v>0</v>
      </c>
      <c r="E224">
        <v>1659.12</v>
      </c>
      <c r="F224">
        <v>38192.800000000003</v>
      </c>
      <c r="G224">
        <v>544530</v>
      </c>
      <c r="H224">
        <v>895052</v>
      </c>
      <c r="I224">
        <v>230758</v>
      </c>
      <c r="J224">
        <v>137197</v>
      </c>
      <c r="K224">
        <v>107746</v>
      </c>
      <c r="L224">
        <v>102775</v>
      </c>
      <c r="M224">
        <v>17883.2</v>
      </c>
      <c r="N224">
        <v>12244.6</v>
      </c>
      <c r="O224">
        <v>3038.72</v>
      </c>
      <c r="P224">
        <v>816.15</v>
      </c>
      <c r="Q224">
        <v>0</v>
      </c>
      <c r="R224">
        <v>263.24400000000003</v>
      </c>
    </row>
    <row r="225" spans="1:18" x14ac:dyDescent="0.2">
      <c r="A225">
        <v>219</v>
      </c>
      <c r="B225" t="s">
        <v>201</v>
      </c>
      <c r="C225">
        <v>2017</v>
      </c>
      <c r="D225">
        <v>0</v>
      </c>
      <c r="E225">
        <v>1344</v>
      </c>
      <c r="F225">
        <v>25679.5</v>
      </c>
      <c r="G225">
        <v>573907</v>
      </c>
      <c r="H225">
        <v>883002</v>
      </c>
      <c r="I225">
        <v>211380</v>
      </c>
      <c r="J225">
        <v>134924</v>
      </c>
      <c r="K225">
        <v>133055</v>
      </c>
      <c r="L225">
        <v>95470.5</v>
      </c>
      <c r="M225">
        <v>20391.2</v>
      </c>
      <c r="N225">
        <v>8795</v>
      </c>
      <c r="O225">
        <v>7264.67</v>
      </c>
      <c r="P225">
        <v>0</v>
      </c>
      <c r="Q225">
        <v>846.48699999999997</v>
      </c>
      <c r="R225">
        <v>0</v>
      </c>
    </row>
    <row r="226" spans="1:18" x14ac:dyDescent="0.2">
      <c r="A226">
        <v>220</v>
      </c>
      <c r="B226" t="s">
        <v>201</v>
      </c>
      <c r="C226">
        <v>2017</v>
      </c>
      <c r="D226">
        <v>0</v>
      </c>
      <c r="E226">
        <v>908.50099999999998</v>
      </c>
      <c r="F226">
        <v>24332.6</v>
      </c>
      <c r="G226">
        <v>573413</v>
      </c>
      <c r="H226">
        <v>868860</v>
      </c>
      <c r="I226">
        <v>240017</v>
      </c>
      <c r="J226">
        <v>141911</v>
      </c>
      <c r="K226">
        <v>123507</v>
      </c>
      <c r="L226">
        <v>83429.100000000006</v>
      </c>
      <c r="M226">
        <v>22776.5</v>
      </c>
      <c r="N226">
        <v>9477.64</v>
      </c>
      <c r="O226">
        <v>9874.75</v>
      </c>
      <c r="P226">
        <v>676.72500000000002</v>
      </c>
      <c r="Q226">
        <v>0</v>
      </c>
      <c r="R226">
        <v>0</v>
      </c>
    </row>
    <row r="227" spans="1:18" x14ac:dyDescent="0.2">
      <c r="A227">
        <v>221</v>
      </c>
      <c r="B227" t="s">
        <v>201</v>
      </c>
      <c r="C227">
        <v>2017</v>
      </c>
      <c r="D227">
        <v>0</v>
      </c>
      <c r="E227">
        <v>765.42700000000002</v>
      </c>
      <c r="F227">
        <v>25769.7</v>
      </c>
      <c r="G227">
        <v>533287</v>
      </c>
      <c r="H227">
        <v>918828</v>
      </c>
      <c r="I227">
        <v>208755</v>
      </c>
      <c r="J227">
        <v>155589</v>
      </c>
      <c r="K227">
        <v>121079</v>
      </c>
      <c r="L227">
        <v>95482.4</v>
      </c>
      <c r="M227">
        <v>17536.599999999999</v>
      </c>
      <c r="N227">
        <v>8392.9699999999993</v>
      </c>
      <c r="O227">
        <v>6326.35</v>
      </c>
      <c r="P227">
        <v>1381.05</v>
      </c>
      <c r="Q227">
        <v>0</v>
      </c>
      <c r="R227">
        <v>262.79000000000002</v>
      </c>
    </row>
    <row r="228" spans="1:18" x14ac:dyDescent="0.2">
      <c r="A228">
        <v>222</v>
      </c>
      <c r="B228" t="s">
        <v>201</v>
      </c>
      <c r="C228">
        <v>2017</v>
      </c>
      <c r="D228">
        <v>0</v>
      </c>
      <c r="E228">
        <v>949.25699999999995</v>
      </c>
      <c r="F228">
        <v>32244.2</v>
      </c>
      <c r="G228">
        <v>561483</v>
      </c>
      <c r="H228">
        <v>917145</v>
      </c>
      <c r="I228">
        <v>200828</v>
      </c>
      <c r="J228">
        <v>145224</v>
      </c>
      <c r="K228">
        <v>111288</v>
      </c>
      <c r="L228">
        <v>91185.4</v>
      </c>
      <c r="M228">
        <v>24662.6</v>
      </c>
      <c r="N228">
        <v>4712.47</v>
      </c>
      <c r="O228">
        <v>5978.3</v>
      </c>
      <c r="P228">
        <v>0</v>
      </c>
      <c r="Q228">
        <v>351.36099999999999</v>
      </c>
      <c r="R228">
        <v>0</v>
      </c>
    </row>
    <row r="229" spans="1:18" x14ac:dyDescent="0.2">
      <c r="A229">
        <v>223</v>
      </c>
      <c r="B229" t="s">
        <v>201</v>
      </c>
      <c r="C229">
        <v>2017</v>
      </c>
      <c r="D229">
        <v>0</v>
      </c>
      <c r="E229">
        <v>791.28399999999999</v>
      </c>
      <c r="F229">
        <v>36042.800000000003</v>
      </c>
      <c r="G229">
        <v>567409</v>
      </c>
      <c r="H229">
        <v>888005</v>
      </c>
      <c r="I229">
        <v>209591</v>
      </c>
      <c r="J229">
        <v>150538</v>
      </c>
      <c r="K229">
        <v>114422</v>
      </c>
      <c r="L229">
        <v>93942.9</v>
      </c>
      <c r="M229">
        <v>20273.599999999999</v>
      </c>
      <c r="N229">
        <v>9407.49</v>
      </c>
      <c r="O229">
        <v>7606.83</v>
      </c>
      <c r="P229">
        <v>0</v>
      </c>
      <c r="Q229">
        <v>224.988</v>
      </c>
      <c r="R229">
        <v>323.59800000000001</v>
      </c>
    </row>
    <row r="230" spans="1:18" x14ac:dyDescent="0.2">
      <c r="A230">
        <v>224</v>
      </c>
      <c r="B230" t="s">
        <v>201</v>
      </c>
      <c r="C230">
        <v>2017</v>
      </c>
      <c r="D230">
        <v>0</v>
      </c>
      <c r="E230">
        <v>1650.71</v>
      </c>
      <c r="F230">
        <v>30289.4</v>
      </c>
      <c r="G230">
        <v>559847</v>
      </c>
      <c r="H230">
        <v>879880</v>
      </c>
      <c r="I230">
        <v>222854</v>
      </c>
      <c r="J230">
        <v>148836</v>
      </c>
      <c r="K230">
        <v>109245</v>
      </c>
      <c r="L230">
        <v>98095.1</v>
      </c>
      <c r="M230">
        <v>30932</v>
      </c>
      <c r="N230">
        <v>6461.6</v>
      </c>
      <c r="O230">
        <v>5753.29</v>
      </c>
      <c r="P230">
        <v>1386.29</v>
      </c>
      <c r="Q230">
        <v>694.22</v>
      </c>
      <c r="R230">
        <v>298.226</v>
      </c>
    </row>
    <row r="231" spans="1:18" x14ac:dyDescent="0.2">
      <c r="A231">
        <v>225</v>
      </c>
      <c r="B231" t="s">
        <v>201</v>
      </c>
      <c r="C231">
        <v>2017</v>
      </c>
      <c r="D231">
        <v>0</v>
      </c>
      <c r="E231">
        <v>4261.4399999999996</v>
      </c>
      <c r="F231">
        <v>25356.9</v>
      </c>
      <c r="G231">
        <v>557392</v>
      </c>
      <c r="H231">
        <v>886865</v>
      </c>
      <c r="I231">
        <v>222408</v>
      </c>
      <c r="J231">
        <v>140337</v>
      </c>
      <c r="K231">
        <v>135385</v>
      </c>
      <c r="L231">
        <v>92346.5</v>
      </c>
      <c r="M231">
        <v>21480.9</v>
      </c>
      <c r="N231">
        <v>4303.5200000000004</v>
      </c>
      <c r="O231">
        <v>6297.11</v>
      </c>
      <c r="P231">
        <v>0</v>
      </c>
      <c r="Q231">
        <v>483.03199999999998</v>
      </c>
      <c r="R231">
        <v>0</v>
      </c>
    </row>
    <row r="232" spans="1:18" x14ac:dyDescent="0.2">
      <c r="A232">
        <v>226</v>
      </c>
      <c r="B232" t="s">
        <v>201</v>
      </c>
      <c r="C232">
        <v>2017</v>
      </c>
      <c r="D232">
        <v>0</v>
      </c>
      <c r="E232">
        <v>1595.02</v>
      </c>
      <c r="F232">
        <v>34393.300000000003</v>
      </c>
      <c r="G232">
        <v>548253</v>
      </c>
      <c r="H232">
        <v>881233</v>
      </c>
      <c r="I232">
        <v>217011</v>
      </c>
      <c r="J232">
        <v>157351</v>
      </c>
      <c r="K232">
        <v>119851</v>
      </c>
      <c r="L232">
        <v>104947</v>
      </c>
      <c r="M232">
        <v>12684.2</v>
      </c>
      <c r="N232">
        <v>8365.94</v>
      </c>
      <c r="O232">
        <v>8273.7000000000007</v>
      </c>
      <c r="P232">
        <v>0</v>
      </c>
      <c r="Q232">
        <v>722.12800000000004</v>
      </c>
      <c r="R232">
        <v>0</v>
      </c>
    </row>
    <row r="233" spans="1:18" x14ac:dyDescent="0.2">
      <c r="A233">
        <v>227</v>
      </c>
      <c r="B233" t="s">
        <v>201</v>
      </c>
      <c r="C233">
        <v>2017</v>
      </c>
      <c r="D233">
        <v>0</v>
      </c>
      <c r="E233">
        <v>4359.3500000000004</v>
      </c>
      <c r="F233">
        <v>14851.7</v>
      </c>
      <c r="G233">
        <v>570262</v>
      </c>
      <c r="H233">
        <v>900205</v>
      </c>
      <c r="I233">
        <v>212712</v>
      </c>
      <c r="J233">
        <v>162472</v>
      </c>
      <c r="K233">
        <v>117808</v>
      </c>
      <c r="L233">
        <v>83650.899999999994</v>
      </c>
      <c r="M233">
        <v>14232.7</v>
      </c>
      <c r="N233">
        <v>8404.92</v>
      </c>
      <c r="O233">
        <v>4676.57</v>
      </c>
      <c r="P233">
        <v>0</v>
      </c>
      <c r="Q233">
        <v>709.05700000000002</v>
      </c>
      <c r="R233">
        <v>0</v>
      </c>
    </row>
    <row r="234" spans="1:18" x14ac:dyDescent="0.2">
      <c r="A234">
        <v>228</v>
      </c>
      <c r="B234" t="s">
        <v>201</v>
      </c>
      <c r="C234">
        <v>2017</v>
      </c>
      <c r="D234">
        <v>0</v>
      </c>
      <c r="E234">
        <v>687.678</v>
      </c>
      <c r="F234">
        <v>32008.7</v>
      </c>
      <c r="G234">
        <v>532700</v>
      </c>
      <c r="H234">
        <v>905277</v>
      </c>
      <c r="I234">
        <v>240650</v>
      </c>
      <c r="J234">
        <v>156167</v>
      </c>
      <c r="K234">
        <v>117417</v>
      </c>
      <c r="L234">
        <v>74615.199999999997</v>
      </c>
      <c r="M234">
        <v>22678.7</v>
      </c>
      <c r="N234">
        <v>8824.7800000000007</v>
      </c>
      <c r="O234">
        <v>8342.5400000000009</v>
      </c>
      <c r="P234">
        <v>0</v>
      </c>
      <c r="Q234">
        <v>0</v>
      </c>
      <c r="R234">
        <v>0</v>
      </c>
    </row>
    <row r="235" spans="1:18" x14ac:dyDescent="0.2">
      <c r="A235">
        <v>229</v>
      </c>
      <c r="B235" t="s">
        <v>201</v>
      </c>
      <c r="C235">
        <v>2017</v>
      </c>
      <c r="D235">
        <v>0</v>
      </c>
      <c r="E235">
        <v>6608.6</v>
      </c>
      <c r="F235">
        <v>28526</v>
      </c>
      <c r="G235">
        <v>543415</v>
      </c>
      <c r="H235">
        <v>915118</v>
      </c>
      <c r="I235">
        <v>205669</v>
      </c>
      <c r="J235">
        <v>146120</v>
      </c>
      <c r="K235">
        <v>124395</v>
      </c>
      <c r="L235">
        <v>90165.7</v>
      </c>
      <c r="M235">
        <v>9016.94</v>
      </c>
      <c r="N235">
        <v>7763.52</v>
      </c>
      <c r="O235">
        <v>11439.7</v>
      </c>
      <c r="P235">
        <v>0</v>
      </c>
      <c r="Q235">
        <v>0</v>
      </c>
      <c r="R235">
        <v>0</v>
      </c>
    </row>
    <row r="236" spans="1:18" x14ac:dyDescent="0.2">
      <c r="A236">
        <v>230</v>
      </c>
      <c r="B236" t="s">
        <v>201</v>
      </c>
      <c r="C236">
        <v>2017</v>
      </c>
      <c r="D236">
        <v>0</v>
      </c>
      <c r="E236">
        <v>4684.87</v>
      </c>
      <c r="F236">
        <v>30770.400000000001</v>
      </c>
      <c r="G236">
        <v>540088</v>
      </c>
      <c r="H236">
        <v>865507</v>
      </c>
      <c r="I236">
        <v>236699</v>
      </c>
      <c r="J236">
        <v>155256</v>
      </c>
      <c r="K236">
        <v>132742</v>
      </c>
      <c r="L236">
        <v>98585.4</v>
      </c>
      <c r="M236">
        <v>20675.900000000001</v>
      </c>
      <c r="N236">
        <v>10093.200000000001</v>
      </c>
      <c r="O236">
        <v>8649.52</v>
      </c>
      <c r="P236">
        <v>0</v>
      </c>
      <c r="Q236">
        <v>0</v>
      </c>
      <c r="R236">
        <v>355.62700000000001</v>
      </c>
    </row>
    <row r="237" spans="1:18" x14ac:dyDescent="0.2">
      <c r="A237">
        <v>231</v>
      </c>
      <c r="B237" t="s">
        <v>201</v>
      </c>
      <c r="C237">
        <v>2017</v>
      </c>
      <c r="D237">
        <v>0</v>
      </c>
      <c r="E237">
        <v>3052.29</v>
      </c>
      <c r="F237">
        <v>25306.7</v>
      </c>
      <c r="G237">
        <v>573737</v>
      </c>
      <c r="H237">
        <v>853540</v>
      </c>
      <c r="I237">
        <v>224814</v>
      </c>
      <c r="J237">
        <v>132031</v>
      </c>
      <c r="K237">
        <v>144059</v>
      </c>
      <c r="L237">
        <v>105056</v>
      </c>
      <c r="M237">
        <v>23296.2</v>
      </c>
      <c r="N237">
        <v>12928.4</v>
      </c>
      <c r="O237">
        <v>2342.91</v>
      </c>
      <c r="P237">
        <v>0</v>
      </c>
      <c r="Q237">
        <v>0</v>
      </c>
      <c r="R237">
        <v>382.05500000000001</v>
      </c>
    </row>
    <row r="238" spans="1:18" x14ac:dyDescent="0.2">
      <c r="A238">
        <v>232</v>
      </c>
      <c r="B238" t="s">
        <v>201</v>
      </c>
      <c r="C238">
        <v>2017</v>
      </c>
      <c r="D238">
        <v>0</v>
      </c>
      <c r="E238">
        <v>322.77300000000002</v>
      </c>
      <c r="F238">
        <v>30183.3</v>
      </c>
      <c r="G238">
        <v>556327</v>
      </c>
      <c r="H238">
        <v>888216</v>
      </c>
      <c r="I238">
        <v>229698</v>
      </c>
      <c r="J238">
        <v>147420</v>
      </c>
      <c r="K238">
        <v>106527</v>
      </c>
      <c r="L238">
        <v>101181</v>
      </c>
      <c r="M238">
        <v>21597.9</v>
      </c>
      <c r="N238">
        <v>3763.15</v>
      </c>
      <c r="O238">
        <v>8331.7999999999993</v>
      </c>
      <c r="P238">
        <v>0</v>
      </c>
      <c r="Q238">
        <v>582.24300000000005</v>
      </c>
      <c r="R238">
        <v>0</v>
      </c>
    </row>
    <row r="239" spans="1:18" x14ac:dyDescent="0.2">
      <c r="A239">
        <v>233</v>
      </c>
      <c r="B239" t="s">
        <v>201</v>
      </c>
      <c r="C239">
        <v>2017</v>
      </c>
      <c r="D239">
        <v>0</v>
      </c>
      <c r="E239">
        <v>3102.02</v>
      </c>
      <c r="F239">
        <v>33860</v>
      </c>
      <c r="G239">
        <v>538188</v>
      </c>
      <c r="H239">
        <v>897480</v>
      </c>
      <c r="I239">
        <v>235635</v>
      </c>
      <c r="J239">
        <v>127535</v>
      </c>
      <c r="K239">
        <v>136082</v>
      </c>
      <c r="L239">
        <v>77681</v>
      </c>
      <c r="M239">
        <v>29928.3</v>
      </c>
      <c r="N239">
        <v>4492.37</v>
      </c>
      <c r="O239">
        <v>9585.4</v>
      </c>
      <c r="P239">
        <v>1914.43</v>
      </c>
      <c r="Q239">
        <v>132.297</v>
      </c>
      <c r="R239">
        <v>0</v>
      </c>
    </row>
    <row r="240" spans="1:18" x14ac:dyDescent="0.2">
      <c r="A240">
        <v>234</v>
      </c>
      <c r="B240" t="s">
        <v>201</v>
      </c>
      <c r="C240">
        <v>2017</v>
      </c>
      <c r="D240">
        <v>0</v>
      </c>
      <c r="E240">
        <v>453.01100000000002</v>
      </c>
      <c r="F240">
        <v>20353.5</v>
      </c>
      <c r="G240">
        <v>550196</v>
      </c>
      <c r="H240">
        <v>889570</v>
      </c>
      <c r="I240">
        <v>205680</v>
      </c>
      <c r="J240">
        <v>165503</v>
      </c>
      <c r="K240">
        <v>140839</v>
      </c>
      <c r="L240">
        <v>85207.2</v>
      </c>
      <c r="M240">
        <v>20762.3</v>
      </c>
      <c r="N240">
        <v>8087.13</v>
      </c>
      <c r="O240">
        <v>3227.39</v>
      </c>
      <c r="P240">
        <v>0</v>
      </c>
      <c r="Q240">
        <v>0</v>
      </c>
      <c r="R240">
        <v>0</v>
      </c>
    </row>
    <row r="241" spans="1:18" x14ac:dyDescent="0.2">
      <c r="A241">
        <v>235</v>
      </c>
      <c r="B241" t="s">
        <v>201</v>
      </c>
      <c r="C241">
        <v>2017</v>
      </c>
      <c r="D241">
        <v>0</v>
      </c>
      <c r="E241">
        <v>1274.99</v>
      </c>
      <c r="F241">
        <v>32811.9</v>
      </c>
      <c r="G241">
        <v>548616</v>
      </c>
      <c r="H241">
        <v>913467</v>
      </c>
      <c r="I241">
        <v>219461</v>
      </c>
      <c r="J241">
        <v>132969</v>
      </c>
      <c r="K241">
        <v>99228</v>
      </c>
      <c r="L241">
        <v>111699</v>
      </c>
      <c r="M241">
        <v>26508.5</v>
      </c>
      <c r="N241">
        <v>8105.37</v>
      </c>
      <c r="O241">
        <v>6836.56</v>
      </c>
      <c r="P241">
        <v>0</v>
      </c>
      <c r="Q241">
        <v>298.31599999999997</v>
      </c>
      <c r="R241">
        <v>362.53300000000002</v>
      </c>
    </row>
    <row r="242" spans="1:18" x14ac:dyDescent="0.2">
      <c r="A242">
        <v>236</v>
      </c>
      <c r="B242" t="s">
        <v>201</v>
      </c>
      <c r="C242">
        <v>2017</v>
      </c>
      <c r="D242">
        <v>0</v>
      </c>
      <c r="E242">
        <v>1034.46</v>
      </c>
      <c r="F242">
        <v>27241.3</v>
      </c>
      <c r="G242">
        <v>563192</v>
      </c>
      <c r="H242">
        <v>882766</v>
      </c>
      <c r="I242">
        <v>203109</v>
      </c>
      <c r="J242">
        <v>158598</v>
      </c>
      <c r="K242">
        <v>121690</v>
      </c>
      <c r="L242">
        <v>98762.9</v>
      </c>
      <c r="M242">
        <v>21324</v>
      </c>
      <c r="N242">
        <v>9370.75</v>
      </c>
      <c r="O242">
        <v>7357.27</v>
      </c>
      <c r="P242">
        <v>0</v>
      </c>
      <c r="Q242">
        <v>445.35899999999998</v>
      </c>
      <c r="R242">
        <v>143.54</v>
      </c>
    </row>
    <row r="243" spans="1:18" x14ac:dyDescent="0.2">
      <c r="A243">
        <v>237</v>
      </c>
      <c r="B243" t="s">
        <v>201</v>
      </c>
      <c r="C243">
        <v>2017</v>
      </c>
      <c r="D243">
        <v>0</v>
      </c>
      <c r="E243">
        <v>929.197</v>
      </c>
      <c r="F243">
        <v>30758.3</v>
      </c>
      <c r="G243">
        <v>580511</v>
      </c>
      <c r="H243">
        <v>879168</v>
      </c>
      <c r="I243">
        <v>215859</v>
      </c>
      <c r="J243">
        <v>152693</v>
      </c>
      <c r="K243">
        <v>116416</v>
      </c>
      <c r="L243">
        <v>85582.399999999994</v>
      </c>
      <c r="M243">
        <v>22149.1</v>
      </c>
      <c r="N243">
        <v>10009.6</v>
      </c>
      <c r="O243">
        <v>7244.53</v>
      </c>
      <c r="P243">
        <v>0</v>
      </c>
      <c r="Q243">
        <v>610.02499999999998</v>
      </c>
      <c r="R243">
        <v>366.03699999999998</v>
      </c>
    </row>
    <row r="244" spans="1:18" x14ac:dyDescent="0.2">
      <c r="A244">
        <v>238</v>
      </c>
      <c r="B244" t="s">
        <v>201</v>
      </c>
      <c r="C244">
        <v>2017</v>
      </c>
      <c r="D244">
        <v>0</v>
      </c>
      <c r="E244">
        <v>5171.6099999999997</v>
      </c>
      <c r="F244">
        <v>21884.799999999999</v>
      </c>
      <c r="G244">
        <v>542738</v>
      </c>
      <c r="H244">
        <v>897010</v>
      </c>
      <c r="I244">
        <v>196494</v>
      </c>
      <c r="J244">
        <v>164888</v>
      </c>
      <c r="K244">
        <v>130993</v>
      </c>
      <c r="L244">
        <v>85004.2</v>
      </c>
      <c r="M244">
        <v>31101.8</v>
      </c>
      <c r="N244">
        <v>8638.8799999999992</v>
      </c>
      <c r="O244">
        <v>2716.24</v>
      </c>
      <c r="P244">
        <v>1599.98</v>
      </c>
      <c r="Q244">
        <v>650.10199999999998</v>
      </c>
      <c r="R244">
        <v>349.798</v>
      </c>
    </row>
    <row r="245" spans="1:18" x14ac:dyDescent="0.2">
      <c r="A245">
        <v>239</v>
      </c>
      <c r="B245" t="s">
        <v>201</v>
      </c>
      <c r="C245">
        <v>2017</v>
      </c>
      <c r="D245">
        <v>0</v>
      </c>
      <c r="E245">
        <v>481.78199999999998</v>
      </c>
      <c r="F245">
        <v>28591.5</v>
      </c>
      <c r="G245">
        <v>548055</v>
      </c>
      <c r="H245">
        <v>912418</v>
      </c>
      <c r="I245">
        <v>204769</v>
      </c>
      <c r="J245">
        <v>170191</v>
      </c>
      <c r="K245">
        <v>110646</v>
      </c>
      <c r="L245">
        <v>88248.3</v>
      </c>
      <c r="M245">
        <v>23519.4</v>
      </c>
      <c r="N245">
        <v>7646.12</v>
      </c>
      <c r="O245">
        <v>4034.54</v>
      </c>
      <c r="P245">
        <v>753.22699999999998</v>
      </c>
      <c r="Q245">
        <v>0</v>
      </c>
      <c r="R245">
        <v>0</v>
      </c>
    </row>
    <row r="246" spans="1:18" x14ac:dyDescent="0.2">
      <c r="A246">
        <v>240</v>
      </c>
      <c r="B246" t="s">
        <v>201</v>
      </c>
      <c r="C246">
        <v>2017</v>
      </c>
      <c r="D246">
        <v>0</v>
      </c>
      <c r="E246">
        <v>356.64100000000002</v>
      </c>
      <c r="F246">
        <v>34895.4</v>
      </c>
      <c r="G246">
        <v>531610</v>
      </c>
      <c r="H246">
        <v>904700</v>
      </c>
      <c r="I246">
        <v>198625</v>
      </c>
      <c r="J246">
        <v>153500</v>
      </c>
      <c r="K246">
        <v>113460</v>
      </c>
      <c r="L246">
        <v>120282</v>
      </c>
      <c r="M246">
        <v>31775.3</v>
      </c>
      <c r="N246">
        <v>9408.83</v>
      </c>
      <c r="O246">
        <v>0</v>
      </c>
      <c r="P246">
        <v>0</v>
      </c>
      <c r="Q246">
        <v>195.11699999999999</v>
      </c>
      <c r="R246">
        <v>0</v>
      </c>
    </row>
    <row r="247" spans="1:18" x14ac:dyDescent="0.2">
      <c r="A247">
        <v>241</v>
      </c>
      <c r="B247" t="s">
        <v>201</v>
      </c>
      <c r="C247">
        <v>2017</v>
      </c>
      <c r="D247">
        <v>0</v>
      </c>
      <c r="E247">
        <v>4576.75</v>
      </c>
      <c r="F247">
        <v>30638.9</v>
      </c>
      <c r="G247">
        <v>519914</v>
      </c>
      <c r="H247">
        <v>927529</v>
      </c>
      <c r="I247">
        <v>187537</v>
      </c>
      <c r="J247">
        <v>164735</v>
      </c>
      <c r="K247">
        <v>133372</v>
      </c>
      <c r="L247">
        <v>86167.3</v>
      </c>
      <c r="M247">
        <v>21705.5</v>
      </c>
      <c r="N247">
        <v>6530.13</v>
      </c>
      <c r="O247">
        <v>8327.83</v>
      </c>
      <c r="P247">
        <v>0</v>
      </c>
      <c r="Q247">
        <v>0</v>
      </c>
      <c r="R247">
        <v>0</v>
      </c>
    </row>
    <row r="248" spans="1:18" x14ac:dyDescent="0.2">
      <c r="A248">
        <v>242</v>
      </c>
      <c r="B248" t="s">
        <v>201</v>
      </c>
      <c r="C248">
        <v>2017</v>
      </c>
      <c r="D248">
        <v>0</v>
      </c>
      <c r="E248">
        <v>522.24699999999996</v>
      </c>
      <c r="F248">
        <v>28583.7</v>
      </c>
      <c r="G248">
        <v>501965</v>
      </c>
      <c r="H248">
        <v>942438</v>
      </c>
      <c r="I248">
        <v>217412</v>
      </c>
      <c r="J248">
        <v>150991</v>
      </c>
      <c r="K248">
        <v>131902</v>
      </c>
      <c r="L248">
        <v>92957.7</v>
      </c>
      <c r="M248">
        <v>18126.3</v>
      </c>
      <c r="N248">
        <v>8236.5</v>
      </c>
      <c r="O248">
        <v>5450.96</v>
      </c>
      <c r="P248">
        <v>0</v>
      </c>
      <c r="Q248">
        <v>0</v>
      </c>
      <c r="R248">
        <v>0</v>
      </c>
    </row>
    <row r="249" spans="1:18" x14ac:dyDescent="0.2">
      <c r="A249">
        <v>243</v>
      </c>
      <c r="B249" t="s">
        <v>201</v>
      </c>
      <c r="C249">
        <v>2017</v>
      </c>
      <c r="D249">
        <v>0</v>
      </c>
      <c r="E249">
        <v>4482.8900000000003</v>
      </c>
      <c r="F249">
        <v>38044.5</v>
      </c>
      <c r="G249">
        <v>538822</v>
      </c>
      <c r="H249">
        <v>890989</v>
      </c>
      <c r="I249">
        <v>224222</v>
      </c>
      <c r="J249">
        <v>128903</v>
      </c>
      <c r="K249">
        <v>126799</v>
      </c>
      <c r="L249">
        <v>104894</v>
      </c>
      <c r="M249">
        <v>27827.7</v>
      </c>
      <c r="N249">
        <v>7843.81</v>
      </c>
      <c r="O249">
        <v>7427.23</v>
      </c>
      <c r="P249">
        <v>2055.0300000000002</v>
      </c>
      <c r="Q249">
        <v>0</v>
      </c>
      <c r="R249">
        <v>0</v>
      </c>
    </row>
    <row r="250" spans="1:18" x14ac:dyDescent="0.2">
      <c r="A250">
        <v>244</v>
      </c>
      <c r="B250" t="s">
        <v>201</v>
      </c>
      <c r="C250">
        <v>2017</v>
      </c>
      <c r="D250">
        <v>0</v>
      </c>
      <c r="E250">
        <v>879.97400000000005</v>
      </c>
      <c r="F250">
        <v>27216.7</v>
      </c>
      <c r="G250">
        <v>531338</v>
      </c>
      <c r="H250">
        <v>920834</v>
      </c>
      <c r="I250">
        <v>227769</v>
      </c>
      <c r="J250">
        <v>147919</v>
      </c>
      <c r="K250">
        <v>108716</v>
      </c>
      <c r="L250">
        <v>100161</v>
      </c>
      <c r="M250">
        <v>19214.8</v>
      </c>
      <c r="N250">
        <v>3132.62</v>
      </c>
      <c r="O250">
        <v>6983.74</v>
      </c>
      <c r="P250">
        <v>0</v>
      </c>
      <c r="Q250">
        <v>0</v>
      </c>
      <c r="R250">
        <v>0</v>
      </c>
    </row>
    <row r="251" spans="1:18" x14ac:dyDescent="0.2">
      <c r="A251">
        <v>245</v>
      </c>
      <c r="B251" t="s">
        <v>201</v>
      </c>
      <c r="C251">
        <v>2017</v>
      </c>
      <c r="D251">
        <v>0</v>
      </c>
      <c r="E251">
        <v>2356.5100000000002</v>
      </c>
      <c r="F251">
        <v>23535.599999999999</v>
      </c>
      <c r="G251">
        <v>601609</v>
      </c>
      <c r="H251">
        <v>876174</v>
      </c>
      <c r="I251">
        <v>202407</v>
      </c>
      <c r="J251">
        <v>138660</v>
      </c>
      <c r="K251">
        <v>122044</v>
      </c>
      <c r="L251">
        <v>89307.3</v>
      </c>
      <c r="M251">
        <v>28596.400000000001</v>
      </c>
      <c r="N251">
        <v>6950.95</v>
      </c>
      <c r="O251">
        <v>4449.68</v>
      </c>
      <c r="P251">
        <v>0</v>
      </c>
      <c r="Q251">
        <v>0</v>
      </c>
      <c r="R251">
        <v>0</v>
      </c>
    </row>
    <row r="252" spans="1:18" x14ac:dyDescent="0.2">
      <c r="A252">
        <v>246</v>
      </c>
      <c r="B252" t="s">
        <v>201</v>
      </c>
      <c r="C252">
        <v>2017</v>
      </c>
      <c r="D252">
        <v>0</v>
      </c>
      <c r="E252">
        <v>482.55</v>
      </c>
      <c r="F252">
        <v>57779</v>
      </c>
      <c r="G252">
        <v>481635</v>
      </c>
      <c r="H252">
        <v>918447</v>
      </c>
      <c r="I252">
        <v>225169</v>
      </c>
      <c r="J252">
        <v>175038</v>
      </c>
      <c r="K252">
        <v>109094</v>
      </c>
      <c r="L252">
        <v>91483.6</v>
      </c>
      <c r="M252">
        <v>19158.400000000001</v>
      </c>
      <c r="N252">
        <v>7303.16</v>
      </c>
      <c r="O252">
        <v>9829.26</v>
      </c>
      <c r="P252">
        <v>477.15100000000001</v>
      </c>
      <c r="Q252">
        <v>712.33100000000002</v>
      </c>
      <c r="R252">
        <v>0</v>
      </c>
    </row>
    <row r="253" spans="1:18" x14ac:dyDescent="0.2">
      <c r="A253">
        <v>247</v>
      </c>
      <c r="B253" t="s">
        <v>201</v>
      </c>
      <c r="C253">
        <v>2017</v>
      </c>
      <c r="D253">
        <v>0</v>
      </c>
      <c r="E253">
        <v>2768.11</v>
      </c>
      <c r="F253">
        <v>25035.7</v>
      </c>
      <c r="G253">
        <v>548314</v>
      </c>
      <c r="H253">
        <v>900439</v>
      </c>
      <c r="I253">
        <v>225113</v>
      </c>
      <c r="J253">
        <v>144048</v>
      </c>
      <c r="K253">
        <v>136021</v>
      </c>
      <c r="L253">
        <v>82021.100000000006</v>
      </c>
      <c r="M253">
        <v>20966.8</v>
      </c>
      <c r="N253">
        <v>7952.56</v>
      </c>
      <c r="O253">
        <v>5830.26</v>
      </c>
      <c r="P253">
        <v>0</v>
      </c>
      <c r="Q253">
        <v>0</v>
      </c>
      <c r="R253">
        <v>436.09300000000002</v>
      </c>
    </row>
    <row r="254" spans="1:18" x14ac:dyDescent="0.2">
      <c r="A254">
        <v>248</v>
      </c>
      <c r="B254" t="s">
        <v>201</v>
      </c>
      <c r="C254">
        <v>2017</v>
      </c>
      <c r="D254">
        <v>0</v>
      </c>
      <c r="E254">
        <v>918.14</v>
      </c>
      <c r="F254">
        <v>24872.3</v>
      </c>
      <c r="G254">
        <v>559441</v>
      </c>
      <c r="H254">
        <v>899538</v>
      </c>
      <c r="I254">
        <v>233595</v>
      </c>
      <c r="J254">
        <v>136453</v>
      </c>
      <c r="K254">
        <v>118727</v>
      </c>
      <c r="L254">
        <v>93277.3</v>
      </c>
      <c r="M254">
        <v>13430.7</v>
      </c>
      <c r="N254">
        <v>9674.4699999999993</v>
      </c>
      <c r="O254">
        <v>6209.29</v>
      </c>
      <c r="P254">
        <v>0</v>
      </c>
      <c r="Q254">
        <v>0</v>
      </c>
      <c r="R254">
        <v>122.175</v>
      </c>
    </row>
    <row r="255" spans="1:18" x14ac:dyDescent="0.2">
      <c r="A255">
        <v>249</v>
      </c>
      <c r="B255" t="s">
        <v>201</v>
      </c>
      <c r="C255">
        <v>2017</v>
      </c>
      <c r="D255">
        <v>0</v>
      </c>
      <c r="E255">
        <v>193.125</v>
      </c>
      <c r="F255">
        <v>27380.5</v>
      </c>
      <c r="G255">
        <v>563383</v>
      </c>
      <c r="H255">
        <v>887259</v>
      </c>
      <c r="I255">
        <v>207451</v>
      </c>
      <c r="J255">
        <v>145671</v>
      </c>
      <c r="K255">
        <v>133159</v>
      </c>
      <c r="L255">
        <v>103620</v>
      </c>
      <c r="M255">
        <v>21580.7</v>
      </c>
      <c r="N255">
        <v>4737.5200000000004</v>
      </c>
      <c r="O255">
        <v>2240.4</v>
      </c>
      <c r="P255">
        <v>0</v>
      </c>
      <c r="Q255">
        <v>443.57400000000001</v>
      </c>
      <c r="R255">
        <v>0</v>
      </c>
    </row>
    <row r="256" spans="1:18" x14ac:dyDescent="0.2">
      <c r="A256">
        <v>250</v>
      </c>
      <c r="B256" t="s">
        <v>201</v>
      </c>
      <c r="C256">
        <v>2017</v>
      </c>
      <c r="D256">
        <v>0</v>
      </c>
      <c r="E256">
        <v>5868.09</v>
      </c>
      <c r="F256">
        <v>23280.7</v>
      </c>
      <c r="G256">
        <v>538268</v>
      </c>
      <c r="H256">
        <v>902875</v>
      </c>
      <c r="I256">
        <v>215980</v>
      </c>
      <c r="J256">
        <v>151632</v>
      </c>
      <c r="K256">
        <v>139741</v>
      </c>
      <c r="L256">
        <v>91743.2</v>
      </c>
      <c r="M256">
        <v>17243.3</v>
      </c>
      <c r="N256">
        <v>11425.4</v>
      </c>
      <c r="O256">
        <v>3682.08</v>
      </c>
      <c r="P256">
        <v>1056.8800000000001</v>
      </c>
      <c r="Q256">
        <v>0</v>
      </c>
      <c r="R256">
        <v>0</v>
      </c>
    </row>
    <row r="257" spans="1:18" x14ac:dyDescent="0.2">
      <c r="A257">
        <v>251</v>
      </c>
      <c r="B257" t="s">
        <v>201</v>
      </c>
      <c r="C257">
        <v>2017</v>
      </c>
      <c r="D257">
        <v>0</v>
      </c>
      <c r="E257">
        <v>3789.59</v>
      </c>
      <c r="F257">
        <v>34460.699999999997</v>
      </c>
      <c r="G257">
        <v>577004</v>
      </c>
      <c r="H257">
        <v>866183</v>
      </c>
      <c r="I257">
        <v>180546</v>
      </c>
      <c r="J257">
        <v>154981</v>
      </c>
      <c r="K257">
        <v>132905</v>
      </c>
      <c r="L257">
        <v>104773</v>
      </c>
      <c r="M257">
        <v>22040.7</v>
      </c>
      <c r="N257">
        <v>7406.94</v>
      </c>
      <c r="O257">
        <v>6187.45</v>
      </c>
      <c r="P257">
        <v>0</v>
      </c>
      <c r="Q257">
        <v>535.74800000000005</v>
      </c>
      <c r="R257">
        <v>0</v>
      </c>
    </row>
    <row r="258" spans="1:18" x14ac:dyDescent="0.2">
      <c r="A258">
        <v>252</v>
      </c>
      <c r="B258" t="s">
        <v>201</v>
      </c>
      <c r="C258">
        <v>2017</v>
      </c>
      <c r="D258">
        <v>0</v>
      </c>
      <c r="E258">
        <v>2471.58</v>
      </c>
      <c r="F258">
        <v>26249.4</v>
      </c>
      <c r="G258">
        <v>578528</v>
      </c>
      <c r="H258">
        <v>877990</v>
      </c>
      <c r="I258">
        <v>222690</v>
      </c>
      <c r="J258">
        <v>129079</v>
      </c>
      <c r="K258">
        <v>122736</v>
      </c>
      <c r="L258">
        <v>97738.1</v>
      </c>
      <c r="M258">
        <v>18322.599999999999</v>
      </c>
      <c r="N258">
        <v>8377.85</v>
      </c>
      <c r="O258">
        <v>9023.89</v>
      </c>
      <c r="P258">
        <v>0</v>
      </c>
      <c r="Q258">
        <v>374</v>
      </c>
      <c r="R258">
        <v>432.625</v>
      </c>
    </row>
    <row r="259" spans="1:18" x14ac:dyDescent="0.2">
      <c r="A259">
        <v>253</v>
      </c>
      <c r="B259" t="s">
        <v>201</v>
      </c>
      <c r="C259">
        <v>2017</v>
      </c>
      <c r="D259">
        <v>0</v>
      </c>
      <c r="E259">
        <v>2395.12</v>
      </c>
      <c r="F259">
        <v>33022.400000000001</v>
      </c>
      <c r="G259">
        <v>520997</v>
      </c>
      <c r="H259">
        <v>934686</v>
      </c>
      <c r="I259">
        <v>229095</v>
      </c>
      <c r="J259">
        <v>115530</v>
      </c>
      <c r="K259">
        <v>120723</v>
      </c>
      <c r="L259">
        <v>97805.6</v>
      </c>
      <c r="M259">
        <v>30629.1</v>
      </c>
      <c r="N259">
        <v>3580.7</v>
      </c>
      <c r="O259">
        <v>3798.09</v>
      </c>
      <c r="P259">
        <v>568.52499999999998</v>
      </c>
      <c r="Q259">
        <v>618.21400000000006</v>
      </c>
      <c r="R259">
        <v>243.702</v>
      </c>
    </row>
    <row r="260" spans="1:18" x14ac:dyDescent="0.2">
      <c r="A260">
        <v>254</v>
      </c>
      <c r="B260" t="s">
        <v>201</v>
      </c>
      <c r="C260">
        <v>2017</v>
      </c>
      <c r="D260">
        <v>0</v>
      </c>
      <c r="E260">
        <v>2882</v>
      </c>
      <c r="F260">
        <v>32120.3</v>
      </c>
      <c r="G260">
        <v>547533</v>
      </c>
      <c r="H260">
        <v>906710</v>
      </c>
      <c r="I260">
        <v>201391</v>
      </c>
      <c r="J260">
        <v>135210</v>
      </c>
      <c r="K260">
        <v>112771</v>
      </c>
      <c r="L260">
        <v>122849</v>
      </c>
      <c r="M260">
        <v>17625</v>
      </c>
      <c r="N260">
        <v>5061.21</v>
      </c>
      <c r="O260">
        <v>9559.68</v>
      </c>
      <c r="P260">
        <v>1061.98</v>
      </c>
      <c r="Q260">
        <v>0</v>
      </c>
      <c r="R260">
        <v>0</v>
      </c>
    </row>
    <row r="261" spans="1:18" x14ac:dyDescent="0.2">
      <c r="A261">
        <v>255</v>
      </c>
      <c r="B261" t="s">
        <v>201</v>
      </c>
      <c r="C261">
        <v>2017</v>
      </c>
      <c r="D261">
        <v>0</v>
      </c>
      <c r="E261">
        <v>2422.41</v>
      </c>
      <c r="F261">
        <v>16945.900000000001</v>
      </c>
      <c r="G261">
        <v>602329</v>
      </c>
      <c r="H261">
        <v>848350</v>
      </c>
      <c r="I261">
        <v>246605</v>
      </c>
      <c r="J261">
        <v>134538</v>
      </c>
      <c r="K261">
        <v>95869.1</v>
      </c>
      <c r="L261">
        <v>108007</v>
      </c>
      <c r="M261">
        <v>29768.400000000001</v>
      </c>
      <c r="N261">
        <v>7308.61</v>
      </c>
      <c r="O261">
        <v>6595.64</v>
      </c>
      <c r="P261">
        <v>351.738</v>
      </c>
      <c r="Q261">
        <v>0</v>
      </c>
      <c r="R261">
        <v>0</v>
      </c>
    </row>
    <row r="262" spans="1:18" x14ac:dyDescent="0.2">
      <c r="A262">
        <v>256</v>
      </c>
      <c r="B262" t="s">
        <v>201</v>
      </c>
      <c r="C262">
        <v>2017</v>
      </c>
      <c r="D262">
        <v>0</v>
      </c>
      <c r="E262">
        <v>1735.61</v>
      </c>
      <c r="F262">
        <v>25563.200000000001</v>
      </c>
      <c r="G262">
        <v>541377</v>
      </c>
      <c r="H262">
        <v>903898</v>
      </c>
      <c r="I262">
        <v>201850</v>
      </c>
      <c r="J262">
        <v>161906</v>
      </c>
      <c r="K262">
        <v>122457</v>
      </c>
      <c r="L262">
        <v>98228</v>
      </c>
      <c r="M262">
        <v>27309.200000000001</v>
      </c>
      <c r="N262">
        <v>3329.95</v>
      </c>
      <c r="O262">
        <v>6333.17</v>
      </c>
      <c r="P262">
        <v>0</v>
      </c>
      <c r="Q262">
        <v>0</v>
      </c>
      <c r="R262">
        <v>0</v>
      </c>
    </row>
    <row r="263" spans="1:18" x14ac:dyDescent="0.2">
      <c r="A263">
        <v>257</v>
      </c>
      <c r="B263" t="s">
        <v>201</v>
      </c>
      <c r="C263">
        <v>2017</v>
      </c>
      <c r="D263">
        <v>0</v>
      </c>
      <c r="E263">
        <v>3335.74</v>
      </c>
      <c r="F263">
        <v>31293.9</v>
      </c>
      <c r="G263">
        <v>536453</v>
      </c>
      <c r="H263">
        <v>871333</v>
      </c>
      <c r="I263">
        <v>242433</v>
      </c>
      <c r="J263">
        <v>146709</v>
      </c>
      <c r="K263">
        <v>117354</v>
      </c>
      <c r="L263">
        <v>102765</v>
      </c>
      <c r="M263">
        <v>28665.7</v>
      </c>
      <c r="N263">
        <v>7771.56</v>
      </c>
      <c r="O263">
        <v>5351.58</v>
      </c>
      <c r="P263">
        <v>0</v>
      </c>
      <c r="Q263">
        <v>0</v>
      </c>
      <c r="R263">
        <v>0</v>
      </c>
    </row>
    <row r="264" spans="1:18" x14ac:dyDescent="0.2">
      <c r="A264">
        <v>258</v>
      </c>
      <c r="B264" t="s">
        <v>201</v>
      </c>
      <c r="C264">
        <v>2017</v>
      </c>
      <c r="D264">
        <v>0</v>
      </c>
      <c r="E264">
        <v>1022.66</v>
      </c>
      <c r="F264">
        <v>23492.1</v>
      </c>
      <c r="G264">
        <v>566993</v>
      </c>
      <c r="H264">
        <v>890597</v>
      </c>
      <c r="I264">
        <v>220328</v>
      </c>
      <c r="J264">
        <v>164464</v>
      </c>
      <c r="K264">
        <v>98205.5</v>
      </c>
      <c r="L264">
        <v>94536.4</v>
      </c>
      <c r="M264">
        <v>26850.3</v>
      </c>
      <c r="N264">
        <v>10542</v>
      </c>
      <c r="O264">
        <v>7302.42</v>
      </c>
      <c r="P264">
        <v>0</v>
      </c>
      <c r="Q264">
        <v>0</v>
      </c>
      <c r="R264">
        <v>173.732</v>
      </c>
    </row>
    <row r="265" spans="1:18" x14ac:dyDescent="0.2">
      <c r="A265">
        <v>259</v>
      </c>
      <c r="B265" t="s">
        <v>201</v>
      </c>
      <c r="C265">
        <v>2017</v>
      </c>
      <c r="D265">
        <v>0</v>
      </c>
      <c r="E265">
        <v>0</v>
      </c>
      <c r="F265">
        <v>32526.5</v>
      </c>
      <c r="G265">
        <v>545241</v>
      </c>
      <c r="H265">
        <v>937391</v>
      </c>
      <c r="I265">
        <v>194342</v>
      </c>
      <c r="J265">
        <v>144502</v>
      </c>
      <c r="K265">
        <v>101412</v>
      </c>
      <c r="L265">
        <v>105308</v>
      </c>
      <c r="M265">
        <v>22920.799999999999</v>
      </c>
      <c r="N265">
        <v>8884.06</v>
      </c>
      <c r="O265">
        <v>3929.33</v>
      </c>
      <c r="P265">
        <v>0</v>
      </c>
      <c r="Q265">
        <v>0</v>
      </c>
      <c r="R265">
        <v>381.05799999999999</v>
      </c>
    </row>
    <row r="266" spans="1:18" x14ac:dyDescent="0.2">
      <c r="A266">
        <v>260</v>
      </c>
      <c r="B266" t="s">
        <v>201</v>
      </c>
      <c r="C266">
        <v>2017</v>
      </c>
      <c r="D266">
        <v>0</v>
      </c>
      <c r="E266">
        <v>6535.32</v>
      </c>
      <c r="F266">
        <v>26283.1</v>
      </c>
      <c r="G266">
        <v>527166</v>
      </c>
      <c r="H266">
        <v>924110</v>
      </c>
      <c r="I266">
        <v>213084</v>
      </c>
      <c r="J266">
        <v>132923</v>
      </c>
      <c r="K266">
        <v>124481</v>
      </c>
      <c r="L266">
        <v>105029</v>
      </c>
      <c r="M266">
        <v>21046.9</v>
      </c>
      <c r="N266">
        <v>9696.33</v>
      </c>
      <c r="O266">
        <v>5594.76</v>
      </c>
      <c r="P266">
        <v>456.76</v>
      </c>
      <c r="Q266">
        <v>377.98899999999998</v>
      </c>
      <c r="R266">
        <v>219.53800000000001</v>
      </c>
    </row>
    <row r="267" spans="1:18" x14ac:dyDescent="0.2">
      <c r="A267">
        <v>261</v>
      </c>
      <c r="B267" t="s">
        <v>201</v>
      </c>
      <c r="C267">
        <v>2017</v>
      </c>
      <c r="D267">
        <v>0</v>
      </c>
      <c r="E267">
        <v>4575.43</v>
      </c>
      <c r="F267">
        <v>32919.1</v>
      </c>
      <c r="G267">
        <v>553403</v>
      </c>
      <c r="H267">
        <v>905758</v>
      </c>
      <c r="I267">
        <v>187391</v>
      </c>
      <c r="J267">
        <v>128711</v>
      </c>
      <c r="K267">
        <v>134867</v>
      </c>
      <c r="L267">
        <v>108711</v>
      </c>
      <c r="M267">
        <v>20887</v>
      </c>
      <c r="N267">
        <v>9855.82</v>
      </c>
      <c r="O267">
        <v>6735.08</v>
      </c>
      <c r="P267">
        <v>0</v>
      </c>
      <c r="Q267">
        <v>501.39100000000002</v>
      </c>
      <c r="R267">
        <v>85.358599999999996</v>
      </c>
    </row>
    <row r="268" spans="1:18" x14ac:dyDescent="0.2">
      <c r="A268">
        <v>262</v>
      </c>
      <c r="B268" t="s">
        <v>201</v>
      </c>
      <c r="C268">
        <v>2017</v>
      </c>
      <c r="D268">
        <v>0</v>
      </c>
      <c r="E268">
        <v>2748.72</v>
      </c>
      <c r="F268">
        <v>33498.1</v>
      </c>
      <c r="G268">
        <v>542297</v>
      </c>
      <c r="H268">
        <v>899291</v>
      </c>
      <c r="I268">
        <v>191149</v>
      </c>
      <c r="J268">
        <v>155399</v>
      </c>
      <c r="K268">
        <v>147585</v>
      </c>
      <c r="L268">
        <v>93991.5</v>
      </c>
      <c r="M268">
        <v>18070.099999999999</v>
      </c>
      <c r="N268">
        <v>5660.61</v>
      </c>
      <c r="O268">
        <v>6462.4</v>
      </c>
      <c r="P268">
        <v>0</v>
      </c>
      <c r="Q268">
        <v>766.64499999999998</v>
      </c>
      <c r="R268">
        <v>0</v>
      </c>
    </row>
    <row r="269" spans="1:18" x14ac:dyDescent="0.2">
      <c r="A269">
        <v>263</v>
      </c>
      <c r="B269" t="s">
        <v>201</v>
      </c>
      <c r="C269">
        <v>2017</v>
      </c>
      <c r="D269">
        <v>0</v>
      </c>
      <c r="E269">
        <v>2977.44</v>
      </c>
      <c r="F269">
        <v>32584.5</v>
      </c>
      <c r="G269">
        <v>543065</v>
      </c>
      <c r="H269">
        <v>920350</v>
      </c>
      <c r="I269">
        <v>197154</v>
      </c>
      <c r="J269">
        <v>149875</v>
      </c>
      <c r="K269">
        <v>122335</v>
      </c>
      <c r="L269">
        <v>97981</v>
      </c>
      <c r="M269">
        <v>20839.599999999999</v>
      </c>
      <c r="N269">
        <v>7163</v>
      </c>
      <c r="O269">
        <v>1810.39</v>
      </c>
      <c r="P269">
        <v>375.28699999999998</v>
      </c>
      <c r="Q269">
        <v>0</v>
      </c>
      <c r="R269">
        <v>312.82499999999999</v>
      </c>
    </row>
    <row r="270" spans="1:18" x14ac:dyDescent="0.2">
      <c r="A270">
        <v>264</v>
      </c>
      <c r="B270" t="s">
        <v>201</v>
      </c>
      <c r="C270">
        <v>2017</v>
      </c>
      <c r="D270">
        <v>0</v>
      </c>
      <c r="E270">
        <v>2063</v>
      </c>
      <c r="F270">
        <v>39586.699999999997</v>
      </c>
      <c r="G270">
        <v>556801</v>
      </c>
      <c r="H270">
        <v>864226</v>
      </c>
      <c r="I270">
        <v>230407</v>
      </c>
      <c r="J270">
        <v>141970</v>
      </c>
      <c r="K270">
        <v>119749</v>
      </c>
      <c r="L270">
        <v>96543.2</v>
      </c>
      <c r="M270">
        <v>29832.9</v>
      </c>
      <c r="N270">
        <v>9399.81</v>
      </c>
      <c r="O270">
        <v>6144.43</v>
      </c>
      <c r="P270">
        <v>552.62099999999998</v>
      </c>
      <c r="Q270">
        <v>218.74600000000001</v>
      </c>
      <c r="R270">
        <v>89.56</v>
      </c>
    </row>
    <row r="271" spans="1:18" x14ac:dyDescent="0.2">
      <c r="A271">
        <v>265</v>
      </c>
      <c r="B271" t="s">
        <v>201</v>
      </c>
      <c r="C271">
        <v>2017</v>
      </c>
      <c r="D271">
        <v>0</v>
      </c>
      <c r="E271">
        <v>2045.95</v>
      </c>
      <c r="F271">
        <v>22589.4</v>
      </c>
      <c r="G271">
        <v>533644</v>
      </c>
      <c r="H271">
        <v>938968</v>
      </c>
      <c r="I271">
        <v>186108</v>
      </c>
      <c r="J271">
        <v>148305</v>
      </c>
      <c r="K271">
        <v>109733</v>
      </c>
      <c r="L271">
        <v>114168</v>
      </c>
      <c r="M271">
        <v>26214.799999999999</v>
      </c>
      <c r="N271">
        <v>4186.01</v>
      </c>
      <c r="O271">
        <v>4661.16</v>
      </c>
      <c r="P271">
        <v>0</v>
      </c>
      <c r="Q271">
        <v>484.70600000000002</v>
      </c>
      <c r="R271">
        <v>58.5276</v>
      </c>
    </row>
    <row r="272" spans="1:18" x14ac:dyDescent="0.2">
      <c r="A272">
        <v>266</v>
      </c>
      <c r="B272" t="s">
        <v>201</v>
      </c>
      <c r="C272">
        <v>2017</v>
      </c>
      <c r="D272">
        <v>0</v>
      </c>
      <c r="E272">
        <v>11.753</v>
      </c>
      <c r="F272">
        <v>28859.5</v>
      </c>
      <c r="G272">
        <v>553951</v>
      </c>
      <c r="H272">
        <v>919345</v>
      </c>
      <c r="I272">
        <v>204418</v>
      </c>
      <c r="J272">
        <v>135491</v>
      </c>
      <c r="K272">
        <v>133988</v>
      </c>
      <c r="L272">
        <v>80148.100000000006</v>
      </c>
      <c r="M272">
        <v>25113.4</v>
      </c>
      <c r="N272">
        <v>9205.69</v>
      </c>
      <c r="O272">
        <v>4206.5</v>
      </c>
      <c r="P272">
        <v>0</v>
      </c>
      <c r="Q272">
        <v>579.10699999999997</v>
      </c>
      <c r="R272">
        <v>395.62200000000001</v>
      </c>
    </row>
    <row r="273" spans="1:18" x14ac:dyDescent="0.2">
      <c r="A273">
        <v>267</v>
      </c>
      <c r="B273" t="s">
        <v>201</v>
      </c>
      <c r="C273">
        <v>2017</v>
      </c>
      <c r="D273">
        <v>0</v>
      </c>
      <c r="E273">
        <v>4729.8900000000003</v>
      </c>
      <c r="F273">
        <v>21592.9</v>
      </c>
      <c r="G273">
        <v>550963</v>
      </c>
      <c r="H273">
        <v>944503</v>
      </c>
      <c r="I273">
        <v>201647</v>
      </c>
      <c r="J273">
        <v>130957</v>
      </c>
      <c r="K273">
        <v>109744</v>
      </c>
      <c r="L273">
        <v>97822</v>
      </c>
      <c r="M273">
        <v>14914.8</v>
      </c>
      <c r="N273">
        <v>10599.2</v>
      </c>
      <c r="O273">
        <v>5121.12</v>
      </c>
      <c r="P273">
        <v>0</v>
      </c>
      <c r="Q273">
        <v>496.96800000000002</v>
      </c>
      <c r="R273">
        <v>0</v>
      </c>
    </row>
    <row r="274" spans="1:18" x14ac:dyDescent="0.2">
      <c r="A274">
        <v>268</v>
      </c>
      <c r="B274" t="s">
        <v>201</v>
      </c>
      <c r="C274">
        <v>2017</v>
      </c>
      <c r="D274">
        <v>0</v>
      </c>
      <c r="E274">
        <v>1899.41</v>
      </c>
      <c r="F274">
        <v>26647.3</v>
      </c>
      <c r="G274">
        <v>566197</v>
      </c>
      <c r="H274">
        <v>880903</v>
      </c>
      <c r="I274">
        <v>215582</v>
      </c>
      <c r="J274">
        <v>146876</v>
      </c>
      <c r="K274">
        <v>134350</v>
      </c>
      <c r="L274">
        <v>89786.1</v>
      </c>
      <c r="M274">
        <v>20227.5</v>
      </c>
      <c r="N274">
        <v>9469.57</v>
      </c>
      <c r="O274">
        <v>5216.04</v>
      </c>
      <c r="P274">
        <v>1130.5</v>
      </c>
      <c r="Q274">
        <v>0</v>
      </c>
      <c r="R274">
        <v>477.25599999999997</v>
      </c>
    </row>
    <row r="275" spans="1:18" x14ac:dyDescent="0.2">
      <c r="A275">
        <v>269</v>
      </c>
      <c r="B275" t="s">
        <v>201</v>
      </c>
      <c r="C275">
        <v>2017</v>
      </c>
      <c r="D275">
        <v>0</v>
      </c>
      <c r="E275">
        <v>19.771699999999999</v>
      </c>
      <c r="F275">
        <v>30820.3</v>
      </c>
      <c r="G275">
        <v>534364</v>
      </c>
      <c r="H275">
        <v>888637</v>
      </c>
      <c r="I275">
        <v>227130</v>
      </c>
      <c r="J275">
        <v>162986</v>
      </c>
      <c r="K275">
        <v>113707</v>
      </c>
      <c r="L275">
        <v>97981.4</v>
      </c>
      <c r="M275">
        <v>29388</v>
      </c>
      <c r="N275">
        <v>7861.5</v>
      </c>
      <c r="O275">
        <v>3639.07</v>
      </c>
      <c r="P275">
        <v>1525.94</v>
      </c>
      <c r="Q275">
        <v>0</v>
      </c>
      <c r="R275">
        <v>0</v>
      </c>
    </row>
    <row r="276" spans="1:18" x14ac:dyDescent="0.2">
      <c r="A276">
        <v>270</v>
      </c>
      <c r="B276" t="s">
        <v>201</v>
      </c>
      <c r="C276">
        <v>2017</v>
      </c>
      <c r="D276">
        <v>0</v>
      </c>
      <c r="E276">
        <v>5472.5</v>
      </c>
      <c r="F276">
        <v>27578.3</v>
      </c>
      <c r="G276">
        <v>549106</v>
      </c>
      <c r="H276">
        <v>899532</v>
      </c>
      <c r="I276">
        <v>208391</v>
      </c>
      <c r="J276">
        <v>154921</v>
      </c>
      <c r="K276">
        <v>112817</v>
      </c>
      <c r="L276">
        <v>104592</v>
      </c>
      <c r="M276">
        <v>17857.2</v>
      </c>
      <c r="N276">
        <v>6614.88</v>
      </c>
      <c r="O276">
        <v>5315.66</v>
      </c>
      <c r="P276">
        <v>0</v>
      </c>
      <c r="Q276">
        <v>0</v>
      </c>
      <c r="R276">
        <v>188.39699999999999</v>
      </c>
    </row>
    <row r="277" spans="1:18" x14ac:dyDescent="0.2">
      <c r="A277">
        <v>271</v>
      </c>
      <c r="B277" t="s">
        <v>201</v>
      </c>
      <c r="C277">
        <v>2017</v>
      </c>
      <c r="D277">
        <v>0</v>
      </c>
      <c r="E277">
        <v>793.16399999999999</v>
      </c>
      <c r="F277">
        <v>24633.1</v>
      </c>
      <c r="G277">
        <v>550923</v>
      </c>
      <c r="H277">
        <v>887289</v>
      </c>
      <c r="I277">
        <v>217591</v>
      </c>
      <c r="J277">
        <v>147539</v>
      </c>
      <c r="K277">
        <v>123624</v>
      </c>
      <c r="L277">
        <v>106476</v>
      </c>
      <c r="M277">
        <v>23679.1</v>
      </c>
      <c r="N277">
        <v>9522.75</v>
      </c>
      <c r="O277">
        <v>8117.73</v>
      </c>
      <c r="P277">
        <v>0</v>
      </c>
      <c r="Q277">
        <v>869.89099999999996</v>
      </c>
      <c r="R277">
        <v>0</v>
      </c>
    </row>
    <row r="278" spans="1:18" x14ac:dyDescent="0.2">
      <c r="A278">
        <v>272</v>
      </c>
      <c r="B278" t="s">
        <v>201</v>
      </c>
      <c r="C278">
        <v>2017</v>
      </c>
      <c r="D278">
        <v>0</v>
      </c>
      <c r="E278">
        <v>1307.0999999999999</v>
      </c>
      <c r="F278">
        <v>27371.5</v>
      </c>
      <c r="G278">
        <v>571912</v>
      </c>
      <c r="H278">
        <v>893848</v>
      </c>
      <c r="I278">
        <v>200355</v>
      </c>
      <c r="J278">
        <v>127990</v>
      </c>
      <c r="K278">
        <v>145161</v>
      </c>
      <c r="L278">
        <v>94671.6</v>
      </c>
      <c r="M278">
        <v>25388.2</v>
      </c>
      <c r="N278">
        <v>6753.71</v>
      </c>
      <c r="O278">
        <v>6706.3</v>
      </c>
      <c r="P278">
        <v>0</v>
      </c>
      <c r="Q278">
        <v>0</v>
      </c>
      <c r="R278">
        <v>105.94799999999999</v>
      </c>
    </row>
    <row r="279" spans="1:18" x14ac:dyDescent="0.2">
      <c r="A279">
        <v>273</v>
      </c>
      <c r="B279" t="s">
        <v>201</v>
      </c>
      <c r="C279">
        <v>2017</v>
      </c>
      <c r="D279">
        <v>0</v>
      </c>
      <c r="E279">
        <v>1160.48</v>
      </c>
      <c r="F279">
        <v>29438.5</v>
      </c>
      <c r="G279">
        <v>578332</v>
      </c>
      <c r="H279">
        <v>893513</v>
      </c>
      <c r="I279">
        <v>177882</v>
      </c>
      <c r="J279">
        <v>155307</v>
      </c>
      <c r="K279">
        <v>111513</v>
      </c>
      <c r="L279">
        <v>103265</v>
      </c>
      <c r="M279">
        <v>22774.799999999999</v>
      </c>
      <c r="N279">
        <v>7457.79</v>
      </c>
      <c r="O279">
        <v>7423.5</v>
      </c>
      <c r="P279">
        <v>350.86500000000001</v>
      </c>
      <c r="Q279">
        <v>0</v>
      </c>
      <c r="R279">
        <v>0</v>
      </c>
    </row>
    <row r="280" spans="1:18" x14ac:dyDescent="0.2">
      <c r="A280">
        <v>274</v>
      </c>
      <c r="B280" t="s">
        <v>201</v>
      </c>
      <c r="C280">
        <v>2017</v>
      </c>
      <c r="D280">
        <v>0</v>
      </c>
      <c r="E280">
        <v>2670.61</v>
      </c>
      <c r="F280">
        <v>36612.1</v>
      </c>
      <c r="G280">
        <v>548801</v>
      </c>
      <c r="H280">
        <v>900007</v>
      </c>
      <c r="I280">
        <v>234125</v>
      </c>
      <c r="J280">
        <v>119067</v>
      </c>
      <c r="K280">
        <v>119326</v>
      </c>
      <c r="L280">
        <v>103221</v>
      </c>
      <c r="M280">
        <v>23652</v>
      </c>
      <c r="N280">
        <v>6407.14</v>
      </c>
      <c r="O280">
        <v>7229.3</v>
      </c>
      <c r="P280">
        <v>0</v>
      </c>
      <c r="Q280">
        <v>493.12200000000001</v>
      </c>
      <c r="R280">
        <v>369.33300000000003</v>
      </c>
    </row>
    <row r="281" spans="1:18" x14ac:dyDescent="0.2">
      <c r="A281">
        <v>275</v>
      </c>
      <c r="B281" t="s">
        <v>201</v>
      </c>
      <c r="C281">
        <v>2017</v>
      </c>
      <c r="D281">
        <v>0</v>
      </c>
      <c r="E281">
        <v>853.50699999999995</v>
      </c>
      <c r="F281">
        <v>21382.2</v>
      </c>
      <c r="G281">
        <v>555121</v>
      </c>
      <c r="H281">
        <v>906237</v>
      </c>
      <c r="I281">
        <v>210175</v>
      </c>
      <c r="J281">
        <v>154261</v>
      </c>
      <c r="K281">
        <v>118126</v>
      </c>
      <c r="L281">
        <v>96117.6</v>
      </c>
      <c r="M281">
        <v>16570.8</v>
      </c>
      <c r="N281">
        <v>5362.68</v>
      </c>
      <c r="O281">
        <v>6645.95</v>
      </c>
      <c r="P281">
        <v>0</v>
      </c>
      <c r="Q281">
        <v>642.28399999999999</v>
      </c>
      <c r="R281">
        <v>248.20099999999999</v>
      </c>
    </row>
    <row r="282" spans="1:18" x14ac:dyDescent="0.2">
      <c r="A282">
        <v>276</v>
      </c>
      <c r="B282" t="s">
        <v>201</v>
      </c>
      <c r="C282">
        <v>2017</v>
      </c>
      <c r="D282">
        <v>0</v>
      </c>
      <c r="E282">
        <v>5707.65</v>
      </c>
      <c r="F282">
        <v>21981.5</v>
      </c>
      <c r="G282">
        <v>555535</v>
      </c>
      <c r="H282">
        <v>908699</v>
      </c>
      <c r="I282">
        <v>202338</v>
      </c>
      <c r="J282">
        <v>162419</v>
      </c>
      <c r="K282">
        <v>125204</v>
      </c>
      <c r="L282">
        <v>84496.8</v>
      </c>
      <c r="M282">
        <v>8086.88</v>
      </c>
      <c r="N282">
        <v>11896.9</v>
      </c>
      <c r="O282">
        <v>8511.3799999999992</v>
      </c>
      <c r="P282">
        <v>590.99099999999999</v>
      </c>
      <c r="Q282">
        <v>372.39600000000002</v>
      </c>
      <c r="R282">
        <v>0</v>
      </c>
    </row>
    <row r="283" spans="1:18" x14ac:dyDescent="0.2">
      <c r="A283">
        <v>277</v>
      </c>
      <c r="B283" t="s">
        <v>201</v>
      </c>
      <c r="C283">
        <v>2017</v>
      </c>
      <c r="D283">
        <v>0</v>
      </c>
      <c r="E283">
        <v>1184.83</v>
      </c>
      <c r="F283">
        <v>35258.199999999997</v>
      </c>
      <c r="G283">
        <v>551028</v>
      </c>
      <c r="H283">
        <v>925606</v>
      </c>
      <c r="I283">
        <v>208443</v>
      </c>
      <c r="J283">
        <v>123657</v>
      </c>
      <c r="K283">
        <v>128866</v>
      </c>
      <c r="L283">
        <v>102332</v>
      </c>
      <c r="M283">
        <v>14440.1</v>
      </c>
      <c r="N283">
        <v>8746.26</v>
      </c>
      <c r="O283">
        <v>4712.43</v>
      </c>
      <c r="P283">
        <v>0</v>
      </c>
      <c r="Q283">
        <v>0</v>
      </c>
      <c r="R283">
        <v>424.404</v>
      </c>
    </row>
    <row r="284" spans="1:18" x14ac:dyDescent="0.2">
      <c r="A284">
        <v>278</v>
      </c>
      <c r="B284" t="s">
        <v>201</v>
      </c>
      <c r="C284">
        <v>2017</v>
      </c>
      <c r="D284">
        <v>0</v>
      </c>
      <c r="E284">
        <v>3762.95</v>
      </c>
      <c r="F284">
        <v>28025.8</v>
      </c>
      <c r="G284">
        <v>529618</v>
      </c>
      <c r="H284">
        <v>926093</v>
      </c>
      <c r="I284">
        <v>189178</v>
      </c>
      <c r="J284">
        <v>162825</v>
      </c>
      <c r="K284">
        <v>120603</v>
      </c>
      <c r="L284">
        <v>99025.8</v>
      </c>
      <c r="M284">
        <v>21924.6</v>
      </c>
      <c r="N284">
        <v>6477.92</v>
      </c>
      <c r="O284">
        <v>6916.39</v>
      </c>
      <c r="P284">
        <v>842.25</v>
      </c>
      <c r="Q284">
        <v>0</v>
      </c>
      <c r="R284">
        <v>0</v>
      </c>
    </row>
    <row r="285" spans="1:18" x14ac:dyDescent="0.2">
      <c r="A285">
        <v>279</v>
      </c>
      <c r="B285" t="s">
        <v>201</v>
      </c>
      <c r="C285">
        <v>2017</v>
      </c>
      <c r="D285">
        <v>0</v>
      </c>
      <c r="E285">
        <v>649.41800000000001</v>
      </c>
      <c r="F285">
        <v>28293.599999999999</v>
      </c>
      <c r="G285">
        <v>561132</v>
      </c>
      <c r="H285">
        <v>898083</v>
      </c>
      <c r="I285">
        <v>209494</v>
      </c>
      <c r="J285">
        <v>158139</v>
      </c>
      <c r="K285">
        <v>106157</v>
      </c>
      <c r="L285">
        <v>99645.2</v>
      </c>
      <c r="M285">
        <v>14949.5</v>
      </c>
      <c r="N285">
        <v>4353.0600000000004</v>
      </c>
      <c r="O285">
        <v>6263.11</v>
      </c>
      <c r="P285">
        <v>0</v>
      </c>
      <c r="Q285">
        <v>716.62300000000005</v>
      </c>
      <c r="R285">
        <v>407.30799999999999</v>
      </c>
    </row>
    <row r="286" spans="1:18" x14ac:dyDescent="0.2">
      <c r="A286">
        <v>280</v>
      </c>
      <c r="B286" t="s">
        <v>201</v>
      </c>
      <c r="C286">
        <v>2017</v>
      </c>
      <c r="D286">
        <v>0</v>
      </c>
      <c r="E286">
        <v>63.354999999999997</v>
      </c>
      <c r="F286">
        <v>26358.2</v>
      </c>
      <c r="G286">
        <v>530211</v>
      </c>
      <c r="H286">
        <v>919030</v>
      </c>
      <c r="I286">
        <v>212220</v>
      </c>
      <c r="J286">
        <v>151005</v>
      </c>
      <c r="K286">
        <v>115605</v>
      </c>
      <c r="L286">
        <v>105742</v>
      </c>
      <c r="M286">
        <v>25645.3</v>
      </c>
      <c r="N286">
        <v>10454.299999999999</v>
      </c>
      <c r="O286">
        <v>3660.03</v>
      </c>
      <c r="P286">
        <v>925.67499999999995</v>
      </c>
      <c r="Q286">
        <v>0</v>
      </c>
      <c r="R286">
        <v>0</v>
      </c>
    </row>
    <row r="287" spans="1:18" x14ac:dyDescent="0.2">
      <c r="A287">
        <v>281</v>
      </c>
      <c r="B287" t="s">
        <v>201</v>
      </c>
      <c r="C287">
        <v>2017</v>
      </c>
      <c r="D287">
        <v>0</v>
      </c>
      <c r="E287">
        <v>0</v>
      </c>
      <c r="F287">
        <v>32520.400000000001</v>
      </c>
      <c r="G287">
        <v>536311</v>
      </c>
      <c r="H287">
        <v>912383</v>
      </c>
      <c r="I287">
        <v>185244</v>
      </c>
      <c r="J287">
        <v>171727</v>
      </c>
      <c r="K287">
        <v>118969</v>
      </c>
      <c r="L287">
        <v>91188.6</v>
      </c>
      <c r="M287">
        <v>27646.1</v>
      </c>
      <c r="N287">
        <v>11762.5</v>
      </c>
      <c r="O287">
        <v>7603.38</v>
      </c>
      <c r="P287">
        <v>1203.5</v>
      </c>
      <c r="Q287">
        <v>0</v>
      </c>
      <c r="R287">
        <v>0</v>
      </c>
    </row>
    <row r="288" spans="1:18" x14ac:dyDescent="0.2">
      <c r="A288">
        <v>282</v>
      </c>
      <c r="B288" t="s">
        <v>201</v>
      </c>
      <c r="C288">
        <v>2017</v>
      </c>
      <c r="D288">
        <v>0</v>
      </c>
      <c r="E288">
        <v>3193.36</v>
      </c>
      <c r="F288">
        <v>34324.1</v>
      </c>
      <c r="G288">
        <v>554395</v>
      </c>
      <c r="H288">
        <v>901862</v>
      </c>
      <c r="I288">
        <v>203743</v>
      </c>
      <c r="J288">
        <v>145185</v>
      </c>
      <c r="K288">
        <v>110549</v>
      </c>
      <c r="L288">
        <v>94352.2</v>
      </c>
      <c r="M288">
        <v>31194.9</v>
      </c>
      <c r="N288">
        <v>13008</v>
      </c>
      <c r="O288">
        <v>5562.41</v>
      </c>
      <c r="P288">
        <v>0</v>
      </c>
      <c r="Q288">
        <v>0</v>
      </c>
      <c r="R288">
        <v>77.295599999999993</v>
      </c>
    </row>
    <row r="289" spans="1:18" x14ac:dyDescent="0.2">
      <c r="A289">
        <v>283</v>
      </c>
      <c r="B289" t="s">
        <v>201</v>
      </c>
      <c r="C289">
        <v>2017</v>
      </c>
      <c r="D289">
        <v>0</v>
      </c>
      <c r="E289">
        <v>4674.03</v>
      </c>
      <c r="F289">
        <v>33071.800000000003</v>
      </c>
      <c r="G289">
        <v>545320</v>
      </c>
      <c r="H289">
        <v>909751</v>
      </c>
      <c r="I289">
        <v>232897</v>
      </c>
      <c r="J289">
        <v>135913</v>
      </c>
      <c r="K289">
        <v>94453.9</v>
      </c>
      <c r="L289">
        <v>103445</v>
      </c>
      <c r="M289">
        <v>20933.2</v>
      </c>
      <c r="N289">
        <v>7807.23</v>
      </c>
      <c r="O289">
        <v>11976.5</v>
      </c>
      <c r="P289">
        <v>1979.65</v>
      </c>
      <c r="Q289">
        <v>258.30099999999999</v>
      </c>
      <c r="R289">
        <v>0</v>
      </c>
    </row>
    <row r="290" spans="1:18" x14ac:dyDescent="0.2">
      <c r="A290">
        <v>284</v>
      </c>
      <c r="B290" t="s">
        <v>201</v>
      </c>
      <c r="C290">
        <v>2017</v>
      </c>
      <c r="D290">
        <v>0</v>
      </c>
      <c r="E290">
        <v>2737.57</v>
      </c>
      <c r="F290">
        <v>36446.699999999997</v>
      </c>
      <c r="G290">
        <v>558294</v>
      </c>
      <c r="H290">
        <v>930055</v>
      </c>
      <c r="I290">
        <v>167671</v>
      </c>
      <c r="J290">
        <v>162681</v>
      </c>
      <c r="K290">
        <v>103958</v>
      </c>
      <c r="L290">
        <v>108931</v>
      </c>
      <c r="M290">
        <v>21410</v>
      </c>
      <c r="N290">
        <v>8017.3</v>
      </c>
      <c r="O290">
        <v>5883.47</v>
      </c>
      <c r="P290">
        <v>0</v>
      </c>
      <c r="Q290">
        <v>0</v>
      </c>
      <c r="R290">
        <v>391.584</v>
      </c>
    </row>
    <row r="291" spans="1:18" x14ac:dyDescent="0.2">
      <c r="A291">
        <v>285</v>
      </c>
      <c r="B291" t="s">
        <v>201</v>
      </c>
      <c r="C291">
        <v>2017</v>
      </c>
      <c r="D291">
        <v>0</v>
      </c>
      <c r="E291">
        <v>4660.97</v>
      </c>
      <c r="F291">
        <v>32509.200000000001</v>
      </c>
      <c r="G291">
        <v>562926</v>
      </c>
      <c r="H291">
        <v>890829</v>
      </c>
      <c r="I291">
        <v>207474</v>
      </c>
      <c r="J291">
        <v>148494</v>
      </c>
      <c r="K291">
        <v>122792</v>
      </c>
      <c r="L291">
        <v>112061</v>
      </c>
      <c r="M291">
        <v>17543.2</v>
      </c>
      <c r="N291">
        <v>3086.83</v>
      </c>
      <c r="O291">
        <v>1673.21</v>
      </c>
      <c r="P291">
        <v>0</v>
      </c>
      <c r="Q291">
        <v>0</v>
      </c>
      <c r="R291">
        <v>200.11099999999999</v>
      </c>
    </row>
    <row r="292" spans="1:18" x14ac:dyDescent="0.2">
      <c r="A292">
        <v>286</v>
      </c>
      <c r="B292" t="s">
        <v>201</v>
      </c>
      <c r="C292">
        <v>2017</v>
      </c>
      <c r="D292">
        <v>0</v>
      </c>
      <c r="E292">
        <v>3920.71</v>
      </c>
      <c r="F292">
        <v>27938.5</v>
      </c>
      <c r="G292">
        <v>576706</v>
      </c>
      <c r="H292">
        <v>842147</v>
      </c>
      <c r="I292">
        <v>218267</v>
      </c>
      <c r="J292">
        <v>158983</v>
      </c>
      <c r="K292">
        <v>130878</v>
      </c>
      <c r="L292">
        <v>91173.5</v>
      </c>
      <c r="M292">
        <v>25477.9</v>
      </c>
      <c r="N292">
        <v>9409.98</v>
      </c>
      <c r="O292">
        <v>7809.75</v>
      </c>
      <c r="P292">
        <v>0</v>
      </c>
      <c r="Q292">
        <v>0</v>
      </c>
      <c r="R292">
        <v>0</v>
      </c>
    </row>
    <row r="293" spans="1:18" x14ac:dyDescent="0.2">
      <c r="A293">
        <v>287</v>
      </c>
      <c r="B293" t="s">
        <v>201</v>
      </c>
      <c r="C293">
        <v>2017</v>
      </c>
      <c r="D293">
        <v>0</v>
      </c>
      <c r="E293">
        <v>1586.16</v>
      </c>
      <c r="F293">
        <v>21677.7</v>
      </c>
      <c r="G293">
        <v>579698</v>
      </c>
      <c r="H293">
        <v>879395</v>
      </c>
      <c r="I293">
        <v>221831</v>
      </c>
      <c r="J293">
        <v>152455</v>
      </c>
      <c r="K293">
        <v>108495</v>
      </c>
      <c r="L293">
        <v>108331</v>
      </c>
      <c r="M293">
        <v>15484.5</v>
      </c>
      <c r="N293">
        <v>10118.6</v>
      </c>
      <c r="O293">
        <v>5359.76</v>
      </c>
      <c r="P293">
        <v>507.91699999999997</v>
      </c>
      <c r="Q293">
        <v>604.21400000000006</v>
      </c>
      <c r="R293">
        <v>409.72199999999998</v>
      </c>
    </row>
    <row r="294" spans="1:18" x14ac:dyDescent="0.2">
      <c r="A294">
        <v>288</v>
      </c>
      <c r="B294" t="s">
        <v>201</v>
      </c>
      <c r="C294">
        <v>2017</v>
      </c>
      <c r="D294">
        <v>0</v>
      </c>
      <c r="E294">
        <v>416.68200000000002</v>
      </c>
      <c r="F294">
        <v>41133.199999999997</v>
      </c>
      <c r="G294">
        <v>554316</v>
      </c>
      <c r="H294">
        <v>845021</v>
      </c>
      <c r="I294">
        <v>247403</v>
      </c>
      <c r="J294">
        <v>154940</v>
      </c>
      <c r="K294">
        <v>118005</v>
      </c>
      <c r="L294">
        <v>86896.8</v>
      </c>
      <c r="M294">
        <v>29990.799999999999</v>
      </c>
      <c r="N294">
        <v>12286</v>
      </c>
      <c r="O294">
        <v>2862.6</v>
      </c>
      <c r="P294">
        <v>1939.54</v>
      </c>
      <c r="Q294">
        <v>0</v>
      </c>
      <c r="R294">
        <v>304.59100000000001</v>
      </c>
    </row>
    <row r="295" spans="1:18" x14ac:dyDescent="0.2">
      <c r="A295">
        <v>289</v>
      </c>
      <c r="B295" t="s">
        <v>201</v>
      </c>
      <c r="C295">
        <v>2017</v>
      </c>
      <c r="D295">
        <v>0</v>
      </c>
      <c r="E295">
        <v>452.279</v>
      </c>
      <c r="F295">
        <v>21456.7</v>
      </c>
      <c r="G295">
        <v>557325</v>
      </c>
      <c r="H295">
        <v>897922</v>
      </c>
      <c r="I295">
        <v>225016</v>
      </c>
      <c r="J295">
        <v>140345</v>
      </c>
      <c r="K295">
        <v>116090</v>
      </c>
      <c r="L295">
        <v>96568.3</v>
      </c>
      <c r="M295">
        <v>21374</v>
      </c>
      <c r="N295">
        <v>5327.72</v>
      </c>
      <c r="O295">
        <v>5619.29</v>
      </c>
      <c r="P295">
        <v>0</v>
      </c>
      <c r="Q295">
        <v>732.36400000000003</v>
      </c>
      <c r="R295">
        <v>447.10500000000002</v>
      </c>
    </row>
    <row r="296" spans="1:18" x14ac:dyDescent="0.2">
      <c r="A296">
        <v>290</v>
      </c>
      <c r="B296" t="s">
        <v>201</v>
      </c>
      <c r="C296">
        <v>2017</v>
      </c>
      <c r="D296">
        <v>0</v>
      </c>
      <c r="E296">
        <v>5498.83</v>
      </c>
      <c r="F296">
        <v>33857</v>
      </c>
      <c r="G296">
        <v>533810</v>
      </c>
      <c r="H296">
        <v>894413</v>
      </c>
      <c r="I296">
        <v>233817</v>
      </c>
      <c r="J296">
        <v>147901</v>
      </c>
      <c r="K296">
        <v>125442</v>
      </c>
      <c r="L296">
        <v>94319.3</v>
      </c>
      <c r="M296">
        <v>19680.8</v>
      </c>
      <c r="N296">
        <v>6484.3</v>
      </c>
      <c r="O296">
        <v>8162.02</v>
      </c>
      <c r="P296">
        <v>0</v>
      </c>
      <c r="Q296">
        <v>0</v>
      </c>
      <c r="R296">
        <v>293.93400000000003</v>
      </c>
    </row>
    <row r="297" spans="1:18" x14ac:dyDescent="0.2">
      <c r="A297">
        <v>291</v>
      </c>
      <c r="B297" t="s">
        <v>201</v>
      </c>
      <c r="C297">
        <v>2017</v>
      </c>
      <c r="D297">
        <v>0</v>
      </c>
      <c r="E297">
        <v>1948.06</v>
      </c>
      <c r="F297">
        <v>43100.9</v>
      </c>
      <c r="G297">
        <v>515953</v>
      </c>
      <c r="H297">
        <v>902904</v>
      </c>
      <c r="I297">
        <v>240912</v>
      </c>
      <c r="J297">
        <v>140778</v>
      </c>
      <c r="K297">
        <v>107705</v>
      </c>
      <c r="L297">
        <v>111062</v>
      </c>
      <c r="M297">
        <v>21821.200000000001</v>
      </c>
      <c r="N297">
        <v>6401.89</v>
      </c>
      <c r="O297">
        <v>5577.65</v>
      </c>
      <c r="P297">
        <v>0</v>
      </c>
      <c r="Q297">
        <v>759.77099999999996</v>
      </c>
      <c r="R297">
        <v>0</v>
      </c>
    </row>
    <row r="298" spans="1:18" x14ac:dyDescent="0.2">
      <c r="A298">
        <v>292</v>
      </c>
      <c r="B298" t="s">
        <v>201</v>
      </c>
      <c r="C298">
        <v>2017</v>
      </c>
      <c r="D298">
        <v>0</v>
      </c>
      <c r="E298">
        <v>1270.71</v>
      </c>
      <c r="F298">
        <v>38556.300000000003</v>
      </c>
      <c r="G298">
        <v>538500</v>
      </c>
      <c r="H298">
        <v>887930</v>
      </c>
      <c r="I298">
        <v>194750</v>
      </c>
      <c r="J298">
        <v>161124</v>
      </c>
      <c r="K298">
        <v>132036</v>
      </c>
      <c r="L298">
        <v>96295</v>
      </c>
      <c r="M298">
        <v>27747.4</v>
      </c>
      <c r="N298">
        <v>5811.17</v>
      </c>
      <c r="O298">
        <v>8794.5</v>
      </c>
      <c r="P298">
        <v>0</v>
      </c>
      <c r="Q298">
        <v>0</v>
      </c>
      <c r="R298">
        <v>375.83499999999998</v>
      </c>
    </row>
    <row r="299" spans="1:18" x14ac:dyDescent="0.2">
      <c r="A299">
        <v>293</v>
      </c>
      <c r="B299" t="s">
        <v>201</v>
      </c>
      <c r="C299">
        <v>2017</v>
      </c>
      <c r="D299">
        <v>0</v>
      </c>
      <c r="E299">
        <v>1453.48</v>
      </c>
      <c r="F299">
        <v>38547.599999999999</v>
      </c>
      <c r="G299">
        <v>540699</v>
      </c>
      <c r="H299">
        <v>864664</v>
      </c>
      <c r="I299">
        <v>254344</v>
      </c>
      <c r="J299">
        <v>133268</v>
      </c>
      <c r="K299">
        <v>122173</v>
      </c>
      <c r="L299">
        <v>95738.5</v>
      </c>
      <c r="M299">
        <v>23901.9</v>
      </c>
      <c r="N299">
        <v>5069.51</v>
      </c>
      <c r="O299">
        <v>6045.93</v>
      </c>
      <c r="P299">
        <v>524.42600000000004</v>
      </c>
      <c r="Q299">
        <v>0</v>
      </c>
      <c r="R299">
        <v>308.28500000000003</v>
      </c>
    </row>
    <row r="300" spans="1:18" x14ac:dyDescent="0.2">
      <c r="A300">
        <v>294</v>
      </c>
      <c r="B300" t="s">
        <v>201</v>
      </c>
      <c r="C300">
        <v>2017</v>
      </c>
      <c r="D300">
        <v>0</v>
      </c>
      <c r="E300">
        <v>1580.27</v>
      </c>
      <c r="F300">
        <v>27096.2</v>
      </c>
      <c r="G300">
        <v>542767</v>
      </c>
      <c r="H300">
        <v>870889</v>
      </c>
      <c r="I300">
        <v>255686</v>
      </c>
      <c r="J300">
        <v>139812</v>
      </c>
      <c r="K300">
        <v>130907</v>
      </c>
      <c r="L300">
        <v>87394.1</v>
      </c>
      <c r="M300">
        <v>23409</v>
      </c>
      <c r="N300">
        <v>11514.2</v>
      </c>
      <c r="O300">
        <v>5321.31</v>
      </c>
      <c r="P300">
        <v>0</v>
      </c>
      <c r="Q300">
        <v>0</v>
      </c>
      <c r="R300">
        <v>0</v>
      </c>
    </row>
    <row r="301" spans="1:18" x14ac:dyDescent="0.2">
      <c r="A301">
        <v>295</v>
      </c>
      <c r="B301" t="s">
        <v>201</v>
      </c>
      <c r="C301">
        <v>2017</v>
      </c>
      <c r="D301">
        <v>0</v>
      </c>
      <c r="E301">
        <v>2431.5500000000002</v>
      </c>
      <c r="F301">
        <v>25417.1</v>
      </c>
      <c r="G301">
        <v>529335</v>
      </c>
      <c r="H301">
        <v>927567</v>
      </c>
      <c r="I301">
        <v>211763</v>
      </c>
      <c r="J301">
        <v>171824</v>
      </c>
      <c r="K301">
        <v>113747</v>
      </c>
      <c r="L301">
        <v>83104.899999999994</v>
      </c>
      <c r="M301">
        <v>23510.799999999999</v>
      </c>
      <c r="N301">
        <v>8459.41</v>
      </c>
      <c r="O301">
        <v>2608.7800000000002</v>
      </c>
      <c r="P301">
        <v>0</v>
      </c>
      <c r="Q301">
        <v>339.995</v>
      </c>
      <c r="R301">
        <v>332.63400000000001</v>
      </c>
    </row>
    <row r="302" spans="1:18" x14ac:dyDescent="0.2">
      <c r="A302">
        <v>296</v>
      </c>
      <c r="B302" t="s">
        <v>201</v>
      </c>
      <c r="C302">
        <v>2017</v>
      </c>
      <c r="D302">
        <v>0</v>
      </c>
      <c r="E302">
        <v>1792.98</v>
      </c>
      <c r="F302">
        <v>31786.6</v>
      </c>
      <c r="G302">
        <v>564253</v>
      </c>
      <c r="H302">
        <v>876737</v>
      </c>
      <c r="I302">
        <v>234702</v>
      </c>
      <c r="J302">
        <v>139354</v>
      </c>
      <c r="K302">
        <v>111908</v>
      </c>
      <c r="L302">
        <v>104989</v>
      </c>
      <c r="M302">
        <v>19216.8</v>
      </c>
      <c r="N302">
        <v>3159.01</v>
      </c>
      <c r="O302">
        <v>6231.7</v>
      </c>
      <c r="P302">
        <v>425.93700000000001</v>
      </c>
      <c r="Q302">
        <v>0</v>
      </c>
      <c r="R302">
        <v>226.66</v>
      </c>
    </row>
    <row r="303" spans="1:18" x14ac:dyDescent="0.2">
      <c r="A303">
        <v>297</v>
      </c>
      <c r="B303" t="s">
        <v>201</v>
      </c>
      <c r="C303">
        <v>2017</v>
      </c>
      <c r="D303">
        <v>0</v>
      </c>
      <c r="E303">
        <v>4477.2</v>
      </c>
      <c r="F303">
        <v>32063.200000000001</v>
      </c>
      <c r="G303">
        <v>542342</v>
      </c>
      <c r="H303">
        <v>936144</v>
      </c>
      <c r="I303">
        <v>207139</v>
      </c>
      <c r="J303">
        <v>146602</v>
      </c>
      <c r="K303">
        <v>111349</v>
      </c>
      <c r="L303">
        <v>76848.3</v>
      </c>
      <c r="M303">
        <v>22952.3</v>
      </c>
      <c r="N303">
        <v>5783.18</v>
      </c>
      <c r="O303">
        <v>9125.4</v>
      </c>
      <c r="P303">
        <v>0</v>
      </c>
      <c r="Q303">
        <v>0</v>
      </c>
      <c r="R303">
        <v>178.87899999999999</v>
      </c>
    </row>
    <row r="304" spans="1:18" x14ac:dyDescent="0.2">
      <c r="A304">
        <v>298</v>
      </c>
      <c r="B304" t="s">
        <v>201</v>
      </c>
      <c r="C304">
        <v>2017</v>
      </c>
      <c r="D304">
        <v>0</v>
      </c>
      <c r="E304">
        <v>695.173</v>
      </c>
      <c r="F304">
        <v>31625.1</v>
      </c>
      <c r="G304">
        <v>534895</v>
      </c>
      <c r="H304">
        <v>902684</v>
      </c>
      <c r="I304">
        <v>219249</v>
      </c>
      <c r="J304">
        <v>153926</v>
      </c>
      <c r="K304">
        <v>133471</v>
      </c>
      <c r="L304">
        <v>81262.8</v>
      </c>
      <c r="M304">
        <v>21666.7</v>
      </c>
      <c r="N304">
        <v>9167.76</v>
      </c>
      <c r="O304">
        <v>7339.93</v>
      </c>
      <c r="P304">
        <v>0</v>
      </c>
      <c r="Q304">
        <v>0</v>
      </c>
      <c r="R304">
        <v>0</v>
      </c>
    </row>
    <row r="305" spans="1:18" x14ac:dyDescent="0.2">
      <c r="A305">
        <v>299</v>
      </c>
      <c r="B305" t="s">
        <v>201</v>
      </c>
      <c r="C305">
        <v>2017</v>
      </c>
      <c r="D305">
        <v>0</v>
      </c>
      <c r="E305">
        <v>2579.7399999999998</v>
      </c>
      <c r="F305">
        <v>34675.699999999997</v>
      </c>
      <c r="G305">
        <v>555063</v>
      </c>
      <c r="H305">
        <v>857088</v>
      </c>
      <c r="I305">
        <v>246022</v>
      </c>
      <c r="J305">
        <v>131759</v>
      </c>
      <c r="K305">
        <v>130518</v>
      </c>
      <c r="L305">
        <v>102723</v>
      </c>
      <c r="M305">
        <v>22519.599999999999</v>
      </c>
      <c r="N305">
        <v>4892.47</v>
      </c>
      <c r="O305">
        <v>5992.8</v>
      </c>
      <c r="P305">
        <v>1554.08</v>
      </c>
      <c r="Q305">
        <v>391.85</v>
      </c>
      <c r="R305">
        <v>0</v>
      </c>
    </row>
    <row r="306" spans="1:18" x14ac:dyDescent="0.2">
      <c r="A306">
        <v>300</v>
      </c>
      <c r="B306" t="s">
        <v>201</v>
      </c>
      <c r="C306">
        <v>2017</v>
      </c>
      <c r="D306">
        <v>0</v>
      </c>
      <c r="E306">
        <v>3023.82</v>
      </c>
      <c r="F306">
        <v>17338.7</v>
      </c>
      <c r="G306">
        <v>544953</v>
      </c>
      <c r="H306">
        <v>878023</v>
      </c>
      <c r="I306">
        <v>227626</v>
      </c>
      <c r="J306">
        <v>164824</v>
      </c>
      <c r="K306">
        <v>136388</v>
      </c>
      <c r="L306">
        <v>90714.4</v>
      </c>
      <c r="M306">
        <v>19951.099999999999</v>
      </c>
      <c r="N306">
        <v>4779.2700000000004</v>
      </c>
      <c r="O306">
        <v>2183.6799999999998</v>
      </c>
      <c r="P306">
        <v>432.58600000000001</v>
      </c>
      <c r="Q306">
        <v>0</v>
      </c>
      <c r="R306">
        <v>468.38</v>
      </c>
    </row>
    <row r="307" spans="1:18" x14ac:dyDescent="0.2">
      <c r="A307">
        <v>301</v>
      </c>
      <c r="B307" t="s">
        <v>201</v>
      </c>
      <c r="C307">
        <v>2017</v>
      </c>
      <c r="D307">
        <v>0</v>
      </c>
      <c r="E307">
        <v>2956.15</v>
      </c>
      <c r="F307">
        <v>33944.400000000001</v>
      </c>
      <c r="G307">
        <v>511837</v>
      </c>
      <c r="H307">
        <v>929701</v>
      </c>
      <c r="I307">
        <v>231172</v>
      </c>
      <c r="J307">
        <v>145074</v>
      </c>
      <c r="K307">
        <v>116896</v>
      </c>
      <c r="L307">
        <v>92995.5</v>
      </c>
      <c r="M307">
        <v>16705.3</v>
      </c>
      <c r="N307">
        <v>8848.7199999999993</v>
      </c>
      <c r="O307">
        <v>4671.9399999999996</v>
      </c>
      <c r="P307">
        <v>824.03899999999999</v>
      </c>
      <c r="Q307">
        <v>388.42899999999997</v>
      </c>
      <c r="R307">
        <v>0</v>
      </c>
    </row>
    <row r="308" spans="1:18" x14ac:dyDescent="0.2">
      <c r="A308">
        <v>302</v>
      </c>
      <c r="B308" t="s">
        <v>201</v>
      </c>
      <c r="C308">
        <v>2017</v>
      </c>
      <c r="D308">
        <v>0</v>
      </c>
      <c r="E308">
        <v>0</v>
      </c>
      <c r="F308">
        <v>28371.4</v>
      </c>
      <c r="G308">
        <v>579212</v>
      </c>
      <c r="H308">
        <v>891307</v>
      </c>
      <c r="I308">
        <v>215354</v>
      </c>
      <c r="J308">
        <v>138749</v>
      </c>
      <c r="K308">
        <v>124264</v>
      </c>
      <c r="L308">
        <v>76131</v>
      </c>
      <c r="M308">
        <v>17852.5</v>
      </c>
      <c r="N308">
        <v>11251.8</v>
      </c>
      <c r="O308">
        <v>4696.04</v>
      </c>
      <c r="P308">
        <v>0</v>
      </c>
      <c r="Q308">
        <v>0</v>
      </c>
      <c r="R308">
        <v>308.50400000000002</v>
      </c>
    </row>
    <row r="309" spans="1:18" x14ac:dyDescent="0.2">
      <c r="A309">
        <v>303</v>
      </c>
      <c r="B309" t="s">
        <v>201</v>
      </c>
      <c r="C309">
        <v>2017</v>
      </c>
      <c r="D309">
        <v>0</v>
      </c>
      <c r="E309">
        <v>1818.49</v>
      </c>
      <c r="F309">
        <v>27375.5</v>
      </c>
      <c r="G309">
        <v>557827</v>
      </c>
      <c r="H309">
        <v>902418</v>
      </c>
      <c r="I309">
        <v>199366</v>
      </c>
      <c r="J309">
        <v>164965</v>
      </c>
      <c r="K309">
        <v>125910</v>
      </c>
      <c r="L309">
        <v>92221.5</v>
      </c>
      <c r="M309">
        <v>19804.099999999999</v>
      </c>
      <c r="N309">
        <v>3225.84</v>
      </c>
      <c r="O309">
        <v>8170.4</v>
      </c>
      <c r="P309">
        <v>0</v>
      </c>
      <c r="Q309">
        <v>718.40200000000004</v>
      </c>
      <c r="R309">
        <v>233.92699999999999</v>
      </c>
    </row>
    <row r="310" spans="1:18" x14ac:dyDescent="0.2">
      <c r="A310">
        <v>304</v>
      </c>
      <c r="B310" t="s">
        <v>201</v>
      </c>
      <c r="C310">
        <v>2017</v>
      </c>
      <c r="D310">
        <v>0</v>
      </c>
      <c r="E310">
        <v>2797.11</v>
      </c>
      <c r="F310">
        <v>31354.799999999999</v>
      </c>
      <c r="G310">
        <v>550658</v>
      </c>
      <c r="H310">
        <v>915837</v>
      </c>
      <c r="I310">
        <v>214716</v>
      </c>
      <c r="J310">
        <v>146650</v>
      </c>
      <c r="K310">
        <v>103866</v>
      </c>
      <c r="L310">
        <v>86217.3</v>
      </c>
      <c r="M310">
        <v>24971.200000000001</v>
      </c>
      <c r="N310">
        <v>13547.4</v>
      </c>
      <c r="O310">
        <v>5046.99</v>
      </c>
      <c r="P310">
        <v>0</v>
      </c>
      <c r="Q310">
        <v>0</v>
      </c>
      <c r="R310">
        <v>268.029</v>
      </c>
    </row>
    <row r="311" spans="1:18" x14ac:dyDescent="0.2">
      <c r="A311">
        <v>305</v>
      </c>
      <c r="B311" t="s">
        <v>201</v>
      </c>
      <c r="C311">
        <v>2017</v>
      </c>
      <c r="D311">
        <v>0</v>
      </c>
      <c r="E311">
        <v>1753.41</v>
      </c>
      <c r="F311">
        <v>32263.200000000001</v>
      </c>
      <c r="G311">
        <v>576666</v>
      </c>
      <c r="H311">
        <v>866525</v>
      </c>
      <c r="I311">
        <v>207784</v>
      </c>
      <c r="J311">
        <v>145475</v>
      </c>
      <c r="K311">
        <v>122953</v>
      </c>
      <c r="L311">
        <v>94344.4</v>
      </c>
      <c r="M311">
        <v>27908</v>
      </c>
      <c r="N311">
        <v>12872.8</v>
      </c>
      <c r="O311">
        <v>2592.94</v>
      </c>
      <c r="P311">
        <v>2527.54</v>
      </c>
      <c r="Q311">
        <v>754.56200000000001</v>
      </c>
      <c r="R311">
        <v>572.87599999999998</v>
      </c>
    </row>
    <row r="312" spans="1:18" x14ac:dyDescent="0.2">
      <c r="A312">
        <v>306</v>
      </c>
      <c r="B312" t="s">
        <v>201</v>
      </c>
      <c r="C312">
        <v>2017</v>
      </c>
      <c r="D312">
        <v>0</v>
      </c>
      <c r="E312">
        <v>4386.97</v>
      </c>
      <c r="F312">
        <v>26963.599999999999</v>
      </c>
      <c r="G312">
        <v>564703</v>
      </c>
      <c r="H312">
        <v>866316</v>
      </c>
      <c r="I312">
        <v>233295</v>
      </c>
      <c r="J312">
        <v>131426</v>
      </c>
      <c r="K312">
        <v>140000</v>
      </c>
      <c r="L312">
        <v>94850.1</v>
      </c>
      <c r="M312">
        <v>23905.599999999999</v>
      </c>
      <c r="N312">
        <v>7080.48</v>
      </c>
      <c r="O312">
        <v>6614.73</v>
      </c>
      <c r="P312">
        <v>2831.53</v>
      </c>
      <c r="Q312">
        <v>544.20699999999999</v>
      </c>
      <c r="R312">
        <v>415.01900000000001</v>
      </c>
    </row>
    <row r="313" spans="1:18" x14ac:dyDescent="0.2">
      <c r="A313">
        <v>307</v>
      </c>
      <c r="B313" t="s">
        <v>201</v>
      </c>
      <c r="C313">
        <v>2017</v>
      </c>
      <c r="D313">
        <v>0</v>
      </c>
      <c r="E313">
        <v>466.92500000000001</v>
      </c>
      <c r="F313">
        <v>34413.699999999997</v>
      </c>
      <c r="G313">
        <v>531842</v>
      </c>
      <c r="H313">
        <v>934026</v>
      </c>
      <c r="I313">
        <v>206712</v>
      </c>
      <c r="J313">
        <v>143995</v>
      </c>
      <c r="K313">
        <v>116920</v>
      </c>
      <c r="L313">
        <v>84088</v>
      </c>
      <c r="M313">
        <v>33725.1</v>
      </c>
      <c r="N313">
        <v>10742</v>
      </c>
      <c r="O313">
        <v>4208.0200000000004</v>
      </c>
      <c r="P313">
        <v>554.34699999999998</v>
      </c>
      <c r="Q313">
        <v>535.50800000000004</v>
      </c>
      <c r="R313">
        <v>367.505</v>
      </c>
    </row>
    <row r="314" spans="1:18" x14ac:dyDescent="0.2">
      <c r="A314">
        <v>308</v>
      </c>
      <c r="B314" t="s">
        <v>201</v>
      </c>
      <c r="C314">
        <v>2017</v>
      </c>
      <c r="D314">
        <v>0</v>
      </c>
      <c r="E314">
        <v>402.89600000000002</v>
      </c>
      <c r="F314">
        <v>18170</v>
      </c>
      <c r="G314">
        <v>548303</v>
      </c>
      <c r="H314">
        <v>900119</v>
      </c>
      <c r="I314">
        <v>216297</v>
      </c>
      <c r="J314">
        <v>157790</v>
      </c>
      <c r="K314">
        <v>126711</v>
      </c>
      <c r="L314">
        <v>92511.9</v>
      </c>
      <c r="M314">
        <v>21000.799999999999</v>
      </c>
      <c r="N314">
        <v>8975.3700000000008</v>
      </c>
      <c r="O314">
        <v>5682.48</v>
      </c>
      <c r="P314">
        <v>1510.71</v>
      </c>
      <c r="Q314">
        <v>634.69799999999998</v>
      </c>
      <c r="R314">
        <v>0</v>
      </c>
    </row>
    <row r="315" spans="1:18" x14ac:dyDescent="0.2">
      <c r="A315">
        <v>309</v>
      </c>
      <c r="B315" t="s">
        <v>201</v>
      </c>
      <c r="C315">
        <v>2017</v>
      </c>
      <c r="D315">
        <v>0</v>
      </c>
      <c r="E315">
        <v>2374.02</v>
      </c>
      <c r="F315">
        <v>17818.099999999999</v>
      </c>
      <c r="G315">
        <v>515267</v>
      </c>
      <c r="H315">
        <v>945297</v>
      </c>
      <c r="I315">
        <v>208410</v>
      </c>
      <c r="J315">
        <v>163538</v>
      </c>
      <c r="K315">
        <v>111673</v>
      </c>
      <c r="L315">
        <v>93059.8</v>
      </c>
      <c r="M315">
        <v>23552.9</v>
      </c>
      <c r="N315">
        <v>4152.8599999999997</v>
      </c>
      <c r="O315">
        <v>6524.86</v>
      </c>
      <c r="P315">
        <v>0</v>
      </c>
      <c r="Q315">
        <v>671.827</v>
      </c>
      <c r="R315">
        <v>395.714</v>
      </c>
    </row>
    <row r="316" spans="1:18" x14ac:dyDescent="0.2">
      <c r="A316">
        <v>310</v>
      </c>
      <c r="B316" t="s">
        <v>201</v>
      </c>
      <c r="C316">
        <v>2017</v>
      </c>
      <c r="D316">
        <v>0</v>
      </c>
      <c r="E316">
        <v>946.125</v>
      </c>
      <c r="F316">
        <v>25984.7</v>
      </c>
      <c r="G316">
        <v>563161</v>
      </c>
      <c r="H316">
        <v>897956</v>
      </c>
      <c r="I316">
        <v>204437</v>
      </c>
      <c r="J316">
        <v>132949</v>
      </c>
      <c r="K316">
        <v>119511</v>
      </c>
      <c r="L316">
        <v>120431</v>
      </c>
      <c r="M316">
        <v>19872.2</v>
      </c>
      <c r="N316">
        <v>6378.32</v>
      </c>
      <c r="O316">
        <v>2632.67</v>
      </c>
      <c r="P316">
        <v>0</v>
      </c>
      <c r="Q316">
        <v>645.25099999999998</v>
      </c>
      <c r="R316">
        <v>0</v>
      </c>
    </row>
    <row r="317" spans="1:18" x14ac:dyDescent="0.2">
      <c r="A317">
        <v>311</v>
      </c>
      <c r="B317" t="s">
        <v>201</v>
      </c>
      <c r="C317">
        <v>2017</v>
      </c>
      <c r="D317">
        <v>0</v>
      </c>
      <c r="E317">
        <v>5609.39</v>
      </c>
      <c r="F317">
        <v>32196.7</v>
      </c>
      <c r="G317">
        <v>556677</v>
      </c>
      <c r="H317">
        <v>879026</v>
      </c>
      <c r="I317">
        <v>212913</v>
      </c>
      <c r="J317">
        <v>140590</v>
      </c>
      <c r="K317">
        <v>111410</v>
      </c>
      <c r="L317">
        <v>99801.600000000006</v>
      </c>
      <c r="M317">
        <v>25803</v>
      </c>
      <c r="N317">
        <v>11491.7</v>
      </c>
      <c r="O317">
        <v>4572.7</v>
      </c>
      <c r="P317">
        <v>0</v>
      </c>
      <c r="Q317">
        <v>598.05700000000002</v>
      </c>
      <c r="R317">
        <v>0</v>
      </c>
    </row>
    <row r="318" spans="1:18" x14ac:dyDescent="0.2">
      <c r="A318">
        <v>312</v>
      </c>
      <c r="B318" t="s">
        <v>201</v>
      </c>
      <c r="C318">
        <v>2017</v>
      </c>
      <c r="D318">
        <v>0</v>
      </c>
      <c r="E318">
        <v>3483.7</v>
      </c>
      <c r="F318">
        <v>34488.300000000003</v>
      </c>
      <c r="G318">
        <v>553799</v>
      </c>
      <c r="H318">
        <v>894341</v>
      </c>
      <c r="I318">
        <v>234205</v>
      </c>
      <c r="J318">
        <v>125480</v>
      </c>
      <c r="K318">
        <v>123338</v>
      </c>
      <c r="L318">
        <v>92351.4</v>
      </c>
      <c r="M318">
        <v>26872.6</v>
      </c>
      <c r="N318">
        <v>6948.71</v>
      </c>
      <c r="O318">
        <v>7629.11</v>
      </c>
      <c r="P318">
        <v>0</v>
      </c>
      <c r="Q318">
        <v>599.54700000000003</v>
      </c>
      <c r="R318">
        <v>237.244</v>
      </c>
    </row>
    <row r="319" spans="1:18" x14ac:dyDescent="0.2">
      <c r="A319">
        <v>313</v>
      </c>
      <c r="B319" t="s">
        <v>201</v>
      </c>
      <c r="C319">
        <v>2017</v>
      </c>
      <c r="D319">
        <v>0</v>
      </c>
      <c r="E319">
        <v>50.954599999999999</v>
      </c>
      <c r="F319">
        <v>36096.800000000003</v>
      </c>
      <c r="G319">
        <v>584139</v>
      </c>
      <c r="H319">
        <v>871251</v>
      </c>
      <c r="I319">
        <v>185698</v>
      </c>
      <c r="J319">
        <v>157473</v>
      </c>
      <c r="K319">
        <v>111639</v>
      </c>
      <c r="L319">
        <v>107322</v>
      </c>
      <c r="M319">
        <v>33119.699999999997</v>
      </c>
      <c r="N319">
        <v>4841.22</v>
      </c>
      <c r="O319">
        <v>4732.6400000000003</v>
      </c>
      <c r="P319">
        <v>854.98900000000003</v>
      </c>
      <c r="Q319">
        <v>735.99199999999996</v>
      </c>
      <c r="R319">
        <v>437.82499999999999</v>
      </c>
    </row>
    <row r="320" spans="1:18" x14ac:dyDescent="0.2">
      <c r="A320">
        <v>314</v>
      </c>
      <c r="B320" t="s">
        <v>201</v>
      </c>
      <c r="C320">
        <v>2017</v>
      </c>
      <c r="D320">
        <v>0</v>
      </c>
      <c r="E320">
        <v>3198.07</v>
      </c>
      <c r="F320">
        <v>26809.5</v>
      </c>
      <c r="G320">
        <v>546584</v>
      </c>
      <c r="H320">
        <v>902737</v>
      </c>
      <c r="I320">
        <v>213522</v>
      </c>
      <c r="J320">
        <v>147918</v>
      </c>
      <c r="K320">
        <v>138971</v>
      </c>
      <c r="L320">
        <v>78540.3</v>
      </c>
      <c r="M320">
        <v>21210.1</v>
      </c>
      <c r="N320">
        <v>9839.32</v>
      </c>
      <c r="O320">
        <v>6000.12</v>
      </c>
      <c r="P320">
        <v>0</v>
      </c>
      <c r="Q320">
        <v>0</v>
      </c>
      <c r="R320">
        <v>518.53800000000001</v>
      </c>
    </row>
    <row r="321" spans="1:18" x14ac:dyDescent="0.2">
      <c r="A321">
        <v>315</v>
      </c>
      <c r="B321" t="s">
        <v>201</v>
      </c>
      <c r="C321">
        <v>2017</v>
      </c>
      <c r="D321">
        <v>0</v>
      </c>
      <c r="E321">
        <v>1743.89</v>
      </c>
      <c r="F321">
        <v>27249.8</v>
      </c>
      <c r="G321">
        <v>582808</v>
      </c>
      <c r="H321">
        <v>865663</v>
      </c>
      <c r="I321">
        <v>200546</v>
      </c>
      <c r="J321">
        <v>150809</v>
      </c>
      <c r="K321">
        <v>144968</v>
      </c>
      <c r="L321">
        <v>87327.6</v>
      </c>
      <c r="M321">
        <v>20726.3</v>
      </c>
      <c r="N321">
        <v>8087.01</v>
      </c>
      <c r="O321">
        <v>5197.3999999999996</v>
      </c>
      <c r="P321">
        <v>0</v>
      </c>
      <c r="Q321">
        <v>541.54100000000005</v>
      </c>
      <c r="R321">
        <v>363.52199999999999</v>
      </c>
    </row>
    <row r="322" spans="1:18" x14ac:dyDescent="0.2">
      <c r="A322">
        <v>316</v>
      </c>
      <c r="B322" t="s">
        <v>201</v>
      </c>
      <c r="C322">
        <v>2017</v>
      </c>
      <c r="D322">
        <v>0</v>
      </c>
      <c r="E322">
        <v>1369.88</v>
      </c>
      <c r="F322">
        <v>24854</v>
      </c>
      <c r="G322">
        <v>566896</v>
      </c>
      <c r="H322">
        <v>897932</v>
      </c>
      <c r="I322">
        <v>193234</v>
      </c>
      <c r="J322">
        <v>146145</v>
      </c>
      <c r="K322">
        <v>139655</v>
      </c>
      <c r="L322">
        <v>88948.4</v>
      </c>
      <c r="M322">
        <v>20306.400000000001</v>
      </c>
      <c r="N322">
        <v>5096.17</v>
      </c>
      <c r="O322">
        <v>8319.7900000000009</v>
      </c>
      <c r="P322">
        <v>0</v>
      </c>
      <c r="Q322">
        <v>630.26300000000003</v>
      </c>
      <c r="R322">
        <v>0</v>
      </c>
    </row>
    <row r="323" spans="1:18" x14ac:dyDescent="0.2">
      <c r="A323">
        <v>317</v>
      </c>
      <c r="B323" t="s">
        <v>201</v>
      </c>
      <c r="C323">
        <v>2017</v>
      </c>
      <c r="D323">
        <v>0</v>
      </c>
      <c r="E323">
        <v>925.28099999999995</v>
      </c>
      <c r="F323">
        <v>21168.3</v>
      </c>
      <c r="G323">
        <v>540701</v>
      </c>
      <c r="H323">
        <v>896045</v>
      </c>
      <c r="I323">
        <v>218812</v>
      </c>
      <c r="J323">
        <v>141071</v>
      </c>
      <c r="K323">
        <v>128455</v>
      </c>
      <c r="L323">
        <v>94444.6</v>
      </c>
      <c r="M323">
        <v>23164.7</v>
      </c>
      <c r="N323">
        <v>12446.9</v>
      </c>
      <c r="O323">
        <v>11411.8</v>
      </c>
      <c r="P323">
        <v>514.10900000000004</v>
      </c>
      <c r="Q323">
        <v>608.00099999999998</v>
      </c>
      <c r="R323">
        <v>0</v>
      </c>
    </row>
    <row r="324" spans="1:18" x14ac:dyDescent="0.2">
      <c r="A324">
        <v>318</v>
      </c>
      <c r="B324" t="s">
        <v>201</v>
      </c>
      <c r="C324">
        <v>2017</v>
      </c>
      <c r="D324">
        <v>0</v>
      </c>
      <c r="E324">
        <v>3768.17</v>
      </c>
      <c r="F324">
        <v>21410.6</v>
      </c>
      <c r="G324">
        <v>552150</v>
      </c>
      <c r="H324">
        <v>908687</v>
      </c>
      <c r="I324">
        <v>225097</v>
      </c>
      <c r="J324">
        <v>139663</v>
      </c>
      <c r="K324">
        <v>120217</v>
      </c>
      <c r="L324">
        <v>101799</v>
      </c>
      <c r="M324">
        <v>14855.7</v>
      </c>
      <c r="N324">
        <v>10026.200000000001</v>
      </c>
      <c r="O324">
        <v>4012.14</v>
      </c>
      <c r="P324">
        <v>0</v>
      </c>
      <c r="Q324">
        <v>0</v>
      </c>
      <c r="R324">
        <v>0</v>
      </c>
    </row>
    <row r="325" spans="1:18" x14ac:dyDescent="0.2">
      <c r="A325">
        <v>319</v>
      </c>
      <c r="B325" t="s">
        <v>201</v>
      </c>
      <c r="C325">
        <v>2017</v>
      </c>
      <c r="D325">
        <v>0</v>
      </c>
      <c r="E325">
        <v>1322.07</v>
      </c>
      <c r="F325">
        <v>36190.6</v>
      </c>
      <c r="G325">
        <v>556569</v>
      </c>
      <c r="H325">
        <v>894162</v>
      </c>
      <c r="I325">
        <v>197709</v>
      </c>
      <c r="J325">
        <v>143996</v>
      </c>
      <c r="K325">
        <v>125938</v>
      </c>
      <c r="L325">
        <v>107002</v>
      </c>
      <c r="M325">
        <v>28835.200000000001</v>
      </c>
      <c r="N325">
        <v>6605.76</v>
      </c>
      <c r="O325">
        <v>5613.31</v>
      </c>
      <c r="P325">
        <v>374.81900000000002</v>
      </c>
      <c r="Q325">
        <v>183.09200000000001</v>
      </c>
      <c r="R325">
        <v>0</v>
      </c>
    </row>
    <row r="326" spans="1:18" x14ac:dyDescent="0.2">
      <c r="A326">
        <v>320</v>
      </c>
      <c r="B326" t="s">
        <v>201</v>
      </c>
      <c r="C326">
        <v>2017</v>
      </c>
      <c r="D326">
        <v>0</v>
      </c>
      <c r="E326">
        <v>613.07399999999996</v>
      </c>
      <c r="F326">
        <v>16125.2</v>
      </c>
      <c r="G326">
        <v>579405</v>
      </c>
      <c r="H326">
        <v>885251</v>
      </c>
      <c r="I326">
        <v>193982</v>
      </c>
      <c r="J326">
        <v>173830</v>
      </c>
      <c r="K326">
        <v>115600</v>
      </c>
      <c r="L326">
        <v>92499.199999999997</v>
      </c>
      <c r="M326">
        <v>20654.3</v>
      </c>
      <c r="N326">
        <v>4431.43</v>
      </c>
      <c r="O326">
        <v>9324.35</v>
      </c>
      <c r="P326">
        <v>781.77599999999995</v>
      </c>
      <c r="Q326">
        <v>0</v>
      </c>
      <c r="R326">
        <v>368.69299999999998</v>
      </c>
    </row>
    <row r="327" spans="1:18" x14ac:dyDescent="0.2">
      <c r="A327">
        <v>321</v>
      </c>
      <c r="B327" t="s">
        <v>201</v>
      </c>
      <c r="C327">
        <v>2017</v>
      </c>
      <c r="D327">
        <v>0</v>
      </c>
      <c r="E327">
        <v>4177.71</v>
      </c>
      <c r="F327">
        <v>33406.199999999997</v>
      </c>
      <c r="G327">
        <v>542147</v>
      </c>
      <c r="H327">
        <v>893380</v>
      </c>
      <c r="I327">
        <v>240362</v>
      </c>
      <c r="J327">
        <v>121795</v>
      </c>
      <c r="K327">
        <v>136519</v>
      </c>
      <c r="L327">
        <v>88648.3</v>
      </c>
      <c r="M327">
        <v>23725.599999999999</v>
      </c>
      <c r="N327">
        <v>7594.77</v>
      </c>
      <c r="O327">
        <v>7249.15</v>
      </c>
      <c r="P327">
        <v>1477.39</v>
      </c>
      <c r="Q327">
        <v>0</v>
      </c>
      <c r="R327">
        <v>481.12700000000001</v>
      </c>
    </row>
    <row r="328" spans="1:18" x14ac:dyDescent="0.2">
      <c r="A328">
        <v>322</v>
      </c>
      <c r="B328" t="s">
        <v>201</v>
      </c>
      <c r="C328">
        <v>2017</v>
      </c>
      <c r="D328">
        <v>0</v>
      </c>
      <c r="E328">
        <v>1423.4</v>
      </c>
      <c r="F328">
        <v>32690.400000000001</v>
      </c>
      <c r="G328">
        <v>535172</v>
      </c>
      <c r="H328">
        <v>890042</v>
      </c>
      <c r="I328">
        <v>225186</v>
      </c>
      <c r="J328">
        <v>162925</v>
      </c>
      <c r="K328">
        <v>124459</v>
      </c>
      <c r="L328">
        <v>91645</v>
      </c>
      <c r="M328">
        <v>17634.8</v>
      </c>
      <c r="N328">
        <v>7336.73</v>
      </c>
      <c r="O328">
        <v>6059.19</v>
      </c>
      <c r="P328">
        <v>0</v>
      </c>
      <c r="Q328">
        <v>361.303</v>
      </c>
      <c r="R328">
        <v>391.73099999999999</v>
      </c>
    </row>
    <row r="329" spans="1:18" x14ac:dyDescent="0.2">
      <c r="A329">
        <v>323</v>
      </c>
      <c r="B329" t="s">
        <v>201</v>
      </c>
      <c r="C329">
        <v>2017</v>
      </c>
      <c r="D329">
        <v>0</v>
      </c>
      <c r="E329">
        <v>265.35700000000003</v>
      </c>
      <c r="F329">
        <v>22758.799999999999</v>
      </c>
      <c r="G329">
        <v>557559</v>
      </c>
      <c r="H329">
        <v>931618</v>
      </c>
      <c r="I329">
        <v>195144</v>
      </c>
      <c r="J329">
        <v>117375</v>
      </c>
      <c r="K329">
        <v>133297</v>
      </c>
      <c r="L329">
        <v>112753</v>
      </c>
      <c r="M329">
        <v>13407.3</v>
      </c>
      <c r="N329">
        <v>7815.23</v>
      </c>
      <c r="O329">
        <v>7023.82</v>
      </c>
      <c r="P329">
        <v>0</v>
      </c>
      <c r="Q329">
        <v>0</v>
      </c>
      <c r="R329">
        <v>0</v>
      </c>
    </row>
    <row r="330" spans="1:18" x14ac:dyDescent="0.2">
      <c r="A330">
        <v>324</v>
      </c>
      <c r="B330" t="s">
        <v>201</v>
      </c>
      <c r="C330">
        <v>2017</v>
      </c>
      <c r="D330">
        <v>0</v>
      </c>
      <c r="E330">
        <v>2210.21</v>
      </c>
      <c r="F330">
        <v>36825.800000000003</v>
      </c>
      <c r="G330">
        <v>512341</v>
      </c>
      <c r="H330">
        <v>910857</v>
      </c>
      <c r="I330">
        <v>208610</v>
      </c>
      <c r="J330">
        <v>149852</v>
      </c>
      <c r="K330">
        <v>137573</v>
      </c>
      <c r="L330">
        <v>96957.5</v>
      </c>
      <c r="M330">
        <v>25047.4</v>
      </c>
      <c r="N330">
        <v>3906.54</v>
      </c>
      <c r="O330">
        <v>7208.55</v>
      </c>
      <c r="P330">
        <v>1168.26</v>
      </c>
      <c r="Q330">
        <v>520.18600000000004</v>
      </c>
      <c r="R330">
        <v>457.53</v>
      </c>
    </row>
    <row r="331" spans="1:18" x14ac:dyDescent="0.2">
      <c r="A331">
        <v>325</v>
      </c>
      <c r="B331" t="s">
        <v>201</v>
      </c>
      <c r="C331">
        <v>2017</v>
      </c>
      <c r="D331">
        <v>0</v>
      </c>
      <c r="E331">
        <v>1198.6400000000001</v>
      </c>
      <c r="F331">
        <v>34673.599999999999</v>
      </c>
      <c r="G331">
        <v>559313</v>
      </c>
      <c r="H331">
        <v>903601</v>
      </c>
      <c r="I331">
        <v>212748</v>
      </c>
      <c r="J331">
        <v>144049</v>
      </c>
      <c r="K331">
        <v>116795</v>
      </c>
      <c r="L331">
        <v>85074.7</v>
      </c>
      <c r="M331">
        <v>19153</v>
      </c>
      <c r="N331">
        <v>8900.77</v>
      </c>
      <c r="O331">
        <v>4955.4399999999996</v>
      </c>
      <c r="P331">
        <v>0</v>
      </c>
      <c r="Q331">
        <v>0</v>
      </c>
      <c r="R331">
        <v>0</v>
      </c>
    </row>
    <row r="332" spans="1:18" x14ac:dyDescent="0.2">
      <c r="A332">
        <v>326</v>
      </c>
      <c r="B332" t="s">
        <v>201</v>
      </c>
      <c r="C332">
        <v>2017</v>
      </c>
      <c r="D332">
        <v>0</v>
      </c>
      <c r="E332">
        <v>1136.68</v>
      </c>
      <c r="F332">
        <v>33234.300000000003</v>
      </c>
      <c r="G332">
        <v>514460</v>
      </c>
      <c r="H332">
        <v>940338</v>
      </c>
      <c r="I332">
        <v>225876</v>
      </c>
      <c r="J332">
        <v>121093</v>
      </c>
      <c r="K332">
        <v>134235</v>
      </c>
      <c r="L332">
        <v>93702.3</v>
      </c>
      <c r="M332">
        <v>15073.6</v>
      </c>
      <c r="N332">
        <v>6718.39</v>
      </c>
      <c r="O332">
        <v>4531.21</v>
      </c>
      <c r="P332">
        <v>449.25099999999998</v>
      </c>
      <c r="Q332">
        <v>630.21500000000003</v>
      </c>
      <c r="R332">
        <v>0</v>
      </c>
    </row>
    <row r="333" spans="1:18" x14ac:dyDescent="0.2">
      <c r="A333">
        <v>327</v>
      </c>
      <c r="B333" t="s">
        <v>201</v>
      </c>
      <c r="C333">
        <v>2017</v>
      </c>
      <c r="D333">
        <v>0</v>
      </c>
      <c r="E333">
        <v>1584.87</v>
      </c>
      <c r="F333">
        <v>33651.800000000003</v>
      </c>
      <c r="G333">
        <v>520391</v>
      </c>
      <c r="H333">
        <v>910095</v>
      </c>
      <c r="I333">
        <v>198655</v>
      </c>
      <c r="J333">
        <v>159784</v>
      </c>
      <c r="K333">
        <v>126468</v>
      </c>
      <c r="L333">
        <v>114696</v>
      </c>
      <c r="M333">
        <v>22422.2</v>
      </c>
      <c r="N333">
        <v>10249.5</v>
      </c>
      <c r="O333">
        <v>1770.07</v>
      </c>
      <c r="P333">
        <v>0</v>
      </c>
      <c r="Q333">
        <v>0</v>
      </c>
      <c r="R333">
        <v>190.959</v>
      </c>
    </row>
    <row r="334" spans="1:18" x14ac:dyDescent="0.2">
      <c r="A334">
        <v>328</v>
      </c>
      <c r="B334" t="s">
        <v>201</v>
      </c>
      <c r="C334">
        <v>2017</v>
      </c>
      <c r="D334">
        <v>0</v>
      </c>
      <c r="E334">
        <v>3619.72</v>
      </c>
      <c r="F334">
        <v>24057.1</v>
      </c>
      <c r="G334">
        <v>572438</v>
      </c>
      <c r="H334">
        <v>895713</v>
      </c>
      <c r="I334">
        <v>196408</v>
      </c>
      <c r="J334">
        <v>144527</v>
      </c>
      <c r="K334">
        <v>126995</v>
      </c>
      <c r="L334">
        <v>96220.5</v>
      </c>
      <c r="M334">
        <v>19494.400000000001</v>
      </c>
      <c r="N334">
        <v>7280.13</v>
      </c>
      <c r="O334">
        <v>5660.44</v>
      </c>
      <c r="P334">
        <v>687.12900000000002</v>
      </c>
      <c r="Q334">
        <v>0</v>
      </c>
      <c r="R334">
        <v>400.91500000000002</v>
      </c>
    </row>
    <row r="335" spans="1:18" x14ac:dyDescent="0.2">
      <c r="A335">
        <v>329</v>
      </c>
      <c r="B335" t="s">
        <v>201</v>
      </c>
      <c r="C335">
        <v>2017</v>
      </c>
      <c r="D335">
        <v>0</v>
      </c>
      <c r="E335">
        <v>4255.54</v>
      </c>
      <c r="F335">
        <v>35087.800000000003</v>
      </c>
      <c r="G335">
        <v>538346</v>
      </c>
      <c r="H335">
        <v>895145</v>
      </c>
      <c r="I335">
        <v>214292</v>
      </c>
      <c r="J335">
        <v>142527</v>
      </c>
      <c r="K335">
        <v>132075</v>
      </c>
      <c r="L335">
        <v>91947.3</v>
      </c>
      <c r="M335">
        <v>28092.1</v>
      </c>
      <c r="N335">
        <v>9369.08</v>
      </c>
      <c r="O335">
        <v>2720.66</v>
      </c>
      <c r="P335">
        <v>1845.41</v>
      </c>
      <c r="Q335">
        <v>571.14200000000005</v>
      </c>
      <c r="R335">
        <v>0</v>
      </c>
    </row>
    <row r="336" spans="1:18" x14ac:dyDescent="0.2">
      <c r="A336">
        <v>330</v>
      </c>
      <c r="B336" t="s">
        <v>201</v>
      </c>
      <c r="C336">
        <v>2017</v>
      </c>
      <c r="D336">
        <v>0</v>
      </c>
      <c r="E336">
        <v>2919.93</v>
      </c>
      <c r="F336">
        <v>31758.7</v>
      </c>
      <c r="G336">
        <v>528472</v>
      </c>
      <c r="H336">
        <v>904151</v>
      </c>
      <c r="I336">
        <v>209503</v>
      </c>
      <c r="J336">
        <v>155381</v>
      </c>
      <c r="K336">
        <v>142292</v>
      </c>
      <c r="L336">
        <v>98658.6</v>
      </c>
      <c r="M336">
        <v>12528.9</v>
      </c>
      <c r="N336">
        <v>6085.48</v>
      </c>
      <c r="O336">
        <v>10469.9</v>
      </c>
      <c r="P336">
        <v>0</v>
      </c>
      <c r="Q336">
        <v>0</v>
      </c>
      <c r="R336">
        <v>0</v>
      </c>
    </row>
    <row r="337" spans="1:18" x14ac:dyDescent="0.2">
      <c r="A337">
        <v>331</v>
      </c>
      <c r="B337" t="s">
        <v>201</v>
      </c>
      <c r="C337">
        <v>2017</v>
      </c>
      <c r="D337">
        <v>0</v>
      </c>
      <c r="E337">
        <v>1737.29</v>
      </c>
      <c r="F337">
        <v>21702.5</v>
      </c>
      <c r="G337">
        <v>563739</v>
      </c>
      <c r="H337">
        <v>895234</v>
      </c>
      <c r="I337">
        <v>232545</v>
      </c>
      <c r="J337">
        <v>133071</v>
      </c>
      <c r="K337">
        <v>112399</v>
      </c>
      <c r="L337">
        <v>108497</v>
      </c>
      <c r="M337">
        <v>11848.3</v>
      </c>
      <c r="N337">
        <v>13999</v>
      </c>
      <c r="O337">
        <v>4824.1899999999996</v>
      </c>
      <c r="P337">
        <v>0</v>
      </c>
      <c r="Q337">
        <v>0</v>
      </c>
      <c r="R337">
        <v>0</v>
      </c>
    </row>
    <row r="338" spans="1:18" x14ac:dyDescent="0.2">
      <c r="A338">
        <v>332</v>
      </c>
      <c r="B338" t="s">
        <v>201</v>
      </c>
      <c r="C338">
        <v>2017</v>
      </c>
      <c r="D338">
        <v>0</v>
      </c>
      <c r="E338">
        <v>1409.46</v>
      </c>
      <c r="F338">
        <v>24423.7</v>
      </c>
      <c r="G338">
        <v>523780</v>
      </c>
      <c r="H338">
        <v>933320</v>
      </c>
      <c r="I338">
        <v>220317</v>
      </c>
      <c r="J338">
        <v>143797</v>
      </c>
      <c r="K338">
        <v>105817</v>
      </c>
      <c r="L338">
        <v>108554</v>
      </c>
      <c r="M338">
        <v>15891</v>
      </c>
      <c r="N338">
        <v>10688.7</v>
      </c>
      <c r="O338">
        <v>5265.94</v>
      </c>
      <c r="P338">
        <v>0</v>
      </c>
      <c r="Q338">
        <v>0</v>
      </c>
      <c r="R338">
        <v>390.39600000000002</v>
      </c>
    </row>
    <row r="339" spans="1:18" x14ac:dyDescent="0.2">
      <c r="A339">
        <v>333</v>
      </c>
      <c r="B339" t="s">
        <v>201</v>
      </c>
      <c r="C339">
        <v>2017</v>
      </c>
      <c r="D339">
        <v>0</v>
      </c>
      <c r="E339">
        <v>35.453699999999998</v>
      </c>
      <c r="F339">
        <v>31057.7</v>
      </c>
      <c r="G339">
        <v>536181</v>
      </c>
      <c r="H339">
        <v>920051</v>
      </c>
      <c r="I339">
        <v>220293</v>
      </c>
      <c r="J339">
        <v>134674</v>
      </c>
      <c r="K339">
        <v>116087</v>
      </c>
      <c r="L339">
        <v>102808</v>
      </c>
      <c r="M339">
        <v>17329.900000000001</v>
      </c>
      <c r="N339">
        <v>9089.67</v>
      </c>
      <c r="O339">
        <v>5061.83</v>
      </c>
      <c r="P339">
        <v>0</v>
      </c>
      <c r="Q339">
        <v>642.82399999999996</v>
      </c>
      <c r="R339">
        <v>0</v>
      </c>
    </row>
    <row r="340" spans="1:18" x14ac:dyDescent="0.2">
      <c r="A340">
        <v>334</v>
      </c>
      <c r="B340" t="s">
        <v>201</v>
      </c>
      <c r="C340">
        <v>2017</v>
      </c>
      <c r="D340">
        <v>0</v>
      </c>
      <c r="E340">
        <v>1002.51</v>
      </c>
      <c r="F340">
        <v>40070.1</v>
      </c>
      <c r="G340">
        <v>576261</v>
      </c>
      <c r="H340">
        <v>885718</v>
      </c>
      <c r="I340">
        <v>187477</v>
      </c>
      <c r="J340">
        <v>161159</v>
      </c>
      <c r="K340">
        <v>123177</v>
      </c>
      <c r="L340">
        <v>91662.6</v>
      </c>
      <c r="M340">
        <v>14222.3</v>
      </c>
      <c r="N340">
        <v>10104.9</v>
      </c>
      <c r="O340">
        <v>9782.7999999999993</v>
      </c>
      <c r="P340">
        <v>758.279</v>
      </c>
      <c r="Q340">
        <v>0</v>
      </c>
      <c r="R340">
        <v>0</v>
      </c>
    </row>
    <row r="341" spans="1:18" x14ac:dyDescent="0.2">
      <c r="A341">
        <v>335</v>
      </c>
      <c r="B341" t="s">
        <v>201</v>
      </c>
      <c r="C341">
        <v>2017</v>
      </c>
      <c r="D341">
        <v>0</v>
      </c>
      <c r="E341">
        <v>4932.09</v>
      </c>
      <c r="F341">
        <v>31503.5</v>
      </c>
      <c r="G341">
        <v>561818</v>
      </c>
      <c r="H341">
        <v>881743</v>
      </c>
      <c r="I341">
        <v>204086</v>
      </c>
      <c r="J341">
        <v>152690</v>
      </c>
      <c r="K341">
        <v>130116</v>
      </c>
      <c r="L341">
        <v>91427.6</v>
      </c>
      <c r="M341">
        <v>18584.2</v>
      </c>
      <c r="N341">
        <v>5536.36</v>
      </c>
      <c r="O341">
        <v>5634.92</v>
      </c>
      <c r="P341">
        <v>0</v>
      </c>
      <c r="Q341">
        <v>644.154</v>
      </c>
      <c r="R341">
        <v>0</v>
      </c>
    </row>
    <row r="342" spans="1:18" x14ac:dyDescent="0.2">
      <c r="A342">
        <v>336</v>
      </c>
      <c r="B342" t="s">
        <v>201</v>
      </c>
      <c r="C342">
        <v>2017</v>
      </c>
      <c r="D342">
        <v>0</v>
      </c>
      <c r="E342">
        <v>6348.32</v>
      </c>
      <c r="F342">
        <v>27213.1</v>
      </c>
      <c r="G342">
        <v>567605</v>
      </c>
      <c r="H342">
        <v>851265</v>
      </c>
      <c r="I342">
        <v>227480</v>
      </c>
      <c r="J342">
        <v>153669</v>
      </c>
      <c r="K342">
        <v>145675</v>
      </c>
      <c r="L342">
        <v>87973.1</v>
      </c>
      <c r="M342">
        <v>18181.3</v>
      </c>
      <c r="N342">
        <v>10125.1</v>
      </c>
      <c r="O342">
        <v>3637.58</v>
      </c>
      <c r="P342">
        <v>0</v>
      </c>
      <c r="Q342">
        <v>644.26900000000001</v>
      </c>
      <c r="R342">
        <v>0</v>
      </c>
    </row>
    <row r="343" spans="1:18" x14ac:dyDescent="0.2">
      <c r="A343">
        <v>337</v>
      </c>
      <c r="B343" t="s">
        <v>201</v>
      </c>
      <c r="C343">
        <v>2017</v>
      </c>
      <c r="D343">
        <v>0</v>
      </c>
      <c r="E343">
        <v>19.773099999999999</v>
      </c>
      <c r="F343">
        <v>39343.5</v>
      </c>
      <c r="G343">
        <v>556071</v>
      </c>
      <c r="H343">
        <v>853516</v>
      </c>
      <c r="I343">
        <v>227585</v>
      </c>
      <c r="J343">
        <v>152166</v>
      </c>
      <c r="K343">
        <v>130536</v>
      </c>
      <c r="L343">
        <v>98990.9</v>
      </c>
      <c r="M343">
        <v>16054.5</v>
      </c>
      <c r="N343">
        <v>17087.599999999999</v>
      </c>
      <c r="O343">
        <v>0</v>
      </c>
      <c r="P343">
        <v>317.97000000000003</v>
      </c>
      <c r="Q343">
        <v>559.24199999999996</v>
      </c>
      <c r="R343">
        <v>0</v>
      </c>
    </row>
    <row r="344" spans="1:18" x14ac:dyDescent="0.2">
      <c r="A344">
        <v>338</v>
      </c>
      <c r="B344" t="s">
        <v>201</v>
      </c>
      <c r="C344">
        <v>2017</v>
      </c>
      <c r="D344">
        <v>0</v>
      </c>
      <c r="E344">
        <v>2869.16</v>
      </c>
      <c r="F344">
        <v>28093</v>
      </c>
      <c r="G344">
        <v>568521</v>
      </c>
      <c r="H344">
        <v>866151</v>
      </c>
      <c r="I344">
        <v>222127</v>
      </c>
      <c r="J344">
        <v>152912</v>
      </c>
      <c r="K344">
        <v>141490</v>
      </c>
      <c r="L344">
        <v>79640.5</v>
      </c>
      <c r="M344">
        <v>16237.6</v>
      </c>
      <c r="N344">
        <v>7685.17</v>
      </c>
      <c r="O344">
        <v>5836.87</v>
      </c>
      <c r="P344">
        <v>1087.07</v>
      </c>
      <c r="Q344">
        <v>0</v>
      </c>
      <c r="R344">
        <v>222.91300000000001</v>
      </c>
    </row>
    <row r="345" spans="1:18" x14ac:dyDescent="0.2">
      <c r="A345">
        <v>339</v>
      </c>
      <c r="B345" t="s">
        <v>201</v>
      </c>
      <c r="C345">
        <v>2017</v>
      </c>
      <c r="D345">
        <v>0</v>
      </c>
      <c r="E345">
        <v>2432.65</v>
      </c>
      <c r="F345">
        <v>23779.599999999999</v>
      </c>
      <c r="G345">
        <v>569025</v>
      </c>
      <c r="H345">
        <v>856418</v>
      </c>
      <c r="I345">
        <v>232972</v>
      </c>
      <c r="J345">
        <v>157377</v>
      </c>
      <c r="K345">
        <v>120485</v>
      </c>
      <c r="L345">
        <v>87769.8</v>
      </c>
      <c r="M345">
        <v>19508.7</v>
      </c>
      <c r="N345">
        <v>13901.9</v>
      </c>
      <c r="O345">
        <v>2653.54</v>
      </c>
      <c r="P345">
        <v>1083.0899999999999</v>
      </c>
      <c r="Q345">
        <v>0</v>
      </c>
      <c r="R345">
        <v>0</v>
      </c>
    </row>
    <row r="346" spans="1:18" x14ac:dyDescent="0.2">
      <c r="A346">
        <v>340</v>
      </c>
      <c r="B346" t="s">
        <v>201</v>
      </c>
      <c r="C346">
        <v>2017</v>
      </c>
      <c r="D346">
        <v>0</v>
      </c>
      <c r="E346">
        <v>2170.23</v>
      </c>
      <c r="F346">
        <v>17863.2</v>
      </c>
      <c r="G346">
        <v>535864</v>
      </c>
      <c r="H346">
        <v>928339</v>
      </c>
      <c r="I346">
        <v>215460</v>
      </c>
      <c r="J346">
        <v>138955</v>
      </c>
      <c r="K346">
        <v>118409</v>
      </c>
      <c r="L346">
        <v>95291.8</v>
      </c>
      <c r="M346">
        <v>25218.7</v>
      </c>
      <c r="N346">
        <v>4198.66</v>
      </c>
      <c r="O346">
        <v>11621.7</v>
      </c>
      <c r="P346">
        <v>1056.46</v>
      </c>
      <c r="Q346">
        <v>0</v>
      </c>
      <c r="R346">
        <v>386.46199999999999</v>
      </c>
    </row>
    <row r="347" spans="1:18" x14ac:dyDescent="0.2">
      <c r="A347">
        <v>341</v>
      </c>
      <c r="B347" t="s">
        <v>201</v>
      </c>
      <c r="C347">
        <v>2017</v>
      </c>
      <c r="D347">
        <v>0</v>
      </c>
      <c r="E347">
        <v>1031.93</v>
      </c>
      <c r="F347">
        <v>24811.4</v>
      </c>
      <c r="G347">
        <v>567605</v>
      </c>
      <c r="H347">
        <v>881410</v>
      </c>
      <c r="I347">
        <v>206738</v>
      </c>
      <c r="J347">
        <v>167756</v>
      </c>
      <c r="K347">
        <v>142662</v>
      </c>
      <c r="L347">
        <v>80786.3</v>
      </c>
      <c r="M347">
        <v>18977.3</v>
      </c>
      <c r="N347">
        <v>4028.01</v>
      </c>
      <c r="O347">
        <v>4055.53</v>
      </c>
      <c r="P347">
        <v>0</v>
      </c>
      <c r="Q347">
        <v>283.88</v>
      </c>
      <c r="R347">
        <v>0</v>
      </c>
    </row>
    <row r="348" spans="1:18" x14ac:dyDescent="0.2">
      <c r="A348">
        <v>342</v>
      </c>
      <c r="B348" t="s">
        <v>201</v>
      </c>
      <c r="C348">
        <v>2017</v>
      </c>
      <c r="D348">
        <v>0</v>
      </c>
      <c r="E348">
        <v>3257.91</v>
      </c>
      <c r="F348">
        <v>42863.1</v>
      </c>
      <c r="G348">
        <v>550891</v>
      </c>
      <c r="H348">
        <v>867688</v>
      </c>
      <c r="I348">
        <v>221020</v>
      </c>
      <c r="J348">
        <v>161426</v>
      </c>
      <c r="K348">
        <v>124259</v>
      </c>
      <c r="L348">
        <v>87984.1</v>
      </c>
      <c r="M348">
        <v>23646</v>
      </c>
      <c r="N348">
        <v>6011.85</v>
      </c>
      <c r="O348">
        <v>7636.05</v>
      </c>
      <c r="P348">
        <v>1793.61</v>
      </c>
      <c r="Q348">
        <v>741.86400000000003</v>
      </c>
      <c r="R348">
        <v>386</v>
      </c>
    </row>
    <row r="349" spans="1:18" x14ac:dyDescent="0.2">
      <c r="A349">
        <v>343</v>
      </c>
      <c r="B349" t="s">
        <v>201</v>
      </c>
      <c r="C349">
        <v>2017</v>
      </c>
      <c r="D349">
        <v>0</v>
      </c>
      <c r="E349">
        <v>846.94500000000005</v>
      </c>
      <c r="F349">
        <v>33806.699999999997</v>
      </c>
      <c r="G349">
        <v>552393</v>
      </c>
      <c r="H349">
        <v>896546</v>
      </c>
      <c r="I349">
        <v>215420</v>
      </c>
      <c r="J349">
        <v>143053</v>
      </c>
      <c r="K349">
        <v>110465</v>
      </c>
      <c r="L349">
        <v>96050.7</v>
      </c>
      <c r="M349">
        <v>30344.2</v>
      </c>
      <c r="N349">
        <v>6004.49</v>
      </c>
      <c r="O349">
        <v>10302.1</v>
      </c>
      <c r="P349">
        <v>1589.92</v>
      </c>
      <c r="Q349">
        <v>666.35299999999995</v>
      </c>
      <c r="R349">
        <v>0</v>
      </c>
    </row>
    <row r="350" spans="1:18" x14ac:dyDescent="0.2">
      <c r="A350">
        <v>344</v>
      </c>
      <c r="B350" t="s">
        <v>201</v>
      </c>
      <c r="C350">
        <v>2017</v>
      </c>
      <c r="D350">
        <v>0</v>
      </c>
      <c r="E350">
        <v>2607.9299999999998</v>
      </c>
      <c r="F350">
        <v>29005.599999999999</v>
      </c>
      <c r="G350">
        <v>540921</v>
      </c>
      <c r="H350">
        <v>934148</v>
      </c>
      <c r="I350">
        <v>181410</v>
      </c>
      <c r="J350">
        <v>156228</v>
      </c>
      <c r="K350">
        <v>130157</v>
      </c>
      <c r="L350">
        <v>78959.7</v>
      </c>
      <c r="M350">
        <v>24944.3</v>
      </c>
      <c r="N350">
        <v>7499.78</v>
      </c>
      <c r="O350">
        <v>5503.2</v>
      </c>
      <c r="P350">
        <v>1335.09</v>
      </c>
      <c r="Q350">
        <v>715.36900000000003</v>
      </c>
      <c r="R350">
        <v>0</v>
      </c>
    </row>
    <row r="351" spans="1:18" x14ac:dyDescent="0.2">
      <c r="A351">
        <v>345</v>
      </c>
      <c r="B351" t="s">
        <v>201</v>
      </c>
      <c r="C351">
        <v>2017</v>
      </c>
      <c r="D351">
        <v>0</v>
      </c>
      <c r="E351">
        <v>2025.44</v>
      </c>
      <c r="F351">
        <v>31323.5</v>
      </c>
      <c r="G351">
        <v>563436</v>
      </c>
      <c r="H351">
        <v>893418</v>
      </c>
      <c r="I351">
        <v>204399</v>
      </c>
      <c r="J351">
        <v>143110</v>
      </c>
      <c r="K351">
        <v>143831</v>
      </c>
      <c r="L351">
        <v>66816.399999999994</v>
      </c>
      <c r="M351">
        <v>28479.4</v>
      </c>
      <c r="N351">
        <v>8132.41</v>
      </c>
      <c r="O351">
        <v>7776.16</v>
      </c>
      <c r="P351">
        <v>1020.63</v>
      </c>
      <c r="Q351">
        <v>684.02300000000002</v>
      </c>
      <c r="R351">
        <v>0</v>
      </c>
    </row>
    <row r="352" spans="1:18" x14ac:dyDescent="0.2">
      <c r="A352">
        <v>346</v>
      </c>
      <c r="B352" t="s">
        <v>201</v>
      </c>
      <c r="C352">
        <v>2017</v>
      </c>
      <c r="D352">
        <v>0</v>
      </c>
      <c r="E352">
        <v>35.247199999999999</v>
      </c>
      <c r="F352">
        <v>28147.1</v>
      </c>
      <c r="G352">
        <v>530756</v>
      </c>
      <c r="H352">
        <v>903637</v>
      </c>
      <c r="I352">
        <v>217786</v>
      </c>
      <c r="J352">
        <v>149034</v>
      </c>
      <c r="K352">
        <v>113335</v>
      </c>
      <c r="L352">
        <v>96721.7</v>
      </c>
      <c r="M352">
        <v>34987.4</v>
      </c>
      <c r="N352">
        <v>6450.19</v>
      </c>
      <c r="O352">
        <v>8248.39</v>
      </c>
      <c r="P352">
        <v>0</v>
      </c>
      <c r="Q352">
        <v>852.798</v>
      </c>
      <c r="R352">
        <v>0</v>
      </c>
    </row>
    <row r="353" spans="1:18" x14ac:dyDescent="0.2">
      <c r="A353">
        <v>347</v>
      </c>
      <c r="B353" t="s">
        <v>201</v>
      </c>
      <c r="C353">
        <v>2017</v>
      </c>
      <c r="D353">
        <v>0</v>
      </c>
      <c r="E353">
        <v>1292.48</v>
      </c>
      <c r="F353">
        <v>37514.300000000003</v>
      </c>
      <c r="G353">
        <v>545908</v>
      </c>
      <c r="H353">
        <v>899091</v>
      </c>
      <c r="I353">
        <v>198749</v>
      </c>
      <c r="J353">
        <v>158628</v>
      </c>
      <c r="K353">
        <v>122063</v>
      </c>
      <c r="L353">
        <v>94297.8</v>
      </c>
      <c r="M353">
        <v>25118.5</v>
      </c>
      <c r="N353">
        <v>6830.86</v>
      </c>
      <c r="O353">
        <v>7552.08</v>
      </c>
      <c r="P353">
        <v>0</v>
      </c>
      <c r="Q353">
        <v>0</v>
      </c>
      <c r="R353">
        <v>0</v>
      </c>
    </row>
    <row r="354" spans="1:18" x14ac:dyDescent="0.2">
      <c r="A354">
        <v>348</v>
      </c>
      <c r="B354" t="s">
        <v>201</v>
      </c>
      <c r="C354">
        <v>2017</v>
      </c>
      <c r="D354">
        <v>0</v>
      </c>
      <c r="E354">
        <v>4300.21</v>
      </c>
      <c r="F354">
        <v>25505.8</v>
      </c>
      <c r="G354">
        <v>567095</v>
      </c>
      <c r="H354">
        <v>882580</v>
      </c>
      <c r="I354">
        <v>204881</v>
      </c>
      <c r="J354">
        <v>155883</v>
      </c>
      <c r="K354">
        <v>125876</v>
      </c>
      <c r="L354">
        <v>91308.6</v>
      </c>
      <c r="M354">
        <v>14017.7</v>
      </c>
      <c r="N354">
        <v>14121.3</v>
      </c>
      <c r="O354">
        <v>7774.48</v>
      </c>
      <c r="P354">
        <v>1420.75</v>
      </c>
      <c r="Q354">
        <v>0</v>
      </c>
      <c r="R354">
        <v>360.75599999999997</v>
      </c>
    </row>
    <row r="355" spans="1:18" x14ac:dyDescent="0.2">
      <c r="A355">
        <v>349</v>
      </c>
      <c r="B355" t="s">
        <v>201</v>
      </c>
      <c r="C355">
        <v>2017</v>
      </c>
      <c r="D355">
        <v>0</v>
      </c>
      <c r="E355">
        <v>2250.9499999999998</v>
      </c>
      <c r="F355">
        <v>28507.1</v>
      </c>
      <c r="G355">
        <v>567251</v>
      </c>
      <c r="H355">
        <v>876400</v>
      </c>
      <c r="I355">
        <v>214360</v>
      </c>
      <c r="J355">
        <v>155604</v>
      </c>
      <c r="K355">
        <v>117946</v>
      </c>
      <c r="L355">
        <v>99126.3</v>
      </c>
      <c r="M355">
        <v>15598.9</v>
      </c>
      <c r="N355">
        <v>8309.5</v>
      </c>
      <c r="O355">
        <v>6874.69</v>
      </c>
      <c r="P355">
        <v>360.19099999999997</v>
      </c>
      <c r="Q355">
        <v>0</v>
      </c>
      <c r="R355">
        <v>0</v>
      </c>
    </row>
    <row r="356" spans="1:18" x14ac:dyDescent="0.2">
      <c r="A356">
        <v>350</v>
      </c>
      <c r="B356" t="s">
        <v>201</v>
      </c>
      <c r="C356">
        <v>2017</v>
      </c>
      <c r="D356">
        <v>0</v>
      </c>
      <c r="E356">
        <v>2910.68</v>
      </c>
      <c r="F356">
        <v>20520.400000000001</v>
      </c>
      <c r="G356">
        <v>539159</v>
      </c>
      <c r="H356">
        <v>933003</v>
      </c>
      <c r="I356">
        <v>184921</v>
      </c>
      <c r="J356">
        <v>153904</v>
      </c>
      <c r="K356">
        <v>132712</v>
      </c>
      <c r="L356">
        <v>91349.2</v>
      </c>
      <c r="M356">
        <v>28001</v>
      </c>
      <c r="N356">
        <v>5232.1899999999996</v>
      </c>
      <c r="O356">
        <v>4762.3500000000004</v>
      </c>
      <c r="P356">
        <v>1037.01</v>
      </c>
      <c r="Q356">
        <v>0</v>
      </c>
      <c r="R356">
        <v>0</v>
      </c>
    </row>
    <row r="357" spans="1:18" x14ac:dyDescent="0.2">
      <c r="A357">
        <v>351</v>
      </c>
      <c r="B357" t="s">
        <v>201</v>
      </c>
      <c r="C357">
        <v>2017</v>
      </c>
      <c r="D357">
        <v>0</v>
      </c>
      <c r="E357">
        <v>1694.1</v>
      </c>
      <c r="F357">
        <v>21286.6</v>
      </c>
      <c r="G357">
        <v>586934</v>
      </c>
      <c r="H357">
        <v>883706</v>
      </c>
      <c r="I357">
        <v>225646</v>
      </c>
      <c r="J357">
        <v>126032</v>
      </c>
      <c r="K357">
        <v>118942</v>
      </c>
      <c r="L357">
        <v>87030.2</v>
      </c>
      <c r="M357">
        <v>24591.8</v>
      </c>
      <c r="N357">
        <v>9812.24</v>
      </c>
      <c r="O357">
        <v>12787.2</v>
      </c>
      <c r="P357">
        <v>0</v>
      </c>
      <c r="Q357">
        <v>0</v>
      </c>
      <c r="R357">
        <v>0</v>
      </c>
    </row>
    <row r="358" spans="1:18" x14ac:dyDescent="0.2">
      <c r="A358">
        <v>352</v>
      </c>
      <c r="B358" t="s">
        <v>201</v>
      </c>
      <c r="C358">
        <v>2017</v>
      </c>
      <c r="D358">
        <v>0</v>
      </c>
      <c r="E358">
        <v>2561.2600000000002</v>
      </c>
      <c r="F358">
        <v>26645.4</v>
      </c>
      <c r="G358">
        <v>529576</v>
      </c>
      <c r="H358">
        <v>893790</v>
      </c>
      <c r="I358">
        <v>238355</v>
      </c>
      <c r="J358">
        <v>156230</v>
      </c>
      <c r="K358">
        <v>128114</v>
      </c>
      <c r="L358">
        <v>96254.3</v>
      </c>
      <c r="M358">
        <v>14782.5</v>
      </c>
      <c r="N358">
        <v>8231.99</v>
      </c>
      <c r="O358">
        <v>5082.63</v>
      </c>
      <c r="P358">
        <v>0</v>
      </c>
      <c r="Q358">
        <v>565.30999999999995</v>
      </c>
      <c r="R358">
        <v>0</v>
      </c>
    </row>
    <row r="359" spans="1:18" x14ac:dyDescent="0.2">
      <c r="A359">
        <v>353</v>
      </c>
      <c r="B359" t="s">
        <v>201</v>
      </c>
      <c r="C359">
        <v>2017</v>
      </c>
      <c r="D359">
        <v>0</v>
      </c>
      <c r="E359">
        <v>3087.69</v>
      </c>
      <c r="F359">
        <v>38247.4</v>
      </c>
      <c r="G359">
        <v>544812</v>
      </c>
      <c r="H359">
        <v>884036</v>
      </c>
      <c r="I359">
        <v>242739</v>
      </c>
      <c r="J359">
        <v>150541</v>
      </c>
      <c r="K359">
        <v>122348</v>
      </c>
      <c r="L359">
        <v>72664.2</v>
      </c>
      <c r="M359">
        <v>27625.3</v>
      </c>
      <c r="N359">
        <v>12237.5</v>
      </c>
      <c r="O359">
        <v>6124.15</v>
      </c>
      <c r="P359">
        <v>0</v>
      </c>
      <c r="Q359">
        <v>0</v>
      </c>
      <c r="R359">
        <v>448.15300000000002</v>
      </c>
    </row>
    <row r="360" spans="1:18" x14ac:dyDescent="0.2">
      <c r="A360">
        <v>354</v>
      </c>
      <c r="B360" t="s">
        <v>201</v>
      </c>
      <c r="C360">
        <v>2017</v>
      </c>
      <c r="D360">
        <v>0</v>
      </c>
      <c r="E360">
        <v>983.41399999999999</v>
      </c>
      <c r="F360">
        <v>28349.4</v>
      </c>
      <c r="G360">
        <v>557144</v>
      </c>
      <c r="H360">
        <v>901855</v>
      </c>
      <c r="I360">
        <v>212856</v>
      </c>
      <c r="J360">
        <v>133499</v>
      </c>
      <c r="K360">
        <v>122297</v>
      </c>
      <c r="L360">
        <v>101866</v>
      </c>
      <c r="M360">
        <v>22751.599999999999</v>
      </c>
      <c r="N360">
        <v>5361.66</v>
      </c>
      <c r="O360">
        <v>4834.6400000000003</v>
      </c>
      <c r="P360">
        <v>0</v>
      </c>
      <c r="Q360">
        <v>0</v>
      </c>
      <c r="R360">
        <v>0</v>
      </c>
    </row>
    <row r="361" spans="1:18" x14ac:dyDescent="0.2">
      <c r="A361">
        <v>355</v>
      </c>
      <c r="B361" t="s">
        <v>201</v>
      </c>
      <c r="C361">
        <v>2017</v>
      </c>
      <c r="D361">
        <v>0</v>
      </c>
      <c r="E361">
        <v>4873.42</v>
      </c>
      <c r="F361">
        <v>25525.200000000001</v>
      </c>
      <c r="G361">
        <v>544323</v>
      </c>
      <c r="H361">
        <v>916442</v>
      </c>
      <c r="I361">
        <v>237758</v>
      </c>
      <c r="J361">
        <v>130630</v>
      </c>
      <c r="K361">
        <v>103543</v>
      </c>
      <c r="L361">
        <v>83044.3</v>
      </c>
      <c r="M361">
        <v>35822.800000000003</v>
      </c>
      <c r="N361">
        <v>9203.2800000000007</v>
      </c>
      <c r="O361">
        <v>5012.26</v>
      </c>
      <c r="P361">
        <v>602.73099999999999</v>
      </c>
      <c r="Q361">
        <v>520.39800000000002</v>
      </c>
      <c r="R361">
        <v>0</v>
      </c>
    </row>
    <row r="362" spans="1:18" x14ac:dyDescent="0.2">
      <c r="A362">
        <v>356</v>
      </c>
      <c r="B362" t="s">
        <v>201</v>
      </c>
      <c r="C362">
        <v>2017</v>
      </c>
      <c r="D362">
        <v>0</v>
      </c>
      <c r="E362">
        <v>2819.13</v>
      </c>
      <c r="F362">
        <v>33741.300000000003</v>
      </c>
      <c r="G362">
        <v>522149</v>
      </c>
      <c r="H362">
        <v>922158</v>
      </c>
      <c r="I362">
        <v>214639</v>
      </c>
      <c r="J362">
        <v>135304</v>
      </c>
      <c r="K362">
        <v>128132</v>
      </c>
      <c r="L362">
        <v>90750.7</v>
      </c>
      <c r="M362">
        <v>29494.799999999999</v>
      </c>
      <c r="N362">
        <v>11243.9</v>
      </c>
      <c r="O362">
        <v>6534.11</v>
      </c>
      <c r="P362">
        <v>1028.3499999999999</v>
      </c>
      <c r="Q362">
        <v>0</v>
      </c>
      <c r="R362">
        <v>0</v>
      </c>
    </row>
    <row r="363" spans="1:18" x14ac:dyDescent="0.2">
      <c r="A363">
        <v>357</v>
      </c>
      <c r="B363" t="s">
        <v>201</v>
      </c>
      <c r="C363">
        <v>2017</v>
      </c>
      <c r="D363">
        <v>0</v>
      </c>
      <c r="E363">
        <v>2479.1799999999998</v>
      </c>
      <c r="F363">
        <v>31420.799999999999</v>
      </c>
      <c r="G363">
        <v>572929</v>
      </c>
      <c r="H363">
        <v>844569</v>
      </c>
      <c r="I363">
        <v>217167</v>
      </c>
      <c r="J363">
        <v>169689</v>
      </c>
      <c r="K363">
        <v>116130</v>
      </c>
      <c r="L363">
        <v>106907</v>
      </c>
      <c r="M363">
        <v>22034</v>
      </c>
      <c r="N363">
        <v>9204.77</v>
      </c>
      <c r="O363">
        <v>5244.66</v>
      </c>
      <c r="P363">
        <v>1216.01</v>
      </c>
      <c r="Q363">
        <v>659.55</v>
      </c>
      <c r="R363">
        <v>327.60700000000003</v>
      </c>
    </row>
    <row r="364" spans="1:18" x14ac:dyDescent="0.2">
      <c r="A364">
        <v>358</v>
      </c>
      <c r="B364" t="s">
        <v>201</v>
      </c>
      <c r="C364">
        <v>2017</v>
      </c>
      <c r="D364">
        <v>0</v>
      </c>
      <c r="E364">
        <v>961.77</v>
      </c>
      <c r="F364">
        <v>24475</v>
      </c>
      <c r="G364">
        <v>572062</v>
      </c>
      <c r="H364">
        <v>907837</v>
      </c>
      <c r="I364">
        <v>210323</v>
      </c>
      <c r="J364">
        <v>119466</v>
      </c>
      <c r="K364">
        <v>130642</v>
      </c>
      <c r="L364">
        <v>98639</v>
      </c>
      <c r="M364">
        <v>22657.5</v>
      </c>
      <c r="N364">
        <v>6583.62</v>
      </c>
      <c r="O364">
        <v>5142.28</v>
      </c>
      <c r="P364">
        <v>0</v>
      </c>
      <c r="Q364">
        <v>0</v>
      </c>
      <c r="R364">
        <v>0</v>
      </c>
    </row>
    <row r="365" spans="1:18" x14ac:dyDescent="0.2">
      <c r="A365">
        <v>359</v>
      </c>
      <c r="B365" t="s">
        <v>201</v>
      </c>
      <c r="C365">
        <v>2017</v>
      </c>
      <c r="D365">
        <v>0</v>
      </c>
      <c r="E365">
        <v>3322.05</v>
      </c>
      <c r="F365">
        <v>41569</v>
      </c>
      <c r="G365">
        <v>529702</v>
      </c>
      <c r="H365">
        <v>888721</v>
      </c>
      <c r="I365">
        <v>221847</v>
      </c>
      <c r="J365">
        <v>179233</v>
      </c>
      <c r="K365">
        <v>111323</v>
      </c>
      <c r="L365">
        <v>90843.9</v>
      </c>
      <c r="M365">
        <v>16850.099999999999</v>
      </c>
      <c r="N365">
        <v>6979.78</v>
      </c>
      <c r="O365">
        <v>10702.7</v>
      </c>
      <c r="P365">
        <v>0</v>
      </c>
      <c r="Q365">
        <v>735.45699999999999</v>
      </c>
      <c r="R365">
        <v>0</v>
      </c>
    </row>
    <row r="366" spans="1:18" x14ac:dyDescent="0.2">
      <c r="A366">
        <v>360</v>
      </c>
      <c r="B366" t="s">
        <v>201</v>
      </c>
      <c r="C366">
        <v>2017</v>
      </c>
      <c r="D366">
        <v>0</v>
      </c>
      <c r="E366">
        <v>3373.58</v>
      </c>
      <c r="F366">
        <v>35216.1</v>
      </c>
      <c r="G366">
        <v>536156</v>
      </c>
      <c r="H366">
        <v>886368</v>
      </c>
      <c r="I366">
        <v>225188</v>
      </c>
      <c r="J366">
        <v>171529</v>
      </c>
      <c r="K366">
        <v>122625</v>
      </c>
      <c r="L366">
        <v>76798.5</v>
      </c>
      <c r="M366">
        <v>20391.599999999999</v>
      </c>
      <c r="N366">
        <v>7271.58</v>
      </c>
      <c r="O366">
        <v>11698.7</v>
      </c>
      <c r="P366">
        <v>0</v>
      </c>
      <c r="Q366">
        <v>366.41500000000002</v>
      </c>
      <c r="R366">
        <v>0</v>
      </c>
    </row>
    <row r="367" spans="1:18" x14ac:dyDescent="0.2">
      <c r="A367">
        <v>361</v>
      </c>
      <c r="B367" t="s">
        <v>201</v>
      </c>
      <c r="C367">
        <v>2017</v>
      </c>
      <c r="D367">
        <v>0</v>
      </c>
      <c r="E367">
        <v>15.785</v>
      </c>
      <c r="F367">
        <v>38713.599999999999</v>
      </c>
      <c r="G367">
        <v>544197</v>
      </c>
      <c r="H367">
        <v>907128</v>
      </c>
      <c r="I367">
        <v>200801</v>
      </c>
      <c r="J367">
        <v>140997</v>
      </c>
      <c r="K367">
        <v>131475</v>
      </c>
      <c r="L367">
        <v>87387.4</v>
      </c>
      <c r="M367">
        <v>19003.8</v>
      </c>
      <c r="N367">
        <v>6929.4</v>
      </c>
      <c r="O367">
        <v>14482.9</v>
      </c>
      <c r="P367">
        <v>1064.48</v>
      </c>
      <c r="Q367">
        <v>0</v>
      </c>
      <c r="R367">
        <v>0</v>
      </c>
    </row>
    <row r="368" spans="1:18" x14ac:dyDescent="0.2">
      <c r="A368">
        <v>362</v>
      </c>
      <c r="B368" t="s">
        <v>201</v>
      </c>
      <c r="C368">
        <v>2017</v>
      </c>
      <c r="D368">
        <v>0</v>
      </c>
      <c r="E368">
        <v>3991.26</v>
      </c>
      <c r="F368">
        <v>21937.7</v>
      </c>
      <c r="G368">
        <v>569040</v>
      </c>
      <c r="H368">
        <v>867570</v>
      </c>
      <c r="I368">
        <v>209493</v>
      </c>
      <c r="J368">
        <v>167163</v>
      </c>
      <c r="K368">
        <v>124854</v>
      </c>
      <c r="L368">
        <v>100690</v>
      </c>
      <c r="M368">
        <v>17560.400000000001</v>
      </c>
      <c r="N368">
        <v>8268.98</v>
      </c>
      <c r="O368">
        <v>707.96500000000003</v>
      </c>
      <c r="P368">
        <v>0</v>
      </c>
      <c r="Q368">
        <v>671.55700000000002</v>
      </c>
      <c r="R368">
        <v>200.149</v>
      </c>
    </row>
    <row r="369" spans="1:18" x14ac:dyDescent="0.2">
      <c r="A369">
        <v>363</v>
      </c>
      <c r="B369" t="s">
        <v>201</v>
      </c>
      <c r="C369">
        <v>2017</v>
      </c>
      <c r="D369">
        <v>0</v>
      </c>
      <c r="E369">
        <v>1250.8699999999999</v>
      </c>
      <c r="F369">
        <v>39792.9</v>
      </c>
      <c r="G369">
        <v>543094</v>
      </c>
      <c r="H369">
        <v>859960</v>
      </c>
      <c r="I369">
        <v>253548</v>
      </c>
      <c r="J369">
        <v>163846</v>
      </c>
      <c r="K369">
        <v>120867</v>
      </c>
      <c r="L369">
        <v>94419.7</v>
      </c>
      <c r="M369">
        <v>17173.599999999999</v>
      </c>
      <c r="N369">
        <v>5579.4</v>
      </c>
      <c r="O369">
        <v>1603.36</v>
      </c>
      <c r="P369">
        <v>0</v>
      </c>
      <c r="Q369">
        <v>0</v>
      </c>
      <c r="R369">
        <v>0</v>
      </c>
    </row>
    <row r="370" spans="1:18" x14ac:dyDescent="0.2">
      <c r="A370">
        <v>364</v>
      </c>
      <c r="B370" t="s">
        <v>201</v>
      </c>
      <c r="C370">
        <v>2017</v>
      </c>
      <c r="D370">
        <v>0</v>
      </c>
      <c r="E370">
        <v>2975.83</v>
      </c>
      <c r="F370">
        <v>37489.4</v>
      </c>
      <c r="G370">
        <v>554157</v>
      </c>
      <c r="H370">
        <v>888151</v>
      </c>
      <c r="I370">
        <v>196400</v>
      </c>
      <c r="J370">
        <v>155004</v>
      </c>
      <c r="K370">
        <v>135076</v>
      </c>
      <c r="L370">
        <v>92442.5</v>
      </c>
      <c r="M370">
        <v>23341.8</v>
      </c>
      <c r="N370">
        <v>9819.4500000000007</v>
      </c>
      <c r="O370">
        <v>3793.97</v>
      </c>
      <c r="P370">
        <v>502.3</v>
      </c>
      <c r="Q370">
        <v>0</v>
      </c>
      <c r="R370">
        <v>0</v>
      </c>
    </row>
    <row r="371" spans="1:18" x14ac:dyDescent="0.2">
      <c r="A371">
        <v>365</v>
      </c>
      <c r="B371" t="s">
        <v>201</v>
      </c>
      <c r="C371">
        <v>2017</v>
      </c>
      <c r="D371">
        <v>0</v>
      </c>
      <c r="E371">
        <v>544.32399999999996</v>
      </c>
      <c r="F371">
        <v>22837.7</v>
      </c>
      <c r="G371">
        <v>601647</v>
      </c>
      <c r="H371">
        <v>830958</v>
      </c>
      <c r="I371">
        <v>203108</v>
      </c>
      <c r="J371">
        <v>149666</v>
      </c>
      <c r="K371">
        <v>141544</v>
      </c>
      <c r="L371">
        <v>109938</v>
      </c>
      <c r="M371">
        <v>17984.7</v>
      </c>
      <c r="N371">
        <v>6876.62</v>
      </c>
      <c r="O371">
        <v>5850.06</v>
      </c>
      <c r="P371">
        <v>1073.8499999999999</v>
      </c>
      <c r="Q371">
        <v>0</v>
      </c>
      <c r="R371">
        <v>0</v>
      </c>
    </row>
    <row r="372" spans="1:18" x14ac:dyDescent="0.2">
      <c r="A372">
        <v>366</v>
      </c>
      <c r="B372" t="s">
        <v>201</v>
      </c>
      <c r="C372">
        <v>2017</v>
      </c>
      <c r="D372">
        <v>0</v>
      </c>
      <c r="E372">
        <v>3840.78</v>
      </c>
      <c r="F372">
        <v>21065.1</v>
      </c>
      <c r="G372">
        <v>581945</v>
      </c>
      <c r="H372">
        <v>840315</v>
      </c>
      <c r="I372">
        <v>229727</v>
      </c>
      <c r="J372">
        <v>148035</v>
      </c>
      <c r="K372">
        <v>121881</v>
      </c>
      <c r="L372">
        <v>104884</v>
      </c>
      <c r="M372">
        <v>18774.7</v>
      </c>
      <c r="N372">
        <v>9350.26</v>
      </c>
      <c r="O372">
        <v>6942.27</v>
      </c>
      <c r="P372">
        <v>389.80900000000003</v>
      </c>
      <c r="Q372">
        <v>0</v>
      </c>
      <c r="R372">
        <v>0</v>
      </c>
    </row>
    <row r="373" spans="1:18" x14ac:dyDescent="0.2">
      <c r="A373">
        <v>367</v>
      </c>
      <c r="B373" t="s">
        <v>201</v>
      </c>
      <c r="C373">
        <v>2017</v>
      </c>
      <c r="D373">
        <v>0</v>
      </c>
      <c r="E373">
        <v>4371.68</v>
      </c>
      <c r="F373">
        <v>35143</v>
      </c>
      <c r="G373">
        <v>531875</v>
      </c>
      <c r="H373">
        <v>922587</v>
      </c>
      <c r="I373">
        <v>196491</v>
      </c>
      <c r="J373">
        <v>142522</v>
      </c>
      <c r="K373">
        <v>129598</v>
      </c>
      <c r="L373">
        <v>93683.9</v>
      </c>
      <c r="M373">
        <v>17035.3</v>
      </c>
      <c r="N373">
        <v>13914.3</v>
      </c>
      <c r="O373">
        <v>7067.82</v>
      </c>
      <c r="P373">
        <v>972.101</v>
      </c>
      <c r="Q373">
        <v>0</v>
      </c>
      <c r="R373">
        <v>0</v>
      </c>
    </row>
    <row r="374" spans="1:18" x14ac:dyDescent="0.2">
      <c r="A374">
        <v>368</v>
      </c>
      <c r="B374" t="s">
        <v>201</v>
      </c>
      <c r="C374">
        <v>2017</v>
      </c>
      <c r="D374">
        <v>0</v>
      </c>
      <c r="E374">
        <v>3587.13</v>
      </c>
      <c r="F374">
        <v>28780.799999999999</v>
      </c>
      <c r="G374">
        <v>561429</v>
      </c>
      <c r="H374">
        <v>841380</v>
      </c>
      <c r="I374">
        <v>216628</v>
      </c>
      <c r="J374">
        <v>174762</v>
      </c>
      <c r="K374">
        <v>130487</v>
      </c>
      <c r="L374">
        <v>109370</v>
      </c>
      <c r="M374">
        <v>12831.8</v>
      </c>
      <c r="N374">
        <v>5741.36</v>
      </c>
      <c r="O374">
        <v>8574.02</v>
      </c>
      <c r="P374">
        <v>0</v>
      </c>
      <c r="Q374">
        <v>0</v>
      </c>
      <c r="R374">
        <v>353.34500000000003</v>
      </c>
    </row>
    <row r="375" spans="1:18" x14ac:dyDescent="0.2">
      <c r="A375">
        <v>369</v>
      </c>
      <c r="B375" t="s">
        <v>201</v>
      </c>
      <c r="C375">
        <v>2017</v>
      </c>
      <c r="D375">
        <v>0</v>
      </c>
      <c r="E375">
        <v>4992.91</v>
      </c>
      <c r="F375">
        <v>24599.4</v>
      </c>
      <c r="G375">
        <v>573425</v>
      </c>
      <c r="H375">
        <v>860919</v>
      </c>
      <c r="I375">
        <v>246484</v>
      </c>
      <c r="J375">
        <v>141626</v>
      </c>
      <c r="K375">
        <v>127286</v>
      </c>
      <c r="L375">
        <v>85830.8</v>
      </c>
      <c r="M375">
        <v>13831.2</v>
      </c>
      <c r="N375">
        <v>5905.57</v>
      </c>
      <c r="O375">
        <v>5815.48</v>
      </c>
      <c r="P375">
        <v>0</v>
      </c>
      <c r="Q375">
        <v>0</v>
      </c>
      <c r="R375">
        <v>260.82900000000001</v>
      </c>
    </row>
    <row r="376" spans="1:18" x14ac:dyDescent="0.2">
      <c r="A376">
        <v>370</v>
      </c>
      <c r="B376" t="s">
        <v>201</v>
      </c>
      <c r="C376">
        <v>2017</v>
      </c>
      <c r="D376">
        <v>0</v>
      </c>
      <c r="E376">
        <v>2898.29</v>
      </c>
      <c r="F376">
        <v>23240.2</v>
      </c>
      <c r="G376">
        <v>535845</v>
      </c>
      <c r="H376">
        <v>926604</v>
      </c>
      <c r="I376">
        <v>203077</v>
      </c>
      <c r="J376">
        <v>142798</v>
      </c>
      <c r="K376">
        <v>118520</v>
      </c>
      <c r="L376">
        <v>101990</v>
      </c>
      <c r="M376">
        <v>31813.599999999999</v>
      </c>
      <c r="N376">
        <v>4040.41</v>
      </c>
      <c r="O376">
        <v>4131.95</v>
      </c>
      <c r="P376">
        <v>2801.08</v>
      </c>
      <c r="Q376">
        <v>0</v>
      </c>
      <c r="R376">
        <v>158.376</v>
      </c>
    </row>
    <row r="377" spans="1:18" x14ac:dyDescent="0.2">
      <c r="A377">
        <v>371</v>
      </c>
      <c r="B377" t="s">
        <v>201</v>
      </c>
      <c r="C377">
        <v>2017</v>
      </c>
      <c r="D377">
        <v>0</v>
      </c>
      <c r="E377">
        <v>2782.27</v>
      </c>
      <c r="F377">
        <v>39369.699999999997</v>
      </c>
      <c r="G377">
        <v>532841</v>
      </c>
      <c r="H377">
        <v>905983</v>
      </c>
      <c r="I377">
        <v>236656</v>
      </c>
      <c r="J377">
        <v>132961</v>
      </c>
      <c r="K377">
        <v>102125</v>
      </c>
      <c r="L377">
        <v>106717</v>
      </c>
      <c r="M377">
        <v>25426.799999999999</v>
      </c>
      <c r="N377">
        <v>6654.25</v>
      </c>
      <c r="O377">
        <v>3890.81</v>
      </c>
      <c r="P377">
        <v>406.07299999999998</v>
      </c>
      <c r="Q377">
        <v>0</v>
      </c>
      <c r="R377">
        <v>97.884299999999996</v>
      </c>
    </row>
    <row r="378" spans="1:18" x14ac:dyDescent="0.2">
      <c r="A378">
        <v>372</v>
      </c>
      <c r="B378" t="s">
        <v>201</v>
      </c>
      <c r="C378">
        <v>2017</v>
      </c>
      <c r="D378">
        <v>0</v>
      </c>
      <c r="E378">
        <v>1801.46</v>
      </c>
      <c r="F378">
        <v>30218</v>
      </c>
      <c r="G378">
        <v>579920</v>
      </c>
      <c r="H378">
        <v>870948</v>
      </c>
      <c r="I378">
        <v>216647</v>
      </c>
      <c r="J378">
        <v>131490</v>
      </c>
      <c r="K378">
        <v>128069</v>
      </c>
      <c r="L378">
        <v>101476</v>
      </c>
      <c r="M378">
        <v>21091.200000000001</v>
      </c>
      <c r="N378">
        <v>11401.4</v>
      </c>
      <c r="O378">
        <v>5016.62</v>
      </c>
      <c r="P378">
        <v>489.52</v>
      </c>
      <c r="Q378">
        <v>0</v>
      </c>
      <c r="R378">
        <v>0</v>
      </c>
    </row>
    <row r="379" spans="1:18" x14ac:dyDescent="0.2">
      <c r="A379">
        <v>373</v>
      </c>
      <c r="B379" t="s">
        <v>201</v>
      </c>
      <c r="C379">
        <v>2017</v>
      </c>
      <c r="D379">
        <v>0</v>
      </c>
      <c r="E379">
        <v>2378</v>
      </c>
      <c r="F379">
        <v>26162</v>
      </c>
      <c r="G379">
        <v>570403</v>
      </c>
      <c r="H379">
        <v>878068</v>
      </c>
      <c r="I379">
        <v>207445</v>
      </c>
      <c r="J379">
        <v>164796</v>
      </c>
      <c r="K379">
        <v>123209</v>
      </c>
      <c r="L379">
        <v>91428.800000000003</v>
      </c>
      <c r="M379">
        <v>26394</v>
      </c>
      <c r="N379">
        <v>7593.4</v>
      </c>
      <c r="O379">
        <v>4236.04</v>
      </c>
      <c r="P379">
        <v>0</v>
      </c>
      <c r="Q379">
        <v>0</v>
      </c>
      <c r="R379">
        <v>355.11500000000001</v>
      </c>
    </row>
    <row r="380" spans="1:18" x14ac:dyDescent="0.2">
      <c r="A380">
        <v>374</v>
      </c>
      <c r="B380" t="s">
        <v>201</v>
      </c>
      <c r="C380">
        <v>2017</v>
      </c>
      <c r="D380">
        <v>0</v>
      </c>
      <c r="E380">
        <v>3069.17</v>
      </c>
      <c r="F380">
        <v>22155.5</v>
      </c>
      <c r="G380">
        <v>544444</v>
      </c>
      <c r="H380">
        <v>900241</v>
      </c>
      <c r="I380">
        <v>219441</v>
      </c>
      <c r="J380">
        <v>159691</v>
      </c>
      <c r="K380">
        <v>120040</v>
      </c>
      <c r="L380">
        <v>94284.7</v>
      </c>
      <c r="M380">
        <v>14950.5</v>
      </c>
      <c r="N380">
        <v>12896.1</v>
      </c>
      <c r="O380">
        <v>4080.44</v>
      </c>
      <c r="P380">
        <v>0</v>
      </c>
      <c r="Q380">
        <v>615.24</v>
      </c>
      <c r="R380">
        <v>0</v>
      </c>
    </row>
    <row r="381" spans="1:18" x14ac:dyDescent="0.2">
      <c r="A381">
        <v>375</v>
      </c>
      <c r="B381" t="s">
        <v>201</v>
      </c>
      <c r="C381">
        <v>2017</v>
      </c>
      <c r="D381">
        <v>0</v>
      </c>
      <c r="E381">
        <v>2107.36</v>
      </c>
      <c r="F381">
        <v>34336.300000000003</v>
      </c>
      <c r="G381">
        <v>574986</v>
      </c>
      <c r="H381">
        <v>877009</v>
      </c>
      <c r="I381">
        <v>217580</v>
      </c>
      <c r="J381">
        <v>151351</v>
      </c>
      <c r="K381">
        <v>111288</v>
      </c>
      <c r="L381">
        <v>96064.7</v>
      </c>
      <c r="M381">
        <v>18181.3</v>
      </c>
      <c r="N381">
        <v>4453.71</v>
      </c>
      <c r="O381">
        <v>8925.76</v>
      </c>
      <c r="P381">
        <v>505.29899999999998</v>
      </c>
      <c r="Q381">
        <v>243.60599999999999</v>
      </c>
      <c r="R381">
        <v>0</v>
      </c>
    </row>
    <row r="382" spans="1:18" x14ac:dyDescent="0.2">
      <c r="A382">
        <v>376</v>
      </c>
      <c r="B382" t="s">
        <v>201</v>
      </c>
      <c r="C382">
        <v>2017</v>
      </c>
      <c r="D382">
        <v>0</v>
      </c>
      <c r="E382">
        <v>1969.38</v>
      </c>
      <c r="F382">
        <v>29281.1</v>
      </c>
      <c r="G382">
        <v>541505</v>
      </c>
      <c r="H382">
        <v>903348</v>
      </c>
      <c r="I382">
        <v>209850</v>
      </c>
      <c r="J382">
        <v>146923</v>
      </c>
      <c r="K382">
        <v>130071</v>
      </c>
      <c r="L382">
        <v>99889.2</v>
      </c>
      <c r="M382">
        <v>21091.200000000001</v>
      </c>
      <c r="N382">
        <v>4671.1000000000004</v>
      </c>
      <c r="O382">
        <v>7692.77</v>
      </c>
      <c r="P382">
        <v>1158.8</v>
      </c>
      <c r="Q382">
        <v>0</v>
      </c>
      <c r="R382">
        <v>245.73699999999999</v>
      </c>
    </row>
    <row r="383" spans="1:18" x14ac:dyDescent="0.2">
      <c r="A383">
        <v>377</v>
      </c>
      <c r="B383" t="s">
        <v>201</v>
      </c>
      <c r="C383">
        <v>2017</v>
      </c>
      <c r="D383">
        <v>0</v>
      </c>
      <c r="E383">
        <v>1086.07</v>
      </c>
      <c r="F383">
        <v>30272.5</v>
      </c>
      <c r="G383">
        <v>567626</v>
      </c>
      <c r="H383">
        <v>878218</v>
      </c>
      <c r="I383">
        <v>220796</v>
      </c>
      <c r="J383">
        <v>126198</v>
      </c>
      <c r="K383">
        <v>138091</v>
      </c>
      <c r="L383">
        <v>85490.7</v>
      </c>
      <c r="M383">
        <v>23391.599999999999</v>
      </c>
      <c r="N383">
        <v>3971.1</v>
      </c>
      <c r="O383">
        <v>8827.25</v>
      </c>
      <c r="P383">
        <v>0</v>
      </c>
      <c r="Q383">
        <v>277.51799999999997</v>
      </c>
      <c r="R383">
        <v>229.96299999999999</v>
      </c>
    </row>
    <row r="384" spans="1:18" x14ac:dyDescent="0.2">
      <c r="A384">
        <v>378</v>
      </c>
      <c r="B384" t="s">
        <v>201</v>
      </c>
      <c r="C384">
        <v>2017</v>
      </c>
      <c r="D384">
        <v>0</v>
      </c>
      <c r="E384">
        <v>474.16399999999999</v>
      </c>
      <c r="F384">
        <v>41795.5</v>
      </c>
      <c r="G384">
        <v>543888</v>
      </c>
      <c r="H384">
        <v>876042</v>
      </c>
      <c r="I384">
        <v>220030</v>
      </c>
      <c r="J384">
        <v>162191</v>
      </c>
      <c r="K384">
        <v>131396</v>
      </c>
      <c r="L384">
        <v>90273.4</v>
      </c>
      <c r="M384">
        <v>17965.400000000001</v>
      </c>
      <c r="N384">
        <v>8283.1299999999992</v>
      </c>
      <c r="O384">
        <v>5215.83</v>
      </c>
      <c r="P384">
        <v>2052.9499999999998</v>
      </c>
      <c r="Q384">
        <v>0</v>
      </c>
      <c r="R384">
        <v>399.97300000000001</v>
      </c>
    </row>
    <row r="385" spans="1:18" x14ac:dyDescent="0.2">
      <c r="A385">
        <v>379</v>
      </c>
      <c r="B385" t="s">
        <v>201</v>
      </c>
      <c r="C385">
        <v>2017</v>
      </c>
      <c r="D385">
        <v>0</v>
      </c>
      <c r="E385">
        <v>4771.8100000000004</v>
      </c>
      <c r="F385">
        <v>33747.300000000003</v>
      </c>
      <c r="G385">
        <v>564929</v>
      </c>
      <c r="H385">
        <v>887831</v>
      </c>
      <c r="I385">
        <v>201965</v>
      </c>
      <c r="J385">
        <v>142939</v>
      </c>
      <c r="K385">
        <v>113484</v>
      </c>
      <c r="L385">
        <v>119016</v>
      </c>
      <c r="M385">
        <v>18479.599999999999</v>
      </c>
      <c r="N385">
        <v>3298.86</v>
      </c>
      <c r="O385">
        <v>7224.32</v>
      </c>
      <c r="P385">
        <v>1717.98</v>
      </c>
      <c r="Q385">
        <v>0</v>
      </c>
      <c r="R385">
        <v>0</v>
      </c>
    </row>
    <row r="386" spans="1:18" x14ac:dyDescent="0.2">
      <c r="A386">
        <v>380</v>
      </c>
      <c r="B386" t="s">
        <v>201</v>
      </c>
      <c r="C386">
        <v>2017</v>
      </c>
      <c r="D386">
        <v>0</v>
      </c>
      <c r="E386">
        <v>1973.75</v>
      </c>
      <c r="F386">
        <v>40883.4</v>
      </c>
      <c r="G386">
        <v>535471</v>
      </c>
      <c r="H386">
        <v>889035</v>
      </c>
      <c r="I386">
        <v>220750</v>
      </c>
      <c r="J386">
        <v>148970</v>
      </c>
      <c r="K386">
        <v>121874</v>
      </c>
      <c r="L386">
        <v>106986</v>
      </c>
      <c r="M386">
        <v>22371.7</v>
      </c>
      <c r="N386">
        <v>5790.05</v>
      </c>
      <c r="O386">
        <v>4534.37</v>
      </c>
      <c r="P386">
        <v>1153.24</v>
      </c>
      <c r="Q386">
        <v>0</v>
      </c>
      <c r="R386">
        <v>0</v>
      </c>
    </row>
    <row r="387" spans="1:18" x14ac:dyDescent="0.2">
      <c r="A387">
        <v>381</v>
      </c>
      <c r="B387" t="s">
        <v>201</v>
      </c>
      <c r="C387">
        <v>2017</v>
      </c>
      <c r="D387">
        <v>0</v>
      </c>
      <c r="E387">
        <v>1091.71</v>
      </c>
      <c r="F387">
        <v>21955.4</v>
      </c>
      <c r="G387">
        <v>579973</v>
      </c>
      <c r="H387">
        <v>884590</v>
      </c>
      <c r="I387">
        <v>210846</v>
      </c>
      <c r="J387">
        <v>143429</v>
      </c>
      <c r="K387">
        <v>114045</v>
      </c>
      <c r="L387">
        <v>94337.7</v>
      </c>
      <c r="M387">
        <v>32519.8</v>
      </c>
      <c r="N387">
        <v>6397.94</v>
      </c>
      <c r="O387">
        <v>4137.37</v>
      </c>
      <c r="P387">
        <v>0</v>
      </c>
      <c r="Q387">
        <v>0</v>
      </c>
      <c r="R387">
        <v>0</v>
      </c>
    </row>
    <row r="388" spans="1:18" x14ac:dyDescent="0.2">
      <c r="A388">
        <v>382</v>
      </c>
      <c r="B388" t="s">
        <v>201</v>
      </c>
      <c r="C388">
        <v>2017</v>
      </c>
      <c r="D388">
        <v>0</v>
      </c>
      <c r="E388">
        <v>3372.51</v>
      </c>
      <c r="F388">
        <v>30612.5</v>
      </c>
      <c r="G388">
        <v>573944</v>
      </c>
      <c r="H388">
        <v>898167</v>
      </c>
      <c r="I388">
        <v>185529</v>
      </c>
      <c r="J388">
        <v>149207</v>
      </c>
      <c r="K388">
        <v>128488</v>
      </c>
      <c r="L388">
        <v>88403.5</v>
      </c>
      <c r="M388">
        <v>17129.099999999999</v>
      </c>
      <c r="N388">
        <v>4451.5200000000004</v>
      </c>
      <c r="O388">
        <v>8502.11</v>
      </c>
      <c r="P388">
        <v>0</v>
      </c>
      <c r="Q388">
        <v>0</v>
      </c>
      <c r="R388">
        <v>359.435</v>
      </c>
    </row>
    <row r="389" spans="1:18" x14ac:dyDescent="0.2">
      <c r="A389">
        <v>383</v>
      </c>
      <c r="B389" t="s">
        <v>201</v>
      </c>
      <c r="C389">
        <v>2017</v>
      </c>
      <c r="D389">
        <v>0</v>
      </c>
      <c r="E389">
        <v>3561.4</v>
      </c>
      <c r="F389">
        <v>23350.5</v>
      </c>
      <c r="G389">
        <v>512139</v>
      </c>
      <c r="H389">
        <v>950610</v>
      </c>
      <c r="I389">
        <v>186773</v>
      </c>
      <c r="J389">
        <v>145621</v>
      </c>
      <c r="K389">
        <v>122749</v>
      </c>
      <c r="L389">
        <v>105340</v>
      </c>
      <c r="M389">
        <v>28642.7</v>
      </c>
      <c r="N389">
        <v>5988.69</v>
      </c>
      <c r="O389">
        <v>7193.91</v>
      </c>
      <c r="P389">
        <v>361.23099999999999</v>
      </c>
      <c r="Q389">
        <v>584.76199999999994</v>
      </c>
      <c r="R389">
        <v>0</v>
      </c>
    </row>
    <row r="390" spans="1:18" x14ac:dyDescent="0.2">
      <c r="A390">
        <v>384</v>
      </c>
      <c r="B390" t="s">
        <v>201</v>
      </c>
      <c r="C390">
        <v>2017</v>
      </c>
      <c r="D390">
        <v>0</v>
      </c>
      <c r="E390">
        <v>3134.77</v>
      </c>
      <c r="F390">
        <v>23052.9</v>
      </c>
      <c r="G390">
        <v>551043</v>
      </c>
      <c r="H390">
        <v>869178</v>
      </c>
      <c r="I390">
        <v>236403</v>
      </c>
      <c r="J390">
        <v>159669</v>
      </c>
      <c r="K390">
        <v>120496</v>
      </c>
      <c r="L390">
        <v>104692</v>
      </c>
      <c r="M390">
        <v>18768.7</v>
      </c>
      <c r="N390">
        <v>6877.65</v>
      </c>
      <c r="O390">
        <v>5926.43</v>
      </c>
      <c r="P390">
        <v>0</v>
      </c>
      <c r="Q390">
        <v>0</v>
      </c>
      <c r="R390">
        <v>0</v>
      </c>
    </row>
    <row r="391" spans="1:18" x14ac:dyDescent="0.2">
      <c r="A391">
        <v>385</v>
      </c>
      <c r="B391" t="s">
        <v>201</v>
      </c>
      <c r="C391">
        <v>2017</v>
      </c>
      <c r="D391">
        <v>0</v>
      </c>
      <c r="E391">
        <v>3895.36</v>
      </c>
      <c r="F391">
        <v>33851.699999999997</v>
      </c>
      <c r="G391">
        <v>582511</v>
      </c>
      <c r="H391">
        <v>864321</v>
      </c>
      <c r="I391">
        <v>195488</v>
      </c>
      <c r="J391">
        <v>154161</v>
      </c>
      <c r="K391">
        <v>143819</v>
      </c>
      <c r="L391">
        <v>100279</v>
      </c>
      <c r="M391">
        <v>11301.2</v>
      </c>
      <c r="N391">
        <v>2679.81</v>
      </c>
      <c r="O391">
        <v>7569.95</v>
      </c>
      <c r="P391">
        <v>0</v>
      </c>
      <c r="Q391">
        <v>662.82399999999996</v>
      </c>
      <c r="R391">
        <v>0</v>
      </c>
    </row>
    <row r="392" spans="1:18" x14ac:dyDescent="0.2">
      <c r="A392">
        <v>386</v>
      </c>
      <c r="B392" t="s">
        <v>201</v>
      </c>
      <c r="C392">
        <v>2017</v>
      </c>
      <c r="D392">
        <v>0</v>
      </c>
      <c r="E392">
        <v>906.82100000000003</v>
      </c>
      <c r="F392">
        <v>38621.199999999997</v>
      </c>
      <c r="G392">
        <v>544643</v>
      </c>
      <c r="H392">
        <v>877783</v>
      </c>
      <c r="I392">
        <v>215543</v>
      </c>
      <c r="J392">
        <v>149532</v>
      </c>
      <c r="K392">
        <v>125145</v>
      </c>
      <c r="L392">
        <v>104241</v>
      </c>
      <c r="M392">
        <v>24891.4</v>
      </c>
      <c r="N392">
        <v>7840.78</v>
      </c>
      <c r="O392">
        <v>5648.94</v>
      </c>
      <c r="P392">
        <v>1980.76</v>
      </c>
      <c r="Q392">
        <v>425.26499999999999</v>
      </c>
      <c r="R392">
        <v>0</v>
      </c>
    </row>
    <row r="393" spans="1:18" x14ac:dyDescent="0.2">
      <c r="A393">
        <v>387</v>
      </c>
      <c r="B393" t="s">
        <v>201</v>
      </c>
      <c r="C393">
        <v>2017</v>
      </c>
      <c r="D393">
        <v>0</v>
      </c>
      <c r="E393">
        <v>968.90300000000002</v>
      </c>
      <c r="F393">
        <v>31474.5</v>
      </c>
      <c r="G393">
        <v>564122</v>
      </c>
      <c r="H393">
        <v>894512</v>
      </c>
      <c r="I393">
        <v>207134</v>
      </c>
      <c r="J393">
        <v>138339</v>
      </c>
      <c r="K393">
        <v>117306</v>
      </c>
      <c r="L393">
        <v>91181.5</v>
      </c>
      <c r="M393">
        <v>29340</v>
      </c>
      <c r="N393">
        <v>8354.2900000000009</v>
      </c>
      <c r="O393">
        <v>9954.65</v>
      </c>
      <c r="P393">
        <v>1967.11</v>
      </c>
      <c r="Q393">
        <v>180.67400000000001</v>
      </c>
      <c r="R393">
        <v>0</v>
      </c>
    </row>
    <row r="394" spans="1:18" x14ac:dyDescent="0.2">
      <c r="A394">
        <v>388</v>
      </c>
      <c r="B394" t="s">
        <v>201</v>
      </c>
      <c r="C394">
        <v>2017</v>
      </c>
      <c r="D394">
        <v>0</v>
      </c>
      <c r="E394">
        <v>3737.41</v>
      </c>
      <c r="F394">
        <v>33186.5</v>
      </c>
      <c r="G394">
        <v>531481</v>
      </c>
      <c r="H394">
        <v>907555</v>
      </c>
      <c r="I394">
        <v>201075</v>
      </c>
      <c r="J394">
        <v>144676</v>
      </c>
      <c r="K394">
        <v>148176</v>
      </c>
      <c r="L394">
        <v>86495.9</v>
      </c>
      <c r="M394">
        <v>21856.9</v>
      </c>
      <c r="N394">
        <v>12730.2</v>
      </c>
      <c r="O394">
        <v>4932.74</v>
      </c>
      <c r="P394">
        <v>0</v>
      </c>
      <c r="Q394">
        <v>0</v>
      </c>
      <c r="R394">
        <v>0</v>
      </c>
    </row>
    <row r="395" spans="1:18" x14ac:dyDescent="0.2">
      <c r="A395">
        <v>389</v>
      </c>
      <c r="B395" t="s">
        <v>201</v>
      </c>
      <c r="C395">
        <v>2017</v>
      </c>
      <c r="D395">
        <v>0</v>
      </c>
      <c r="E395">
        <v>715.69600000000003</v>
      </c>
      <c r="F395">
        <v>38059</v>
      </c>
      <c r="G395">
        <v>552776</v>
      </c>
      <c r="H395">
        <v>887594</v>
      </c>
      <c r="I395">
        <v>213064</v>
      </c>
      <c r="J395">
        <v>145200</v>
      </c>
      <c r="K395">
        <v>108811</v>
      </c>
      <c r="L395">
        <v>107002</v>
      </c>
      <c r="M395">
        <v>20684.2</v>
      </c>
      <c r="N395">
        <v>10261.9</v>
      </c>
      <c r="O395">
        <v>10394.299999999999</v>
      </c>
      <c r="P395">
        <v>567.81399999999996</v>
      </c>
      <c r="Q395">
        <v>0</v>
      </c>
      <c r="R395">
        <v>202.90199999999999</v>
      </c>
    </row>
    <row r="396" spans="1:18" x14ac:dyDescent="0.2">
      <c r="A396">
        <v>390</v>
      </c>
      <c r="B396" t="s">
        <v>201</v>
      </c>
      <c r="C396">
        <v>2017</v>
      </c>
      <c r="D396">
        <v>0</v>
      </c>
      <c r="E396">
        <v>955.03</v>
      </c>
      <c r="F396">
        <v>49123.6</v>
      </c>
      <c r="G396">
        <v>553958</v>
      </c>
      <c r="H396">
        <v>866274</v>
      </c>
      <c r="I396">
        <v>202119</v>
      </c>
      <c r="J396">
        <v>158937</v>
      </c>
      <c r="K396">
        <v>130174</v>
      </c>
      <c r="L396">
        <v>99578.8</v>
      </c>
      <c r="M396">
        <v>21838.400000000001</v>
      </c>
      <c r="N396">
        <v>7076.12</v>
      </c>
      <c r="O396">
        <v>4702.41</v>
      </c>
      <c r="P396">
        <v>958.59299999999996</v>
      </c>
      <c r="Q396">
        <v>614.70100000000002</v>
      </c>
      <c r="R396">
        <v>0</v>
      </c>
    </row>
    <row r="397" spans="1:18" x14ac:dyDescent="0.2">
      <c r="A397">
        <v>391</v>
      </c>
      <c r="B397" t="s">
        <v>201</v>
      </c>
      <c r="C397">
        <v>2017</v>
      </c>
      <c r="D397">
        <v>0</v>
      </c>
      <c r="E397">
        <v>1473.39</v>
      </c>
      <c r="F397">
        <v>34932.9</v>
      </c>
      <c r="G397">
        <v>539108</v>
      </c>
      <c r="H397">
        <v>922906</v>
      </c>
      <c r="I397">
        <v>194458</v>
      </c>
      <c r="J397">
        <v>143820</v>
      </c>
      <c r="K397">
        <v>113929</v>
      </c>
      <c r="L397">
        <v>103971</v>
      </c>
      <c r="M397">
        <v>23653.8</v>
      </c>
      <c r="N397">
        <v>7212.07</v>
      </c>
      <c r="O397">
        <v>12014.2</v>
      </c>
      <c r="P397">
        <v>1634.97</v>
      </c>
      <c r="Q397">
        <v>0</v>
      </c>
      <c r="R397">
        <v>333.03500000000003</v>
      </c>
    </row>
    <row r="398" spans="1:18" x14ac:dyDescent="0.2">
      <c r="A398">
        <v>392</v>
      </c>
      <c r="B398" t="s">
        <v>201</v>
      </c>
      <c r="C398">
        <v>2017</v>
      </c>
      <c r="D398">
        <v>0</v>
      </c>
      <c r="E398">
        <v>880.06899999999996</v>
      </c>
      <c r="F398">
        <v>29260.799999999999</v>
      </c>
      <c r="G398">
        <v>528144</v>
      </c>
      <c r="H398">
        <v>903473</v>
      </c>
      <c r="I398">
        <v>188252</v>
      </c>
      <c r="J398">
        <v>187574</v>
      </c>
      <c r="K398">
        <v>114461</v>
      </c>
      <c r="L398">
        <v>107308</v>
      </c>
      <c r="M398">
        <v>15512.1</v>
      </c>
      <c r="N398">
        <v>8835.7099999999991</v>
      </c>
      <c r="O398">
        <v>9978.92</v>
      </c>
      <c r="P398">
        <v>0</v>
      </c>
      <c r="Q398">
        <v>0</v>
      </c>
      <c r="R398">
        <v>83.3352</v>
      </c>
    </row>
    <row r="399" spans="1:18" x14ac:dyDescent="0.2">
      <c r="A399">
        <v>393</v>
      </c>
      <c r="B399" t="s">
        <v>201</v>
      </c>
      <c r="C399">
        <v>2017</v>
      </c>
      <c r="D399">
        <v>0</v>
      </c>
      <c r="E399">
        <v>5659.71</v>
      </c>
      <c r="F399">
        <v>32241.200000000001</v>
      </c>
      <c r="G399">
        <v>541003</v>
      </c>
      <c r="H399">
        <v>914613</v>
      </c>
      <c r="I399">
        <v>209650</v>
      </c>
      <c r="J399">
        <v>142832</v>
      </c>
      <c r="K399">
        <v>121984</v>
      </c>
      <c r="L399">
        <v>87430.1</v>
      </c>
      <c r="M399">
        <v>25902.7</v>
      </c>
      <c r="N399">
        <v>8925.9699999999993</v>
      </c>
      <c r="O399">
        <v>4142.28</v>
      </c>
      <c r="P399">
        <v>1576.74</v>
      </c>
      <c r="Q399">
        <v>510.12200000000001</v>
      </c>
      <c r="R399">
        <v>0</v>
      </c>
    </row>
    <row r="400" spans="1:18" x14ac:dyDescent="0.2">
      <c r="A400">
        <v>394</v>
      </c>
      <c r="B400" t="s">
        <v>201</v>
      </c>
      <c r="C400">
        <v>2017</v>
      </c>
      <c r="D400">
        <v>0</v>
      </c>
      <c r="E400">
        <v>1051.67</v>
      </c>
      <c r="F400">
        <v>32073</v>
      </c>
      <c r="G400">
        <v>567018</v>
      </c>
      <c r="H400">
        <v>912355</v>
      </c>
      <c r="I400">
        <v>196592</v>
      </c>
      <c r="J400">
        <v>148087</v>
      </c>
      <c r="K400">
        <v>128730</v>
      </c>
      <c r="L400">
        <v>79266.600000000006</v>
      </c>
      <c r="M400">
        <v>13627.1</v>
      </c>
      <c r="N400">
        <v>10455.5</v>
      </c>
      <c r="O400">
        <v>3131.39</v>
      </c>
      <c r="P400">
        <v>0</v>
      </c>
      <c r="Q400">
        <v>652.822</v>
      </c>
      <c r="R400">
        <v>0</v>
      </c>
    </row>
    <row r="401" spans="1:18" x14ac:dyDescent="0.2">
      <c r="A401">
        <v>395</v>
      </c>
      <c r="B401" t="s">
        <v>201</v>
      </c>
      <c r="C401">
        <v>2017</v>
      </c>
      <c r="D401">
        <v>0</v>
      </c>
      <c r="E401">
        <v>2373.9699999999998</v>
      </c>
      <c r="F401">
        <v>23158.5</v>
      </c>
      <c r="G401">
        <v>575875</v>
      </c>
      <c r="H401">
        <v>904403</v>
      </c>
      <c r="I401">
        <v>201232</v>
      </c>
      <c r="J401">
        <v>133905</v>
      </c>
      <c r="K401">
        <v>132496</v>
      </c>
      <c r="L401">
        <v>98123.199999999997</v>
      </c>
      <c r="M401">
        <v>11661</v>
      </c>
      <c r="N401">
        <v>10482.5</v>
      </c>
      <c r="O401">
        <v>4246.13</v>
      </c>
      <c r="P401">
        <v>0</v>
      </c>
      <c r="Q401">
        <v>0</v>
      </c>
      <c r="R401">
        <v>0</v>
      </c>
    </row>
    <row r="402" spans="1:18" x14ac:dyDescent="0.2">
      <c r="A402">
        <v>396</v>
      </c>
      <c r="B402" t="s">
        <v>201</v>
      </c>
      <c r="C402">
        <v>2017</v>
      </c>
      <c r="D402">
        <v>0</v>
      </c>
      <c r="E402">
        <v>4623.67</v>
      </c>
      <c r="F402">
        <v>32361.599999999999</v>
      </c>
      <c r="G402">
        <v>561220</v>
      </c>
      <c r="H402">
        <v>863246</v>
      </c>
      <c r="I402">
        <v>209075</v>
      </c>
      <c r="J402">
        <v>153799</v>
      </c>
      <c r="K402">
        <v>130071</v>
      </c>
      <c r="L402">
        <v>104639</v>
      </c>
      <c r="M402">
        <v>18754.3</v>
      </c>
      <c r="N402">
        <v>6137.35</v>
      </c>
      <c r="O402">
        <v>7447.57</v>
      </c>
      <c r="P402">
        <v>1635.02</v>
      </c>
      <c r="Q402">
        <v>744.76</v>
      </c>
      <c r="R402">
        <v>0</v>
      </c>
    </row>
    <row r="403" spans="1:18" x14ac:dyDescent="0.2">
      <c r="A403">
        <v>397</v>
      </c>
      <c r="B403" t="s">
        <v>201</v>
      </c>
      <c r="C403">
        <v>2017</v>
      </c>
      <c r="D403">
        <v>0</v>
      </c>
      <c r="E403">
        <v>2432.92</v>
      </c>
      <c r="F403">
        <v>25397.1</v>
      </c>
      <c r="G403">
        <v>542939</v>
      </c>
      <c r="H403">
        <v>919292</v>
      </c>
      <c r="I403">
        <v>204147</v>
      </c>
      <c r="J403">
        <v>135086</v>
      </c>
      <c r="K403">
        <v>126242</v>
      </c>
      <c r="L403">
        <v>107012</v>
      </c>
      <c r="M403">
        <v>25824.5</v>
      </c>
      <c r="N403">
        <v>2498.7600000000002</v>
      </c>
      <c r="O403">
        <v>12670.1</v>
      </c>
      <c r="P403">
        <v>0</v>
      </c>
      <c r="Q403">
        <v>106.843</v>
      </c>
      <c r="R403">
        <v>0</v>
      </c>
    </row>
    <row r="404" spans="1:18" x14ac:dyDescent="0.2">
      <c r="A404">
        <v>398</v>
      </c>
      <c r="B404" t="s">
        <v>201</v>
      </c>
      <c r="C404">
        <v>2017</v>
      </c>
      <c r="D404">
        <v>0</v>
      </c>
      <c r="E404">
        <v>3370.99</v>
      </c>
      <c r="F404">
        <v>32276.7</v>
      </c>
      <c r="G404">
        <v>546632</v>
      </c>
      <c r="H404">
        <v>881749</v>
      </c>
      <c r="I404">
        <v>209583</v>
      </c>
      <c r="J404">
        <v>176061</v>
      </c>
      <c r="K404">
        <v>112807</v>
      </c>
      <c r="L404">
        <v>97210.5</v>
      </c>
      <c r="M404">
        <v>15357.9</v>
      </c>
      <c r="N404">
        <v>11781</v>
      </c>
      <c r="O404">
        <v>8788.1200000000008</v>
      </c>
      <c r="P404">
        <v>1613.66</v>
      </c>
      <c r="Q404">
        <v>0</v>
      </c>
      <c r="R404">
        <v>365.67700000000002</v>
      </c>
    </row>
    <row r="405" spans="1:18" x14ac:dyDescent="0.2">
      <c r="A405">
        <v>399</v>
      </c>
      <c r="B405" t="s">
        <v>201</v>
      </c>
      <c r="C405">
        <v>2017</v>
      </c>
      <c r="D405">
        <v>0</v>
      </c>
      <c r="E405">
        <v>2773.63</v>
      </c>
      <c r="F405">
        <v>31961.5</v>
      </c>
      <c r="G405">
        <v>582668</v>
      </c>
      <c r="H405">
        <v>870966</v>
      </c>
      <c r="I405">
        <v>213283</v>
      </c>
      <c r="J405">
        <v>132044</v>
      </c>
      <c r="K405">
        <v>135667</v>
      </c>
      <c r="L405">
        <v>99368.2</v>
      </c>
      <c r="M405">
        <v>15478.9</v>
      </c>
      <c r="N405">
        <v>8949.83</v>
      </c>
      <c r="O405">
        <v>6050.81</v>
      </c>
      <c r="P405">
        <v>1416.58</v>
      </c>
      <c r="Q405">
        <v>0</v>
      </c>
      <c r="R405">
        <v>0</v>
      </c>
    </row>
    <row r="406" spans="1:18" x14ac:dyDescent="0.2">
      <c r="A406">
        <v>400</v>
      </c>
      <c r="B406" t="s">
        <v>201</v>
      </c>
      <c r="C406">
        <v>2017</v>
      </c>
      <c r="D406">
        <v>0</v>
      </c>
      <c r="E406">
        <v>1342.32</v>
      </c>
      <c r="F406">
        <v>58224.1</v>
      </c>
      <c r="G406">
        <v>538867</v>
      </c>
      <c r="H406">
        <v>898547</v>
      </c>
      <c r="I406">
        <v>213398</v>
      </c>
      <c r="J406">
        <v>122808</v>
      </c>
      <c r="K406">
        <v>142565</v>
      </c>
      <c r="L406">
        <v>87894.6</v>
      </c>
      <c r="M406">
        <v>23061.1</v>
      </c>
      <c r="N406">
        <v>3906.79</v>
      </c>
      <c r="O406">
        <v>6154.3</v>
      </c>
      <c r="P406">
        <v>0</v>
      </c>
      <c r="Q406">
        <v>713.77800000000002</v>
      </c>
      <c r="R406">
        <v>165.34700000000001</v>
      </c>
    </row>
    <row r="407" spans="1:18" x14ac:dyDescent="0.2">
      <c r="A407">
        <v>401</v>
      </c>
      <c r="B407" t="s">
        <v>201</v>
      </c>
      <c r="C407">
        <v>2017</v>
      </c>
      <c r="D407">
        <v>0</v>
      </c>
      <c r="E407">
        <v>5320.41</v>
      </c>
      <c r="F407">
        <v>28854.2</v>
      </c>
      <c r="G407">
        <v>543194</v>
      </c>
      <c r="H407">
        <v>877892</v>
      </c>
      <c r="I407">
        <v>217146</v>
      </c>
      <c r="J407">
        <v>148687</v>
      </c>
      <c r="K407">
        <v>124014</v>
      </c>
      <c r="L407">
        <v>94831.6</v>
      </c>
      <c r="M407">
        <v>40185.699999999997</v>
      </c>
      <c r="N407">
        <v>5897.42</v>
      </c>
      <c r="O407">
        <v>11074.2</v>
      </c>
      <c r="P407">
        <v>0</v>
      </c>
      <c r="Q407">
        <v>0</v>
      </c>
      <c r="R407">
        <v>0</v>
      </c>
    </row>
    <row r="408" spans="1:18" x14ac:dyDescent="0.2">
      <c r="A408">
        <v>402</v>
      </c>
      <c r="B408" t="s">
        <v>201</v>
      </c>
      <c r="C408">
        <v>2017</v>
      </c>
      <c r="D408">
        <v>0</v>
      </c>
      <c r="E408">
        <v>1260.52</v>
      </c>
      <c r="F408">
        <v>30300.6</v>
      </c>
      <c r="G408">
        <v>560182</v>
      </c>
      <c r="H408">
        <v>914591</v>
      </c>
      <c r="I408">
        <v>193309</v>
      </c>
      <c r="J408">
        <v>135242</v>
      </c>
      <c r="K408">
        <v>136153</v>
      </c>
      <c r="L408">
        <v>100671</v>
      </c>
      <c r="M408">
        <v>18762.3</v>
      </c>
      <c r="N408">
        <v>4663.34</v>
      </c>
      <c r="O408">
        <v>6081.76</v>
      </c>
      <c r="P408">
        <v>437.142</v>
      </c>
      <c r="Q408">
        <v>0</v>
      </c>
      <c r="R408">
        <v>431.21499999999997</v>
      </c>
    </row>
    <row r="409" spans="1:18" x14ac:dyDescent="0.2">
      <c r="A409">
        <v>403</v>
      </c>
      <c r="B409" t="s">
        <v>201</v>
      </c>
      <c r="C409">
        <v>2017</v>
      </c>
      <c r="D409">
        <v>0</v>
      </c>
      <c r="E409">
        <v>1850.85</v>
      </c>
      <c r="F409">
        <v>25244.3</v>
      </c>
      <c r="G409">
        <v>562868</v>
      </c>
      <c r="H409">
        <v>864117</v>
      </c>
      <c r="I409">
        <v>217809</v>
      </c>
      <c r="J409">
        <v>159413</v>
      </c>
      <c r="K409">
        <v>152344</v>
      </c>
      <c r="L409">
        <v>80319</v>
      </c>
      <c r="M409">
        <v>13123.3</v>
      </c>
      <c r="N409">
        <v>11224.2</v>
      </c>
      <c r="O409">
        <v>4527.74</v>
      </c>
      <c r="P409">
        <v>704.41499999999996</v>
      </c>
      <c r="Q409">
        <v>663.98</v>
      </c>
      <c r="R409">
        <v>0</v>
      </c>
    </row>
    <row r="410" spans="1:18" x14ac:dyDescent="0.2">
      <c r="A410">
        <v>404</v>
      </c>
      <c r="B410" t="s">
        <v>201</v>
      </c>
      <c r="C410">
        <v>2017</v>
      </c>
      <c r="D410">
        <v>0</v>
      </c>
      <c r="E410">
        <v>776.29300000000001</v>
      </c>
      <c r="F410">
        <v>38552.699999999997</v>
      </c>
      <c r="G410">
        <v>529039</v>
      </c>
      <c r="H410">
        <v>914310</v>
      </c>
      <c r="I410">
        <v>207102</v>
      </c>
      <c r="J410">
        <v>150191</v>
      </c>
      <c r="K410">
        <v>115207</v>
      </c>
      <c r="L410">
        <v>100779</v>
      </c>
      <c r="M410">
        <v>20459.7</v>
      </c>
      <c r="N410">
        <v>8251.06</v>
      </c>
      <c r="O410">
        <v>3186.34</v>
      </c>
      <c r="P410">
        <v>1684.57</v>
      </c>
      <c r="Q410">
        <v>719.99800000000005</v>
      </c>
      <c r="R410">
        <v>369.68</v>
      </c>
    </row>
    <row r="411" spans="1:18" x14ac:dyDescent="0.2">
      <c r="A411">
        <v>405</v>
      </c>
      <c r="B411" t="s">
        <v>201</v>
      </c>
      <c r="C411">
        <v>2017</v>
      </c>
      <c r="D411">
        <v>0</v>
      </c>
      <c r="E411">
        <v>35.5488</v>
      </c>
      <c r="F411">
        <v>24957.5</v>
      </c>
      <c r="G411">
        <v>547200</v>
      </c>
      <c r="H411">
        <v>869167</v>
      </c>
      <c r="I411">
        <v>223215</v>
      </c>
      <c r="J411">
        <v>162981</v>
      </c>
      <c r="K411">
        <v>135200</v>
      </c>
      <c r="L411">
        <v>91662.399999999994</v>
      </c>
      <c r="M411">
        <v>17740.400000000001</v>
      </c>
      <c r="N411">
        <v>10997.2</v>
      </c>
      <c r="O411">
        <v>7226.09</v>
      </c>
      <c r="P411">
        <v>2627.95</v>
      </c>
      <c r="Q411">
        <v>0</v>
      </c>
      <c r="R411">
        <v>287.16300000000001</v>
      </c>
    </row>
    <row r="412" spans="1:18" x14ac:dyDescent="0.2">
      <c r="A412">
        <v>406</v>
      </c>
      <c r="B412" t="s">
        <v>201</v>
      </c>
      <c r="C412">
        <v>2017</v>
      </c>
      <c r="D412">
        <v>0</v>
      </c>
      <c r="E412">
        <v>4535.6899999999996</v>
      </c>
      <c r="F412">
        <v>35098.400000000001</v>
      </c>
      <c r="G412">
        <v>556263</v>
      </c>
      <c r="H412">
        <v>896251</v>
      </c>
      <c r="I412">
        <v>192935</v>
      </c>
      <c r="J412">
        <v>169125</v>
      </c>
      <c r="K412">
        <v>124105</v>
      </c>
      <c r="L412">
        <v>74859</v>
      </c>
      <c r="M412">
        <v>27317.4</v>
      </c>
      <c r="N412">
        <v>5887.13</v>
      </c>
      <c r="O412">
        <v>12316.9</v>
      </c>
      <c r="P412">
        <v>0</v>
      </c>
      <c r="Q412">
        <v>0</v>
      </c>
      <c r="R412">
        <v>0</v>
      </c>
    </row>
    <row r="413" spans="1:18" x14ac:dyDescent="0.2">
      <c r="A413">
        <v>407</v>
      </c>
      <c r="B413" t="s">
        <v>201</v>
      </c>
      <c r="C413">
        <v>2017</v>
      </c>
      <c r="D413">
        <v>0</v>
      </c>
      <c r="E413">
        <v>3280.39</v>
      </c>
      <c r="F413">
        <v>35976.300000000003</v>
      </c>
      <c r="G413">
        <v>549525</v>
      </c>
      <c r="H413">
        <v>897459</v>
      </c>
      <c r="I413">
        <v>210537</v>
      </c>
      <c r="J413">
        <v>164837</v>
      </c>
      <c r="K413">
        <v>109421</v>
      </c>
      <c r="L413">
        <v>90315.8</v>
      </c>
      <c r="M413">
        <v>21392</v>
      </c>
      <c r="N413">
        <v>4990.75</v>
      </c>
      <c r="O413">
        <v>8834.11</v>
      </c>
      <c r="P413">
        <v>0</v>
      </c>
      <c r="Q413">
        <v>427.22300000000001</v>
      </c>
      <c r="R413">
        <v>0</v>
      </c>
    </row>
    <row r="414" spans="1:18" x14ac:dyDescent="0.2">
      <c r="A414">
        <v>408</v>
      </c>
      <c r="B414" t="s">
        <v>201</v>
      </c>
      <c r="C414">
        <v>2017</v>
      </c>
      <c r="D414">
        <v>0</v>
      </c>
      <c r="E414">
        <v>292.00700000000001</v>
      </c>
      <c r="F414">
        <v>25059.599999999999</v>
      </c>
      <c r="G414">
        <v>569688</v>
      </c>
      <c r="H414">
        <v>870104</v>
      </c>
      <c r="I414">
        <v>226274</v>
      </c>
      <c r="J414">
        <v>148769</v>
      </c>
      <c r="K414">
        <v>124459</v>
      </c>
      <c r="L414">
        <v>94359</v>
      </c>
      <c r="M414">
        <v>26444</v>
      </c>
      <c r="N414">
        <v>7310.19</v>
      </c>
      <c r="O414">
        <v>5184.2</v>
      </c>
      <c r="P414">
        <v>0</v>
      </c>
      <c r="Q414">
        <v>0</v>
      </c>
      <c r="R414">
        <v>0</v>
      </c>
    </row>
    <row r="415" spans="1:18" x14ac:dyDescent="0.2">
      <c r="A415">
        <v>409</v>
      </c>
      <c r="B415" t="s">
        <v>201</v>
      </c>
      <c r="C415">
        <v>2017</v>
      </c>
      <c r="D415">
        <v>0</v>
      </c>
      <c r="E415">
        <v>4141.7</v>
      </c>
      <c r="F415">
        <v>20929.099999999999</v>
      </c>
      <c r="G415">
        <v>530233</v>
      </c>
      <c r="H415">
        <v>872392</v>
      </c>
      <c r="I415">
        <v>270132</v>
      </c>
      <c r="J415">
        <v>151509</v>
      </c>
      <c r="K415">
        <v>128500</v>
      </c>
      <c r="L415">
        <v>80140.899999999994</v>
      </c>
      <c r="M415">
        <v>23242.2</v>
      </c>
      <c r="N415">
        <v>7284.03</v>
      </c>
      <c r="O415">
        <v>6482.54</v>
      </c>
      <c r="P415">
        <v>0</v>
      </c>
      <c r="Q415">
        <v>0</v>
      </c>
      <c r="R415">
        <v>439.38600000000002</v>
      </c>
    </row>
    <row r="416" spans="1:18" x14ac:dyDescent="0.2">
      <c r="A416">
        <v>410</v>
      </c>
      <c r="B416" t="s">
        <v>201</v>
      </c>
      <c r="C416">
        <v>2017</v>
      </c>
      <c r="D416">
        <v>0</v>
      </c>
      <c r="E416">
        <v>1413.65</v>
      </c>
      <c r="F416">
        <v>30991.599999999999</v>
      </c>
      <c r="G416">
        <v>540139</v>
      </c>
      <c r="H416">
        <v>893569</v>
      </c>
      <c r="I416">
        <v>220751</v>
      </c>
      <c r="J416">
        <v>157929</v>
      </c>
      <c r="K416">
        <v>115194</v>
      </c>
      <c r="L416">
        <v>93948.1</v>
      </c>
      <c r="M416">
        <v>26048</v>
      </c>
      <c r="N416">
        <v>10899</v>
      </c>
      <c r="O416">
        <v>3862.86</v>
      </c>
      <c r="P416">
        <v>1466.93</v>
      </c>
      <c r="Q416">
        <v>0</v>
      </c>
      <c r="R416">
        <v>0</v>
      </c>
    </row>
    <row r="417" spans="1:18" x14ac:dyDescent="0.2">
      <c r="A417">
        <v>411</v>
      </c>
      <c r="B417" t="s">
        <v>201</v>
      </c>
      <c r="C417">
        <v>2017</v>
      </c>
      <c r="D417">
        <v>0</v>
      </c>
      <c r="E417">
        <v>891.09100000000001</v>
      </c>
      <c r="F417">
        <v>29859.8</v>
      </c>
      <c r="G417">
        <v>586059</v>
      </c>
      <c r="H417">
        <v>861808</v>
      </c>
      <c r="I417">
        <v>206943</v>
      </c>
      <c r="J417">
        <v>162584</v>
      </c>
      <c r="K417">
        <v>121613</v>
      </c>
      <c r="L417">
        <v>93511.3</v>
      </c>
      <c r="M417">
        <v>16422.3</v>
      </c>
      <c r="N417">
        <v>5919.14</v>
      </c>
      <c r="O417">
        <v>9829.81</v>
      </c>
      <c r="P417">
        <v>1222.6199999999999</v>
      </c>
      <c r="Q417">
        <v>0</v>
      </c>
      <c r="R417">
        <v>449.18700000000001</v>
      </c>
    </row>
    <row r="418" spans="1:18" x14ac:dyDescent="0.2">
      <c r="A418">
        <v>412</v>
      </c>
      <c r="B418" t="s">
        <v>201</v>
      </c>
      <c r="C418">
        <v>2017</v>
      </c>
      <c r="D418">
        <v>0</v>
      </c>
      <c r="E418">
        <v>3787.34</v>
      </c>
      <c r="F418">
        <v>27226</v>
      </c>
      <c r="G418">
        <v>562648</v>
      </c>
      <c r="H418">
        <v>908293</v>
      </c>
      <c r="I418">
        <v>217872</v>
      </c>
      <c r="J418">
        <v>126114</v>
      </c>
      <c r="K418">
        <v>122153</v>
      </c>
      <c r="L418">
        <v>92117.2</v>
      </c>
      <c r="M418">
        <v>15905.9</v>
      </c>
      <c r="N418">
        <v>6560</v>
      </c>
      <c r="O418">
        <v>9405.17</v>
      </c>
      <c r="P418">
        <v>1398.08</v>
      </c>
      <c r="Q418">
        <v>584.99099999999999</v>
      </c>
      <c r="R418">
        <v>0</v>
      </c>
    </row>
    <row r="419" spans="1:18" x14ac:dyDescent="0.2">
      <c r="A419">
        <v>413</v>
      </c>
      <c r="B419" t="s">
        <v>201</v>
      </c>
      <c r="C419">
        <v>2017</v>
      </c>
      <c r="D419">
        <v>0</v>
      </c>
      <c r="E419">
        <v>1627.59</v>
      </c>
      <c r="F419">
        <v>27817</v>
      </c>
      <c r="G419">
        <v>535231</v>
      </c>
      <c r="H419">
        <v>918770</v>
      </c>
      <c r="I419">
        <v>225790</v>
      </c>
      <c r="J419">
        <v>155577</v>
      </c>
      <c r="K419">
        <v>112266</v>
      </c>
      <c r="L419">
        <v>89148.6</v>
      </c>
      <c r="M419">
        <v>20019.3</v>
      </c>
      <c r="N419">
        <v>7492.33</v>
      </c>
      <c r="O419">
        <v>2560.83</v>
      </c>
      <c r="P419">
        <v>0</v>
      </c>
      <c r="Q419">
        <v>644.95899999999995</v>
      </c>
      <c r="R419">
        <v>0</v>
      </c>
    </row>
    <row r="420" spans="1:18" x14ac:dyDescent="0.2">
      <c r="A420">
        <v>414</v>
      </c>
      <c r="B420" t="s">
        <v>201</v>
      </c>
      <c r="C420">
        <v>2017</v>
      </c>
      <c r="D420">
        <v>0</v>
      </c>
      <c r="E420">
        <v>3151.31</v>
      </c>
      <c r="F420">
        <v>31384.400000000001</v>
      </c>
      <c r="G420">
        <v>545814</v>
      </c>
      <c r="H420">
        <v>901472</v>
      </c>
      <c r="I420">
        <v>222453</v>
      </c>
      <c r="J420">
        <v>138132</v>
      </c>
      <c r="K420">
        <v>115057</v>
      </c>
      <c r="L420">
        <v>102442</v>
      </c>
      <c r="M420">
        <v>21713.200000000001</v>
      </c>
      <c r="N420">
        <v>1549.67</v>
      </c>
      <c r="O420">
        <v>9767.68</v>
      </c>
      <c r="P420">
        <v>2320.04</v>
      </c>
      <c r="Q420">
        <v>0</v>
      </c>
      <c r="R420">
        <v>0</v>
      </c>
    </row>
    <row r="421" spans="1:18" x14ac:dyDescent="0.2">
      <c r="A421">
        <v>415</v>
      </c>
      <c r="B421" t="s">
        <v>201</v>
      </c>
      <c r="C421">
        <v>2017</v>
      </c>
      <c r="D421">
        <v>0</v>
      </c>
      <c r="E421">
        <v>4141.41</v>
      </c>
      <c r="F421">
        <v>30894.7</v>
      </c>
      <c r="G421">
        <v>550276</v>
      </c>
      <c r="H421">
        <v>872026</v>
      </c>
      <c r="I421">
        <v>231327</v>
      </c>
      <c r="J421">
        <v>153335</v>
      </c>
      <c r="K421">
        <v>122799</v>
      </c>
      <c r="L421">
        <v>99928.9</v>
      </c>
      <c r="M421">
        <v>22760.400000000001</v>
      </c>
      <c r="N421">
        <v>8350.33</v>
      </c>
      <c r="O421">
        <v>420.291</v>
      </c>
      <c r="P421">
        <v>1163.95</v>
      </c>
      <c r="Q421">
        <v>0</v>
      </c>
      <c r="R421">
        <v>0</v>
      </c>
    </row>
    <row r="422" spans="1:18" x14ac:dyDescent="0.2">
      <c r="A422">
        <v>416</v>
      </c>
      <c r="B422" t="s">
        <v>201</v>
      </c>
      <c r="C422">
        <v>2017</v>
      </c>
      <c r="D422">
        <v>0</v>
      </c>
      <c r="E422">
        <v>1383.34</v>
      </c>
      <c r="F422">
        <v>37309.800000000003</v>
      </c>
      <c r="G422">
        <v>562977</v>
      </c>
      <c r="H422">
        <v>887700</v>
      </c>
      <c r="I422">
        <v>211920</v>
      </c>
      <c r="J422">
        <v>177004</v>
      </c>
      <c r="K422">
        <v>108262</v>
      </c>
      <c r="L422">
        <v>81289.2</v>
      </c>
      <c r="M422">
        <v>24517.4</v>
      </c>
      <c r="N422">
        <v>8154.18</v>
      </c>
      <c r="O422">
        <v>2034.54</v>
      </c>
      <c r="P422">
        <v>403.05200000000002</v>
      </c>
      <c r="Q422">
        <v>0</v>
      </c>
      <c r="R422">
        <v>0</v>
      </c>
    </row>
    <row r="423" spans="1:18" x14ac:dyDescent="0.2">
      <c r="A423">
        <v>417</v>
      </c>
      <c r="B423" t="s">
        <v>201</v>
      </c>
      <c r="C423">
        <v>2017</v>
      </c>
      <c r="D423">
        <v>0</v>
      </c>
      <c r="E423">
        <v>838.18299999999999</v>
      </c>
      <c r="F423">
        <v>31669.9</v>
      </c>
      <c r="G423">
        <v>553568</v>
      </c>
      <c r="H423">
        <v>888132</v>
      </c>
      <c r="I423">
        <v>210600</v>
      </c>
      <c r="J423">
        <v>168752</v>
      </c>
      <c r="K423">
        <v>106911</v>
      </c>
      <c r="L423">
        <v>100907</v>
      </c>
      <c r="M423">
        <v>27795.8</v>
      </c>
      <c r="N423">
        <v>5848.34</v>
      </c>
      <c r="O423">
        <v>3151.97</v>
      </c>
      <c r="P423">
        <v>0</v>
      </c>
      <c r="Q423">
        <v>0</v>
      </c>
      <c r="R423">
        <v>0</v>
      </c>
    </row>
    <row r="424" spans="1:18" x14ac:dyDescent="0.2">
      <c r="A424">
        <v>418</v>
      </c>
      <c r="B424" t="s">
        <v>201</v>
      </c>
      <c r="C424">
        <v>2017</v>
      </c>
      <c r="D424">
        <v>0</v>
      </c>
      <c r="E424">
        <v>1435.2</v>
      </c>
      <c r="F424">
        <v>38373.599999999999</v>
      </c>
      <c r="G424">
        <v>552270</v>
      </c>
      <c r="H424">
        <v>877142</v>
      </c>
      <c r="I424">
        <v>222186</v>
      </c>
      <c r="J424">
        <v>146337</v>
      </c>
      <c r="K424">
        <v>142505</v>
      </c>
      <c r="L424">
        <v>83837.100000000006</v>
      </c>
      <c r="M424">
        <v>23293.4</v>
      </c>
      <c r="N424">
        <v>9595.19</v>
      </c>
      <c r="O424">
        <v>4955.32</v>
      </c>
      <c r="P424">
        <v>0</v>
      </c>
      <c r="Q424">
        <v>0</v>
      </c>
      <c r="R424">
        <v>0</v>
      </c>
    </row>
    <row r="425" spans="1:18" x14ac:dyDescent="0.2">
      <c r="A425">
        <v>419</v>
      </c>
      <c r="B425" t="s">
        <v>201</v>
      </c>
      <c r="C425">
        <v>2017</v>
      </c>
      <c r="D425">
        <v>0</v>
      </c>
      <c r="E425">
        <v>430.98899999999998</v>
      </c>
      <c r="F425">
        <v>24863.599999999999</v>
      </c>
      <c r="G425">
        <v>577643</v>
      </c>
      <c r="H425">
        <v>896767</v>
      </c>
      <c r="I425">
        <v>194510</v>
      </c>
      <c r="J425">
        <v>150227</v>
      </c>
      <c r="K425">
        <v>134377</v>
      </c>
      <c r="L425">
        <v>88050.7</v>
      </c>
      <c r="M425">
        <v>18697.8</v>
      </c>
      <c r="N425">
        <v>5760.71</v>
      </c>
      <c r="O425">
        <v>4786.3</v>
      </c>
      <c r="P425">
        <v>980.15200000000004</v>
      </c>
      <c r="Q425">
        <v>335.22399999999999</v>
      </c>
      <c r="R425">
        <v>372.43200000000002</v>
      </c>
    </row>
    <row r="426" spans="1:18" x14ac:dyDescent="0.2">
      <c r="A426">
        <v>420</v>
      </c>
      <c r="B426" t="s">
        <v>201</v>
      </c>
      <c r="C426">
        <v>2017</v>
      </c>
      <c r="D426">
        <v>0</v>
      </c>
      <c r="E426">
        <v>6420.09</v>
      </c>
      <c r="F426">
        <v>28711.5</v>
      </c>
      <c r="G426">
        <v>527245</v>
      </c>
      <c r="H426">
        <v>904344</v>
      </c>
      <c r="I426">
        <v>205237</v>
      </c>
      <c r="J426">
        <v>159908</v>
      </c>
      <c r="K426">
        <v>131396</v>
      </c>
      <c r="L426">
        <v>102287</v>
      </c>
      <c r="M426">
        <v>21282.1</v>
      </c>
      <c r="N426">
        <v>4833.78</v>
      </c>
      <c r="O426">
        <v>8262.9</v>
      </c>
      <c r="P426">
        <v>0</v>
      </c>
      <c r="Q426">
        <v>635.37099999999998</v>
      </c>
      <c r="R426">
        <v>89.115099999999998</v>
      </c>
    </row>
    <row r="427" spans="1:18" x14ac:dyDescent="0.2">
      <c r="A427">
        <v>421</v>
      </c>
      <c r="B427" t="s">
        <v>201</v>
      </c>
      <c r="C427">
        <v>2017</v>
      </c>
      <c r="D427">
        <v>0</v>
      </c>
      <c r="E427">
        <v>3759.23</v>
      </c>
      <c r="F427">
        <v>21594.1</v>
      </c>
      <c r="G427">
        <v>549835</v>
      </c>
      <c r="H427">
        <v>857946</v>
      </c>
      <c r="I427">
        <v>245962</v>
      </c>
      <c r="J427">
        <v>153779</v>
      </c>
      <c r="K427">
        <v>107332</v>
      </c>
      <c r="L427">
        <v>105607</v>
      </c>
      <c r="M427">
        <v>23958.9</v>
      </c>
      <c r="N427">
        <v>8607.75</v>
      </c>
      <c r="O427">
        <v>5729.54</v>
      </c>
      <c r="P427">
        <v>849.85799999999995</v>
      </c>
      <c r="Q427">
        <v>0</v>
      </c>
      <c r="R427">
        <v>227.90100000000001</v>
      </c>
    </row>
    <row r="428" spans="1:18" x14ac:dyDescent="0.2">
      <c r="A428">
        <v>422</v>
      </c>
      <c r="B428" t="s">
        <v>201</v>
      </c>
      <c r="C428">
        <v>2017</v>
      </c>
      <c r="D428">
        <v>0</v>
      </c>
      <c r="E428">
        <v>879.93299999999999</v>
      </c>
      <c r="F428">
        <v>30177</v>
      </c>
      <c r="G428">
        <v>586114</v>
      </c>
      <c r="H428">
        <v>882154</v>
      </c>
      <c r="I428">
        <v>227019</v>
      </c>
      <c r="J428">
        <v>146575</v>
      </c>
      <c r="K428">
        <v>106437</v>
      </c>
      <c r="L428">
        <v>83426.399999999994</v>
      </c>
      <c r="M428">
        <v>17917.400000000001</v>
      </c>
      <c r="N428">
        <v>7896.53</v>
      </c>
      <c r="O428">
        <v>9752.4500000000007</v>
      </c>
      <c r="P428">
        <v>926.54600000000005</v>
      </c>
      <c r="Q428">
        <v>741.36900000000003</v>
      </c>
      <c r="R428">
        <v>254.84700000000001</v>
      </c>
    </row>
    <row r="429" spans="1:18" x14ac:dyDescent="0.2">
      <c r="A429">
        <v>423</v>
      </c>
      <c r="B429" t="s">
        <v>201</v>
      </c>
      <c r="C429">
        <v>2017</v>
      </c>
      <c r="D429">
        <v>0</v>
      </c>
      <c r="E429">
        <v>3185.22</v>
      </c>
      <c r="F429">
        <v>29594</v>
      </c>
      <c r="G429">
        <v>572818</v>
      </c>
      <c r="H429">
        <v>902099</v>
      </c>
      <c r="I429">
        <v>210816</v>
      </c>
      <c r="J429">
        <v>132255</v>
      </c>
      <c r="K429">
        <v>119442</v>
      </c>
      <c r="L429">
        <v>90846.399999999994</v>
      </c>
      <c r="M429">
        <v>22778.9</v>
      </c>
      <c r="N429">
        <v>8910.42</v>
      </c>
      <c r="O429">
        <v>7335.29</v>
      </c>
      <c r="P429">
        <v>1285.93</v>
      </c>
      <c r="Q429">
        <v>0</v>
      </c>
      <c r="R429">
        <v>300.697</v>
      </c>
    </row>
    <row r="430" spans="1:18" x14ac:dyDescent="0.2">
      <c r="A430">
        <v>424</v>
      </c>
      <c r="B430" t="s">
        <v>201</v>
      </c>
      <c r="C430">
        <v>2017</v>
      </c>
      <c r="D430">
        <v>0</v>
      </c>
      <c r="E430">
        <v>506.58199999999999</v>
      </c>
      <c r="F430">
        <v>36817</v>
      </c>
      <c r="G430">
        <v>533346</v>
      </c>
      <c r="H430">
        <v>932743</v>
      </c>
      <c r="I430">
        <v>194801</v>
      </c>
      <c r="J430">
        <v>134324</v>
      </c>
      <c r="K430">
        <v>134434</v>
      </c>
      <c r="L430">
        <v>90307.1</v>
      </c>
      <c r="M430">
        <v>20512.900000000001</v>
      </c>
      <c r="N430">
        <v>4560.88</v>
      </c>
      <c r="O430">
        <v>11472.7</v>
      </c>
      <c r="P430">
        <v>0</v>
      </c>
      <c r="Q430">
        <v>0</v>
      </c>
      <c r="R430">
        <v>0</v>
      </c>
    </row>
    <row r="431" spans="1:18" x14ac:dyDescent="0.2">
      <c r="A431">
        <v>425</v>
      </c>
      <c r="B431" t="s">
        <v>201</v>
      </c>
      <c r="C431">
        <v>2017</v>
      </c>
      <c r="D431">
        <v>0</v>
      </c>
      <c r="E431">
        <v>2097.9699999999998</v>
      </c>
      <c r="F431">
        <v>26643.200000000001</v>
      </c>
      <c r="G431">
        <v>558801</v>
      </c>
      <c r="H431">
        <v>887127</v>
      </c>
      <c r="I431">
        <v>223907</v>
      </c>
      <c r="J431">
        <v>142185</v>
      </c>
      <c r="K431">
        <v>115538</v>
      </c>
      <c r="L431">
        <v>100015</v>
      </c>
      <c r="M431">
        <v>23767.9</v>
      </c>
      <c r="N431">
        <v>3389.15</v>
      </c>
      <c r="O431">
        <v>5731.58</v>
      </c>
      <c r="P431">
        <v>434.85399999999998</v>
      </c>
      <c r="Q431">
        <v>274.66699999999997</v>
      </c>
      <c r="R431">
        <v>0</v>
      </c>
    </row>
    <row r="432" spans="1:18" x14ac:dyDescent="0.2">
      <c r="A432">
        <v>426</v>
      </c>
      <c r="B432" t="s">
        <v>201</v>
      </c>
      <c r="C432">
        <v>2017</v>
      </c>
      <c r="D432">
        <v>0</v>
      </c>
      <c r="E432">
        <v>2538.83</v>
      </c>
      <c r="F432">
        <v>24467.1</v>
      </c>
      <c r="G432">
        <v>520541</v>
      </c>
      <c r="H432">
        <v>923510</v>
      </c>
      <c r="I432">
        <v>211163</v>
      </c>
      <c r="J432">
        <v>137215</v>
      </c>
      <c r="K432">
        <v>131892</v>
      </c>
      <c r="L432">
        <v>110463</v>
      </c>
      <c r="M432">
        <v>22832.400000000001</v>
      </c>
      <c r="N432">
        <v>3084.47</v>
      </c>
      <c r="O432">
        <v>10009.5</v>
      </c>
      <c r="P432">
        <v>0</v>
      </c>
      <c r="Q432">
        <v>255.703</v>
      </c>
      <c r="R432">
        <v>0</v>
      </c>
    </row>
    <row r="433" spans="1:18" x14ac:dyDescent="0.2">
      <c r="A433">
        <v>427</v>
      </c>
      <c r="B433" t="s">
        <v>201</v>
      </c>
      <c r="C433">
        <v>2017</v>
      </c>
      <c r="D433">
        <v>0</v>
      </c>
      <c r="E433">
        <v>209.18899999999999</v>
      </c>
      <c r="F433">
        <v>21901.3</v>
      </c>
      <c r="G433">
        <v>549571</v>
      </c>
      <c r="H433">
        <v>890553</v>
      </c>
      <c r="I433">
        <v>207135</v>
      </c>
      <c r="J433">
        <v>143621</v>
      </c>
      <c r="K433">
        <v>141454</v>
      </c>
      <c r="L433">
        <v>103863</v>
      </c>
      <c r="M433">
        <v>18586</v>
      </c>
      <c r="N433">
        <v>12465.9</v>
      </c>
      <c r="O433">
        <v>4051.46</v>
      </c>
      <c r="P433">
        <v>0</v>
      </c>
      <c r="Q433">
        <v>634.26300000000003</v>
      </c>
      <c r="R433">
        <v>0</v>
      </c>
    </row>
    <row r="434" spans="1:18" x14ac:dyDescent="0.2">
      <c r="A434">
        <v>428</v>
      </c>
      <c r="B434" t="s">
        <v>201</v>
      </c>
      <c r="C434">
        <v>2017</v>
      </c>
      <c r="D434">
        <v>0</v>
      </c>
      <c r="E434">
        <v>4309.8100000000004</v>
      </c>
      <c r="F434">
        <v>17818.8</v>
      </c>
      <c r="G434">
        <v>542513</v>
      </c>
      <c r="H434">
        <v>902292</v>
      </c>
      <c r="I434">
        <v>204747</v>
      </c>
      <c r="J434">
        <v>163511</v>
      </c>
      <c r="K434">
        <v>128573</v>
      </c>
      <c r="L434">
        <v>100433</v>
      </c>
      <c r="M434">
        <v>18666.900000000001</v>
      </c>
      <c r="N434">
        <v>7164.97</v>
      </c>
      <c r="O434">
        <v>7805.36</v>
      </c>
      <c r="P434">
        <v>0</v>
      </c>
      <c r="Q434">
        <v>298.26400000000001</v>
      </c>
      <c r="R434">
        <v>403.53199999999998</v>
      </c>
    </row>
    <row r="435" spans="1:18" x14ac:dyDescent="0.2">
      <c r="A435">
        <v>429</v>
      </c>
      <c r="B435" t="s">
        <v>201</v>
      </c>
      <c r="C435">
        <v>2017</v>
      </c>
      <c r="D435">
        <v>0</v>
      </c>
      <c r="E435">
        <v>35.607799999999997</v>
      </c>
      <c r="F435">
        <v>33477.800000000003</v>
      </c>
      <c r="G435">
        <v>540709</v>
      </c>
      <c r="H435">
        <v>883630</v>
      </c>
      <c r="I435">
        <v>225529</v>
      </c>
      <c r="J435">
        <v>127308</v>
      </c>
      <c r="K435">
        <v>128996</v>
      </c>
      <c r="L435">
        <v>117870</v>
      </c>
      <c r="M435">
        <v>22234.9</v>
      </c>
      <c r="N435">
        <v>4539.8900000000003</v>
      </c>
      <c r="O435">
        <v>9952.41</v>
      </c>
      <c r="P435">
        <v>407.93400000000003</v>
      </c>
      <c r="Q435">
        <v>0</v>
      </c>
      <c r="R435">
        <v>300.738</v>
      </c>
    </row>
    <row r="436" spans="1:18" x14ac:dyDescent="0.2">
      <c r="A436">
        <v>430</v>
      </c>
      <c r="B436" t="s">
        <v>201</v>
      </c>
      <c r="C436">
        <v>2017</v>
      </c>
      <c r="D436">
        <v>0</v>
      </c>
      <c r="E436">
        <v>804.678</v>
      </c>
      <c r="F436">
        <v>24374.400000000001</v>
      </c>
      <c r="G436">
        <v>546923</v>
      </c>
      <c r="H436">
        <v>923248</v>
      </c>
      <c r="I436">
        <v>231363</v>
      </c>
      <c r="J436">
        <v>122008</v>
      </c>
      <c r="K436">
        <v>119653</v>
      </c>
      <c r="L436">
        <v>109825</v>
      </c>
      <c r="M436">
        <v>15455.2</v>
      </c>
      <c r="N436">
        <v>2034.84</v>
      </c>
      <c r="O436">
        <v>2615.2399999999998</v>
      </c>
      <c r="P436">
        <v>0</v>
      </c>
      <c r="Q436">
        <v>643.96400000000006</v>
      </c>
      <c r="R436">
        <v>0</v>
      </c>
    </row>
    <row r="437" spans="1:18" x14ac:dyDescent="0.2">
      <c r="A437">
        <v>431</v>
      </c>
      <c r="B437" t="s">
        <v>201</v>
      </c>
      <c r="C437">
        <v>2017</v>
      </c>
      <c r="D437">
        <v>0</v>
      </c>
      <c r="E437">
        <v>1780.39</v>
      </c>
      <c r="F437">
        <v>32505.7</v>
      </c>
      <c r="G437">
        <v>540871</v>
      </c>
      <c r="H437">
        <v>881198</v>
      </c>
      <c r="I437">
        <v>230527</v>
      </c>
      <c r="J437">
        <v>156486</v>
      </c>
      <c r="K437">
        <v>107041</v>
      </c>
      <c r="L437">
        <v>106019</v>
      </c>
      <c r="M437">
        <v>24948.400000000001</v>
      </c>
      <c r="N437">
        <v>6064.37</v>
      </c>
      <c r="O437">
        <v>8342.09</v>
      </c>
      <c r="P437">
        <v>468.803</v>
      </c>
      <c r="Q437">
        <v>241.667</v>
      </c>
      <c r="R437">
        <v>392.56</v>
      </c>
    </row>
    <row r="438" spans="1:18" x14ac:dyDescent="0.2">
      <c r="A438">
        <v>432</v>
      </c>
      <c r="B438" t="s">
        <v>201</v>
      </c>
      <c r="C438">
        <v>2017</v>
      </c>
      <c r="D438">
        <v>0</v>
      </c>
      <c r="E438">
        <v>1839.6</v>
      </c>
      <c r="F438">
        <v>27379.7</v>
      </c>
      <c r="G438">
        <v>523320</v>
      </c>
      <c r="H438">
        <v>959119</v>
      </c>
      <c r="I438">
        <v>207017</v>
      </c>
      <c r="J438">
        <v>134693</v>
      </c>
      <c r="K438">
        <v>109079</v>
      </c>
      <c r="L438">
        <v>92062.9</v>
      </c>
      <c r="M438">
        <v>21933.200000000001</v>
      </c>
      <c r="N438">
        <v>8899.0400000000009</v>
      </c>
      <c r="O438">
        <v>7740.04</v>
      </c>
      <c r="P438">
        <v>870.60599999999999</v>
      </c>
      <c r="Q438">
        <v>0</v>
      </c>
      <c r="R438">
        <v>419.00299999999999</v>
      </c>
    </row>
    <row r="439" spans="1:18" x14ac:dyDescent="0.2">
      <c r="A439">
        <v>433</v>
      </c>
      <c r="B439" t="s">
        <v>201</v>
      </c>
      <c r="C439">
        <v>2017</v>
      </c>
      <c r="D439">
        <v>0</v>
      </c>
      <c r="E439">
        <v>1440.2</v>
      </c>
      <c r="F439">
        <v>33730.6</v>
      </c>
      <c r="G439">
        <v>541888</v>
      </c>
      <c r="H439">
        <v>918255</v>
      </c>
      <c r="I439">
        <v>216309</v>
      </c>
      <c r="J439">
        <v>132994</v>
      </c>
      <c r="K439">
        <v>126594</v>
      </c>
      <c r="L439">
        <v>81735.600000000006</v>
      </c>
      <c r="M439">
        <v>23602</v>
      </c>
      <c r="N439">
        <v>7335.04</v>
      </c>
      <c r="O439">
        <v>8373.2999999999993</v>
      </c>
      <c r="P439">
        <v>0</v>
      </c>
      <c r="Q439">
        <v>0</v>
      </c>
      <c r="R439">
        <v>0</v>
      </c>
    </row>
    <row r="440" spans="1:18" x14ac:dyDescent="0.2">
      <c r="A440">
        <v>434</v>
      </c>
      <c r="B440" t="s">
        <v>201</v>
      </c>
      <c r="C440">
        <v>2017</v>
      </c>
      <c r="D440">
        <v>0</v>
      </c>
      <c r="E440">
        <v>901.78099999999995</v>
      </c>
      <c r="F440">
        <v>34059</v>
      </c>
      <c r="G440">
        <v>555316</v>
      </c>
      <c r="H440">
        <v>885545</v>
      </c>
      <c r="I440">
        <v>213337</v>
      </c>
      <c r="J440">
        <v>154177</v>
      </c>
      <c r="K440">
        <v>135250</v>
      </c>
      <c r="L440">
        <v>91257.9</v>
      </c>
      <c r="M440">
        <v>11461.9</v>
      </c>
      <c r="N440">
        <v>6827.9</v>
      </c>
      <c r="O440">
        <v>6034.58</v>
      </c>
      <c r="P440">
        <v>3333.85</v>
      </c>
      <c r="Q440">
        <v>0</v>
      </c>
      <c r="R440">
        <v>81.976399999999998</v>
      </c>
    </row>
    <row r="441" spans="1:18" x14ac:dyDescent="0.2">
      <c r="A441">
        <v>435</v>
      </c>
      <c r="B441" t="s">
        <v>201</v>
      </c>
      <c r="C441">
        <v>2017</v>
      </c>
      <c r="D441">
        <v>0</v>
      </c>
      <c r="E441">
        <v>673.70399999999995</v>
      </c>
      <c r="F441">
        <v>41199.4</v>
      </c>
      <c r="G441">
        <v>537776</v>
      </c>
      <c r="H441">
        <v>903556</v>
      </c>
      <c r="I441">
        <v>209235</v>
      </c>
      <c r="J441">
        <v>147527</v>
      </c>
      <c r="K441">
        <v>126766</v>
      </c>
      <c r="L441">
        <v>91599.9</v>
      </c>
      <c r="M441">
        <v>24980.2</v>
      </c>
      <c r="N441">
        <v>7561.53</v>
      </c>
      <c r="O441">
        <v>6220.16</v>
      </c>
      <c r="P441">
        <v>548.85199999999998</v>
      </c>
      <c r="Q441">
        <v>488.298</v>
      </c>
      <c r="R441">
        <v>370.83699999999999</v>
      </c>
    </row>
    <row r="442" spans="1:18" x14ac:dyDescent="0.2">
      <c r="A442">
        <v>436</v>
      </c>
      <c r="B442" t="s">
        <v>201</v>
      </c>
      <c r="C442">
        <v>2017</v>
      </c>
      <c r="D442">
        <v>0</v>
      </c>
      <c r="E442">
        <v>1106.3800000000001</v>
      </c>
      <c r="F442">
        <v>29646.1</v>
      </c>
      <c r="G442">
        <v>565159</v>
      </c>
      <c r="H442">
        <v>864356</v>
      </c>
      <c r="I442">
        <v>195625</v>
      </c>
      <c r="J442">
        <v>179806</v>
      </c>
      <c r="K442">
        <v>128536</v>
      </c>
      <c r="L442">
        <v>107143</v>
      </c>
      <c r="M442">
        <v>19641.7</v>
      </c>
      <c r="N442">
        <v>3702.83</v>
      </c>
      <c r="O442">
        <v>4110.79</v>
      </c>
      <c r="P442">
        <v>889.72299999999996</v>
      </c>
      <c r="Q442">
        <v>0</v>
      </c>
      <c r="R442">
        <v>449.40300000000002</v>
      </c>
    </row>
    <row r="443" spans="1:18" x14ac:dyDescent="0.2">
      <c r="A443">
        <v>437</v>
      </c>
      <c r="B443" t="s">
        <v>201</v>
      </c>
      <c r="C443">
        <v>2017</v>
      </c>
      <c r="D443">
        <v>0</v>
      </c>
      <c r="E443">
        <v>2078.0300000000002</v>
      </c>
      <c r="F443">
        <v>34119.5</v>
      </c>
      <c r="G443">
        <v>559281</v>
      </c>
      <c r="H443">
        <v>871226</v>
      </c>
      <c r="I443">
        <v>229948</v>
      </c>
      <c r="J443">
        <v>148406</v>
      </c>
      <c r="K443">
        <v>127058</v>
      </c>
      <c r="L443">
        <v>91481.4</v>
      </c>
      <c r="M443">
        <v>21749.3</v>
      </c>
      <c r="N443">
        <v>6583.68</v>
      </c>
      <c r="O443">
        <v>6779.25</v>
      </c>
      <c r="P443">
        <v>938.10199999999998</v>
      </c>
      <c r="Q443">
        <v>0</v>
      </c>
      <c r="R443">
        <v>0</v>
      </c>
    </row>
    <row r="444" spans="1:18" x14ac:dyDescent="0.2">
      <c r="A444">
        <v>438</v>
      </c>
      <c r="B444" t="s">
        <v>201</v>
      </c>
      <c r="C444">
        <v>2017</v>
      </c>
      <c r="D444">
        <v>0</v>
      </c>
      <c r="E444">
        <v>297.03800000000001</v>
      </c>
      <c r="F444">
        <v>25849.8</v>
      </c>
      <c r="G444">
        <v>568630</v>
      </c>
      <c r="H444">
        <v>891881</v>
      </c>
      <c r="I444">
        <v>224588</v>
      </c>
      <c r="J444">
        <v>132718</v>
      </c>
      <c r="K444">
        <v>114058</v>
      </c>
      <c r="L444">
        <v>96134.3</v>
      </c>
      <c r="M444">
        <v>23712.400000000001</v>
      </c>
      <c r="N444">
        <v>7004.68</v>
      </c>
      <c r="O444">
        <v>7571.67</v>
      </c>
      <c r="P444">
        <v>468.99</v>
      </c>
      <c r="Q444">
        <v>700.41099999999994</v>
      </c>
      <c r="R444">
        <v>0</v>
      </c>
    </row>
    <row r="445" spans="1:18" x14ac:dyDescent="0.2">
      <c r="A445">
        <v>439</v>
      </c>
      <c r="B445" t="s">
        <v>201</v>
      </c>
      <c r="C445">
        <v>2017</v>
      </c>
      <c r="D445">
        <v>0</v>
      </c>
      <c r="E445">
        <v>907.49099999999999</v>
      </c>
      <c r="F445">
        <v>25450.6</v>
      </c>
      <c r="G445">
        <v>555455</v>
      </c>
      <c r="H445">
        <v>898521</v>
      </c>
      <c r="I445">
        <v>212753</v>
      </c>
      <c r="J445">
        <v>135025</v>
      </c>
      <c r="K445">
        <v>137021</v>
      </c>
      <c r="L445">
        <v>100694</v>
      </c>
      <c r="M445">
        <v>26566.9</v>
      </c>
      <c r="N445">
        <v>5313.31</v>
      </c>
      <c r="O445">
        <v>2615.0100000000002</v>
      </c>
      <c r="P445">
        <v>1997.61</v>
      </c>
      <c r="Q445">
        <v>268.51</v>
      </c>
      <c r="R445">
        <v>0</v>
      </c>
    </row>
    <row r="446" spans="1:18" x14ac:dyDescent="0.2">
      <c r="A446">
        <v>440</v>
      </c>
      <c r="B446" t="s">
        <v>201</v>
      </c>
      <c r="C446">
        <v>2017</v>
      </c>
      <c r="D446">
        <v>0</v>
      </c>
      <c r="E446">
        <v>4157.71</v>
      </c>
      <c r="F446">
        <v>24704.3</v>
      </c>
      <c r="G446">
        <v>573443</v>
      </c>
      <c r="H446">
        <v>864217</v>
      </c>
      <c r="I446">
        <v>238524</v>
      </c>
      <c r="J446">
        <v>133354</v>
      </c>
      <c r="K446">
        <v>121349</v>
      </c>
      <c r="L446">
        <v>95208</v>
      </c>
      <c r="M446">
        <v>20662.5</v>
      </c>
      <c r="N446">
        <v>13541.6</v>
      </c>
      <c r="O446">
        <v>5853.1</v>
      </c>
      <c r="P446">
        <v>642.58000000000004</v>
      </c>
      <c r="Q446">
        <v>438.92599999999999</v>
      </c>
      <c r="R446">
        <v>202.74199999999999</v>
      </c>
    </row>
    <row r="447" spans="1:18" x14ac:dyDescent="0.2">
      <c r="A447">
        <v>441</v>
      </c>
      <c r="B447" t="s">
        <v>201</v>
      </c>
      <c r="C447">
        <v>2017</v>
      </c>
      <c r="D447">
        <v>0</v>
      </c>
      <c r="E447">
        <v>1612.21</v>
      </c>
      <c r="F447">
        <v>26010.9</v>
      </c>
      <c r="G447">
        <v>547476</v>
      </c>
      <c r="H447">
        <v>883559</v>
      </c>
      <c r="I447">
        <v>222906</v>
      </c>
      <c r="J447">
        <v>148013</v>
      </c>
      <c r="K447">
        <v>120463</v>
      </c>
      <c r="L447">
        <v>113095</v>
      </c>
      <c r="M447">
        <v>19325</v>
      </c>
      <c r="N447">
        <v>10312.6</v>
      </c>
      <c r="O447">
        <v>2404.5300000000002</v>
      </c>
      <c r="P447">
        <v>0</v>
      </c>
      <c r="Q447">
        <v>340.54</v>
      </c>
      <c r="R447">
        <v>385.17700000000002</v>
      </c>
    </row>
    <row r="448" spans="1:18" x14ac:dyDescent="0.2">
      <c r="A448">
        <v>442</v>
      </c>
      <c r="B448" t="s">
        <v>201</v>
      </c>
      <c r="C448">
        <v>2017</v>
      </c>
      <c r="D448">
        <v>0</v>
      </c>
      <c r="E448">
        <v>2243.38</v>
      </c>
      <c r="F448">
        <v>41427.1</v>
      </c>
      <c r="G448">
        <v>587477</v>
      </c>
      <c r="H448">
        <v>856414</v>
      </c>
      <c r="I448">
        <v>191173</v>
      </c>
      <c r="J448">
        <v>146359</v>
      </c>
      <c r="K448">
        <v>137498</v>
      </c>
      <c r="L448">
        <v>103585</v>
      </c>
      <c r="M448">
        <v>22460.5</v>
      </c>
      <c r="N448">
        <v>8676.36</v>
      </c>
      <c r="O448">
        <v>2080.52</v>
      </c>
      <c r="P448">
        <v>0</v>
      </c>
      <c r="Q448">
        <v>400.25599999999997</v>
      </c>
      <c r="R448">
        <v>0</v>
      </c>
    </row>
    <row r="449" spans="1:18" x14ac:dyDescent="0.2">
      <c r="A449">
        <v>443</v>
      </c>
      <c r="B449" t="s">
        <v>201</v>
      </c>
      <c r="C449">
        <v>2017</v>
      </c>
      <c r="D449">
        <v>0</v>
      </c>
      <c r="E449">
        <v>1482.22</v>
      </c>
      <c r="F449">
        <v>30734.799999999999</v>
      </c>
      <c r="G449">
        <v>569427</v>
      </c>
      <c r="H449">
        <v>862508</v>
      </c>
      <c r="I449">
        <v>222164</v>
      </c>
      <c r="J449">
        <v>143566</v>
      </c>
      <c r="K449">
        <v>116197</v>
      </c>
      <c r="L449">
        <v>109951</v>
      </c>
      <c r="M449">
        <v>19393.900000000001</v>
      </c>
      <c r="N449">
        <v>7151.48</v>
      </c>
      <c r="O449">
        <v>12259.5</v>
      </c>
      <c r="P449">
        <v>497.11599999999999</v>
      </c>
      <c r="Q449">
        <v>722.774</v>
      </c>
      <c r="R449">
        <v>255.267</v>
      </c>
    </row>
    <row r="450" spans="1:18" x14ac:dyDescent="0.2">
      <c r="A450">
        <v>444</v>
      </c>
      <c r="B450" t="s">
        <v>201</v>
      </c>
      <c r="C450">
        <v>2017</v>
      </c>
      <c r="D450">
        <v>0</v>
      </c>
      <c r="E450">
        <v>1534.71</v>
      </c>
      <c r="F450">
        <v>35111</v>
      </c>
      <c r="G450">
        <v>590924</v>
      </c>
      <c r="H450">
        <v>861486</v>
      </c>
      <c r="I450">
        <v>208159</v>
      </c>
      <c r="J450">
        <v>138351</v>
      </c>
      <c r="K450">
        <v>120141</v>
      </c>
      <c r="L450">
        <v>97601.7</v>
      </c>
      <c r="M450">
        <v>27943</v>
      </c>
      <c r="N450">
        <v>8983.61</v>
      </c>
      <c r="O450">
        <v>6355.54</v>
      </c>
      <c r="P450">
        <v>0</v>
      </c>
      <c r="Q450">
        <v>214.80500000000001</v>
      </c>
      <c r="R450">
        <v>104.977</v>
      </c>
    </row>
    <row r="451" spans="1:18" x14ac:dyDescent="0.2">
      <c r="A451">
        <v>445</v>
      </c>
      <c r="B451" t="s">
        <v>201</v>
      </c>
      <c r="C451">
        <v>2017</v>
      </c>
      <c r="D451">
        <v>0</v>
      </c>
      <c r="E451">
        <v>1503.11</v>
      </c>
      <c r="F451">
        <v>28896.7</v>
      </c>
      <c r="G451">
        <v>571350</v>
      </c>
      <c r="H451">
        <v>870088</v>
      </c>
      <c r="I451">
        <v>225887</v>
      </c>
      <c r="J451">
        <v>146238</v>
      </c>
      <c r="K451">
        <v>130566</v>
      </c>
      <c r="L451">
        <v>86981.2</v>
      </c>
      <c r="M451">
        <v>23730.6</v>
      </c>
      <c r="N451">
        <v>6539.27</v>
      </c>
      <c r="O451">
        <v>6282.05</v>
      </c>
      <c r="P451">
        <v>1554.05</v>
      </c>
      <c r="Q451">
        <v>347.96800000000002</v>
      </c>
      <c r="R451">
        <v>225.477</v>
      </c>
    </row>
    <row r="452" spans="1:18" x14ac:dyDescent="0.2">
      <c r="A452">
        <v>446</v>
      </c>
      <c r="B452" t="s">
        <v>201</v>
      </c>
      <c r="C452">
        <v>2017</v>
      </c>
      <c r="D452">
        <v>0</v>
      </c>
      <c r="E452">
        <v>2764.7</v>
      </c>
      <c r="F452">
        <v>26686.400000000001</v>
      </c>
      <c r="G452">
        <v>557876</v>
      </c>
      <c r="H452">
        <v>922438</v>
      </c>
      <c r="I452">
        <v>202249</v>
      </c>
      <c r="J452">
        <v>139112</v>
      </c>
      <c r="K452">
        <v>107843</v>
      </c>
      <c r="L452">
        <v>107876</v>
      </c>
      <c r="M452">
        <v>14498.5</v>
      </c>
      <c r="N452">
        <v>3843.95</v>
      </c>
      <c r="O452">
        <v>9390.16</v>
      </c>
      <c r="P452">
        <v>0</v>
      </c>
      <c r="Q452">
        <v>0</v>
      </c>
      <c r="R452">
        <v>0</v>
      </c>
    </row>
    <row r="453" spans="1:18" x14ac:dyDescent="0.2">
      <c r="A453">
        <v>447</v>
      </c>
      <c r="B453" t="s">
        <v>201</v>
      </c>
      <c r="C453">
        <v>2017</v>
      </c>
      <c r="D453">
        <v>0</v>
      </c>
      <c r="E453">
        <v>895.54200000000003</v>
      </c>
      <c r="F453">
        <v>24079.200000000001</v>
      </c>
      <c r="G453">
        <v>563478</v>
      </c>
      <c r="H453">
        <v>870008</v>
      </c>
      <c r="I453">
        <v>206333</v>
      </c>
      <c r="J453">
        <v>149368</v>
      </c>
      <c r="K453">
        <v>154919</v>
      </c>
      <c r="L453">
        <v>93956.800000000003</v>
      </c>
      <c r="M453">
        <v>25091.599999999999</v>
      </c>
      <c r="N453">
        <v>2247.85</v>
      </c>
      <c r="O453">
        <v>4572.08</v>
      </c>
      <c r="P453">
        <v>0</v>
      </c>
      <c r="Q453">
        <v>0</v>
      </c>
      <c r="R453">
        <v>0</v>
      </c>
    </row>
    <row r="454" spans="1:18" x14ac:dyDescent="0.2">
      <c r="A454">
        <v>448</v>
      </c>
      <c r="B454" t="s">
        <v>201</v>
      </c>
      <c r="C454">
        <v>2017</v>
      </c>
      <c r="D454">
        <v>0</v>
      </c>
      <c r="E454">
        <v>1558.43</v>
      </c>
      <c r="F454">
        <v>27699.599999999999</v>
      </c>
      <c r="G454">
        <v>547507</v>
      </c>
      <c r="H454">
        <v>925859</v>
      </c>
      <c r="I454">
        <v>174186</v>
      </c>
      <c r="J454">
        <v>157467</v>
      </c>
      <c r="K454">
        <v>131888</v>
      </c>
      <c r="L454">
        <v>102419</v>
      </c>
      <c r="M454">
        <v>13249.5</v>
      </c>
      <c r="N454">
        <v>7291.99</v>
      </c>
      <c r="O454">
        <v>5679.75</v>
      </c>
      <c r="P454">
        <v>0</v>
      </c>
      <c r="Q454">
        <v>362.221</v>
      </c>
      <c r="R454">
        <v>185.56399999999999</v>
      </c>
    </row>
    <row r="455" spans="1:18" x14ac:dyDescent="0.2">
      <c r="A455">
        <v>449</v>
      </c>
      <c r="B455" t="s">
        <v>201</v>
      </c>
      <c r="C455">
        <v>2017</v>
      </c>
      <c r="D455">
        <v>0</v>
      </c>
      <c r="E455">
        <v>940.74</v>
      </c>
      <c r="F455">
        <v>24145.3</v>
      </c>
      <c r="G455">
        <v>557951</v>
      </c>
      <c r="H455">
        <v>897692</v>
      </c>
      <c r="I455">
        <v>225524</v>
      </c>
      <c r="J455">
        <v>158813</v>
      </c>
      <c r="K455">
        <v>117179</v>
      </c>
      <c r="L455">
        <v>82973.399999999994</v>
      </c>
      <c r="M455">
        <v>26456.1</v>
      </c>
      <c r="N455">
        <v>5076.49</v>
      </c>
      <c r="O455">
        <v>6650.72</v>
      </c>
      <c r="P455">
        <v>0</v>
      </c>
      <c r="Q455">
        <v>0</v>
      </c>
      <c r="R455">
        <v>468.822</v>
      </c>
    </row>
    <row r="456" spans="1:18" x14ac:dyDescent="0.2">
      <c r="A456">
        <v>450</v>
      </c>
      <c r="B456" t="s">
        <v>201</v>
      </c>
      <c r="C456">
        <v>2017</v>
      </c>
      <c r="D456">
        <v>0</v>
      </c>
      <c r="E456">
        <v>1272.43</v>
      </c>
      <c r="F456">
        <v>35118</v>
      </c>
      <c r="G456">
        <v>552297</v>
      </c>
      <c r="H456">
        <v>898460</v>
      </c>
      <c r="I456">
        <v>196375</v>
      </c>
      <c r="J456">
        <v>149399</v>
      </c>
      <c r="K456">
        <v>131681</v>
      </c>
      <c r="L456">
        <v>88507.5</v>
      </c>
      <c r="M456">
        <v>26728.9</v>
      </c>
      <c r="N456">
        <v>5059.58</v>
      </c>
      <c r="O456">
        <v>8447.24</v>
      </c>
      <c r="P456">
        <v>2480.56</v>
      </c>
      <c r="Q456">
        <v>0</v>
      </c>
      <c r="R456">
        <v>320.70699999999999</v>
      </c>
    </row>
    <row r="457" spans="1:18" x14ac:dyDescent="0.2">
      <c r="A457">
        <v>451</v>
      </c>
      <c r="B457" t="s">
        <v>201</v>
      </c>
      <c r="C457">
        <v>2017</v>
      </c>
      <c r="D457">
        <v>0</v>
      </c>
      <c r="E457">
        <v>752.63800000000003</v>
      </c>
      <c r="F457">
        <v>28577.599999999999</v>
      </c>
      <c r="G457">
        <v>558503</v>
      </c>
      <c r="H457">
        <v>870575</v>
      </c>
      <c r="I457">
        <v>236173</v>
      </c>
      <c r="J457">
        <v>156693</v>
      </c>
      <c r="K457">
        <v>117946</v>
      </c>
      <c r="L457">
        <v>91102.9</v>
      </c>
      <c r="M457">
        <v>20865.099999999999</v>
      </c>
      <c r="N457">
        <v>8097.4</v>
      </c>
      <c r="O457">
        <v>7176.79</v>
      </c>
      <c r="P457">
        <v>972.55200000000002</v>
      </c>
      <c r="Q457">
        <v>643.69200000000001</v>
      </c>
      <c r="R457">
        <v>0</v>
      </c>
    </row>
    <row r="458" spans="1:18" x14ac:dyDescent="0.2">
      <c r="A458">
        <v>452</v>
      </c>
      <c r="B458" t="s">
        <v>201</v>
      </c>
      <c r="C458">
        <v>2017</v>
      </c>
      <c r="D458">
        <v>0</v>
      </c>
      <c r="E458">
        <v>1036.19</v>
      </c>
      <c r="F458">
        <v>35935.699999999997</v>
      </c>
      <c r="G458">
        <v>504349</v>
      </c>
      <c r="H458">
        <v>905607</v>
      </c>
      <c r="I458">
        <v>245752</v>
      </c>
      <c r="J458">
        <v>129138</v>
      </c>
      <c r="K458">
        <v>121381</v>
      </c>
      <c r="L458">
        <v>113177</v>
      </c>
      <c r="M458">
        <v>23918.9</v>
      </c>
      <c r="N458">
        <v>3874.88</v>
      </c>
      <c r="O458">
        <v>9599.2999999999993</v>
      </c>
      <c r="P458">
        <v>0</v>
      </c>
      <c r="Q458">
        <v>781.30600000000004</v>
      </c>
      <c r="R458">
        <v>0</v>
      </c>
    </row>
    <row r="459" spans="1:18" x14ac:dyDescent="0.2">
      <c r="A459">
        <v>453</v>
      </c>
      <c r="B459" t="s">
        <v>201</v>
      </c>
      <c r="C459">
        <v>2017</v>
      </c>
      <c r="D459">
        <v>0</v>
      </c>
      <c r="E459">
        <v>540.55499999999995</v>
      </c>
      <c r="F459">
        <v>22467.4</v>
      </c>
      <c r="G459">
        <v>583239</v>
      </c>
      <c r="H459">
        <v>881915</v>
      </c>
      <c r="I459">
        <v>205062</v>
      </c>
      <c r="J459">
        <v>151679</v>
      </c>
      <c r="K459">
        <v>130340</v>
      </c>
      <c r="L459">
        <v>82390.3</v>
      </c>
      <c r="M459">
        <v>29949.599999999999</v>
      </c>
      <c r="N459">
        <v>6283.34</v>
      </c>
      <c r="O459">
        <v>10823.4</v>
      </c>
      <c r="P459">
        <v>0</v>
      </c>
      <c r="Q459">
        <v>0</v>
      </c>
      <c r="R459">
        <v>0</v>
      </c>
    </row>
    <row r="460" spans="1:18" x14ac:dyDescent="0.2">
      <c r="A460">
        <v>454</v>
      </c>
      <c r="B460" t="s">
        <v>201</v>
      </c>
      <c r="C460">
        <v>2017</v>
      </c>
      <c r="D460">
        <v>0</v>
      </c>
      <c r="E460">
        <v>2507.42</v>
      </c>
      <c r="F460">
        <v>23434.2</v>
      </c>
      <c r="G460">
        <v>555520</v>
      </c>
      <c r="H460">
        <v>862670</v>
      </c>
      <c r="I460">
        <v>224184</v>
      </c>
      <c r="J460">
        <v>144827</v>
      </c>
      <c r="K460">
        <v>119249</v>
      </c>
      <c r="L460">
        <v>125715</v>
      </c>
      <c r="M460">
        <v>24937.4</v>
      </c>
      <c r="N460">
        <v>9037.5300000000007</v>
      </c>
      <c r="O460">
        <v>6301.45</v>
      </c>
      <c r="P460">
        <v>0</v>
      </c>
      <c r="Q460">
        <v>0</v>
      </c>
      <c r="R460">
        <v>0</v>
      </c>
    </row>
    <row r="461" spans="1:18" x14ac:dyDescent="0.2">
      <c r="A461">
        <v>455</v>
      </c>
      <c r="B461" t="s">
        <v>201</v>
      </c>
      <c r="C461">
        <v>2017</v>
      </c>
      <c r="D461">
        <v>0</v>
      </c>
      <c r="E461">
        <v>66.519499999999994</v>
      </c>
      <c r="F461">
        <v>42358.8</v>
      </c>
      <c r="G461">
        <v>529803</v>
      </c>
      <c r="H461">
        <v>913673</v>
      </c>
      <c r="I461">
        <v>227152</v>
      </c>
      <c r="J461">
        <v>150762</v>
      </c>
      <c r="K461">
        <v>97696.6</v>
      </c>
      <c r="L461">
        <v>98391.1</v>
      </c>
      <c r="M461">
        <v>21409.7</v>
      </c>
      <c r="N461">
        <v>6768.72</v>
      </c>
      <c r="O461">
        <v>5475.77</v>
      </c>
      <c r="P461">
        <v>1284.57</v>
      </c>
      <c r="Q461">
        <v>0</v>
      </c>
      <c r="R461">
        <v>170.14400000000001</v>
      </c>
    </row>
    <row r="462" spans="1:18" x14ac:dyDescent="0.2">
      <c r="A462">
        <v>456</v>
      </c>
      <c r="B462" t="s">
        <v>201</v>
      </c>
      <c r="C462">
        <v>2017</v>
      </c>
      <c r="D462">
        <v>0</v>
      </c>
      <c r="E462">
        <v>1667.2</v>
      </c>
      <c r="F462">
        <v>34435.4</v>
      </c>
      <c r="G462">
        <v>572881</v>
      </c>
      <c r="H462">
        <v>895611</v>
      </c>
      <c r="I462">
        <v>216132</v>
      </c>
      <c r="J462">
        <v>141188</v>
      </c>
      <c r="K462">
        <v>117626</v>
      </c>
      <c r="L462">
        <v>88045</v>
      </c>
      <c r="M462">
        <v>22910.6</v>
      </c>
      <c r="N462">
        <v>8631.92</v>
      </c>
      <c r="O462">
        <v>3404.11</v>
      </c>
      <c r="P462">
        <v>0</v>
      </c>
      <c r="Q462">
        <v>0</v>
      </c>
      <c r="R462">
        <v>0</v>
      </c>
    </row>
    <row r="463" spans="1:18" x14ac:dyDescent="0.2">
      <c r="A463">
        <v>457</v>
      </c>
      <c r="B463" t="s">
        <v>201</v>
      </c>
      <c r="C463">
        <v>2017</v>
      </c>
      <c r="D463">
        <v>0</v>
      </c>
      <c r="E463">
        <v>1011.6</v>
      </c>
      <c r="F463">
        <v>30163.3</v>
      </c>
      <c r="G463">
        <v>529536</v>
      </c>
      <c r="H463">
        <v>954407</v>
      </c>
      <c r="I463">
        <v>201237</v>
      </c>
      <c r="J463">
        <v>111363</v>
      </c>
      <c r="K463">
        <v>138414</v>
      </c>
      <c r="L463">
        <v>93627.7</v>
      </c>
      <c r="M463">
        <v>19727.400000000001</v>
      </c>
      <c r="N463">
        <v>7192.17</v>
      </c>
      <c r="O463">
        <v>5821.86</v>
      </c>
      <c r="P463">
        <v>0</v>
      </c>
      <c r="Q463">
        <v>554.35699999999997</v>
      </c>
      <c r="R463">
        <v>0</v>
      </c>
    </row>
    <row r="464" spans="1:18" x14ac:dyDescent="0.2">
      <c r="A464">
        <v>458</v>
      </c>
      <c r="B464" t="s">
        <v>201</v>
      </c>
      <c r="C464">
        <v>2017</v>
      </c>
      <c r="D464">
        <v>0</v>
      </c>
      <c r="E464">
        <v>3524.89</v>
      </c>
      <c r="F464">
        <v>34454.199999999997</v>
      </c>
      <c r="G464">
        <v>548614</v>
      </c>
      <c r="H464">
        <v>873473</v>
      </c>
      <c r="I464">
        <v>215727</v>
      </c>
      <c r="J464">
        <v>170399</v>
      </c>
      <c r="K464">
        <v>127347</v>
      </c>
      <c r="L464">
        <v>82193.100000000006</v>
      </c>
      <c r="M464">
        <v>26900.3</v>
      </c>
      <c r="N464">
        <v>7182.4</v>
      </c>
      <c r="O464">
        <v>7264.11</v>
      </c>
      <c r="P464">
        <v>1028.67</v>
      </c>
      <c r="Q464">
        <v>503.43</v>
      </c>
      <c r="R464">
        <v>408.14299999999997</v>
      </c>
    </row>
    <row r="465" spans="1:18" x14ac:dyDescent="0.2">
      <c r="A465">
        <v>459</v>
      </c>
      <c r="B465" t="s">
        <v>201</v>
      </c>
      <c r="C465">
        <v>2017</v>
      </c>
      <c r="D465">
        <v>0</v>
      </c>
      <c r="E465">
        <v>1894.71</v>
      </c>
      <c r="F465">
        <v>22604.9</v>
      </c>
      <c r="G465">
        <v>552487</v>
      </c>
      <c r="H465">
        <v>902154</v>
      </c>
      <c r="I465">
        <v>227317</v>
      </c>
      <c r="J465">
        <v>146742</v>
      </c>
      <c r="K465">
        <v>128639</v>
      </c>
      <c r="L465">
        <v>82733.2</v>
      </c>
      <c r="M465">
        <v>21924.2</v>
      </c>
      <c r="N465">
        <v>13739.6</v>
      </c>
      <c r="O465">
        <v>2783.89</v>
      </c>
      <c r="P465">
        <v>0</v>
      </c>
      <c r="Q465">
        <v>0</v>
      </c>
      <c r="R465">
        <v>440.11900000000003</v>
      </c>
    </row>
    <row r="466" spans="1:18" x14ac:dyDescent="0.2">
      <c r="A466">
        <v>460</v>
      </c>
      <c r="B466" t="s">
        <v>201</v>
      </c>
      <c r="C466">
        <v>2017</v>
      </c>
      <c r="D466">
        <v>0</v>
      </c>
      <c r="E466">
        <v>1910.19</v>
      </c>
      <c r="F466">
        <v>29580.799999999999</v>
      </c>
      <c r="G466">
        <v>561444</v>
      </c>
      <c r="H466">
        <v>881949</v>
      </c>
      <c r="I466">
        <v>215026</v>
      </c>
      <c r="J466">
        <v>140895</v>
      </c>
      <c r="K466">
        <v>136673</v>
      </c>
      <c r="L466">
        <v>97901.5</v>
      </c>
      <c r="M466">
        <v>18434.400000000001</v>
      </c>
      <c r="N466">
        <v>3877.07</v>
      </c>
      <c r="O466">
        <v>7420.66</v>
      </c>
      <c r="P466">
        <v>0</v>
      </c>
      <c r="Q466">
        <v>0</v>
      </c>
      <c r="R466">
        <v>0</v>
      </c>
    </row>
    <row r="467" spans="1:18" x14ac:dyDescent="0.2">
      <c r="A467">
        <v>461</v>
      </c>
      <c r="B467" t="s">
        <v>201</v>
      </c>
      <c r="C467">
        <v>2017</v>
      </c>
      <c r="D467">
        <v>0</v>
      </c>
      <c r="E467">
        <v>1319.01</v>
      </c>
      <c r="F467">
        <v>24259.1</v>
      </c>
      <c r="G467">
        <v>529989</v>
      </c>
      <c r="H467">
        <v>898578</v>
      </c>
      <c r="I467">
        <v>203312</v>
      </c>
      <c r="J467">
        <v>165083</v>
      </c>
      <c r="K467">
        <v>124393</v>
      </c>
      <c r="L467">
        <v>93366.9</v>
      </c>
      <c r="M467">
        <v>27575.9</v>
      </c>
      <c r="N467">
        <v>4076.51</v>
      </c>
      <c r="O467">
        <v>12933.1</v>
      </c>
      <c r="P467">
        <v>0</v>
      </c>
      <c r="Q467">
        <v>634.53300000000002</v>
      </c>
      <c r="R467">
        <v>0</v>
      </c>
    </row>
    <row r="468" spans="1:18" x14ac:dyDescent="0.2">
      <c r="A468">
        <v>462</v>
      </c>
      <c r="B468" t="s">
        <v>201</v>
      </c>
      <c r="C468">
        <v>2017</v>
      </c>
      <c r="D468">
        <v>0</v>
      </c>
      <c r="E468">
        <v>1432.69</v>
      </c>
      <c r="F468">
        <v>29541.3</v>
      </c>
      <c r="G468">
        <v>538663</v>
      </c>
      <c r="H468">
        <v>889063</v>
      </c>
      <c r="I468">
        <v>230610</v>
      </c>
      <c r="J468">
        <v>148301</v>
      </c>
      <c r="K468">
        <v>130878</v>
      </c>
      <c r="L468">
        <v>97405.2</v>
      </c>
      <c r="M468">
        <v>20860</v>
      </c>
      <c r="N468">
        <v>3951.43</v>
      </c>
      <c r="O468">
        <v>4379.8100000000004</v>
      </c>
      <c r="P468">
        <v>378.00700000000001</v>
      </c>
      <c r="Q468">
        <v>632.08699999999999</v>
      </c>
      <c r="R468">
        <v>0</v>
      </c>
    </row>
    <row r="469" spans="1:18" x14ac:dyDescent="0.2">
      <c r="A469">
        <v>463</v>
      </c>
      <c r="B469" t="s">
        <v>201</v>
      </c>
      <c r="C469">
        <v>2017</v>
      </c>
      <c r="D469">
        <v>0</v>
      </c>
      <c r="E469">
        <v>1648.34</v>
      </c>
      <c r="F469">
        <v>41996.1</v>
      </c>
      <c r="G469">
        <v>528975</v>
      </c>
      <c r="H469">
        <v>852744</v>
      </c>
      <c r="I469">
        <v>240575</v>
      </c>
      <c r="J469">
        <v>156511</v>
      </c>
      <c r="K469">
        <v>127215</v>
      </c>
      <c r="L469">
        <v>103629</v>
      </c>
      <c r="M469">
        <v>23190</v>
      </c>
      <c r="N469">
        <v>10767.9</v>
      </c>
      <c r="O469">
        <v>3391.37</v>
      </c>
      <c r="P469">
        <v>0</v>
      </c>
      <c r="Q469">
        <v>0</v>
      </c>
      <c r="R469">
        <v>0</v>
      </c>
    </row>
    <row r="470" spans="1:18" x14ac:dyDescent="0.2">
      <c r="A470">
        <v>464</v>
      </c>
      <c r="B470" t="s">
        <v>201</v>
      </c>
      <c r="C470">
        <v>2017</v>
      </c>
      <c r="D470">
        <v>0</v>
      </c>
      <c r="E470">
        <v>1020.98</v>
      </c>
      <c r="F470">
        <v>29488.6</v>
      </c>
      <c r="G470">
        <v>549453</v>
      </c>
      <c r="H470">
        <v>874288</v>
      </c>
      <c r="I470">
        <v>200647</v>
      </c>
      <c r="J470">
        <v>170451</v>
      </c>
      <c r="K470">
        <v>125568</v>
      </c>
      <c r="L470">
        <v>106200</v>
      </c>
      <c r="M470">
        <v>23299</v>
      </c>
      <c r="N470">
        <v>5217.5600000000004</v>
      </c>
      <c r="O470">
        <v>9421.1200000000008</v>
      </c>
      <c r="P470">
        <v>614.74</v>
      </c>
      <c r="Q470">
        <v>646.84799999999996</v>
      </c>
      <c r="R470">
        <v>144.49799999999999</v>
      </c>
    </row>
    <row r="471" spans="1:18" x14ac:dyDescent="0.2">
      <c r="A471">
        <v>465</v>
      </c>
      <c r="B471" t="s">
        <v>201</v>
      </c>
      <c r="C471">
        <v>2017</v>
      </c>
      <c r="D471">
        <v>0</v>
      </c>
      <c r="E471">
        <v>2205.15</v>
      </c>
      <c r="F471">
        <v>46105.599999999999</v>
      </c>
      <c r="G471">
        <v>532032</v>
      </c>
      <c r="H471">
        <v>866177</v>
      </c>
      <c r="I471">
        <v>225286</v>
      </c>
      <c r="J471">
        <v>156278</v>
      </c>
      <c r="K471">
        <v>132022</v>
      </c>
      <c r="L471">
        <v>100413</v>
      </c>
      <c r="M471">
        <v>17194.900000000001</v>
      </c>
      <c r="N471">
        <v>6404.51</v>
      </c>
      <c r="O471">
        <v>6840.26</v>
      </c>
      <c r="P471">
        <v>0</v>
      </c>
      <c r="Q471">
        <v>0</v>
      </c>
      <c r="R471">
        <v>0</v>
      </c>
    </row>
    <row r="472" spans="1:18" x14ac:dyDescent="0.2">
      <c r="A472">
        <v>466</v>
      </c>
      <c r="B472" t="s">
        <v>201</v>
      </c>
      <c r="C472">
        <v>2017</v>
      </c>
      <c r="D472">
        <v>0</v>
      </c>
      <c r="E472">
        <v>0</v>
      </c>
      <c r="F472">
        <v>29172.6</v>
      </c>
      <c r="G472">
        <v>571608</v>
      </c>
      <c r="H472">
        <v>869539</v>
      </c>
      <c r="I472">
        <v>218122</v>
      </c>
      <c r="J472">
        <v>139591</v>
      </c>
      <c r="K472">
        <v>128218</v>
      </c>
      <c r="L472">
        <v>101650</v>
      </c>
      <c r="M472">
        <v>18942.5</v>
      </c>
      <c r="N472">
        <v>9313.66</v>
      </c>
      <c r="O472">
        <v>5407.07</v>
      </c>
      <c r="P472">
        <v>0</v>
      </c>
      <c r="Q472">
        <v>0</v>
      </c>
      <c r="R472">
        <v>0</v>
      </c>
    </row>
    <row r="473" spans="1:18" x14ac:dyDescent="0.2">
      <c r="A473">
        <v>467</v>
      </c>
      <c r="B473" t="s">
        <v>201</v>
      </c>
      <c r="C473">
        <v>2017</v>
      </c>
      <c r="D473">
        <v>0</v>
      </c>
      <c r="E473">
        <v>941.46100000000001</v>
      </c>
      <c r="F473">
        <v>19206</v>
      </c>
      <c r="G473">
        <v>560214</v>
      </c>
      <c r="H473">
        <v>907157</v>
      </c>
      <c r="I473">
        <v>225395</v>
      </c>
      <c r="J473">
        <v>127742</v>
      </c>
      <c r="K473">
        <v>117347</v>
      </c>
      <c r="L473">
        <v>101316</v>
      </c>
      <c r="M473">
        <v>19196.2</v>
      </c>
      <c r="N473">
        <v>8421.39</v>
      </c>
      <c r="O473">
        <v>5784.95</v>
      </c>
      <c r="P473">
        <v>1273.22</v>
      </c>
      <c r="Q473">
        <v>0</v>
      </c>
      <c r="R473">
        <v>0</v>
      </c>
    </row>
    <row r="474" spans="1:18" x14ac:dyDescent="0.2">
      <c r="A474">
        <v>468</v>
      </c>
      <c r="B474" t="s">
        <v>201</v>
      </c>
      <c r="C474">
        <v>2017</v>
      </c>
      <c r="D474">
        <v>0</v>
      </c>
      <c r="E474">
        <v>1018.2</v>
      </c>
      <c r="F474">
        <v>40246.199999999997</v>
      </c>
      <c r="G474">
        <v>540000</v>
      </c>
      <c r="H474">
        <v>906871</v>
      </c>
      <c r="I474">
        <v>209979</v>
      </c>
      <c r="J474">
        <v>155920</v>
      </c>
      <c r="K474">
        <v>102052</v>
      </c>
      <c r="L474">
        <v>111799</v>
      </c>
      <c r="M474">
        <v>16566.099999999999</v>
      </c>
      <c r="N474">
        <v>11646.4</v>
      </c>
      <c r="O474">
        <v>5750.01</v>
      </c>
      <c r="P474">
        <v>0</v>
      </c>
      <c r="Q474">
        <v>558.91099999999994</v>
      </c>
      <c r="R474">
        <v>0</v>
      </c>
    </row>
    <row r="475" spans="1:18" x14ac:dyDescent="0.2">
      <c r="A475">
        <v>469</v>
      </c>
      <c r="B475" t="s">
        <v>201</v>
      </c>
      <c r="C475">
        <v>2017</v>
      </c>
      <c r="D475">
        <v>0</v>
      </c>
      <c r="E475">
        <v>695.98800000000006</v>
      </c>
      <c r="F475">
        <v>28233</v>
      </c>
      <c r="G475">
        <v>561455</v>
      </c>
      <c r="H475">
        <v>878186</v>
      </c>
      <c r="I475">
        <v>214346</v>
      </c>
      <c r="J475">
        <v>138893</v>
      </c>
      <c r="K475">
        <v>115240</v>
      </c>
      <c r="L475">
        <v>110029</v>
      </c>
      <c r="M475">
        <v>17144.900000000001</v>
      </c>
      <c r="N475">
        <v>14825.7</v>
      </c>
      <c r="O475">
        <v>11129.3</v>
      </c>
      <c r="P475">
        <v>0</v>
      </c>
      <c r="Q475">
        <v>560.90700000000004</v>
      </c>
      <c r="R475">
        <v>490.88099999999997</v>
      </c>
    </row>
    <row r="476" spans="1:18" x14ac:dyDescent="0.2">
      <c r="A476">
        <v>470</v>
      </c>
      <c r="B476" t="s">
        <v>201</v>
      </c>
      <c r="C476">
        <v>2017</v>
      </c>
      <c r="D476">
        <v>0</v>
      </c>
      <c r="E476">
        <v>3851.48</v>
      </c>
      <c r="F476">
        <v>32788.300000000003</v>
      </c>
      <c r="G476">
        <v>571907</v>
      </c>
      <c r="H476">
        <v>893694</v>
      </c>
      <c r="I476">
        <v>208207</v>
      </c>
      <c r="J476">
        <v>147147</v>
      </c>
      <c r="K476">
        <v>102476</v>
      </c>
      <c r="L476">
        <v>97449.4</v>
      </c>
      <c r="M476">
        <v>17758.7</v>
      </c>
      <c r="N476">
        <v>10222</v>
      </c>
      <c r="O476">
        <v>11802.7</v>
      </c>
      <c r="P476">
        <v>1671.69</v>
      </c>
      <c r="Q476">
        <v>0</v>
      </c>
      <c r="R476">
        <v>0</v>
      </c>
    </row>
    <row r="477" spans="1:18" x14ac:dyDescent="0.2">
      <c r="A477">
        <v>471</v>
      </c>
      <c r="B477" t="s">
        <v>201</v>
      </c>
      <c r="C477">
        <v>2017</v>
      </c>
      <c r="D477">
        <v>0</v>
      </c>
      <c r="E477">
        <v>396.73599999999999</v>
      </c>
      <c r="F477">
        <v>28519.599999999999</v>
      </c>
      <c r="G477">
        <v>605316</v>
      </c>
      <c r="H477">
        <v>855631</v>
      </c>
      <c r="I477">
        <v>198433</v>
      </c>
      <c r="J477">
        <v>163016</v>
      </c>
      <c r="K477">
        <v>122219</v>
      </c>
      <c r="L477">
        <v>93246.7</v>
      </c>
      <c r="M477">
        <v>15404.4</v>
      </c>
      <c r="N477">
        <v>7430.15</v>
      </c>
      <c r="O477">
        <v>9883.9699999999993</v>
      </c>
      <c r="P477">
        <v>0</v>
      </c>
      <c r="Q477">
        <v>296.06</v>
      </c>
      <c r="R477">
        <v>508.512</v>
      </c>
    </row>
    <row r="478" spans="1:18" x14ac:dyDescent="0.2">
      <c r="A478">
        <v>472</v>
      </c>
      <c r="B478" t="s">
        <v>201</v>
      </c>
      <c r="C478">
        <v>2017</v>
      </c>
      <c r="D478">
        <v>0</v>
      </c>
      <c r="E478">
        <v>66.631</v>
      </c>
      <c r="F478">
        <v>19630.3</v>
      </c>
      <c r="G478">
        <v>538134</v>
      </c>
      <c r="H478">
        <v>938926</v>
      </c>
      <c r="I478">
        <v>224791</v>
      </c>
      <c r="J478">
        <v>123591</v>
      </c>
      <c r="K478">
        <v>109422</v>
      </c>
      <c r="L478">
        <v>97184.8</v>
      </c>
      <c r="M478">
        <v>23618.6</v>
      </c>
      <c r="N478">
        <v>8991.98</v>
      </c>
      <c r="O478">
        <v>6618.12</v>
      </c>
      <c r="P478">
        <v>0</v>
      </c>
      <c r="Q478">
        <v>722.05200000000002</v>
      </c>
      <c r="R478">
        <v>325.83499999999998</v>
      </c>
    </row>
    <row r="479" spans="1:18" x14ac:dyDescent="0.2">
      <c r="A479">
        <v>473</v>
      </c>
      <c r="B479" t="s">
        <v>201</v>
      </c>
      <c r="C479">
        <v>2017</v>
      </c>
      <c r="D479">
        <v>0</v>
      </c>
      <c r="E479">
        <v>322.20299999999997</v>
      </c>
      <c r="F479">
        <v>40289.9</v>
      </c>
      <c r="G479">
        <v>555834</v>
      </c>
      <c r="H479">
        <v>840640</v>
      </c>
      <c r="I479">
        <v>210499</v>
      </c>
      <c r="J479">
        <v>177189</v>
      </c>
      <c r="K479">
        <v>123606</v>
      </c>
      <c r="L479">
        <v>107278</v>
      </c>
      <c r="M479">
        <v>22130.799999999999</v>
      </c>
      <c r="N479">
        <v>8114.85</v>
      </c>
      <c r="O479">
        <v>7816.39</v>
      </c>
      <c r="P479">
        <v>2559.81</v>
      </c>
      <c r="Q479">
        <v>369.86099999999999</v>
      </c>
      <c r="R479">
        <v>126.762</v>
      </c>
    </row>
    <row r="480" spans="1:18" x14ac:dyDescent="0.2">
      <c r="A480">
        <v>474</v>
      </c>
      <c r="B480" t="s">
        <v>201</v>
      </c>
      <c r="C480">
        <v>2017</v>
      </c>
      <c r="D480">
        <v>0</v>
      </c>
      <c r="E480">
        <v>2587.6799999999998</v>
      </c>
      <c r="F480">
        <v>40188.800000000003</v>
      </c>
      <c r="G480">
        <v>578891</v>
      </c>
      <c r="H480">
        <v>872373</v>
      </c>
      <c r="I480">
        <v>212958</v>
      </c>
      <c r="J480">
        <v>125548</v>
      </c>
      <c r="K480">
        <v>130837</v>
      </c>
      <c r="L480">
        <v>95562.7</v>
      </c>
      <c r="M480">
        <v>23054.7</v>
      </c>
      <c r="N480">
        <v>6089.06</v>
      </c>
      <c r="O480">
        <v>10685.8</v>
      </c>
      <c r="P480">
        <v>1549</v>
      </c>
      <c r="Q480">
        <v>0</v>
      </c>
      <c r="R480">
        <v>443.387</v>
      </c>
    </row>
    <row r="481" spans="1:18" x14ac:dyDescent="0.2">
      <c r="A481">
        <v>475</v>
      </c>
      <c r="B481" t="s">
        <v>201</v>
      </c>
      <c r="C481">
        <v>2017</v>
      </c>
      <c r="D481">
        <v>0</v>
      </c>
      <c r="E481">
        <v>932.37300000000005</v>
      </c>
      <c r="F481">
        <v>19630.5</v>
      </c>
      <c r="G481">
        <v>565429</v>
      </c>
      <c r="H481">
        <v>901747</v>
      </c>
      <c r="I481">
        <v>187110</v>
      </c>
      <c r="J481">
        <v>180171</v>
      </c>
      <c r="K481">
        <v>106861</v>
      </c>
      <c r="L481">
        <v>100741</v>
      </c>
      <c r="M481">
        <v>16810.599999999999</v>
      </c>
      <c r="N481">
        <v>4955.49</v>
      </c>
      <c r="O481">
        <v>8937.2900000000009</v>
      </c>
      <c r="P481">
        <v>715.78099999999995</v>
      </c>
      <c r="Q481">
        <v>583.94000000000005</v>
      </c>
      <c r="R481">
        <v>0</v>
      </c>
    </row>
    <row r="482" spans="1:18" x14ac:dyDescent="0.2">
      <c r="A482">
        <v>476</v>
      </c>
      <c r="B482" t="s">
        <v>201</v>
      </c>
      <c r="C482">
        <v>2017</v>
      </c>
      <c r="D482">
        <v>0</v>
      </c>
      <c r="E482">
        <v>4311.18</v>
      </c>
      <c r="F482">
        <v>29650.6</v>
      </c>
      <c r="G482">
        <v>518454</v>
      </c>
      <c r="H482">
        <v>944743</v>
      </c>
      <c r="I482">
        <v>215917</v>
      </c>
      <c r="J482">
        <v>142275</v>
      </c>
      <c r="K482">
        <v>117610</v>
      </c>
      <c r="L482">
        <v>92164.1</v>
      </c>
      <c r="M482">
        <v>17681.099999999999</v>
      </c>
      <c r="N482">
        <v>5167.17</v>
      </c>
      <c r="O482">
        <v>8770.09</v>
      </c>
      <c r="P482">
        <v>0</v>
      </c>
      <c r="Q482">
        <v>293.07799999999997</v>
      </c>
      <c r="R482">
        <v>288.60000000000002</v>
      </c>
    </row>
    <row r="483" spans="1:18" x14ac:dyDescent="0.2">
      <c r="A483">
        <v>477</v>
      </c>
      <c r="B483" t="s">
        <v>201</v>
      </c>
      <c r="C483">
        <v>2017</v>
      </c>
      <c r="D483">
        <v>0</v>
      </c>
      <c r="E483">
        <v>570.74</v>
      </c>
      <c r="F483">
        <v>27256.799999999999</v>
      </c>
      <c r="G483">
        <v>540770</v>
      </c>
      <c r="H483">
        <v>920138</v>
      </c>
      <c r="I483">
        <v>221090</v>
      </c>
      <c r="J483">
        <v>151849</v>
      </c>
      <c r="K483">
        <v>111195</v>
      </c>
      <c r="L483">
        <v>91172.9</v>
      </c>
      <c r="M483">
        <v>16651</v>
      </c>
      <c r="N483">
        <v>8181.72</v>
      </c>
      <c r="O483">
        <v>8687.36</v>
      </c>
      <c r="P483">
        <v>421.15</v>
      </c>
      <c r="Q483">
        <v>0</v>
      </c>
      <c r="R483">
        <v>276.06099999999998</v>
      </c>
    </row>
    <row r="484" spans="1:18" x14ac:dyDescent="0.2">
      <c r="A484">
        <v>478</v>
      </c>
      <c r="B484" t="s">
        <v>201</v>
      </c>
      <c r="C484">
        <v>2017</v>
      </c>
      <c r="D484">
        <v>0</v>
      </c>
      <c r="E484">
        <v>4751.75</v>
      </c>
      <c r="F484">
        <v>29923.8</v>
      </c>
      <c r="G484">
        <v>548823</v>
      </c>
      <c r="H484">
        <v>886570</v>
      </c>
      <c r="I484">
        <v>214515</v>
      </c>
      <c r="J484">
        <v>154967</v>
      </c>
      <c r="K484">
        <v>138169</v>
      </c>
      <c r="L484">
        <v>84536.5</v>
      </c>
      <c r="M484">
        <v>24086.400000000001</v>
      </c>
      <c r="N484">
        <v>4936.46</v>
      </c>
      <c r="O484">
        <v>6382.37</v>
      </c>
      <c r="P484">
        <v>2225.69</v>
      </c>
      <c r="Q484">
        <v>0</v>
      </c>
      <c r="R484">
        <v>0</v>
      </c>
    </row>
    <row r="485" spans="1:18" x14ac:dyDescent="0.2">
      <c r="A485">
        <v>479</v>
      </c>
      <c r="B485" t="s">
        <v>201</v>
      </c>
      <c r="C485">
        <v>2017</v>
      </c>
      <c r="D485">
        <v>0</v>
      </c>
      <c r="E485">
        <v>1929.89</v>
      </c>
      <c r="F485">
        <v>30933.3</v>
      </c>
      <c r="G485">
        <v>553827</v>
      </c>
      <c r="H485">
        <v>904968</v>
      </c>
      <c r="I485">
        <v>198698</v>
      </c>
      <c r="J485">
        <v>164357</v>
      </c>
      <c r="K485">
        <v>116339</v>
      </c>
      <c r="L485">
        <v>104414</v>
      </c>
      <c r="M485">
        <v>16121.1</v>
      </c>
      <c r="N485">
        <v>11112.2</v>
      </c>
      <c r="O485">
        <v>1100.8499999999999</v>
      </c>
      <c r="P485">
        <v>0</v>
      </c>
      <c r="Q485">
        <v>297.84199999999998</v>
      </c>
      <c r="R485">
        <v>0</v>
      </c>
    </row>
    <row r="486" spans="1:18" x14ac:dyDescent="0.2">
      <c r="A486">
        <v>480</v>
      </c>
      <c r="B486" t="s">
        <v>201</v>
      </c>
      <c r="C486">
        <v>2017</v>
      </c>
      <c r="D486">
        <v>0</v>
      </c>
      <c r="E486">
        <v>2391.77</v>
      </c>
      <c r="F486">
        <v>27171</v>
      </c>
      <c r="G486">
        <v>544383</v>
      </c>
      <c r="H486">
        <v>897212</v>
      </c>
      <c r="I486">
        <v>180458</v>
      </c>
      <c r="J486">
        <v>188229</v>
      </c>
      <c r="K486">
        <v>131676</v>
      </c>
      <c r="L486">
        <v>93605.7</v>
      </c>
      <c r="M486">
        <v>11763.5</v>
      </c>
      <c r="N486">
        <v>11443.1</v>
      </c>
      <c r="O486">
        <v>7577.13</v>
      </c>
      <c r="P486">
        <v>786.34900000000005</v>
      </c>
      <c r="Q486">
        <v>397.64299999999997</v>
      </c>
      <c r="R486">
        <v>0</v>
      </c>
    </row>
    <row r="487" spans="1:18" x14ac:dyDescent="0.2">
      <c r="A487">
        <v>481</v>
      </c>
      <c r="B487" t="s">
        <v>201</v>
      </c>
      <c r="C487">
        <v>2017</v>
      </c>
      <c r="D487">
        <v>0</v>
      </c>
      <c r="E487">
        <v>3913.43</v>
      </c>
      <c r="F487">
        <v>25997.5</v>
      </c>
      <c r="G487">
        <v>561050</v>
      </c>
      <c r="H487">
        <v>892499</v>
      </c>
      <c r="I487">
        <v>205910</v>
      </c>
      <c r="J487">
        <v>146968</v>
      </c>
      <c r="K487">
        <v>114619</v>
      </c>
      <c r="L487">
        <v>107078</v>
      </c>
      <c r="M487">
        <v>27408.6</v>
      </c>
      <c r="N487">
        <v>5383.43</v>
      </c>
      <c r="O487">
        <v>3239.16</v>
      </c>
      <c r="P487">
        <v>2392.73</v>
      </c>
      <c r="Q487">
        <v>687.10199999999998</v>
      </c>
      <c r="R487">
        <v>81.186800000000005</v>
      </c>
    </row>
    <row r="488" spans="1:18" x14ac:dyDescent="0.2">
      <c r="A488">
        <v>482</v>
      </c>
      <c r="B488" t="s">
        <v>201</v>
      </c>
      <c r="C488">
        <v>2017</v>
      </c>
      <c r="D488">
        <v>0</v>
      </c>
      <c r="E488">
        <v>4168.0200000000004</v>
      </c>
      <c r="F488">
        <v>21667.1</v>
      </c>
      <c r="G488">
        <v>548018</v>
      </c>
      <c r="H488">
        <v>916533</v>
      </c>
      <c r="I488">
        <v>197866</v>
      </c>
      <c r="J488">
        <v>143944</v>
      </c>
      <c r="K488">
        <v>140352</v>
      </c>
      <c r="L488">
        <v>100243</v>
      </c>
      <c r="M488">
        <v>9243.0300000000007</v>
      </c>
      <c r="N488">
        <v>4652.8900000000003</v>
      </c>
      <c r="O488">
        <v>9457.57</v>
      </c>
      <c r="P488">
        <v>0</v>
      </c>
      <c r="Q488">
        <v>0</v>
      </c>
      <c r="R488">
        <v>388.87799999999999</v>
      </c>
    </row>
    <row r="489" spans="1:18" x14ac:dyDescent="0.2">
      <c r="A489">
        <v>483</v>
      </c>
      <c r="B489" t="s">
        <v>201</v>
      </c>
      <c r="C489">
        <v>2017</v>
      </c>
      <c r="D489">
        <v>0</v>
      </c>
      <c r="E489">
        <v>0</v>
      </c>
      <c r="F489">
        <v>45753.4</v>
      </c>
      <c r="G489">
        <v>530887</v>
      </c>
      <c r="H489">
        <v>888684</v>
      </c>
      <c r="I489">
        <v>216354</v>
      </c>
      <c r="J489">
        <v>137014</v>
      </c>
      <c r="K489">
        <v>139945</v>
      </c>
      <c r="L489">
        <v>97348.800000000003</v>
      </c>
      <c r="M489">
        <v>21391.9</v>
      </c>
      <c r="N489">
        <v>10027.299999999999</v>
      </c>
      <c r="O489">
        <v>5631.28</v>
      </c>
      <c r="P489">
        <v>0</v>
      </c>
      <c r="Q489">
        <v>0</v>
      </c>
      <c r="R489">
        <v>213.416</v>
      </c>
    </row>
    <row r="490" spans="1:18" x14ac:dyDescent="0.2">
      <c r="A490">
        <v>484</v>
      </c>
      <c r="B490" t="s">
        <v>201</v>
      </c>
      <c r="C490">
        <v>2017</v>
      </c>
      <c r="D490">
        <v>0</v>
      </c>
      <c r="E490">
        <v>2161.61</v>
      </c>
      <c r="F490">
        <v>24538.400000000001</v>
      </c>
      <c r="G490">
        <v>563309</v>
      </c>
      <c r="H490">
        <v>888247</v>
      </c>
      <c r="I490">
        <v>237225</v>
      </c>
      <c r="J490">
        <v>134474</v>
      </c>
      <c r="K490">
        <v>118047</v>
      </c>
      <c r="L490">
        <v>93939.5</v>
      </c>
      <c r="M490">
        <v>25969.7</v>
      </c>
      <c r="N490">
        <v>8167.08</v>
      </c>
      <c r="O490">
        <v>2525.92</v>
      </c>
      <c r="P490">
        <v>816.78099999999995</v>
      </c>
      <c r="Q490">
        <v>0</v>
      </c>
      <c r="R490">
        <v>392.17500000000001</v>
      </c>
    </row>
    <row r="491" spans="1:18" x14ac:dyDescent="0.2">
      <c r="A491">
        <v>485</v>
      </c>
      <c r="B491" t="s">
        <v>201</v>
      </c>
      <c r="C491">
        <v>2017</v>
      </c>
      <c r="D491">
        <v>0</v>
      </c>
      <c r="E491">
        <v>858.36699999999996</v>
      </c>
      <c r="F491">
        <v>28832.5</v>
      </c>
      <c r="G491">
        <v>581476</v>
      </c>
      <c r="H491">
        <v>874257</v>
      </c>
      <c r="I491">
        <v>197310</v>
      </c>
      <c r="J491">
        <v>165552</v>
      </c>
      <c r="K491">
        <v>122267</v>
      </c>
      <c r="L491">
        <v>79151.899999999994</v>
      </c>
      <c r="M491">
        <v>30628.400000000001</v>
      </c>
      <c r="N491">
        <v>7032.68</v>
      </c>
      <c r="O491">
        <v>2385.79</v>
      </c>
      <c r="P491">
        <v>1381.95</v>
      </c>
      <c r="Q491">
        <v>0</v>
      </c>
      <c r="R491">
        <v>424.15800000000002</v>
      </c>
    </row>
    <row r="492" spans="1:18" x14ac:dyDescent="0.2">
      <c r="A492">
        <v>486</v>
      </c>
      <c r="B492" t="s">
        <v>201</v>
      </c>
      <c r="C492">
        <v>2017</v>
      </c>
      <c r="D492">
        <v>0</v>
      </c>
      <c r="E492">
        <v>3.9430999999999998</v>
      </c>
      <c r="F492">
        <v>23619</v>
      </c>
      <c r="G492">
        <v>549328</v>
      </c>
      <c r="H492">
        <v>888599</v>
      </c>
      <c r="I492">
        <v>213124</v>
      </c>
      <c r="J492">
        <v>160315</v>
      </c>
      <c r="K492">
        <v>116508</v>
      </c>
      <c r="L492">
        <v>95517.3</v>
      </c>
      <c r="M492">
        <v>21305.4</v>
      </c>
      <c r="N492">
        <v>8980.5499999999993</v>
      </c>
      <c r="O492">
        <v>5425.18</v>
      </c>
      <c r="P492">
        <v>1959.08</v>
      </c>
      <c r="Q492">
        <v>0</v>
      </c>
      <c r="R492">
        <v>0</v>
      </c>
    </row>
    <row r="493" spans="1:18" x14ac:dyDescent="0.2">
      <c r="A493">
        <v>487</v>
      </c>
      <c r="B493" t="s">
        <v>201</v>
      </c>
      <c r="C493">
        <v>2017</v>
      </c>
      <c r="D493">
        <v>0</v>
      </c>
      <c r="E493">
        <v>0</v>
      </c>
      <c r="F493">
        <v>24386.1</v>
      </c>
      <c r="G493">
        <v>561601</v>
      </c>
      <c r="H493">
        <v>919200</v>
      </c>
      <c r="I493">
        <v>201860</v>
      </c>
      <c r="J493">
        <v>151869</v>
      </c>
      <c r="K493">
        <v>113136</v>
      </c>
      <c r="L493">
        <v>96610.2</v>
      </c>
      <c r="M493">
        <v>17740</v>
      </c>
      <c r="N493">
        <v>5856.7</v>
      </c>
      <c r="O493">
        <v>3634.68</v>
      </c>
      <c r="P493">
        <v>0</v>
      </c>
      <c r="Q493">
        <v>152.30199999999999</v>
      </c>
      <c r="R493">
        <v>0</v>
      </c>
    </row>
    <row r="494" spans="1:18" x14ac:dyDescent="0.2">
      <c r="A494">
        <v>488</v>
      </c>
      <c r="B494" t="s">
        <v>201</v>
      </c>
      <c r="C494">
        <v>2017</v>
      </c>
      <c r="D494">
        <v>0</v>
      </c>
      <c r="E494">
        <v>3374.04</v>
      </c>
      <c r="F494">
        <v>28224.7</v>
      </c>
      <c r="G494">
        <v>568827</v>
      </c>
      <c r="H494">
        <v>877840</v>
      </c>
      <c r="I494">
        <v>194821</v>
      </c>
      <c r="J494">
        <v>153813</v>
      </c>
      <c r="K494">
        <v>130922</v>
      </c>
      <c r="L494">
        <v>104475</v>
      </c>
      <c r="M494">
        <v>15303.1</v>
      </c>
      <c r="N494">
        <v>6763.03</v>
      </c>
      <c r="O494">
        <v>10711.1</v>
      </c>
      <c r="P494">
        <v>0</v>
      </c>
      <c r="Q494">
        <v>0</v>
      </c>
      <c r="R494">
        <v>0</v>
      </c>
    </row>
    <row r="495" spans="1:18" x14ac:dyDescent="0.2">
      <c r="A495">
        <v>489</v>
      </c>
      <c r="B495" t="s">
        <v>201</v>
      </c>
      <c r="C495">
        <v>2017</v>
      </c>
      <c r="D495">
        <v>0</v>
      </c>
      <c r="E495">
        <v>624.87800000000004</v>
      </c>
      <c r="F495">
        <v>24367.9</v>
      </c>
      <c r="G495">
        <v>564664</v>
      </c>
      <c r="H495">
        <v>896982</v>
      </c>
      <c r="I495">
        <v>216563</v>
      </c>
      <c r="J495">
        <v>143070</v>
      </c>
      <c r="K495">
        <v>116074</v>
      </c>
      <c r="L495">
        <v>94496</v>
      </c>
      <c r="M495">
        <v>21067.9</v>
      </c>
      <c r="N495">
        <v>6715.31</v>
      </c>
      <c r="O495">
        <v>12717.7</v>
      </c>
      <c r="P495">
        <v>0</v>
      </c>
      <c r="Q495">
        <v>823.68600000000004</v>
      </c>
      <c r="R495">
        <v>0</v>
      </c>
    </row>
    <row r="496" spans="1:18" x14ac:dyDescent="0.2">
      <c r="A496">
        <v>490</v>
      </c>
      <c r="B496" t="s">
        <v>201</v>
      </c>
      <c r="C496">
        <v>2017</v>
      </c>
      <c r="D496">
        <v>0</v>
      </c>
      <c r="E496">
        <v>961.75900000000001</v>
      </c>
      <c r="F496">
        <v>20208.599999999999</v>
      </c>
      <c r="G496">
        <v>557132</v>
      </c>
      <c r="H496">
        <v>895483</v>
      </c>
      <c r="I496">
        <v>238870</v>
      </c>
      <c r="J496">
        <v>142935</v>
      </c>
      <c r="K496">
        <v>118990</v>
      </c>
      <c r="L496">
        <v>86130.4</v>
      </c>
      <c r="M496">
        <v>20811.2</v>
      </c>
      <c r="N496">
        <v>6698.44</v>
      </c>
      <c r="O496">
        <v>7577.96</v>
      </c>
      <c r="P496">
        <v>627.524</v>
      </c>
      <c r="Q496">
        <v>0</v>
      </c>
      <c r="R496">
        <v>0</v>
      </c>
    </row>
    <row r="497" spans="1:18" x14ac:dyDescent="0.2">
      <c r="A497">
        <v>491</v>
      </c>
      <c r="B497" t="s">
        <v>201</v>
      </c>
      <c r="C497">
        <v>2017</v>
      </c>
      <c r="D497">
        <v>0</v>
      </c>
      <c r="E497">
        <v>536.44200000000001</v>
      </c>
      <c r="F497">
        <v>42237.4</v>
      </c>
      <c r="G497">
        <v>580441</v>
      </c>
      <c r="H497">
        <v>843575</v>
      </c>
      <c r="I497">
        <v>220794</v>
      </c>
      <c r="J497">
        <v>147327</v>
      </c>
      <c r="K497">
        <v>130068</v>
      </c>
      <c r="L497">
        <v>99437.1</v>
      </c>
      <c r="M497">
        <v>25540.5</v>
      </c>
      <c r="N497">
        <v>11122.4</v>
      </c>
      <c r="O497">
        <v>2128.81</v>
      </c>
      <c r="P497">
        <v>0</v>
      </c>
      <c r="Q497">
        <v>0</v>
      </c>
      <c r="R497">
        <v>187.001</v>
      </c>
    </row>
    <row r="498" spans="1:18" x14ac:dyDescent="0.2">
      <c r="A498">
        <v>492</v>
      </c>
      <c r="B498" t="s">
        <v>201</v>
      </c>
      <c r="C498">
        <v>2017</v>
      </c>
      <c r="D498">
        <v>0</v>
      </c>
      <c r="E498">
        <v>3293.39</v>
      </c>
      <c r="F498">
        <v>34924</v>
      </c>
      <c r="G498">
        <v>546992</v>
      </c>
      <c r="H498">
        <v>875278</v>
      </c>
      <c r="I498">
        <v>233012</v>
      </c>
      <c r="J498">
        <v>166918</v>
      </c>
      <c r="K498">
        <v>111624</v>
      </c>
      <c r="L498">
        <v>94685</v>
      </c>
      <c r="M498">
        <v>13944.9</v>
      </c>
      <c r="N498">
        <v>13933.1</v>
      </c>
      <c r="O498">
        <v>5596.52</v>
      </c>
      <c r="P498">
        <v>0</v>
      </c>
      <c r="Q498">
        <v>0</v>
      </c>
      <c r="R498">
        <v>131.57300000000001</v>
      </c>
    </row>
    <row r="499" spans="1:18" x14ac:dyDescent="0.2">
      <c r="A499">
        <v>493</v>
      </c>
      <c r="B499" t="s">
        <v>201</v>
      </c>
      <c r="C499">
        <v>2017</v>
      </c>
      <c r="D499">
        <v>0</v>
      </c>
      <c r="E499">
        <v>5785.67</v>
      </c>
      <c r="F499">
        <v>28520.400000000001</v>
      </c>
      <c r="G499">
        <v>548945</v>
      </c>
      <c r="H499">
        <v>877568</v>
      </c>
      <c r="I499">
        <v>218467</v>
      </c>
      <c r="J499">
        <v>177227</v>
      </c>
      <c r="K499">
        <v>112266</v>
      </c>
      <c r="L499">
        <v>87742.399999999994</v>
      </c>
      <c r="M499">
        <v>22247.599999999999</v>
      </c>
      <c r="N499">
        <v>7633.51</v>
      </c>
      <c r="O499">
        <v>5465.94</v>
      </c>
      <c r="P499">
        <v>0</v>
      </c>
      <c r="Q499">
        <v>577.08199999999999</v>
      </c>
      <c r="R499">
        <v>425.56599999999997</v>
      </c>
    </row>
    <row r="500" spans="1:18" x14ac:dyDescent="0.2">
      <c r="A500">
        <v>494</v>
      </c>
      <c r="B500" t="s">
        <v>201</v>
      </c>
      <c r="C500">
        <v>2017</v>
      </c>
      <c r="D500">
        <v>0</v>
      </c>
      <c r="E500">
        <v>47.0259</v>
      </c>
      <c r="F500">
        <v>39124.800000000003</v>
      </c>
      <c r="G500">
        <v>543040</v>
      </c>
      <c r="H500">
        <v>870368</v>
      </c>
      <c r="I500">
        <v>245575</v>
      </c>
      <c r="J500">
        <v>146861</v>
      </c>
      <c r="K500">
        <v>123647</v>
      </c>
      <c r="L500">
        <v>93650.8</v>
      </c>
      <c r="M500">
        <v>18039.7</v>
      </c>
      <c r="N500">
        <v>5104.8599999999997</v>
      </c>
      <c r="O500">
        <v>3715.55</v>
      </c>
      <c r="P500">
        <v>1876.61</v>
      </c>
      <c r="Q500">
        <v>0</v>
      </c>
      <c r="R500">
        <v>0</v>
      </c>
    </row>
    <row r="501" spans="1:18" x14ac:dyDescent="0.2">
      <c r="A501">
        <v>495</v>
      </c>
      <c r="B501" t="s">
        <v>201</v>
      </c>
      <c r="C501">
        <v>2017</v>
      </c>
      <c r="D501">
        <v>0</v>
      </c>
      <c r="E501">
        <v>427.76799999999997</v>
      </c>
      <c r="F501">
        <v>43140.6</v>
      </c>
      <c r="G501">
        <v>551809</v>
      </c>
      <c r="H501">
        <v>861989</v>
      </c>
      <c r="I501">
        <v>218843</v>
      </c>
      <c r="J501">
        <v>132680</v>
      </c>
      <c r="K501">
        <v>151731</v>
      </c>
      <c r="L501">
        <v>98328.9</v>
      </c>
      <c r="M501">
        <v>18176.7</v>
      </c>
      <c r="N501">
        <v>6356.67</v>
      </c>
      <c r="O501">
        <v>11697.5</v>
      </c>
      <c r="P501">
        <v>383.25299999999999</v>
      </c>
      <c r="Q501">
        <v>0</v>
      </c>
      <c r="R501">
        <v>370.71800000000002</v>
      </c>
    </row>
    <row r="502" spans="1:18" x14ac:dyDescent="0.2">
      <c r="A502">
        <v>496</v>
      </c>
      <c r="B502" t="s">
        <v>201</v>
      </c>
      <c r="C502">
        <v>2017</v>
      </c>
      <c r="D502">
        <v>0</v>
      </c>
      <c r="E502">
        <v>1948.38</v>
      </c>
      <c r="F502">
        <v>33371.300000000003</v>
      </c>
      <c r="G502">
        <v>550555</v>
      </c>
      <c r="H502">
        <v>888017</v>
      </c>
      <c r="I502">
        <v>192520</v>
      </c>
      <c r="J502">
        <v>171230</v>
      </c>
      <c r="K502">
        <v>119105</v>
      </c>
      <c r="L502">
        <v>104450</v>
      </c>
      <c r="M502">
        <v>20766.7</v>
      </c>
      <c r="N502">
        <v>8357.27</v>
      </c>
      <c r="O502">
        <v>3232.03</v>
      </c>
      <c r="P502">
        <v>0</v>
      </c>
      <c r="Q502">
        <v>133.63900000000001</v>
      </c>
      <c r="R502">
        <v>0</v>
      </c>
    </row>
    <row r="503" spans="1:18" x14ac:dyDescent="0.2">
      <c r="A503">
        <v>497</v>
      </c>
      <c r="B503" t="s">
        <v>201</v>
      </c>
      <c r="C503">
        <v>2017</v>
      </c>
      <c r="D503">
        <v>0</v>
      </c>
      <c r="E503">
        <v>2190.69</v>
      </c>
      <c r="F503">
        <v>29019.200000000001</v>
      </c>
      <c r="G503">
        <v>567136</v>
      </c>
      <c r="H503">
        <v>855374</v>
      </c>
      <c r="I503">
        <v>228310</v>
      </c>
      <c r="J503">
        <v>165051</v>
      </c>
      <c r="K503">
        <v>112622</v>
      </c>
      <c r="L503">
        <v>111928</v>
      </c>
      <c r="M503">
        <v>18614.599999999999</v>
      </c>
      <c r="N503">
        <v>3332.99</v>
      </c>
      <c r="O503">
        <v>3764.9</v>
      </c>
      <c r="P503">
        <v>1823.85</v>
      </c>
      <c r="Q503">
        <v>184.06399999999999</v>
      </c>
      <c r="R503">
        <v>0</v>
      </c>
    </row>
    <row r="504" spans="1:18" x14ac:dyDescent="0.2">
      <c r="A504">
        <v>498</v>
      </c>
      <c r="B504" t="s">
        <v>201</v>
      </c>
      <c r="C504">
        <v>2017</v>
      </c>
      <c r="D504">
        <v>0</v>
      </c>
      <c r="E504">
        <v>575.73099999999999</v>
      </c>
      <c r="F504">
        <v>24408.2</v>
      </c>
      <c r="G504">
        <v>565099</v>
      </c>
      <c r="H504">
        <v>881823</v>
      </c>
      <c r="I504">
        <v>232816</v>
      </c>
      <c r="J504">
        <v>150226</v>
      </c>
      <c r="K504">
        <v>111361</v>
      </c>
      <c r="L504">
        <v>108238</v>
      </c>
      <c r="M504">
        <v>11833.2</v>
      </c>
      <c r="N504">
        <v>4699.67</v>
      </c>
      <c r="O504">
        <v>4447.92</v>
      </c>
      <c r="P504">
        <v>976.03899999999999</v>
      </c>
      <c r="Q504">
        <v>0</v>
      </c>
      <c r="R504">
        <v>108.78400000000001</v>
      </c>
    </row>
    <row r="505" spans="1:18" x14ac:dyDescent="0.2">
      <c r="A505">
        <v>499</v>
      </c>
      <c r="B505" t="s">
        <v>201</v>
      </c>
      <c r="C505">
        <v>2017</v>
      </c>
      <c r="D505">
        <v>0</v>
      </c>
      <c r="E505">
        <v>2333.09</v>
      </c>
      <c r="F505">
        <v>27433.1</v>
      </c>
      <c r="G505">
        <v>529097</v>
      </c>
      <c r="H505">
        <v>899172</v>
      </c>
      <c r="I505">
        <v>223751</v>
      </c>
      <c r="J505">
        <v>152185</v>
      </c>
      <c r="K505">
        <v>126791</v>
      </c>
      <c r="L505">
        <v>95235</v>
      </c>
      <c r="M505">
        <v>25722.3</v>
      </c>
      <c r="N505">
        <v>2795.74</v>
      </c>
      <c r="O505">
        <v>6169.95</v>
      </c>
      <c r="P505">
        <v>0</v>
      </c>
      <c r="Q505">
        <v>738.25</v>
      </c>
      <c r="R505">
        <v>242.422</v>
      </c>
    </row>
    <row r="506" spans="1:18" x14ac:dyDescent="0.2">
      <c r="A506">
        <v>500</v>
      </c>
      <c r="B506" t="s">
        <v>201</v>
      </c>
      <c r="C506">
        <v>2017</v>
      </c>
      <c r="D506">
        <v>0</v>
      </c>
      <c r="E506">
        <v>0</v>
      </c>
      <c r="F506">
        <v>26757.5</v>
      </c>
      <c r="G506">
        <v>568411</v>
      </c>
      <c r="H506">
        <v>889622</v>
      </c>
      <c r="I506">
        <v>229128</v>
      </c>
      <c r="J506">
        <v>138347</v>
      </c>
      <c r="K506">
        <v>112538</v>
      </c>
      <c r="L506">
        <v>96305.5</v>
      </c>
      <c r="M506">
        <v>28459.5</v>
      </c>
      <c r="N506">
        <v>3563.9</v>
      </c>
      <c r="O506">
        <v>4500.22</v>
      </c>
      <c r="P506">
        <v>0</v>
      </c>
      <c r="Q506">
        <v>545.05700000000002</v>
      </c>
      <c r="R506">
        <v>0</v>
      </c>
    </row>
    <row r="507" spans="1:18" x14ac:dyDescent="0.2">
      <c r="A507">
        <v>501</v>
      </c>
      <c r="B507" t="s">
        <v>201</v>
      </c>
      <c r="C507">
        <v>2017</v>
      </c>
      <c r="D507">
        <v>0</v>
      </c>
      <c r="E507">
        <v>4031.2</v>
      </c>
      <c r="F507">
        <v>33497.1</v>
      </c>
      <c r="G507">
        <v>526251</v>
      </c>
      <c r="H507">
        <v>901702</v>
      </c>
      <c r="I507">
        <v>246678</v>
      </c>
      <c r="J507">
        <v>137810</v>
      </c>
      <c r="K507">
        <v>134231</v>
      </c>
      <c r="L507">
        <v>88106.6</v>
      </c>
      <c r="M507">
        <v>16975.8</v>
      </c>
      <c r="N507">
        <v>2478.7600000000002</v>
      </c>
      <c r="O507">
        <v>5911.81</v>
      </c>
      <c r="P507">
        <v>1634.92</v>
      </c>
      <c r="Q507">
        <v>630.54899999999998</v>
      </c>
      <c r="R507">
        <v>0</v>
      </c>
    </row>
    <row r="508" spans="1:18" x14ac:dyDescent="0.2">
      <c r="A508">
        <v>502</v>
      </c>
      <c r="B508" t="s">
        <v>201</v>
      </c>
      <c r="C508">
        <v>2017</v>
      </c>
      <c r="D508">
        <v>0</v>
      </c>
      <c r="E508">
        <v>3663.94</v>
      </c>
      <c r="F508">
        <v>26111.3</v>
      </c>
      <c r="G508">
        <v>574111</v>
      </c>
      <c r="H508">
        <v>891006</v>
      </c>
      <c r="I508">
        <v>213233</v>
      </c>
      <c r="J508">
        <v>126765</v>
      </c>
      <c r="K508">
        <v>113194</v>
      </c>
      <c r="L508">
        <v>107440</v>
      </c>
      <c r="M508">
        <v>20159.900000000001</v>
      </c>
      <c r="N508">
        <v>12000.7</v>
      </c>
      <c r="O508">
        <v>6377.71</v>
      </c>
      <c r="P508">
        <v>0</v>
      </c>
      <c r="Q508">
        <v>0</v>
      </c>
      <c r="R508">
        <v>327.02300000000002</v>
      </c>
    </row>
    <row r="509" spans="1:18" x14ac:dyDescent="0.2">
      <c r="A509">
        <v>503</v>
      </c>
      <c r="B509" t="s">
        <v>201</v>
      </c>
      <c r="C509">
        <v>2017</v>
      </c>
      <c r="D509">
        <v>0</v>
      </c>
      <c r="E509">
        <v>895.971</v>
      </c>
      <c r="F509">
        <v>28257.4</v>
      </c>
      <c r="G509">
        <v>557772</v>
      </c>
      <c r="H509">
        <v>904767</v>
      </c>
      <c r="I509">
        <v>224148</v>
      </c>
      <c r="J509">
        <v>135681</v>
      </c>
      <c r="K509">
        <v>128472</v>
      </c>
      <c r="L509">
        <v>88671.4</v>
      </c>
      <c r="M509">
        <v>14065</v>
      </c>
      <c r="N509">
        <v>7686.45</v>
      </c>
      <c r="O509">
        <v>11819.2</v>
      </c>
      <c r="P509">
        <v>0</v>
      </c>
      <c r="Q509">
        <v>0</v>
      </c>
      <c r="R509">
        <v>368.21300000000002</v>
      </c>
    </row>
    <row r="510" spans="1:18" x14ac:dyDescent="0.2">
      <c r="A510">
        <v>504</v>
      </c>
      <c r="B510" t="s">
        <v>201</v>
      </c>
      <c r="C510">
        <v>2017</v>
      </c>
      <c r="D510">
        <v>0</v>
      </c>
      <c r="E510">
        <v>530.42999999999995</v>
      </c>
      <c r="F510">
        <v>40056.1</v>
      </c>
      <c r="G510">
        <v>524136</v>
      </c>
      <c r="H510">
        <v>941615</v>
      </c>
      <c r="I510">
        <v>195221</v>
      </c>
      <c r="J510">
        <v>143709</v>
      </c>
      <c r="K510">
        <v>129064</v>
      </c>
      <c r="L510">
        <v>92348.1</v>
      </c>
      <c r="M510">
        <v>21665.5</v>
      </c>
      <c r="N510">
        <v>3783.99</v>
      </c>
      <c r="O510">
        <v>6111.08</v>
      </c>
      <c r="P510">
        <v>0</v>
      </c>
      <c r="Q510">
        <v>718.16800000000001</v>
      </c>
      <c r="R510">
        <v>347.69099999999997</v>
      </c>
    </row>
    <row r="511" spans="1:18" x14ac:dyDescent="0.2">
      <c r="A511">
        <v>505</v>
      </c>
      <c r="B511" t="s">
        <v>201</v>
      </c>
      <c r="C511">
        <v>2017</v>
      </c>
      <c r="D511">
        <v>0</v>
      </c>
      <c r="E511">
        <v>1076.8499999999999</v>
      </c>
      <c r="F511">
        <v>33158.1</v>
      </c>
      <c r="G511">
        <v>548343</v>
      </c>
      <c r="H511">
        <v>905312</v>
      </c>
      <c r="I511">
        <v>198691</v>
      </c>
      <c r="J511">
        <v>152285</v>
      </c>
      <c r="K511">
        <v>130324</v>
      </c>
      <c r="L511">
        <v>78593.5</v>
      </c>
      <c r="M511">
        <v>25666.5</v>
      </c>
      <c r="N511">
        <v>13051.3</v>
      </c>
      <c r="O511">
        <v>4701.96</v>
      </c>
      <c r="P511">
        <v>578.84199999999998</v>
      </c>
      <c r="Q511">
        <v>0</v>
      </c>
      <c r="R511">
        <v>0</v>
      </c>
    </row>
    <row r="512" spans="1:18" x14ac:dyDescent="0.2">
      <c r="A512">
        <v>506</v>
      </c>
      <c r="B512" t="s">
        <v>201</v>
      </c>
      <c r="C512">
        <v>2017</v>
      </c>
      <c r="D512">
        <v>0</v>
      </c>
      <c r="E512">
        <v>491.54500000000002</v>
      </c>
      <c r="F512">
        <v>24945.599999999999</v>
      </c>
      <c r="G512">
        <v>528764</v>
      </c>
      <c r="H512">
        <v>910538</v>
      </c>
      <c r="I512">
        <v>237989</v>
      </c>
      <c r="J512">
        <v>139586</v>
      </c>
      <c r="K512">
        <v>115374</v>
      </c>
      <c r="L512">
        <v>88696.3</v>
      </c>
      <c r="M512">
        <v>21814.7</v>
      </c>
      <c r="N512">
        <v>9283.0499999999993</v>
      </c>
      <c r="O512">
        <v>9789.93</v>
      </c>
      <c r="P512">
        <v>1801.23</v>
      </c>
      <c r="Q512">
        <v>0</v>
      </c>
      <c r="R512">
        <v>159.93700000000001</v>
      </c>
    </row>
    <row r="513" spans="1:18" x14ac:dyDescent="0.2">
      <c r="A513">
        <v>507</v>
      </c>
      <c r="B513" t="s">
        <v>201</v>
      </c>
      <c r="C513">
        <v>2017</v>
      </c>
      <c r="D513">
        <v>0</v>
      </c>
      <c r="E513">
        <v>0</v>
      </c>
      <c r="F513">
        <v>26451.8</v>
      </c>
      <c r="G513">
        <v>559449</v>
      </c>
      <c r="H513">
        <v>888648</v>
      </c>
      <c r="I513">
        <v>208424</v>
      </c>
      <c r="J513">
        <v>148514</v>
      </c>
      <c r="K513">
        <v>131570</v>
      </c>
      <c r="L513">
        <v>96573.4</v>
      </c>
      <c r="M513">
        <v>23436.7</v>
      </c>
      <c r="N513">
        <v>10359.6</v>
      </c>
      <c r="O513">
        <v>3514.32</v>
      </c>
      <c r="P513">
        <v>0</v>
      </c>
      <c r="Q513">
        <v>623.70100000000002</v>
      </c>
      <c r="R513">
        <v>248.13900000000001</v>
      </c>
    </row>
    <row r="514" spans="1:18" x14ac:dyDescent="0.2">
      <c r="A514">
        <v>508</v>
      </c>
      <c r="B514" t="s">
        <v>201</v>
      </c>
      <c r="C514">
        <v>2017</v>
      </c>
      <c r="D514">
        <v>0</v>
      </c>
      <c r="E514">
        <v>2655.53</v>
      </c>
      <c r="F514">
        <v>19760.099999999999</v>
      </c>
      <c r="G514">
        <v>577009</v>
      </c>
      <c r="H514">
        <v>878697</v>
      </c>
      <c r="I514">
        <v>211458</v>
      </c>
      <c r="J514">
        <v>132183</v>
      </c>
      <c r="K514">
        <v>140021</v>
      </c>
      <c r="L514">
        <v>100328</v>
      </c>
      <c r="M514">
        <v>17540.2</v>
      </c>
      <c r="N514">
        <v>10024.6</v>
      </c>
      <c r="O514">
        <v>4509.29</v>
      </c>
      <c r="P514">
        <v>0</v>
      </c>
      <c r="Q514">
        <v>0</v>
      </c>
      <c r="R514">
        <v>0</v>
      </c>
    </row>
    <row r="515" spans="1:18" x14ac:dyDescent="0.2">
      <c r="A515">
        <v>509</v>
      </c>
      <c r="B515" t="s">
        <v>201</v>
      </c>
      <c r="C515">
        <v>2017</v>
      </c>
      <c r="D515">
        <v>0</v>
      </c>
      <c r="E515">
        <v>1449.01</v>
      </c>
      <c r="F515">
        <v>33254.400000000001</v>
      </c>
      <c r="G515">
        <v>541170</v>
      </c>
      <c r="H515">
        <v>893098</v>
      </c>
      <c r="I515">
        <v>218496</v>
      </c>
      <c r="J515">
        <v>149992</v>
      </c>
      <c r="K515">
        <v>125043</v>
      </c>
      <c r="L515">
        <v>103972</v>
      </c>
      <c r="M515">
        <v>13610</v>
      </c>
      <c r="N515">
        <v>8009.02</v>
      </c>
      <c r="O515">
        <v>5075.34</v>
      </c>
      <c r="P515">
        <v>0</v>
      </c>
      <c r="Q515">
        <v>320.02999999999997</v>
      </c>
      <c r="R515">
        <v>0</v>
      </c>
    </row>
    <row r="516" spans="1:18" x14ac:dyDescent="0.2">
      <c r="A516">
        <v>510</v>
      </c>
      <c r="B516" t="s">
        <v>201</v>
      </c>
      <c r="C516">
        <v>2017</v>
      </c>
      <c r="D516">
        <v>0</v>
      </c>
      <c r="E516">
        <v>2631.61</v>
      </c>
      <c r="F516">
        <v>33565.800000000003</v>
      </c>
      <c r="G516">
        <v>538042</v>
      </c>
      <c r="H516">
        <v>903159</v>
      </c>
      <c r="I516">
        <v>219853</v>
      </c>
      <c r="J516">
        <v>144216</v>
      </c>
      <c r="K516">
        <v>130310</v>
      </c>
      <c r="L516">
        <v>99169.5</v>
      </c>
      <c r="M516">
        <v>23147.9</v>
      </c>
      <c r="N516">
        <v>1847.49</v>
      </c>
      <c r="O516">
        <v>3442.2</v>
      </c>
      <c r="P516">
        <v>1188.47</v>
      </c>
      <c r="Q516">
        <v>678.36</v>
      </c>
      <c r="R516">
        <v>0</v>
      </c>
    </row>
    <row r="517" spans="1:18" x14ac:dyDescent="0.2">
      <c r="A517">
        <v>511</v>
      </c>
      <c r="B517" t="s">
        <v>201</v>
      </c>
      <c r="C517">
        <v>2017</v>
      </c>
      <c r="D517">
        <v>0</v>
      </c>
      <c r="E517">
        <v>2949.86</v>
      </c>
      <c r="F517">
        <v>39963.599999999999</v>
      </c>
      <c r="G517">
        <v>537906</v>
      </c>
      <c r="H517">
        <v>897789</v>
      </c>
      <c r="I517">
        <v>222708</v>
      </c>
      <c r="J517">
        <v>136153</v>
      </c>
      <c r="K517">
        <v>118521</v>
      </c>
      <c r="L517">
        <v>95673.8</v>
      </c>
      <c r="M517">
        <v>24522.2</v>
      </c>
      <c r="N517">
        <v>5382.13</v>
      </c>
      <c r="O517">
        <v>10722.7</v>
      </c>
      <c r="P517">
        <v>2405.69</v>
      </c>
      <c r="Q517">
        <v>676.41499999999996</v>
      </c>
      <c r="R517">
        <v>0</v>
      </c>
    </row>
    <row r="518" spans="1:18" x14ac:dyDescent="0.2">
      <c r="A518">
        <v>512</v>
      </c>
      <c r="B518" t="s">
        <v>201</v>
      </c>
      <c r="C518">
        <v>2017</v>
      </c>
      <c r="D518">
        <v>0</v>
      </c>
      <c r="E518">
        <v>2165.17</v>
      </c>
      <c r="F518">
        <v>15173.6</v>
      </c>
      <c r="G518">
        <v>554507</v>
      </c>
      <c r="H518">
        <v>898277</v>
      </c>
      <c r="I518">
        <v>230147</v>
      </c>
      <c r="J518">
        <v>161788</v>
      </c>
      <c r="K518">
        <v>122015</v>
      </c>
      <c r="L518">
        <v>77471.600000000006</v>
      </c>
      <c r="M518">
        <v>18750.2</v>
      </c>
      <c r="N518">
        <v>7513.9</v>
      </c>
      <c r="O518">
        <v>9225.06</v>
      </c>
      <c r="P518">
        <v>2044.44</v>
      </c>
      <c r="Q518">
        <v>114.919</v>
      </c>
      <c r="R518">
        <v>343.76600000000002</v>
      </c>
    </row>
    <row r="519" spans="1:18" x14ac:dyDescent="0.2">
      <c r="A519">
        <v>513</v>
      </c>
      <c r="B519" t="s">
        <v>201</v>
      </c>
      <c r="C519">
        <v>2017</v>
      </c>
      <c r="D519">
        <v>0</v>
      </c>
      <c r="E519">
        <v>918.66</v>
      </c>
      <c r="F519">
        <v>27385.3</v>
      </c>
      <c r="G519">
        <v>556978</v>
      </c>
      <c r="H519">
        <v>904522</v>
      </c>
      <c r="I519">
        <v>210528</v>
      </c>
      <c r="J519">
        <v>141476</v>
      </c>
      <c r="K519">
        <v>121222</v>
      </c>
      <c r="L519">
        <v>101317</v>
      </c>
      <c r="M519">
        <v>30857.9</v>
      </c>
      <c r="N519">
        <v>7736.14</v>
      </c>
      <c r="O519">
        <v>1980.44</v>
      </c>
      <c r="P519">
        <v>0</v>
      </c>
      <c r="Q519">
        <v>0</v>
      </c>
      <c r="R519">
        <v>0</v>
      </c>
    </row>
    <row r="520" spans="1:18" x14ac:dyDescent="0.2">
      <c r="A520">
        <v>514</v>
      </c>
      <c r="B520" t="s">
        <v>201</v>
      </c>
      <c r="C520">
        <v>2017</v>
      </c>
      <c r="D520">
        <v>0</v>
      </c>
      <c r="E520">
        <v>2343.58</v>
      </c>
      <c r="F520">
        <v>30202.5</v>
      </c>
      <c r="G520">
        <v>565324</v>
      </c>
      <c r="H520">
        <v>914134</v>
      </c>
      <c r="I520">
        <v>207010</v>
      </c>
      <c r="J520">
        <v>128682</v>
      </c>
      <c r="K520">
        <v>117633</v>
      </c>
      <c r="L520">
        <v>87682.2</v>
      </c>
      <c r="M520">
        <v>25588</v>
      </c>
      <c r="N520">
        <v>10060</v>
      </c>
      <c r="O520">
        <v>6443.12</v>
      </c>
      <c r="P520">
        <v>1195.04</v>
      </c>
      <c r="Q520">
        <v>0</v>
      </c>
      <c r="R520">
        <v>471.09</v>
      </c>
    </row>
    <row r="521" spans="1:18" x14ac:dyDescent="0.2">
      <c r="A521">
        <v>515</v>
      </c>
      <c r="B521" t="s">
        <v>201</v>
      </c>
      <c r="C521">
        <v>2017</v>
      </c>
      <c r="D521">
        <v>0</v>
      </c>
      <c r="E521">
        <v>2576.1999999999998</v>
      </c>
      <c r="F521">
        <v>22899.3</v>
      </c>
      <c r="G521">
        <v>562569</v>
      </c>
      <c r="H521">
        <v>867838</v>
      </c>
      <c r="I521">
        <v>210537</v>
      </c>
      <c r="J521">
        <v>159681</v>
      </c>
      <c r="K521">
        <v>135551</v>
      </c>
      <c r="L521">
        <v>84535.2</v>
      </c>
      <c r="M521">
        <v>21971</v>
      </c>
      <c r="N521">
        <v>3608</v>
      </c>
      <c r="O521">
        <v>14784.4</v>
      </c>
      <c r="P521">
        <v>0</v>
      </c>
      <c r="Q521">
        <v>0</v>
      </c>
      <c r="R521">
        <v>0</v>
      </c>
    </row>
    <row r="522" spans="1:18" x14ac:dyDescent="0.2">
      <c r="A522">
        <v>516</v>
      </c>
      <c r="B522" t="s">
        <v>201</v>
      </c>
      <c r="C522">
        <v>2017</v>
      </c>
      <c r="D522">
        <v>0</v>
      </c>
      <c r="E522">
        <v>915.322</v>
      </c>
      <c r="F522">
        <v>30069.7</v>
      </c>
      <c r="G522">
        <v>544503</v>
      </c>
      <c r="H522">
        <v>910992</v>
      </c>
      <c r="I522">
        <v>214070</v>
      </c>
      <c r="J522">
        <v>137915</v>
      </c>
      <c r="K522">
        <v>133434</v>
      </c>
      <c r="L522">
        <v>85090.4</v>
      </c>
      <c r="M522">
        <v>20512.7</v>
      </c>
      <c r="N522">
        <v>10302.9</v>
      </c>
      <c r="O522">
        <v>7756.49</v>
      </c>
      <c r="P522">
        <v>774.37199999999996</v>
      </c>
      <c r="Q522">
        <v>396.22699999999998</v>
      </c>
      <c r="R522">
        <v>0</v>
      </c>
    </row>
    <row r="523" spans="1:18" x14ac:dyDescent="0.2">
      <c r="A523">
        <v>517</v>
      </c>
      <c r="B523" t="s">
        <v>201</v>
      </c>
      <c r="C523">
        <v>2017</v>
      </c>
      <c r="D523">
        <v>0</v>
      </c>
      <c r="E523">
        <v>2311.0500000000002</v>
      </c>
      <c r="F523">
        <v>24759.5</v>
      </c>
      <c r="G523">
        <v>560199</v>
      </c>
      <c r="H523">
        <v>875013</v>
      </c>
      <c r="I523">
        <v>231736</v>
      </c>
      <c r="J523">
        <v>126174</v>
      </c>
      <c r="K523">
        <v>132058</v>
      </c>
      <c r="L523">
        <v>120366</v>
      </c>
      <c r="M523">
        <v>14184.8</v>
      </c>
      <c r="N523">
        <v>5767.11</v>
      </c>
      <c r="O523">
        <v>6359.58</v>
      </c>
      <c r="P523">
        <v>0</v>
      </c>
      <c r="Q523">
        <v>0</v>
      </c>
      <c r="R523">
        <v>0</v>
      </c>
    </row>
    <row r="524" spans="1:18" x14ac:dyDescent="0.2">
      <c r="A524">
        <v>518</v>
      </c>
      <c r="B524" t="s">
        <v>201</v>
      </c>
      <c r="C524">
        <v>2017</v>
      </c>
      <c r="D524">
        <v>0</v>
      </c>
      <c r="E524">
        <v>2558.13</v>
      </c>
      <c r="F524">
        <v>34761.800000000003</v>
      </c>
      <c r="G524">
        <v>531536</v>
      </c>
      <c r="H524">
        <v>924593</v>
      </c>
      <c r="I524">
        <v>215328</v>
      </c>
      <c r="J524">
        <v>128401</v>
      </c>
      <c r="K524">
        <v>122133</v>
      </c>
      <c r="L524">
        <v>100031</v>
      </c>
      <c r="M524">
        <v>16842.900000000001</v>
      </c>
      <c r="N524">
        <v>7260.49</v>
      </c>
      <c r="O524">
        <v>10741.9</v>
      </c>
      <c r="P524">
        <v>522.78700000000003</v>
      </c>
      <c r="Q524">
        <v>155.87700000000001</v>
      </c>
      <c r="R524">
        <v>390.77100000000002</v>
      </c>
    </row>
    <row r="525" spans="1:18" x14ac:dyDescent="0.2">
      <c r="A525">
        <v>519</v>
      </c>
      <c r="B525" t="s">
        <v>201</v>
      </c>
      <c r="C525">
        <v>2017</v>
      </c>
      <c r="D525">
        <v>0</v>
      </c>
      <c r="E525">
        <v>4290.8599999999997</v>
      </c>
      <c r="F525">
        <v>19042.8</v>
      </c>
      <c r="G525">
        <v>541175</v>
      </c>
      <c r="H525">
        <v>945359</v>
      </c>
      <c r="I525">
        <v>190199</v>
      </c>
      <c r="J525">
        <v>150470</v>
      </c>
      <c r="K525">
        <v>114764</v>
      </c>
      <c r="L525">
        <v>90795.4</v>
      </c>
      <c r="M525">
        <v>23916.1</v>
      </c>
      <c r="N525">
        <v>8686.1299999999992</v>
      </c>
      <c r="O525">
        <v>7431.09</v>
      </c>
      <c r="P525">
        <v>964.09100000000001</v>
      </c>
      <c r="Q525">
        <v>0</v>
      </c>
      <c r="R525">
        <v>0</v>
      </c>
    </row>
    <row r="526" spans="1:18" x14ac:dyDescent="0.2">
      <c r="A526">
        <v>520</v>
      </c>
      <c r="B526" t="s">
        <v>201</v>
      </c>
      <c r="C526">
        <v>2017</v>
      </c>
      <c r="D526">
        <v>0</v>
      </c>
      <c r="E526">
        <v>2799.55</v>
      </c>
      <c r="F526">
        <v>19760.7</v>
      </c>
      <c r="G526">
        <v>555605</v>
      </c>
      <c r="H526">
        <v>917618</v>
      </c>
      <c r="I526">
        <v>206199</v>
      </c>
      <c r="J526">
        <v>144628</v>
      </c>
      <c r="K526">
        <v>120231</v>
      </c>
      <c r="L526">
        <v>93383.1</v>
      </c>
      <c r="M526">
        <v>22391.9</v>
      </c>
      <c r="N526">
        <v>6544.02</v>
      </c>
      <c r="O526">
        <v>5244.97</v>
      </c>
      <c r="P526">
        <v>931.404</v>
      </c>
      <c r="Q526">
        <v>0</v>
      </c>
      <c r="R526">
        <v>392.48099999999999</v>
      </c>
    </row>
    <row r="527" spans="1:18" x14ac:dyDescent="0.2">
      <c r="A527">
        <v>521</v>
      </c>
      <c r="B527" t="s">
        <v>201</v>
      </c>
      <c r="C527">
        <v>2017</v>
      </c>
      <c r="D527">
        <v>0</v>
      </c>
      <c r="E527">
        <v>4811.76</v>
      </c>
      <c r="F527">
        <v>36726</v>
      </c>
      <c r="G527">
        <v>552838</v>
      </c>
      <c r="H527">
        <v>876723</v>
      </c>
      <c r="I527">
        <v>231424</v>
      </c>
      <c r="J527">
        <v>155547</v>
      </c>
      <c r="K527">
        <v>105331</v>
      </c>
      <c r="L527">
        <v>90947.3</v>
      </c>
      <c r="M527">
        <v>28732.9</v>
      </c>
      <c r="N527">
        <v>13674.5</v>
      </c>
      <c r="O527">
        <v>3175.82</v>
      </c>
      <c r="P527">
        <v>1342.82</v>
      </c>
      <c r="Q527">
        <v>533.83500000000004</v>
      </c>
      <c r="R527">
        <v>0</v>
      </c>
    </row>
    <row r="528" spans="1:18" x14ac:dyDescent="0.2">
      <c r="A528">
        <v>522</v>
      </c>
      <c r="B528" t="s">
        <v>201</v>
      </c>
      <c r="C528">
        <v>2017</v>
      </c>
      <c r="D528">
        <v>0</v>
      </c>
      <c r="E528">
        <v>51.275500000000001</v>
      </c>
      <c r="F528">
        <v>30226.2</v>
      </c>
      <c r="G528">
        <v>543681</v>
      </c>
      <c r="H528">
        <v>901861</v>
      </c>
      <c r="I528">
        <v>231934</v>
      </c>
      <c r="J528">
        <v>136583</v>
      </c>
      <c r="K528">
        <v>107640</v>
      </c>
      <c r="L528">
        <v>91290.1</v>
      </c>
      <c r="M528">
        <v>26928.2</v>
      </c>
      <c r="N528">
        <v>7817.71</v>
      </c>
      <c r="O528">
        <v>7539.31</v>
      </c>
      <c r="P528">
        <v>339.35500000000002</v>
      </c>
      <c r="Q528">
        <v>342.435</v>
      </c>
      <c r="R528">
        <v>517.86699999999996</v>
      </c>
    </row>
    <row r="529" spans="1:18" x14ac:dyDescent="0.2">
      <c r="A529">
        <v>523</v>
      </c>
      <c r="B529" t="s">
        <v>201</v>
      </c>
      <c r="C529">
        <v>2017</v>
      </c>
      <c r="D529">
        <v>0</v>
      </c>
      <c r="E529">
        <v>523.55799999999999</v>
      </c>
      <c r="F529">
        <v>27060.1</v>
      </c>
      <c r="G529">
        <v>543584</v>
      </c>
      <c r="H529">
        <v>884220</v>
      </c>
      <c r="I529">
        <v>234929</v>
      </c>
      <c r="J529">
        <v>145957</v>
      </c>
      <c r="K529">
        <v>126440</v>
      </c>
      <c r="L529">
        <v>104486</v>
      </c>
      <c r="M529">
        <v>18283.900000000001</v>
      </c>
      <c r="N529">
        <v>8223.81</v>
      </c>
      <c r="O529">
        <v>3516.07</v>
      </c>
      <c r="P529">
        <v>0</v>
      </c>
      <c r="Q529">
        <v>0</v>
      </c>
      <c r="R529">
        <v>347.52199999999999</v>
      </c>
    </row>
    <row r="530" spans="1:18" x14ac:dyDescent="0.2">
      <c r="A530">
        <v>524</v>
      </c>
      <c r="B530" t="s">
        <v>201</v>
      </c>
      <c r="C530">
        <v>2017</v>
      </c>
      <c r="D530">
        <v>0</v>
      </c>
      <c r="E530">
        <v>966.66</v>
      </c>
      <c r="F530">
        <v>37316.699999999997</v>
      </c>
      <c r="G530">
        <v>557547</v>
      </c>
      <c r="H530">
        <v>875507</v>
      </c>
      <c r="I530">
        <v>227961</v>
      </c>
      <c r="J530">
        <v>124631</v>
      </c>
      <c r="K530">
        <v>122069</v>
      </c>
      <c r="L530">
        <v>110856</v>
      </c>
      <c r="M530">
        <v>27109.1</v>
      </c>
      <c r="N530">
        <v>9572.86</v>
      </c>
      <c r="O530">
        <v>3293.99</v>
      </c>
      <c r="P530">
        <v>0</v>
      </c>
      <c r="Q530">
        <v>762.88699999999994</v>
      </c>
      <c r="R530">
        <v>422.40199999999999</v>
      </c>
    </row>
    <row r="531" spans="1:18" x14ac:dyDescent="0.2">
      <c r="A531">
        <v>525</v>
      </c>
      <c r="B531" t="s">
        <v>201</v>
      </c>
      <c r="C531">
        <v>2017</v>
      </c>
      <c r="D531">
        <v>0</v>
      </c>
      <c r="E531">
        <v>0</v>
      </c>
      <c r="F531">
        <v>37321.1</v>
      </c>
      <c r="G531">
        <v>562391</v>
      </c>
      <c r="H531">
        <v>889763</v>
      </c>
      <c r="I531">
        <v>220005</v>
      </c>
      <c r="J531">
        <v>133273</v>
      </c>
      <c r="K531">
        <v>118247</v>
      </c>
      <c r="L531">
        <v>99798.9</v>
      </c>
      <c r="M531">
        <v>18382.7</v>
      </c>
      <c r="N531">
        <v>6357.71</v>
      </c>
      <c r="O531">
        <v>4540.6000000000004</v>
      </c>
      <c r="P531">
        <v>0</v>
      </c>
      <c r="Q531">
        <v>0</v>
      </c>
      <c r="R531">
        <v>0</v>
      </c>
    </row>
    <row r="532" spans="1:18" x14ac:dyDescent="0.2">
      <c r="A532">
        <v>526</v>
      </c>
      <c r="B532" t="s">
        <v>201</v>
      </c>
      <c r="C532">
        <v>2017</v>
      </c>
      <c r="D532">
        <v>0</v>
      </c>
      <c r="E532">
        <v>926.34400000000005</v>
      </c>
      <c r="F532">
        <v>26966.5</v>
      </c>
      <c r="G532">
        <v>512983</v>
      </c>
      <c r="H532">
        <v>939776</v>
      </c>
      <c r="I532">
        <v>210556</v>
      </c>
      <c r="J532">
        <v>134694</v>
      </c>
      <c r="K532">
        <v>126218</v>
      </c>
      <c r="L532">
        <v>104125</v>
      </c>
      <c r="M532">
        <v>22682.2</v>
      </c>
      <c r="N532">
        <v>11104.4</v>
      </c>
      <c r="O532">
        <v>9757.02</v>
      </c>
      <c r="P532">
        <v>0</v>
      </c>
      <c r="Q532">
        <v>0</v>
      </c>
      <c r="R532">
        <v>185.71</v>
      </c>
    </row>
    <row r="533" spans="1:18" x14ac:dyDescent="0.2">
      <c r="A533">
        <v>527</v>
      </c>
      <c r="B533" t="s">
        <v>201</v>
      </c>
      <c r="C533">
        <v>2017</v>
      </c>
      <c r="D533">
        <v>0</v>
      </c>
      <c r="E533">
        <v>3370.52</v>
      </c>
      <c r="F533">
        <v>27900.3</v>
      </c>
      <c r="G533">
        <v>516023</v>
      </c>
      <c r="H533">
        <v>911881</v>
      </c>
      <c r="I533">
        <v>218548</v>
      </c>
      <c r="J533">
        <v>169799</v>
      </c>
      <c r="K533">
        <v>113155</v>
      </c>
      <c r="L533">
        <v>106462</v>
      </c>
      <c r="M533">
        <v>19049.2</v>
      </c>
      <c r="N533">
        <v>8817.85</v>
      </c>
      <c r="O533">
        <v>2819.21</v>
      </c>
      <c r="P533">
        <v>0</v>
      </c>
      <c r="Q533">
        <v>0</v>
      </c>
      <c r="R533">
        <v>0</v>
      </c>
    </row>
    <row r="534" spans="1:18" x14ac:dyDescent="0.2">
      <c r="A534">
        <v>528</v>
      </c>
      <c r="B534" t="s">
        <v>201</v>
      </c>
      <c r="C534">
        <v>2017</v>
      </c>
      <c r="D534">
        <v>0</v>
      </c>
      <c r="E534">
        <v>3293.35</v>
      </c>
      <c r="F534">
        <v>41728.300000000003</v>
      </c>
      <c r="G534">
        <v>564948</v>
      </c>
      <c r="H534">
        <v>886714</v>
      </c>
      <c r="I534">
        <v>218009</v>
      </c>
      <c r="J534">
        <v>112489</v>
      </c>
      <c r="K534">
        <v>126054</v>
      </c>
      <c r="L534">
        <v>107532</v>
      </c>
      <c r="M534">
        <v>19625.3</v>
      </c>
      <c r="N534">
        <v>7916.3</v>
      </c>
      <c r="O534">
        <v>7942.5</v>
      </c>
      <c r="P534">
        <v>0</v>
      </c>
      <c r="Q534">
        <v>754.05899999999997</v>
      </c>
      <c r="R534">
        <v>155.87200000000001</v>
      </c>
    </row>
    <row r="535" spans="1:18" x14ac:dyDescent="0.2">
      <c r="A535">
        <v>529</v>
      </c>
      <c r="B535" t="s">
        <v>201</v>
      </c>
      <c r="C535">
        <v>2017</v>
      </c>
      <c r="D535">
        <v>0</v>
      </c>
      <c r="E535">
        <v>3658.67</v>
      </c>
      <c r="F535">
        <v>28806.6</v>
      </c>
      <c r="G535">
        <v>525669</v>
      </c>
      <c r="H535">
        <v>902207</v>
      </c>
      <c r="I535">
        <v>219295</v>
      </c>
      <c r="J535">
        <v>158995</v>
      </c>
      <c r="K535">
        <v>115937</v>
      </c>
      <c r="L535">
        <v>100821</v>
      </c>
      <c r="M535">
        <v>26242.1</v>
      </c>
      <c r="N535">
        <v>7256.25</v>
      </c>
      <c r="O535">
        <v>4452.54</v>
      </c>
      <c r="P535">
        <v>0</v>
      </c>
      <c r="Q535">
        <v>0</v>
      </c>
      <c r="R535">
        <v>0</v>
      </c>
    </row>
    <row r="536" spans="1:18" x14ac:dyDescent="0.2">
      <c r="A536">
        <v>530</v>
      </c>
      <c r="B536" t="s">
        <v>201</v>
      </c>
      <c r="C536">
        <v>2017</v>
      </c>
      <c r="D536">
        <v>0</v>
      </c>
      <c r="E536">
        <v>1193.68</v>
      </c>
      <c r="F536">
        <v>33319.699999999997</v>
      </c>
      <c r="G536">
        <v>529774</v>
      </c>
      <c r="H536">
        <v>880801</v>
      </c>
      <c r="I536">
        <v>240749</v>
      </c>
      <c r="J536">
        <v>153883</v>
      </c>
      <c r="K536">
        <v>121915</v>
      </c>
      <c r="L536">
        <v>105171</v>
      </c>
      <c r="M536">
        <v>20345.5</v>
      </c>
      <c r="N536">
        <v>3560.15</v>
      </c>
      <c r="O536">
        <v>6888.19</v>
      </c>
      <c r="P536">
        <v>0</v>
      </c>
      <c r="Q536">
        <v>650.71100000000001</v>
      </c>
      <c r="R536">
        <v>254.93600000000001</v>
      </c>
    </row>
    <row r="537" spans="1:18" x14ac:dyDescent="0.2">
      <c r="A537">
        <v>531</v>
      </c>
      <c r="B537" t="s">
        <v>201</v>
      </c>
      <c r="C537">
        <v>2017</v>
      </c>
      <c r="D537">
        <v>0</v>
      </c>
      <c r="E537">
        <v>1897.85</v>
      </c>
      <c r="F537">
        <v>25314</v>
      </c>
      <c r="G537">
        <v>542033</v>
      </c>
      <c r="H537">
        <v>915299</v>
      </c>
      <c r="I537">
        <v>208436</v>
      </c>
      <c r="J537">
        <v>144282</v>
      </c>
      <c r="K537">
        <v>128906</v>
      </c>
      <c r="L537">
        <v>94692.2</v>
      </c>
      <c r="M537">
        <v>24194.3</v>
      </c>
      <c r="N537">
        <v>11893</v>
      </c>
      <c r="O537">
        <v>3343.96</v>
      </c>
      <c r="P537">
        <v>1010.74</v>
      </c>
      <c r="Q537">
        <v>477.08300000000003</v>
      </c>
      <c r="R537">
        <v>0</v>
      </c>
    </row>
    <row r="538" spans="1:18" x14ac:dyDescent="0.2">
      <c r="A538">
        <v>532</v>
      </c>
      <c r="B538" t="s">
        <v>201</v>
      </c>
      <c r="C538">
        <v>2017</v>
      </c>
      <c r="D538">
        <v>0</v>
      </c>
      <c r="E538">
        <v>2482.86</v>
      </c>
      <c r="F538">
        <v>21200.7</v>
      </c>
      <c r="G538">
        <v>545065</v>
      </c>
      <c r="H538">
        <v>889654</v>
      </c>
      <c r="I538">
        <v>219393</v>
      </c>
      <c r="J538">
        <v>148632</v>
      </c>
      <c r="K538">
        <v>126949</v>
      </c>
      <c r="L538">
        <v>97989.7</v>
      </c>
      <c r="M538">
        <v>22760.9</v>
      </c>
      <c r="N538">
        <v>9430.5</v>
      </c>
      <c r="O538">
        <v>8381.9599999999991</v>
      </c>
      <c r="P538">
        <v>0</v>
      </c>
      <c r="Q538">
        <v>0</v>
      </c>
      <c r="R538">
        <v>358.53300000000002</v>
      </c>
    </row>
    <row r="539" spans="1:18" x14ac:dyDescent="0.2">
      <c r="A539">
        <v>533</v>
      </c>
      <c r="B539" t="s">
        <v>201</v>
      </c>
      <c r="C539">
        <v>2017</v>
      </c>
      <c r="D539">
        <v>0</v>
      </c>
      <c r="E539">
        <v>969.21699999999998</v>
      </c>
      <c r="F539">
        <v>33450.5</v>
      </c>
      <c r="G539">
        <v>566546</v>
      </c>
      <c r="H539">
        <v>899845</v>
      </c>
      <c r="I539">
        <v>192518</v>
      </c>
      <c r="J539">
        <v>136177</v>
      </c>
      <c r="K539">
        <v>141767</v>
      </c>
      <c r="L539">
        <v>100075</v>
      </c>
      <c r="M539">
        <v>16958.5</v>
      </c>
      <c r="N539">
        <v>5892.83</v>
      </c>
      <c r="O539">
        <v>6319.19</v>
      </c>
      <c r="P539">
        <v>345.88099999999997</v>
      </c>
      <c r="Q539">
        <v>0</v>
      </c>
      <c r="R539">
        <v>0</v>
      </c>
    </row>
    <row r="540" spans="1:18" x14ac:dyDescent="0.2">
      <c r="A540">
        <v>534</v>
      </c>
      <c r="B540" t="s">
        <v>201</v>
      </c>
      <c r="C540">
        <v>2017</v>
      </c>
      <c r="D540">
        <v>0</v>
      </c>
      <c r="E540">
        <v>3808.99</v>
      </c>
      <c r="F540">
        <v>42058.1</v>
      </c>
      <c r="G540">
        <v>541607</v>
      </c>
      <c r="H540">
        <v>907638</v>
      </c>
      <c r="I540">
        <v>209351</v>
      </c>
      <c r="J540">
        <v>156164</v>
      </c>
      <c r="K540">
        <v>108454</v>
      </c>
      <c r="L540">
        <v>95666.5</v>
      </c>
      <c r="M540">
        <v>15483.9</v>
      </c>
      <c r="N540">
        <v>8527.9</v>
      </c>
      <c r="O540">
        <v>6673.03</v>
      </c>
      <c r="P540">
        <v>0</v>
      </c>
      <c r="Q540">
        <v>0</v>
      </c>
      <c r="R540">
        <v>193.227</v>
      </c>
    </row>
    <row r="541" spans="1:18" x14ac:dyDescent="0.2">
      <c r="A541">
        <v>535</v>
      </c>
      <c r="B541" t="s">
        <v>201</v>
      </c>
      <c r="C541">
        <v>2017</v>
      </c>
      <c r="D541">
        <v>0</v>
      </c>
      <c r="E541">
        <v>1147.32</v>
      </c>
      <c r="F541">
        <v>28891.5</v>
      </c>
      <c r="G541">
        <v>576237</v>
      </c>
      <c r="H541">
        <v>863903</v>
      </c>
      <c r="I541">
        <v>223035</v>
      </c>
      <c r="J541">
        <v>140691</v>
      </c>
      <c r="K541">
        <v>128141</v>
      </c>
      <c r="L541">
        <v>99379.5</v>
      </c>
      <c r="M541">
        <v>24126.799999999999</v>
      </c>
      <c r="N541">
        <v>8444.34</v>
      </c>
      <c r="O541">
        <v>8422.33</v>
      </c>
      <c r="P541">
        <v>0</v>
      </c>
      <c r="Q541">
        <v>0</v>
      </c>
      <c r="R541">
        <v>295.029</v>
      </c>
    </row>
    <row r="542" spans="1:18" x14ac:dyDescent="0.2">
      <c r="A542">
        <v>536</v>
      </c>
      <c r="B542" t="s">
        <v>201</v>
      </c>
      <c r="C542">
        <v>2017</v>
      </c>
      <c r="D542">
        <v>0</v>
      </c>
      <c r="E542">
        <v>1284.22</v>
      </c>
      <c r="F542">
        <v>31062.2</v>
      </c>
      <c r="G542">
        <v>539042</v>
      </c>
      <c r="H542">
        <v>893542</v>
      </c>
      <c r="I542">
        <v>222628</v>
      </c>
      <c r="J542">
        <v>159540</v>
      </c>
      <c r="K542">
        <v>124595</v>
      </c>
      <c r="L542">
        <v>100533</v>
      </c>
      <c r="M542">
        <v>7108.8</v>
      </c>
      <c r="N542">
        <v>8022.4</v>
      </c>
      <c r="O542">
        <v>8811.9599999999991</v>
      </c>
      <c r="P542">
        <v>0</v>
      </c>
      <c r="Q542">
        <v>172.49100000000001</v>
      </c>
      <c r="R542">
        <v>234.61799999999999</v>
      </c>
    </row>
    <row r="543" spans="1:18" x14ac:dyDescent="0.2">
      <c r="A543">
        <v>537</v>
      </c>
      <c r="B543" t="s">
        <v>201</v>
      </c>
      <c r="C543">
        <v>2017</v>
      </c>
      <c r="D543">
        <v>0</v>
      </c>
      <c r="E543">
        <v>2363.14</v>
      </c>
      <c r="F543">
        <v>25686.6</v>
      </c>
      <c r="G543">
        <v>565519</v>
      </c>
      <c r="H543">
        <v>907235</v>
      </c>
      <c r="I543">
        <v>196598</v>
      </c>
      <c r="J543">
        <v>148292</v>
      </c>
      <c r="K543">
        <v>110841</v>
      </c>
      <c r="L543">
        <v>98883.6</v>
      </c>
      <c r="M543">
        <v>19318.3</v>
      </c>
      <c r="N543">
        <v>9549.66</v>
      </c>
      <c r="O543">
        <v>8292.89</v>
      </c>
      <c r="P543">
        <v>522.10699999999997</v>
      </c>
      <c r="Q543">
        <v>288.43299999999999</v>
      </c>
      <c r="R543">
        <v>119.49</v>
      </c>
    </row>
    <row r="544" spans="1:18" x14ac:dyDescent="0.2">
      <c r="A544">
        <v>538</v>
      </c>
      <c r="B544" t="s">
        <v>201</v>
      </c>
      <c r="C544">
        <v>2017</v>
      </c>
      <c r="D544">
        <v>0</v>
      </c>
      <c r="E544">
        <v>2954.96</v>
      </c>
      <c r="F544">
        <v>49120.5</v>
      </c>
      <c r="G544">
        <v>526433</v>
      </c>
      <c r="H544">
        <v>880605</v>
      </c>
      <c r="I544">
        <v>238404</v>
      </c>
      <c r="J544">
        <v>142680</v>
      </c>
      <c r="K544">
        <v>135324</v>
      </c>
      <c r="L544">
        <v>73907.600000000006</v>
      </c>
      <c r="M544">
        <v>29370.1</v>
      </c>
      <c r="N544">
        <v>11262.2</v>
      </c>
      <c r="O544">
        <v>9046.3700000000008</v>
      </c>
      <c r="P544">
        <v>519.70299999999997</v>
      </c>
      <c r="Q544">
        <v>442.88799999999998</v>
      </c>
      <c r="R544">
        <v>335.024</v>
      </c>
    </row>
    <row r="545" spans="1:18" x14ac:dyDescent="0.2">
      <c r="A545">
        <v>539</v>
      </c>
      <c r="B545" t="s">
        <v>201</v>
      </c>
      <c r="C545">
        <v>2017</v>
      </c>
      <c r="D545">
        <v>0</v>
      </c>
      <c r="E545">
        <v>973.60699999999997</v>
      </c>
      <c r="F545">
        <v>30360.6</v>
      </c>
      <c r="G545">
        <v>544482</v>
      </c>
      <c r="H545">
        <v>889959</v>
      </c>
      <c r="I545">
        <v>208049</v>
      </c>
      <c r="J545">
        <v>159934</v>
      </c>
      <c r="K545">
        <v>150392</v>
      </c>
      <c r="L545">
        <v>90713.7</v>
      </c>
      <c r="M545">
        <v>8600.73</v>
      </c>
      <c r="N545">
        <v>6532.55</v>
      </c>
      <c r="O545">
        <v>7022.63</v>
      </c>
      <c r="P545">
        <v>1001.25</v>
      </c>
      <c r="Q545">
        <v>0</v>
      </c>
      <c r="R545">
        <v>0</v>
      </c>
    </row>
    <row r="546" spans="1:18" x14ac:dyDescent="0.2">
      <c r="A546">
        <v>540</v>
      </c>
      <c r="B546" t="s">
        <v>201</v>
      </c>
      <c r="C546">
        <v>2017</v>
      </c>
      <c r="D546">
        <v>0</v>
      </c>
      <c r="E546">
        <v>2782.63</v>
      </c>
      <c r="F546">
        <v>28628.9</v>
      </c>
      <c r="G546">
        <v>567972</v>
      </c>
      <c r="H546">
        <v>839516</v>
      </c>
      <c r="I546">
        <v>232747</v>
      </c>
      <c r="J546">
        <v>142286</v>
      </c>
      <c r="K546">
        <v>149974</v>
      </c>
      <c r="L546">
        <v>93276.2</v>
      </c>
      <c r="M546">
        <v>21194</v>
      </c>
      <c r="N546">
        <v>10834.7</v>
      </c>
      <c r="O546">
        <v>2968.34</v>
      </c>
      <c r="P546">
        <v>452.98099999999999</v>
      </c>
      <c r="Q546">
        <v>0</v>
      </c>
      <c r="R546">
        <v>0</v>
      </c>
    </row>
    <row r="547" spans="1:18" x14ac:dyDescent="0.2">
      <c r="A547">
        <v>541</v>
      </c>
      <c r="B547" t="s">
        <v>201</v>
      </c>
      <c r="C547">
        <v>2017</v>
      </c>
      <c r="D547">
        <v>0</v>
      </c>
      <c r="E547">
        <v>969.83600000000001</v>
      </c>
      <c r="F547">
        <v>27568.3</v>
      </c>
      <c r="G547">
        <v>538233</v>
      </c>
      <c r="H547">
        <v>932491</v>
      </c>
      <c r="I547">
        <v>223483</v>
      </c>
      <c r="J547">
        <v>147254</v>
      </c>
      <c r="K547">
        <v>105674</v>
      </c>
      <c r="L547">
        <v>85785.4</v>
      </c>
      <c r="M547">
        <v>16544.900000000001</v>
      </c>
      <c r="N547">
        <v>5176.3900000000003</v>
      </c>
      <c r="O547">
        <v>9913.23</v>
      </c>
      <c r="P547">
        <v>437.447</v>
      </c>
      <c r="Q547">
        <v>0</v>
      </c>
      <c r="R547">
        <v>215.029</v>
      </c>
    </row>
    <row r="548" spans="1:18" x14ac:dyDescent="0.2">
      <c r="A548">
        <v>542</v>
      </c>
      <c r="B548" t="s">
        <v>201</v>
      </c>
      <c r="C548">
        <v>2017</v>
      </c>
      <c r="D548">
        <v>0</v>
      </c>
      <c r="E548">
        <v>1726.5</v>
      </c>
      <c r="F548">
        <v>36740.699999999997</v>
      </c>
      <c r="G548">
        <v>535694</v>
      </c>
      <c r="H548">
        <v>879656</v>
      </c>
      <c r="I548">
        <v>228834</v>
      </c>
      <c r="J548">
        <v>161081</v>
      </c>
      <c r="K548">
        <v>129271</v>
      </c>
      <c r="L548">
        <v>96439.7</v>
      </c>
      <c r="M548">
        <v>25394.5</v>
      </c>
      <c r="N548">
        <v>3847.67</v>
      </c>
      <c r="O548">
        <v>4653.3599999999997</v>
      </c>
      <c r="P548">
        <v>0</v>
      </c>
      <c r="Q548">
        <v>493.10199999999998</v>
      </c>
      <c r="R548">
        <v>117.239</v>
      </c>
    </row>
    <row r="549" spans="1:18" x14ac:dyDescent="0.2">
      <c r="A549">
        <v>543</v>
      </c>
      <c r="B549" t="s">
        <v>201</v>
      </c>
      <c r="C549">
        <v>2017</v>
      </c>
      <c r="D549">
        <v>0</v>
      </c>
      <c r="E549">
        <v>699.15</v>
      </c>
      <c r="F549">
        <v>30669.7</v>
      </c>
      <c r="G549">
        <v>531415</v>
      </c>
      <c r="H549">
        <v>911178</v>
      </c>
      <c r="I549">
        <v>199690</v>
      </c>
      <c r="J549">
        <v>162634</v>
      </c>
      <c r="K549">
        <v>124523</v>
      </c>
      <c r="L549">
        <v>81521.100000000006</v>
      </c>
      <c r="M549">
        <v>23780.5</v>
      </c>
      <c r="N549">
        <v>12933.2</v>
      </c>
      <c r="O549">
        <v>8680.3799999999992</v>
      </c>
      <c r="P549">
        <v>0</v>
      </c>
      <c r="Q549">
        <v>0</v>
      </c>
      <c r="R549">
        <v>0</v>
      </c>
    </row>
    <row r="550" spans="1:18" x14ac:dyDescent="0.2">
      <c r="A550">
        <v>544</v>
      </c>
      <c r="B550" t="s">
        <v>201</v>
      </c>
      <c r="C550">
        <v>2017</v>
      </c>
      <c r="D550">
        <v>0</v>
      </c>
      <c r="E550">
        <v>1872.73</v>
      </c>
      <c r="F550">
        <v>31592.1</v>
      </c>
      <c r="G550">
        <v>555973</v>
      </c>
      <c r="H550">
        <v>881757</v>
      </c>
      <c r="I550">
        <v>232642</v>
      </c>
      <c r="J550">
        <v>143121</v>
      </c>
      <c r="K550">
        <v>124017</v>
      </c>
      <c r="L550">
        <v>95965.1</v>
      </c>
      <c r="M550">
        <v>22460.799999999999</v>
      </c>
      <c r="N550">
        <v>8253.41</v>
      </c>
      <c r="O550">
        <v>2538.9899999999998</v>
      </c>
      <c r="P550">
        <v>675.77</v>
      </c>
      <c r="Q550">
        <v>0</v>
      </c>
      <c r="R550">
        <v>0</v>
      </c>
    </row>
    <row r="551" spans="1:18" x14ac:dyDescent="0.2">
      <c r="A551">
        <v>545</v>
      </c>
      <c r="B551" t="s">
        <v>201</v>
      </c>
      <c r="C551">
        <v>2017</v>
      </c>
      <c r="D551">
        <v>0</v>
      </c>
      <c r="E551">
        <v>947.89300000000003</v>
      </c>
      <c r="F551">
        <v>48720.9</v>
      </c>
      <c r="G551">
        <v>528361</v>
      </c>
      <c r="H551">
        <v>905124</v>
      </c>
      <c r="I551">
        <v>216704</v>
      </c>
      <c r="J551">
        <v>150772</v>
      </c>
      <c r="K551">
        <v>119989</v>
      </c>
      <c r="L551">
        <v>80634.5</v>
      </c>
      <c r="M551">
        <v>24239.5</v>
      </c>
      <c r="N551">
        <v>12250.1</v>
      </c>
      <c r="O551">
        <v>6948.48</v>
      </c>
      <c r="P551">
        <v>521.298</v>
      </c>
      <c r="Q551">
        <v>0</v>
      </c>
      <c r="R551">
        <v>0</v>
      </c>
    </row>
    <row r="552" spans="1:18" x14ac:dyDescent="0.2">
      <c r="A552">
        <v>546</v>
      </c>
      <c r="B552" t="s">
        <v>201</v>
      </c>
      <c r="C552">
        <v>2017</v>
      </c>
      <c r="D552">
        <v>0</v>
      </c>
      <c r="E552">
        <v>1632.21</v>
      </c>
      <c r="F552">
        <v>37083.300000000003</v>
      </c>
      <c r="G552">
        <v>562746</v>
      </c>
      <c r="H552">
        <v>877730</v>
      </c>
      <c r="I552">
        <v>223845</v>
      </c>
      <c r="J552">
        <v>146093</v>
      </c>
      <c r="K552">
        <v>125557</v>
      </c>
      <c r="L552">
        <v>89706.8</v>
      </c>
      <c r="M552">
        <v>12892.2</v>
      </c>
      <c r="N552">
        <v>8132.53</v>
      </c>
      <c r="O552">
        <v>8385.7199999999993</v>
      </c>
      <c r="P552">
        <v>1350.06</v>
      </c>
      <c r="Q552">
        <v>0</v>
      </c>
      <c r="R552">
        <v>191.005</v>
      </c>
    </row>
    <row r="553" spans="1:18" x14ac:dyDescent="0.2">
      <c r="A553">
        <v>547</v>
      </c>
      <c r="B553" t="s">
        <v>201</v>
      </c>
      <c r="C553">
        <v>2017</v>
      </c>
      <c r="D553">
        <v>0</v>
      </c>
      <c r="E553">
        <v>0</v>
      </c>
      <c r="F553">
        <v>25748.2</v>
      </c>
      <c r="G553">
        <v>557573</v>
      </c>
      <c r="H553">
        <v>900592</v>
      </c>
      <c r="I553">
        <v>218996</v>
      </c>
      <c r="J553">
        <v>138954</v>
      </c>
      <c r="K553">
        <v>107092</v>
      </c>
      <c r="L553">
        <v>103672</v>
      </c>
      <c r="M553">
        <v>23595.5</v>
      </c>
      <c r="N553">
        <v>14369.1</v>
      </c>
      <c r="O553">
        <v>3457.33</v>
      </c>
      <c r="P553">
        <v>0</v>
      </c>
      <c r="Q553">
        <v>381.29700000000003</v>
      </c>
      <c r="R553">
        <v>446.13400000000001</v>
      </c>
    </row>
    <row r="554" spans="1:18" x14ac:dyDescent="0.2">
      <c r="A554">
        <v>548</v>
      </c>
      <c r="B554" t="s">
        <v>201</v>
      </c>
      <c r="C554">
        <v>2017</v>
      </c>
      <c r="D554">
        <v>0</v>
      </c>
      <c r="E554">
        <v>1476.41</v>
      </c>
      <c r="F554">
        <v>23433.200000000001</v>
      </c>
      <c r="G554">
        <v>548537</v>
      </c>
      <c r="H554">
        <v>919313</v>
      </c>
      <c r="I554">
        <v>213359</v>
      </c>
      <c r="J554">
        <v>136650</v>
      </c>
      <c r="K554">
        <v>121940</v>
      </c>
      <c r="L554">
        <v>89581</v>
      </c>
      <c r="M554">
        <v>22376.7</v>
      </c>
      <c r="N554">
        <v>2762.96</v>
      </c>
      <c r="O554">
        <v>9634.5300000000007</v>
      </c>
      <c r="P554">
        <v>0</v>
      </c>
      <c r="Q554">
        <v>0</v>
      </c>
      <c r="R554">
        <v>0</v>
      </c>
    </row>
    <row r="555" spans="1:18" x14ac:dyDescent="0.2">
      <c r="A555">
        <v>549</v>
      </c>
      <c r="B555" t="s">
        <v>201</v>
      </c>
      <c r="C555">
        <v>2017</v>
      </c>
      <c r="D555">
        <v>0</v>
      </c>
      <c r="E555">
        <v>2342.19</v>
      </c>
      <c r="F555">
        <v>27070.400000000001</v>
      </c>
      <c r="G555">
        <v>567786</v>
      </c>
      <c r="H555">
        <v>905067</v>
      </c>
      <c r="I555">
        <v>223868</v>
      </c>
      <c r="J555">
        <v>143514</v>
      </c>
      <c r="K555">
        <v>112441</v>
      </c>
      <c r="L555">
        <v>89707</v>
      </c>
      <c r="M555">
        <v>16858.599999999999</v>
      </c>
      <c r="N555">
        <v>12223.7</v>
      </c>
      <c r="O555">
        <v>2403.79</v>
      </c>
      <c r="P555">
        <v>0</v>
      </c>
      <c r="Q555">
        <v>0</v>
      </c>
      <c r="R555">
        <v>86.6387</v>
      </c>
    </row>
    <row r="556" spans="1:18" x14ac:dyDescent="0.2">
      <c r="A556">
        <v>550</v>
      </c>
      <c r="B556" t="s">
        <v>201</v>
      </c>
      <c r="C556">
        <v>2017</v>
      </c>
      <c r="D556">
        <v>0</v>
      </c>
      <c r="E556">
        <v>683.30499999999995</v>
      </c>
      <c r="F556">
        <v>30558.2</v>
      </c>
      <c r="G556">
        <v>555391</v>
      </c>
      <c r="H556">
        <v>880468</v>
      </c>
      <c r="I556">
        <v>218898</v>
      </c>
      <c r="J556">
        <v>156489</v>
      </c>
      <c r="K556">
        <v>133884</v>
      </c>
      <c r="L556">
        <v>83153.100000000006</v>
      </c>
      <c r="M556">
        <v>26754.2</v>
      </c>
      <c r="N556">
        <v>8159.34</v>
      </c>
      <c r="O556">
        <v>5917.98</v>
      </c>
      <c r="P556">
        <v>0</v>
      </c>
      <c r="Q556">
        <v>601.83600000000001</v>
      </c>
      <c r="R556">
        <v>0</v>
      </c>
    </row>
    <row r="557" spans="1:18" x14ac:dyDescent="0.2">
      <c r="A557">
        <v>551</v>
      </c>
      <c r="B557" t="s">
        <v>201</v>
      </c>
      <c r="C557">
        <v>2017</v>
      </c>
      <c r="D557">
        <v>0</v>
      </c>
      <c r="E557">
        <v>2755.52</v>
      </c>
      <c r="F557">
        <v>30226.7</v>
      </c>
      <c r="G557">
        <v>535188</v>
      </c>
      <c r="H557">
        <v>899375</v>
      </c>
      <c r="I557">
        <v>218074</v>
      </c>
      <c r="J557">
        <v>159599</v>
      </c>
      <c r="K557">
        <v>113891</v>
      </c>
      <c r="L557">
        <v>107123</v>
      </c>
      <c r="M557">
        <v>19767.900000000001</v>
      </c>
      <c r="N557">
        <v>1140.0999999999999</v>
      </c>
      <c r="O557">
        <v>9673.76</v>
      </c>
      <c r="P557">
        <v>478.25400000000002</v>
      </c>
      <c r="Q557">
        <v>720.26599999999996</v>
      </c>
      <c r="R557">
        <v>0</v>
      </c>
    </row>
    <row r="558" spans="1:18" x14ac:dyDescent="0.2">
      <c r="A558">
        <v>552</v>
      </c>
      <c r="B558" t="s">
        <v>201</v>
      </c>
      <c r="C558">
        <v>2017</v>
      </c>
      <c r="D558">
        <v>0</v>
      </c>
      <c r="E558">
        <v>2154.9</v>
      </c>
      <c r="F558">
        <v>33510</v>
      </c>
      <c r="G558">
        <v>523896</v>
      </c>
      <c r="H558">
        <v>919368</v>
      </c>
      <c r="I558">
        <v>202227</v>
      </c>
      <c r="J558">
        <v>138925</v>
      </c>
      <c r="K558">
        <v>127600</v>
      </c>
      <c r="L558">
        <v>107720</v>
      </c>
      <c r="M558">
        <v>28756.7</v>
      </c>
      <c r="N558">
        <v>5206.72</v>
      </c>
      <c r="O558">
        <v>10150.9</v>
      </c>
      <c r="P558">
        <v>544.66099999999994</v>
      </c>
      <c r="Q558">
        <v>0</v>
      </c>
      <c r="R558">
        <v>371.90199999999999</v>
      </c>
    </row>
    <row r="559" spans="1:18" x14ac:dyDescent="0.2">
      <c r="A559">
        <v>553</v>
      </c>
      <c r="B559" t="s">
        <v>201</v>
      </c>
      <c r="C559">
        <v>2017</v>
      </c>
      <c r="D559">
        <v>0</v>
      </c>
      <c r="E559">
        <v>623.74900000000002</v>
      </c>
      <c r="F559">
        <v>28738</v>
      </c>
      <c r="G559">
        <v>547711</v>
      </c>
      <c r="H559">
        <v>914472</v>
      </c>
      <c r="I559">
        <v>203365</v>
      </c>
      <c r="J559">
        <v>159290</v>
      </c>
      <c r="K559">
        <v>111289</v>
      </c>
      <c r="L559">
        <v>85938.5</v>
      </c>
      <c r="M559">
        <v>23516.2</v>
      </c>
      <c r="N559">
        <v>3709.18</v>
      </c>
      <c r="O559">
        <v>14133</v>
      </c>
      <c r="P559">
        <v>985.39099999999996</v>
      </c>
      <c r="Q559">
        <v>624.15200000000004</v>
      </c>
      <c r="R559">
        <v>0</v>
      </c>
    </row>
    <row r="560" spans="1:18" x14ac:dyDescent="0.2">
      <c r="A560">
        <v>554</v>
      </c>
      <c r="B560" t="s">
        <v>201</v>
      </c>
      <c r="C560">
        <v>2017</v>
      </c>
      <c r="D560">
        <v>0</v>
      </c>
      <c r="E560">
        <v>1269.4000000000001</v>
      </c>
      <c r="F560">
        <v>42948.4</v>
      </c>
      <c r="G560">
        <v>532535</v>
      </c>
      <c r="H560">
        <v>855233</v>
      </c>
      <c r="I560">
        <v>227233</v>
      </c>
      <c r="J560">
        <v>173591</v>
      </c>
      <c r="K560">
        <v>123830</v>
      </c>
      <c r="L560">
        <v>95917.8</v>
      </c>
      <c r="M560">
        <v>23564.2</v>
      </c>
      <c r="N560">
        <v>9189.73</v>
      </c>
      <c r="O560">
        <v>11019.1</v>
      </c>
      <c r="P560">
        <v>545.95500000000004</v>
      </c>
      <c r="Q560">
        <v>350.51100000000002</v>
      </c>
      <c r="R560">
        <v>0</v>
      </c>
    </row>
    <row r="561" spans="1:18" x14ac:dyDescent="0.2">
      <c r="A561">
        <v>555</v>
      </c>
      <c r="B561" t="s">
        <v>201</v>
      </c>
      <c r="C561">
        <v>2017</v>
      </c>
      <c r="D561">
        <v>0</v>
      </c>
      <c r="E561">
        <v>583.70799999999997</v>
      </c>
      <c r="F561">
        <v>22036.9</v>
      </c>
      <c r="G561">
        <v>575085</v>
      </c>
      <c r="H561">
        <v>882287</v>
      </c>
      <c r="I561">
        <v>215056</v>
      </c>
      <c r="J561">
        <v>150812</v>
      </c>
      <c r="K561">
        <v>116600</v>
      </c>
      <c r="L561">
        <v>94929.8</v>
      </c>
      <c r="M561">
        <v>18227.8</v>
      </c>
      <c r="N561">
        <v>11188.1</v>
      </c>
      <c r="O561">
        <v>5784.49</v>
      </c>
      <c r="P561">
        <v>0</v>
      </c>
      <c r="Q561">
        <v>0</v>
      </c>
      <c r="R561">
        <v>0</v>
      </c>
    </row>
    <row r="562" spans="1:18" x14ac:dyDescent="0.2">
      <c r="A562">
        <v>556</v>
      </c>
      <c r="B562" t="s">
        <v>201</v>
      </c>
      <c r="C562">
        <v>2017</v>
      </c>
      <c r="D562">
        <v>0</v>
      </c>
      <c r="E562">
        <v>1715.99</v>
      </c>
      <c r="F562">
        <v>33509.9</v>
      </c>
      <c r="G562">
        <v>562732</v>
      </c>
      <c r="H562">
        <v>886920</v>
      </c>
      <c r="I562">
        <v>201869</v>
      </c>
      <c r="J562">
        <v>144754</v>
      </c>
      <c r="K562">
        <v>126563</v>
      </c>
      <c r="L562">
        <v>101212</v>
      </c>
      <c r="M562">
        <v>26788.7</v>
      </c>
      <c r="N562">
        <v>4390.6000000000004</v>
      </c>
      <c r="O562">
        <v>4309.8900000000003</v>
      </c>
      <c r="P562">
        <v>0</v>
      </c>
      <c r="Q562">
        <v>0</v>
      </c>
      <c r="R562">
        <v>454.20499999999998</v>
      </c>
    </row>
    <row r="563" spans="1:18" x14ac:dyDescent="0.2">
      <c r="A563">
        <v>557</v>
      </c>
      <c r="B563" t="s">
        <v>201</v>
      </c>
      <c r="C563">
        <v>2017</v>
      </c>
      <c r="D563">
        <v>0</v>
      </c>
      <c r="E563">
        <v>4302.9399999999996</v>
      </c>
      <c r="F563">
        <v>38959.300000000003</v>
      </c>
      <c r="G563">
        <v>548357</v>
      </c>
      <c r="H563">
        <v>900672</v>
      </c>
      <c r="I563">
        <v>211363</v>
      </c>
      <c r="J563">
        <v>138806</v>
      </c>
      <c r="K563">
        <v>124864</v>
      </c>
      <c r="L563">
        <v>82671.7</v>
      </c>
      <c r="M563">
        <v>31839.599999999999</v>
      </c>
      <c r="N563">
        <v>5924.94</v>
      </c>
      <c r="O563">
        <v>4130.8999999999996</v>
      </c>
      <c r="P563">
        <v>727.01900000000001</v>
      </c>
      <c r="Q563">
        <v>0</v>
      </c>
      <c r="R563">
        <v>317.09500000000003</v>
      </c>
    </row>
    <row r="564" spans="1:18" x14ac:dyDescent="0.2">
      <c r="A564">
        <v>558</v>
      </c>
      <c r="B564" t="s">
        <v>201</v>
      </c>
      <c r="C564">
        <v>2017</v>
      </c>
      <c r="D564">
        <v>0</v>
      </c>
      <c r="E564">
        <v>0</v>
      </c>
      <c r="F564">
        <v>23657.5</v>
      </c>
      <c r="G564">
        <v>533574</v>
      </c>
      <c r="H564">
        <v>899131</v>
      </c>
      <c r="I564">
        <v>228724</v>
      </c>
      <c r="J564">
        <v>160727</v>
      </c>
      <c r="K564">
        <v>119076</v>
      </c>
      <c r="L564">
        <v>82991</v>
      </c>
      <c r="M564">
        <v>23258</v>
      </c>
      <c r="N564">
        <v>13710.4</v>
      </c>
      <c r="O564">
        <v>4490.62</v>
      </c>
      <c r="P564">
        <v>990.60500000000002</v>
      </c>
      <c r="Q564">
        <v>0</v>
      </c>
      <c r="R564">
        <v>146.67599999999999</v>
      </c>
    </row>
    <row r="565" spans="1:18" x14ac:dyDescent="0.2">
      <c r="A565">
        <v>559</v>
      </c>
      <c r="B565" t="s">
        <v>201</v>
      </c>
      <c r="C565">
        <v>2017</v>
      </c>
      <c r="D565">
        <v>0</v>
      </c>
      <c r="E565">
        <v>321.97399999999999</v>
      </c>
      <c r="F565">
        <v>32917.300000000003</v>
      </c>
      <c r="G565">
        <v>541498</v>
      </c>
      <c r="H565">
        <v>921332</v>
      </c>
      <c r="I565">
        <v>207313</v>
      </c>
      <c r="J565">
        <v>147530</v>
      </c>
      <c r="K565">
        <v>115957</v>
      </c>
      <c r="L565">
        <v>90313.1</v>
      </c>
      <c r="M565">
        <v>23497.200000000001</v>
      </c>
      <c r="N565">
        <v>13086.4</v>
      </c>
      <c r="O565">
        <v>5461.55</v>
      </c>
      <c r="P565">
        <v>0</v>
      </c>
      <c r="Q565">
        <v>0</v>
      </c>
      <c r="R565">
        <v>422.69299999999998</v>
      </c>
    </row>
    <row r="566" spans="1:18" x14ac:dyDescent="0.2">
      <c r="A566">
        <v>560</v>
      </c>
      <c r="B566" t="s">
        <v>201</v>
      </c>
      <c r="C566">
        <v>2017</v>
      </c>
      <c r="D566">
        <v>0</v>
      </c>
      <c r="E566">
        <v>2975.69</v>
      </c>
      <c r="F566">
        <v>24335.9</v>
      </c>
      <c r="G566">
        <v>548484</v>
      </c>
      <c r="H566">
        <v>892746</v>
      </c>
      <c r="I566">
        <v>191409</v>
      </c>
      <c r="J566">
        <v>143878</v>
      </c>
      <c r="K566">
        <v>139682</v>
      </c>
      <c r="L566">
        <v>110635</v>
      </c>
      <c r="M566">
        <v>23017.1</v>
      </c>
      <c r="N566">
        <v>6525.4</v>
      </c>
      <c r="O566">
        <v>9471.44</v>
      </c>
      <c r="P566">
        <v>0</v>
      </c>
      <c r="Q566">
        <v>0</v>
      </c>
      <c r="R566">
        <v>0</v>
      </c>
    </row>
    <row r="567" spans="1:18" x14ac:dyDescent="0.2">
      <c r="A567">
        <v>561</v>
      </c>
      <c r="B567" t="s">
        <v>201</v>
      </c>
      <c r="C567">
        <v>2017</v>
      </c>
      <c r="D567">
        <v>0</v>
      </c>
      <c r="E567">
        <v>768.21400000000006</v>
      </c>
      <c r="F567">
        <v>17624.3</v>
      </c>
      <c r="G567">
        <v>540120</v>
      </c>
      <c r="H567">
        <v>913684</v>
      </c>
      <c r="I567">
        <v>211079</v>
      </c>
      <c r="J567">
        <v>143750</v>
      </c>
      <c r="K567">
        <v>117348</v>
      </c>
      <c r="L567">
        <v>103271</v>
      </c>
      <c r="M567">
        <v>23439.9</v>
      </c>
      <c r="N567">
        <v>5779.14</v>
      </c>
      <c r="O567">
        <v>7819.69</v>
      </c>
      <c r="P567">
        <v>0</v>
      </c>
      <c r="Q567">
        <v>0</v>
      </c>
      <c r="R567">
        <v>82.907600000000002</v>
      </c>
    </row>
    <row r="568" spans="1:18" x14ac:dyDescent="0.2">
      <c r="A568">
        <v>562</v>
      </c>
      <c r="B568" t="s">
        <v>201</v>
      </c>
      <c r="C568">
        <v>2017</v>
      </c>
      <c r="D568">
        <v>0</v>
      </c>
      <c r="E568">
        <v>3701.72</v>
      </c>
      <c r="F568">
        <v>35306.1</v>
      </c>
      <c r="G568">
        <v>576504</v>
      </c>
      <c r="H568">
        <v>848572</v>
      </c>
      <c r="I568">
        <v>213194</v>
      </c>
      <c r="J568">
        <v>151770</v>
      </c>
      <c r="K568">
        <v>123215</v>
      </c>
      <c r="L568">
        <v>100426</v>
      </c>
      <c r="M568">
        <v>24313.9</v>
      </c>
      <c r="N568">
        <v>9075.33</v>
      </c>
      <c r="O568">
        <v>7213.51</v>
      </c>
      <c r="P568">
        <v>0</v>
      </c>
      <c r="Q568">
        <v>0</v>
      </c>
      <c r="R568">
        <v>105.556</v>
      </c>
    </row>
    <row r="569" spans="1:18" x14ac:dyDescent="0.2">
      <c r="A569">
        <v>563</v>
      </c>
      <c r="B569" t="s">
        <v>201</v>
      </c>
      <c r="C569">
        <v>2017</v>
      </c>
      <c r="D569">
        <v>0</v>
      </c>
      <c r="E569">
        <v>442.57400000000001</v>
      </c>
      <c r="F569">
        <v>30111</v>
      </c>
      <c r="G569">
        <v>563531</v>
      </c>
      <c r="H569">
        <v>891863</v>
      </c>
      <c r="I569">
        <v>212261</v>
      </c>
      <c r="J569">
        <v>144336</v>
      </c>
      <c r="K569">
        <v>123325</v>
      </c>
      <c r="L569">
        <v>99972.4</v>
      </c>
      <c r="M569">
        <v>17539.8</v>
      </c>
      <c r="N569">
        <v>13740.5</v>
      </c>
      <c r="O569">
        <v>3085.56</v>
      </c>
      <c r="P569">
        <v>477.18</v>
      </c>
      <c r="Q569">
        <v>682.93799999999999</v>
      </c>
      <c r="R569">
        <v>0</v>
      </c>
    </row>
    <row r="570" spans="1:18" x14ac:dyDescent="0.2">
      <c r="A570">
        <v>564</v>
      </c>
      <c r="B570" t="s">
        <v>201</v>
      </c>
      <c r="C570">
        <v>2017</v>
      </c>
      <c r="D570">
        <v>0</v>
      </c>
      <c r="E570">
        <v>3615.33</v>
      </c>
      <c r="F570">
        <v>24797.9</v>
      </c>
      <c r="G570">
        <v>566805</v>
      </c>
      <c r="H570">
        <v>873525</v>
      </c>
      <c r="I570">
        <v>221392</v>
      </c>
      <c r="J570">
        <v>163119</v>
      </c>
      <c r="K570">
        <v>102992</v>
      </c>
      <c r="L570">
        <v>98858.2</v>
      </c>
      <c r="M570">
        <v>21506.5</v>
      </c>
      <c r="N570">
        <v>9430.89</v>
      </c>
      <c r="O570">
        <v>10065.299999999999</v>
      </c>
      <c r="P570">
        <v>867.78099999999995</v>
      </c>
      <c r="Q570">
        <v>0</v>
      </c>
      <c r="R570">
        <v>337.327</v>
      </c>
    </row>
    <row r="571" spans="1:18" x14ac:dyDescent="0.2">
      <c r="A571">
        <v>565</v>
      </c>
      <c r="B571" t="s">
        <v>201</v>
      </c>
      <c r="C571">
        <v>2017</v>
      </c>
      <c r="D571">
        <v>0</v>
      </c>
      <c r="E571">
        <v>2443.3200000000002</v>
      </c>
      <c r="F571">
        <v>27043.200000000001</v>
      </c>
      <c r="G571">
        <v>572930</v>
      </c>
      <c r="H571">
        <v>865074</v>
      </c>
      <c r="I571">
        <v>205686</v>
      </c>
      <c r="J571">
        <v>141830</v>
      </c>
      <c r="K571">
        <v>139755</v>
      </c>
      <c r="L571">
        <v>113518</v>
      </c>
      <c r="M571">
        <v>19389.2</v>
      </c>
      <c r="N571">
        <v>1959.44</v>
      </c>
      <c r="O571">
        <v>5027.53</v>
      </c>
      <c r="P571">
        <v>369.24200000000002</v>
      </c>
      <c r="Q571">
        <v>628.745</v>
      </c>
      <c r="R571">
        <v>406.363</v>
      </c>
    </row>
    <row r="572" spans="1:18" x14ac:dyDescent="0.2">
      <c r="A572">
        <v>566</v>
      </c>
      <c r="B572" t="s">
        <v>201</v>
      </c>
      <c r="C572">
        <v>2017</v>
      </c>
      <c r="D572">
        <v>0</v>
      </c>
      <c r="E572">
        <v>864.476</v>
      </c>
      <c r="F572">
        <v>21509.200000000001</v>
      </c>
      <c r="G572">
        <v>526264</v>
      </c>
      <c r="H572">
        <v>950235</v>
      </c>
      <c r="I572">
        <v>200048</v>
      </c>
      <c r="J572">
        <v>145006</v>
      </c>
      <c r="K572">
        <v>119540</v>
      </c>
      <c r="L572">
        <v>89027</v>
      </c>
      <c r="M572">
        <v>22062.799999999999</v>
      </c>
      <c r="N572">
        <v>10224.1</v>
      </c>
      <c r="O572">
        <v>9090.1200000000008</v>
      </c>
      <c r="P572">
        <v>1540.12</v>
      </c>
      <c r="Q572">
        <v>0</v>
      </c>
      <c r="R572">
        <v>0</v>
      </c>
    </row>
    <row r="573" spans="1:18" x14ac:dyDescent="0.2">
      <c r="A573">
        <v>567</v>
      </c>
      <c r="B573" t="s">
        <v>201</v>
      </c>
      <c r="C573">
        <v>2017</v>
      </c>
      <c r="D573">
        <v>0</v>
      </c>
      <c r="E573">
        <v>395.72</v>
      </c>
      <c r="F573">
        <v>42820.2</v>
      </c>
      <c r="G573">
        <v>541479</v>
      </c>
      <c r="H573">
        <v>865077</v>
      </c>
      <c r="I573">
        <v>224674</v>
      </c>
      <c r="J573">
        <v>162375</v>
      </c>
      <c r="K573">
        <v>124513</v>
      </c>
      <c r="L573">
        <v>94274.8</v>
      </c>
      <c r="M573">
        <v>17761.5</v>
      </c>
      <c r="N573">
        <v>16577.599999999999</v>
      </c>
      <c r="O573">
        <v>5246.17</v>
      </c>
      <c r="P573">
        <v>487.61599999999999</v>
      </c>
      <c r="Q573">
        <v>382.30799999999999</v>
      </c>
      <c r="R573">
        <v>251.06100000000001</v>
      </c>
    </row>
    <row r="574" spans="1:18" x14ac:dyDescent="0.2">
      <c r="A574">
        <v>568</v>
      </c>
      <c r="B574" t="s">
        <v>201</v>
      </c>
      <c r="C574">
        <v>2017</v>
      </c>
      <c r="D574">
        <v>0</v>
      </c>
      <c r="E574">
        <v>984.74</v>
      </c>
      <c r="F574">
        <v>34964.699999999997</v>
      </c>
      <c r="G574">
        <v>547563</v>
      </c>
      <c r="H574">
        <v>907739</v>
      </c>
      <c r="I574">
        <v>209643</v>
      </c>
      <c r="J574">
        <v>157268</v>
      </c>
      <c r="K574">
        <v>112068</v>
      </c>
      <c r="L574">
        <v>93250.7</v>
      </c>
      <c r="M574">
        <v>17436</v>
      </c>
      <c r="N574">
        <v>16063.8</v>
      </c>
      <c r="O574">
        <v>4829</v>
      </c>
      <c r="P574">
        <v>0</v>
      </c>
      <c r="Q574">
        <v>0</v>
      </c>
      <c r="R574">
        <v>0</v>
      </c>
    </row>
    <row r="575" spans="1:18" x14ac:dyDescent="0.2">
      <c r="A575">
        <v>569</v>
      </c>
      <c r="B575" t="s">
        <v>201</v>
      </c>
      <c r="C575">
        <v>2017</v>
      </c>
      <c r="D575">
        <v>0</v>
      </c>
      <c r="E575">
        <v>2364.64</v>
      </c>
      <c r="F575">
        <v>26947</v>
      </c>
      <c r="G575">
        <v>570499</v>
      </c>
      <c r="H575">
        <v>877450</v>
      </c>
      <c r="I575">
        <v>218402</v>
      </c>
      <c r="J575">
        <v>126709</v>
      </c>
      <c r="K575">
        <v>143962</v>
      </c>
      <c r="L575">
        <v>94858.7</v>
      </c>
      <c r="M575">
        <v>16205.2</v>
      </c>
      <c r="N575">
        <v>8905.64</v>
      </c>
      <c r="O575">
        <v>9572.31</v>
      </c>
      <c r="P575">
        <v>0</v>
      </c>
      <c r="Q575">
        <v>340.88799999999998</v>
      </c>
      <c r="R575">
        <v>0</v>
      </c>
    </row>
    <row r="576" spans="1:18" x14ac:dyDescent="0.2">
      <c r="A576">
        <v>570</v>
      </c>
      <c r="B576" t="s">
        <v>201</v>
      </c>
      <c r="C576">
        <v>2017</v>
      </c>
      <c r="D576">
        <v>0</v>
      </c>
      <c r="E576">
        <v>4772.5</v>
      </c>
      <c r="F576">
        <v>20827.7</v>
      </c>
      <c r="G576">
        <v>572128</v>
      </c>
      <c r="H576">
        <v>888374</v>
      </c>
      <c r="I576">
        <v>208536</v>
      </c>
      <c r="J576">
        <v>126617</v>
      </c>
      <c r="K576">
        <v>124765</v>
      </c>
      <c r="L576">
        <v>105834</v>
      </c>
      <c r="M576">
        <v>25739.599999999999</v>
      </c>
      <c r="N576">
        <v>6708.02</v>
      </c>
      <c r="O576">
        <v>9502.19</v>
      </c>
      <c r="P576">
        <v>0</v>
      </c>
      <c r="Q576">
        <v>0</v>
      </c>
      <c r="R576">
        <v>0</v>
      </c>
    </row>
    <row r="577" spans="1:18" x14ac:dyDescent="0.2">
      <c r="A577">
        <v>571</v>
      </c>
      <c r="B577" t="s">
        <v>201</v>
      </c>
      <c r="C577">
        <v>2017</v>
      </c>
      <c r="D577">
        <v>0</v>
      </c>
      <c r="E577">
        <v>1435.07</v>
      </c>
      <c r="F577">
        <v>32526.5</v>
      </c>
      <c r="G577">
        <v>537664</v>
      </c>
      <c r="H577">
        <v>934762</v>
      </c>
      <c r="I577">
        <v>213410</v>
      </c>
      <c r="J577">
        <v>135853</v>
      </c>
      <c r="K577">
        <v>121642</v>
      </c>
      <c r="L577">
        <v>99144.9</v>
      </c>
      <c r="M577">
        <v>15790.7</v>
      </c>
      <c r="N577">
        <v>6227.89</v>
      </c>
      <c r="O577">
        <v>3286.46</v>
      </c>
      <c r="P577">
        <v>994.298</v>
      </c>
      <c r="Q577">
        <v>0</v>
      </c>
      <c r="R577">
        <v>100.34</v>
      </c>
    </row>
    <row r="578" spans="1:18" x14ac:dyDescent="0.2">
      <c r="A578">
        <v>572</v>
      </c>
      <c r="B578" t="s">
        <v>201</v>
      </c>
      <c r="C578">
        <v>2017</v>
      </c>
      <c r="D578">
        <v>0</v>
      </c>
      <c r="E578">
        <v>2162.19</v>
      </c>
      <c r="F578">
        <v>28215.1</v>
      </c>
      <c r="G578">
        <v>565234</v>
      </c>
      <c r="H578">
        <v>899434</v>
      </c>
      <c r="I578">
        <v>194352</v>
      </c>
      <c r="J578">
        <v>139708</v>
      </c>
      <c r="K578">
        <v>133853</v>
      </c>
      <c r="L578">
        <v>96698.5</v>
      </c>
      <c r="M578">
        <v>24736.9</v>
      </c>
      <c r="N578">
        <v>5656.31</v>
      </c>
      <c r="O578">
        <v>5835.55</v>
      </c>
      <c r="P578">
        <v>0</v>
      </c>
      <c r="Q578">
        <v>725.36599999999999</v>
      </c>
      <c r="R578">
        <v>65.603200000000001</v>
      </c>
    </row>
    <row r="579" spans="1:18" x14ac:dyDescent="0.2">
      <c r="A579">
        <v>573</v>
      </c>
      <c r="B579" t="s">
        <v>201</v>
      </c>
      <c r="C579">
        <v>2017</v>
      </c>
      <c r="D579">
        <v>0</v>
      </c>
      <c r="E579">
        <v>19.720500000000001</v>
      </c>
      <c r="F579">
        <v>25962.9</v>
      </c>
      <c r="G579">
        <v>547061</v>
      </c>
      <c r="H579">
        <v>890261</v>
      </c>
      <c r="I579">
        <v>216620</v>
      </c>
      <c r="J579">
        <v>149535</v>
      </c>
      <c r="K579">
        <v>132572</v>
      </c>
      <c r="L579">
        <v>98258.4</v>
      </c>
      <c r="M579">
        <v>23474.799999999999</v>
      </c>
      <c r="N579">
        <v>6046.01</v>
      </c>
      <c r="O579">
        <v>3127.12</v>
      </c>
      <c r="P579">
        <v>0</v>
      </c>
      <c r="Q579">
        <v>212.286</v>
      </c>
      <c r="R579">
        <v>384.84100000000001</v>
      </c>
    </row>
    <row r="580" spans="1:18" x14ac:dyDescent="0.2">
      <c r="A580">
        <v>574</v>
      </c>
      <c r="B580" t="s">
        <v>201</v>
      </c>
      <c r="C580">
        <v>2017</v>
      </c>
      <c r="D580">
        <v>0</v>
      </c>
      <c r="E580">
        <v>1695.46</v>
      </c>
      <c r="F580">
        <v>25062</v>
      </c>
      <c r="G580">
        <v>530129</v>
      </c>
      <c r="H580">
        <v>908809</v>
      </c>
      <c r="I580">
        <v>204299</v>
      </c>
      <c r="J580">
        <v>151337</v>
      </c>
      <c r="K580">
        <v>134956</v>
      </c>
      <c r="L580">
        <v>97190.1</v>
      </c>
      <c r="M580">
        <v>26913.1</v>
      </c>
      <c r="N580">
        <v>7938.19</v>
      </c>
      <c r="O580">
        <v>5444.58</v>
      </c>
      <c r="P580">
        <v>0</v>
      </c>
      <c r="Q580">
        <v>700.39</v>
      </c>
      <c r="R580">
        <v>224.24</v>
      </c>
    </row>
    <row r="581" spans="1:18" x14ac:dyDescent="0.2">
      <c r="A581">
        <v>575</v>
      </c>
      <c r="B581" t="s">
        <v>201</v>
      </c>
      <c r="C581">
        <v>2017</v>
      </c>
      <c r="D581">
        <v>0</v>
      </c>
      <c r="E581">
        <v>1712.86</v>
      </c>
      <c r="F581">
        <v>27877.7</v>
      </c>
      <c r="G581">
        <v>550989</v>
      </c>
      <c r="H581">
        <v>907843</v>
      </c>
      <c r="I581">
        <v>198222</v>
      </c>
      <c r="J581">
        <v>128784</v>
      </c>
      <c r="K581">
        <v>127484</v>
      </c>
      <c r="L581">
        <v>99593.9</v>
      </c>
      <c r="M581">
        <v>22427</v>
      </c>
      <c r="N581">
        <v>10067.4</v>
      </c>
      <c r="O581">
        <v>13063.3</v>
      </c>
      <c r="P581">
        <v>411.173</v>
      </c>
      <c r="Q581">
        <v>0</v>
      </c>
      <c r="R581">
        <v>0</v>
      </c>
    </row>
    <row r="582" spans="1:18" x14ac:dyDescent="0.2">
      <c r="A582">
        <v>576</v>
      </c>
      <c r="B582" t="s">
        <v>201</v>
      </c>
      <c r="C582">
        <v>2017</v>
      </c>
      <c r="D582">
        <v>0</v>
      </c>
      <c r="E582">
        <v>1277.44</v>
      </c>
      <c r="F582">
        <v>19444.3</v>
      </c>
      <c r="G582">
        <v>517848</v>
      </c>
      <c r="H582">
        <v>934118</v>
      </c>
      <c r="I582">
        <v>190511</v>
      </c>
      <c r="J582">
        <v>154591</v>
      </c>
      <c r="K582">
        <v>137869</v>
      </c>
      <c r="L582">
        <v>94773.8</v>
      </c>
      <c r="M582">
        <v>27568.6</v>
      </c>
      <c r="N582">
        <v>6906.82</v>
      </c>
      <c r="O582">
        <v>4159.5600000000004</v>
      </c>
      <c r="P582">
        <v>0</v>
      </c>
      <c r="Q582">
        <v>0</v>
      </c>
      <c r="R582">
        <v>142.21700000000001</v>
      </c>
    </row>
    <row r="583" spans="1:18" x14ac:dyDescent="0.2">
      <c r="A583">
        <v>577</v>
      </c>
      <c r="B583" t="s">
        <v>201</v>
      </c>
      <c r="C583">
        <v>2017</v>
      </c>
      <c r="D583">
        <v>0</v>
      </c>
      <c r="E583">
        <v>887.82500000000005</v>
      </c>
      <c r="F583">
        <v>18327</v>
      </c>
      <c r="G583">
        <v>535465</v>
      </c>
      <c r="H583">
        <v>945615</v>
      </c>
      <c r="I583">
        <v>184625</v>
      </c>
      <c r="J583">
        <v>129729</v>
      </c>
      <c r="K583">
        <v>135074</v>
      </c>
      <c r="L583">
        <v>101808</v>
      </c>
      <c r="M583">
        <v>21392.7</v>
      </c>
      <c r="N583">
        <v>5245.88</v>
      </c>
      <c r="O583">
        <v>8947.82</v>
      </c>
      <c r="P583">
        <v>1546.29</v>
      </c>
      <c r="Q583">
        <v>203.33600000000001</v>
      </c>
      <c r="R583">
        <v>0</v>
      </c>
    </row>
    <row r="584" spans="1:18" x14ac:dyDescent="0.2">
      <c r="A584">
        <v>578</v>
      </c>
      <c r="B584" t="s">
        <v>201</v>
      </c>
      <c r="C584">
        <v>2017</v>
      </c>
      <c r="D584">
        <v>0</v>
      </c>
      <c r="E584">
        <v>4388.76</v>
      </c>
      <c r="F584">
        <v>30614.1</v>
      </c>
      <c r="G584">
        <v>545340</v>
      </c>
      <c r="H584">
        <v>934107</v>
      </c>
      <c r="I584">
        <v>183288</v>
      </c>
      <c r="J584">
        <v>129862</v>
      </c>
      <c r="K584">
        <v>133422</v>
      </c>
      <c r="L584">
        <v>97986.9</v>
      </c>
      <c r="M584">
        <v>22598.7</v>
      </c>
      <c r="N584">
        <v>7114.08</v>
      </c>
      <c r="O584">
        <v>6024.12</v>
      </c>
      <c r="P584">
        <v>0</v>
      </c>
      <c r="Q584">
        <v>0</v>
      </c>
      <c r="R584">
        <v>0</v>
      </c>
    </row>
    <row r="585" spans="1:18" x14ac:dyDescent="0.2">
      <c r="A585">
        <v>579</v>
      </c>
      <c r="B585" t="s">
        <v>201</v>
      </c>
      <c r="C585">
        <v>2017</v>
      </c>
      <c r="D585">
        <v>0</v>
      </c>
      <c r="E585">
        <v>1963.41</v>
      </c>
      <c r="F585">
        <v>36785.800000000003</v>
      </c>
      <c r="G585">
        <v>533866</v>
      </c>
      <c r="H585">
        <v>925096</v>
      </c>
      <c r="I585">
        <v>192120</v>
      </c>
      <c r="J585">
        <v>146248</v>
      </c>
      <c r="K585">
        <v>140113</v>
      </c>
      <c r="L585">
        <v>89394.7</v>
      </c>
      <c r="M585">
        <v>21532.7</v>
      </c>
      <c r="N585">
        <v>8311.6</v>
      </c>
      <c r="O585">
        <v>7311.04</v>
      </c>
      <c r="P585">
        <v>839.31399999999996</v>
      </c>
      <c r="Q585">
        <v>352.50299999999999</v>
      </c>
      <c r="R585">
        <v>0</v>
      </c>
    </row>
    <row r="586" spans="1:18" x14ac:dyDescent="0.2">
      <c r="A586">
        <v>580</v>
      </c>
      <c r="B586" t="s">
        <v>201</v>
      </c>
      <c r="C586">
        <v>2017</v>
      </c>
      <c r="D586">
        <v>0</v>
      </c>
      <c r="E586">
        <v>2429.0100000000002</v>
      </c>
      <c r="F586">
        <v>31457</v>
      </c>
      <c r="G586">
        <v>580428</v>
      </c>
      <c r="H586">
        <v>859143</v>
      </c>
      <c r="I586">
        <v>218847</v>
      </c>
      <c r="J586">
        <v>155716</v>
      </c>
      <c r="K586">
        <v>93517.7</v>
      </c>
      <c r="L586">
        <v>128532</v>
      </c>
      <c r="M586">
        <v>12084.7</v>
      </c>
      <c r="N586">
        <v>6572.07</v>
      </c>
      <c r="O586">
        <v>5472.07</v>
      </c>
      <c r="P586">
        <v>0</v>
      </c>
      <c r="Q586">
        <v>0</v>
      </c>
      <c r="R586">
        <v>479.13499999999999</v>
      </c>
    </row>
    <row r="587" spans="1:18" x14ac:dyDescent="0.2">
      <c r="A587">
        <v>581</v>
      </c>
      <c r="B587" t="s">
        <v>201</v>
      </c>
      <c r="C587">
        <v>2017</v>
      </c>
      <c r="D587">
        <v>0</v>
      </c>
      <c r="E587">
        <v>1535.91</v>
      </c>
      <c r="F587">
        <v>35882.300000000003</v>
      </c>
      <c r="G587">
        <v>563069</v>
      </c>
      <c r="H587">
        <v>877307</v>
      </c>
      <c r="I587">
        <v>194189</v>
      </c>
      <c r="J587">
        <v>156502</v>
      </c>
      <c r="K587">
        <v>120381</v>
      </c>
      <c r="L587">
        <v>107655</v>
      </c>
      <c r="M587">
        <v>25340.3</v>
      </c>
      <c r="N587">
        <v>6864.24</v>
      </c>
      <c r="O587">
        <v>7992.61</v>
      </c>
      <c r="P587">
        <v>671.74599999999998</v>
      </c>
      <c r="Q587">
        <v>599.06500000000005</v>
      </c>
      <c r="R587">
        <v>0</v>
      </c>
    </row>
    <row r="588" spans="1:18" x14ac:dyDescent="0.2">
      <c r="A588">
        <v>582</v>
      </c>
      <c r="B588" t="s">
        <v>201</v>
      </c>
      <c r="C588">
        <v>2017</v>
      </c>
      <c r="D588">
        <v>0</v>
      </c>
      <c r="E588">
        <v>2130.67</v>
      </c>
      <c r="F588">
        <v>36926.1</v>
      </c>
      <c r="G588">
        <v>567260</v>
      </c>
      <c r="H588">
        <v>885767</v>
      </c>
      <c r="I588">
        <v>220412</v>
      </c>
      <c r="J588">
        <v>127328</v>
      </c>
      <c r="K588">
        <v>121335</v>
      </c>
      <c r="L588">
        <v>104671</v>
      </c>
      <c r="M588">
        <v>15913</v>
      </c>
      <c r="N588">
        <v>6888.86</v>
      </c>
      <c r="O588">
        <v>7135.57</v>
      </c>
      <c r="P588">
        <v>1786.54</v>
      </c>
      <c r="Q588">
        <v>254.53100000000001</v>
      </c>
      <c r="R588">
        <v>222.471</v>
      </c>
    </row>
    <row r="589" spans="1:18" x14ac:dyDescent="0.2">
      <c r="A589">
        <v>583</v>
      </c>
      <c r="B589" t="s">
        <v>201</v>
      </c>
      <c r="C589">
        <v>2017</v>
      </c>
      <c r="D589">
        <v>0</v>
      </c>
      <c r="E589">
        <v>1610.76</v>
      </c>
      <c r="F589">
        <v>33524.800000000003</v>
      </c>
      <c r="G589">
        <v>549336</v>
      </c>
      <c r="H589">
        <v>901645</v>
      </c>
      <c r="I589">
        <v>216181</v>
      </c>
      <c r="J589">
        <v>138130</v>
      </c>
      <c r="K589">
        <v>131412</v>
      </c>
      <c r="L589">
        <v>95557.9</v>
      </c>
      <c r="M589">
        <v>17113.599999999999</v>
      </c>
      <c r="N589">
        <v>9975.24</v>
      </c>
      <c r="O589">
        <v>4363.8100000000004</v>
      </c>
      <c r="P589">
        <v>548.89099999999996</v>
      </c>
      <c r="Q589">
        <v>0</v>
      </c>
      <c r="R589">
        <v>466.77600000000001</v>
      </c>
    </row>
    <row r="590" spans="1:18" x14ac:dyDescent="0.2">
      <c r="A590">
        <v>584</v>
      </c>
      <c r="B590" t="s">
        <v>201</v>
      </c>
      <c r="C590">
        <v>2017</v>
      </c>
      <c r="D590">
        <v>0</v>
      </c>
      <c r="E590">
        <v>2607.65</v>
      </c>
      <c r="F590">
        <v>35990.1</v>
      </c>
      <c r="G590">
        <v>553604</v>
      </c>
      <c r="H590">
        <v>905922</v>
      </c>
      <c r="I590">
        <v>208230</v>
      </c>
      <c r="J590">
        <v>116085</v>
      </c>
      <c r="K590">
        <v>133142</v>
      </c>
      <c r="L590">
        <v>98701.8</v>
      </c>
      <c r="M590">
        <v>27155.3</v>
      </c>
      <c r="N590">
        <v>9339.15</v>
      </c>
      <c r="O590">
        <v>4008.56</v>
      </c>
      <c r="P590">
        <v>1143.24</v>
      </c>
      <c r="Q590">
        <v>336.53300000000002</v>
      </c>
      <c r="R590">
        <v>108.541</v>
      </c>
    </row>
    <row r="591" spans="1:18" x14ac:dyDescent="0.2">
      <c r="A591">
        <v>585</v>
      </c>
      <c r="B591" t="s">
        <v>201</v>
      </c>
      <c r="C591">
        <v>2017</v>
      </c>
      <c r="D591">
        <v>0</v>
      </c>
      <c r="E591">
        <v>2475.71</v>
      </c>
      <c r="F591">
        <v>38621.699999999997</v>
      </c>
      <c r="G591">
        <v>550724</v>
      </c>
      <c r="H591">
        <v>919276</v>
      </c>
      <c r="I591">
        <v>189372</v>
      </c>
      <c r="J591">
        <v>145279</v>
      </c>
      <c r="K591">
        <v>108896</v>
      </c>
      <c r="L591">
        <v>102377</v>
      </c>
      <c r="M591">
        <v>29747.8</v>
      </c>
      <c r="N591">
        <v>6370.03</v>
      </c>
      <c r="O591">
        <v>4736</v>
      </c>
      <c r="P591">
        <v>412.50200000000001</v>
      </c>
      <c r="Q591">
        <v>0</v>
      </c>
      <c r="R591">
        <v>392.221</v>
      </c>
    </row>
    <row r="592" spans="1:18" x14ac:dyDescent="0.2">
      <c r="A592">
        <v>586</v>
      </c>
      <c r="B592" t="s">
        <v>201</v>
      </c>
      <c r="C592">
        <v>2017</v>
      </c>
      <c r="D592">
        <v>0</v>
      </c>
      <c r="E592">
        <v>3158.16</v>
      </c>
      <c r="F592">
        <v>26780.799999999999</v>
      </c>
      <c r="G592">
        <v>511335</v>
      </c>
      <c r="H592">
        <v>929291</v>
      </c>
      <c r="I592">
        <v>229083</v>
      </c>
      <c r="J592">
        <v>149522</v>
      </c>
      <c r="K592">
        <v>134184</v>
      </c>
      <c r="L592">
        <v>79750.399999999994</v>
      </c>
      <c r="M592">
        <v>19529.400000000001</v>
      </c>
      <c r="N592">
        <v>7568.3</v>
      </c>
      <c r="O592">
        <v>1995.23</v>
      </c>
      <c r="P592">
        <v>454.04500000000002</v>
      </c>
      <c r="Q592">
        <v>0</v>
      </c>
      <c r="R592">
        <v>235.22900000000001</v>
      </c>
    </row>
    <row r="593" spans="1:18" x14ac:dyDescent="0.2">
      <c r="A593">
        <v>587</v>
      </c>
      <c r="B593" t="s">
        <v>201</v>
      </c>
      <c r="C593">
        <v>2017</v>
      </c>
      <c r="D593">
        <v>0</v>
      </c>
      <c r="E593">
        <v>3225.59</v>
      </c>
      <c r="F593">
        <v>38446</v>
      </c>
      <c r="G593">
        <v>546366</v>
      </c>
      <c r="H593">
        <v>894175</v>
      </c>
      <c r="I593">
        <v>228210</v>
      </c>
      <c r="J593">
        <v>141339</v>
      </c>
      <c r="K593">
        <v>112199</v>
      </c>
      <c r="L593">
        <v>103706</v>
      </c>
      <c r="M593">
        <v>18176.5</v>
      </c>
      <c r="N593">
        <v>6289.33</v>
      </c>
      <c r="O593">
        <v>5040.3999999999996</v>
      </c>
      <c r="P593">
        <v>729.35699999999997</v>
      </c>
      <c r="Q593">
        <v>0</v>
      </c>
      <c r="R593">
        <v>272.101</v>
      </c>
    </row>
    <row r="594" spans="1:18" x14ac:dyDescent="0.2">
      <c r="A594">
        <v>588</v>
      </c>
      <c r="B594" t="s">
        <v>201</v>
      </c>
      <c r="C594">
        <v>2017</v>
      </c>
      <c r="D594">
        <v>0</v>
      </c>
      <c r="E594">
        <v>2469.31</v>
      </c>
      <c r="F594">
        <v>28891</v>
      </c>
      <c r="G594">
        <v>559760</v>
      </c>
      <c r="H594">
        <v>892821</v>
      </c>
      <c r="I594">
        <v>208323</v>
      </c>
      <c r="J594">
        <v>146009</v>
      </c>
      <c r="K594">
        <v>117866</v>
      </c>
      <c r="L594">
        <v>97956.3</v>
      </c>
      <c r="M594">
        <v>22754.400000000001</v>
      </c>
      <c r="N594">
        <v>11074.9</v>
      </c>
      <c r="O594">
        <v>6707.11</v>
      </c>
      <c r="P594">
        <v>1151.1199999999999</v>
      </c>
      <c r="Q594">
        <v>300.00900000000001</v>
      </c>
      <c r="R594">
        <v>188.66200000000001</v>
      </c>
    </row>
    <row r="595" spans="1:18" x14ac:dyDescent="0.2">
      <c r="A595">
        <v>589</v>
      </c>
      <c r="B595" t="s">
        <v>201</v>
      </c>
      <c r="C595">
        <v>2017</v>
      </c>
      <c r="D595">
        <v>0</v>
      </c>
      <c r="E595">
        <v>1995.19</v>
      </c>
      <c r="F595">
        <v>25496.400000000001</v>
      </c>
      <c r="G595">
        <v>539020</v>
      </c>
      <c r="H595">
        <v>867956</v>
      </c>
      <c r="I595">
        <v>208254</v>
      </c>
      <c r="J595">
        <v>192761</v>
      </c>
      <c r="K595">
        <v>129004</v>
      </c>
      <c r="L595">
        <v>98609.8</v>
      </c>
      <c r="M595">
        <v>18031.8</v>
      </c>
      <c r="N595">
        <v>6439</v>
      </c>
      <c r="O595">
        <v>3345.13</v>
      </c>
      <c r="P595">
        <v>1435.56</v>
      </c>
      <c r="Q595">
        <v>0</v>
      </c>
      <c r="R595">
        <v>500.05599999999998</v>
      </c>
    </row>
    <row r="596" spans="1:18" x14ac:dyDescent="0.2">
      <c r="A596">
        <v>590</v>
      </c>
      <c r="B596" t="s">
        <v>201</v>
      </c>
      <c r="C596">
        <v>2017</v>
      </c>
      <c r="D596">
        <v>0</v>
      </c>
      <c r="E596">
        <v>2362.31</v>
      </c>
      <c r="F596">
        <v>28642.6</v>
      </c>
      <c r="G596">
        <v>556125</v>
      </c>
      <c r="H596">
        <v>933291</v>
      </c>
      <c r="I596">
        <v>200053</v>
      </c>
      <c r="J596">
        <v>153863</v>
      </c>
      <c r="K596">
        <v>115646</v>
      </c>
      <c r="L596">
        <v>79253.899999999994</v>
      </c>
      <c r="M596">
        <v>20164.7</v>
      </c>
      <c r="N596">
        <v>10315.1</v>
      </c>
      <c r="O596">
        <v>7430.38</v>
      </c>
      <c r="P596">
        <v>0</v>
      </c>
      <c r="Q596">
        <v>0</v>
      </c>
      <c r="R596">
        <v>424.70299999999997</v>
      </c>
    </row>
    <row r="597" spans="1:18" x14ac:dyDescent="0.2">
      <c r="A597">
        <v>591</v>
      </c>
      <c r="B597" t="s">
        <v>201</v>
      </c>
      <c r="C597">
        <v>2017</v>
      </c>
      <c r="D597">
        <v>0</v>
      </c>
      <c r="E597">
        <v>803.92499999999995</v>
      </c>
      <c r="F597">
        <v>30971.599999999999</v>
      </c>
      <c r="G597">
        <v>541045</v>
      </c>
      <c r="H597">
        <v>893981</v>
      </c>
      <c r="I597">
        <v>220002</v>
      </c>
      <c r="J597">
        <v>149569</v>
      </c>
      <c r="K597">
        <v>133858</v>
      </c>
      <c r="L597">
        <v>92320.9</v>
      </c>
      <c r="M597">
        <v>22223.9</v>
      </c>
      <c r="N597">
        <v>7621.06</v>
      </c>
      <c r="O597">
        <v>3776.23</v>
      </c>
      <c r="P597">
        <v>0</v>
      </c>
      <c r="Q597">
        <v>0</v>
      </c>
      <c r="R597">
        <v>0</v>
      </c>
    </row>
    <row r="598" spans="1:18" x14ac:dyDescent="0.2">
      <c r="A598">
        <v>592</v>
      </c>
      <c r="B598" t="s">
        <v>201</v>
      </c>
      <c r="C598">
        <v>2017</v>
      </c>
      <c r="D598">
        <v>0</v>
      </c>
      <c r="E598">
        <v>7.8333399999999997</v>
      </c>
      <c r="F598">
        <v>31765.4</v>
      </c>
      <c r="G598">
        <v>564011</v>
      </c>
      <c r="H598">
        <v>860531</v>
      </c>
      <c r="I598">
        <v>230701</v>
      </c>
      <c r="J598">
        <v>158440</v>
      </c>
      <c r="K598">
        <v>107048</v>
      </c>
      <c r="L598">
        <v>94042.6</v>
      </c>
      <c r="M598">
        <v>32439.599999999999</v>
      </c>
      <c r="N598">
        <v>11843.4</v>
      </c>
      <c r="O598">
        <v>3052.1</v>
      </c>
      <c r="P598">
        <v>0</v>
      </c>
      <c r="Q598">
        <v>0</v>
      </c>
      <c r="R598">
        <v>0</v>
      </c>
    </row>
    <row r="599" spans="1:18" x14ac:dyDescent="0.2">
      <c r="A599">
        <v>593</v>
      </c>
      <c r="B599" t="s">
        <v>201</v>
      </c>
      <c r="C599">
        <v>2017</v>
      </c>
      <c r="D599">
        <v>0</v>
      </c>
      <c r="E599">
        <v>2950.76</v>
      </c>
      <c r="F599">
        <v>25506.9</v>
      </c>
      <c r="G599">
        <v>512313</v>
      </c>
      <c r="H599">
        <v>925412</v>
      </c>
      <c r="I599">
        <v>202586</v>
      </c>
      <c r="J599">
        <v>171834</v>
      </c>
      <c r="K599">
        <v>118494</v>
      </c>
      <c r="L599">
        <v>96422.3</v>
      </c>
      <c r="M599">
        <v>23302.5</v>
      </c>
      <c r="N599">
        <v>9100.11</v>
      </c>
      <c r="O599">
        <v>6976.37</v>
      </c>
      <c r="P599">
        <v>473.904</v>
      </c>
      <c r="Q599">
        <v>0</v>
      </c>
      <c r="R599">
        <v>0</v>
      </c>
    </row>
    <row r="600" spans="1:18" x14ac:dyDescent="0.2">
      <c r="A600">
        <v>594</v>
      </c>
      <c r="B600" t="s">
        <v>201</v>
      </c>
      <c r="C600">
        <v>2017</v>
      </c>
      <c r="D600">
        <v>0</v>
      </c>
      <c r="E600">
        <v>59.3371</v>
      </c>
      <c r="F600">
        <v>40652.300000000003</v>
      </c>
      <c r="G600">
        <v>529077</v>
      </c>
      <c r="H600">
        <v>935485</v>
      </c>
      <c r="I600">
        <v>212090</v>
      </c>
      <c r="J600">
        <v>142319</v>
      </c>
      <c r="K600">
        <v>109094</v>
      </c>
      <c r="L600">
        <v>95726.1</v>
      </c>
      <c r="M600">
        <v>19163.7</v>
      </c>
      <c r="N600">
        <v>3482.84</v>
      </c>
      <c r="O600">
        <v>10993.6</v>
      </c>
      <c r="P600">
        <v>1018.76</v>
      </c>
      <c r="Q600">
        <v>0</v>
      </c>
      <c r="R600">
        <v>0</v>
      </c>
    </row>
    <row r="601" spans="1:18" x14ac:dyDescent="0.2">
      <c r="A601">
        <v>595</v>
      </c>
      <c r="B601" t="s">
        <v>201</v>
      </c>
      <c r="C601">
        <v>2017</v>
      </c>
      <c r="D601">
        <v>0</v>
      </c>
      <c r="E601">
        <v>1964.46</v>
      </c>
      <c r="F601">
        <v>37909.699999999997</v>
      </c>
      <c r="G601">
        <v>558009</v>
      </c>
      <c r="H601">
        <v>901621</v>
      </c>
      <c r="I601">
        <v>207625</v>
      </c>
      <c r="J601">
        <v>142681</v>
      </c>
      <c r="K601">
        <v>111486</v>
      </c>
      <c r="L601">
        <v>102193</v>
      </c>
      <c r="M601">
        <v>20074.2</v>
      </c>
      <c r="N601">
        <v>10494.6</v>
      </c>
      <c r="O601">
        <v>8986.23</v>
      </c>
      <c r="P601">
        <v>0</v>
      </c>
      <c r="Q601">
        <v>0</v>
      </c>
      <c r="R601">
        <v>268.76100000000002</v>
      </c>
    </row>
    <row r="602" spans="1:18" x14ac:dyDescent="0.2">
      <c r="A602">
        <v>596</v>
      </c>
      <c r="B602" t="s">
        <v>201</v>
      </c>
      <c r="C602">
        <v>2017</v>
      </c>
      <c r="D602">
        <v>0</v>
      </c>
      <c r="E602">
        <v>2278.5100000000002</v>
      </c>
      <c r="F602">
        <v>31066.2</v>
      </c>
      <c r="G602">
        <v>547748</v>
      </c>
      <c r="H602">
        <v>910424</v>
      </c>
      <c r="I602">
        <v>213448</v>
      </c>
      <c r="J602">
        <v>149441</v>
      </c>
      <c r="K602">
        <v>123643</v>
      </c>
      <c r="L602">
        <v>74667.7</v>
      </c>
      <c r="M602">
        <v>25244</v>
      </c>
      <c r="N602">
        <v>7417.85</v>
      </c>
      <c r="O602">
        <v>7493.67</v>
      </c>
      <c r="P602">
        <v>0</v>
      </c>
      <c r="Q602">
        <v>680.43600000000004</v>
      </c>
      <c r="R602">
        <v>315.28199999999998</v>
      </c>
    </row>
    <row r="603" spans="1:18" x14ac:dyDescent="0.2">
      <c r="A603">
        <v>597</v>
      </c>
      <c r="B603" t="s">
        <v>201</v>
      </c>
      <c r="C603">
        <v>2017</v>
      </c>
      <c r="D603">
        <v>0</v>
      </c>
      <c r="E603">
        <v>1369.79</v>
      </c>
      <c r="F603">
        <v>27012.2</v>
      </c>
      <c r="G603">
        <v>588746</v>
      </c>
      <c r="H603">
        <v>868457</v>
      </c>
      <c r="I603">
        <v>200688</v>
      </c>
      <c r="J603">
        <v>161994</v>
      </c>
      <c r="K603">
        <v>120391</v>
      </c>
      <c r="L603">
        <v>93810.2</v>
      </c>
      <c r="M603">
        <v>25630.400000000001</v>
      </c>
      <c r="N603">
        <v>7481.77</v>
      </c>
      <c r="O603">
        <v>2030.39</v>
      </c>
      <c r="P603">
        <v>0</v>
      </c>
      <c r="Q603">
        <v>0</v>
      </c>
      <c r="R603">
        <v>301.17099999999999</v>
      </c>
    </row>
    <row r="604" spans="1:18" x14ac:dyDescent="0.2">
      <c r="A604">
        <v>598</v>
      </c>
      <c r="B604" t="s">
        <v>201</v>
      </c>
      <c r="C604">
        <v>2017</v>
      </c>
      <c r="D604">
        <v>0</v>
      </c>
      <c r="E604">
        <v>2195.0500000000002</v>
      </c>
      <c r="F604">
        <v>27967.7</v>
      </c>
      <c r="G604">
        <v>572967</v>
      </c>
      <c r="H604">
        <v>875543</v>
      </c>
      <c r="I604">
        <v>189822</v>
      </c>
      <c r="J604">
        <v>175823</v>
      </c>
      <c r="K604">
        <v>124137</v>
      </c>
      <c r="L604">
        <v>93151.8</v>
      </c>
      <c r="M604">
        <v>22699.7</v>
      </c>
      <c r="N604">
        <v>5129.8999999999996</v>
      </c>
      <c r="O604">
        <v>4058.58</v>
      </c>
      <c r="P604">
        <v>2914.88</v>
      </c>
      <c r="Q604">
        <v>0</v>
      </c>
      <c r="R604">
        <v>287.85399999999998</v>
      </c>
    </row>
    <row r="605" spans="1:18" x14ac:dyDescent="0.2">
      <c r="A605">
        <v>599</v>
      </c>
      <c r="B605" t="s">
        <v>201</v>
      </c>
      <c r="C605">
        <v>2017</v>
      </c>
      <c r="D605">
        <v>0</v>
      </c>
      <c r="E605">
        <v>2745.19</v>
      </c>
      <c r="F605">
        <v>19651.7</v>
      </c>
      <c r="G605">
        <v>594470</v>
      </c>
      <c r="H605">
        <v>869615</v>
      </c>
      <c r="I605">
        <v>206603</v>
      </c>
      <c r="J605">
        <v>144412</v>
      </c>
      <c r="K605">
        <v>118337</v>
      </c>
      <c r="L605">
        <v>111156</v>
      </c>
      <c r="M605">
        <v>22250</v>
      </c>
      <c r="N605">
        <v>4827.97</v>
      </c>
      <c r="O605">
        <v>7880.49</v>
      </c>
      <c r="P605">
        <v>0</v>
      </c>
      <c r="Q605">
        <v>0</v>
      </c>
      <c r="R605">
        <v>382.274</v>
      </c>
    </row>
    <row r="606" spans="1:18" x14ac:dyDescent="0.2">
      <c r="A606">
        <v>600</v>
      </c>
      <c r="B606" t="s">
        <v>201</v>
      </c>
      <c r="C606">
        <v>2017</v>
      </c>
      <c r="D606">
        <v>0</v>
      </c>
      <c r="E606">
        <v>1525.76</v>
      </c>
      <c r="F606">
        <v>18577.599999999999</v>
      </c>
      <c r="G606">
        <v>529350</v>
      </c>
      <c r="H606">
        <v>978322</v>
      </c>
      <c r="I606">
        <v>194470</v>
      </c>
      <c r="J606">
        <v>108609</v>
      </c>
      <c r="K606">
        <v>137616</v>
      </c>
      <c r="L606">
        <v>89772.3</v>
      </c>
      <c r="M606">
        <v>25031.7</v>
      </c>
      <c r="N606">
        <v>9821.9</v>
      </c>
      <c r="O606">
        <v>3289.49</v>
      </c>
      <c r="P606">
        <v>0</v>
      </c>
      <c r="Q606">
        <v>0</v>
      </c>
      <c r="R606">
        <v>0</v>
      </c>
    </row>
    <row r="607" spans="1:18" x14ac:dyDescent="0.2">
      <c r="A607">
        <v>601</v>
      </c>
      <c r="B607" t="s">
        <v>201</v>
      </c>
      <c r="C607">
        <v>2017</v>
      </c>
      <c r="D607">
        <v>0</v>
      </c>
      <c r="E607">
        <v>706.97</v>
      </c>
      <c r="F607">
        <v>35279.300000000003</v>
      </c>
      <c r="G607">
        <v>520543</v>
      </c>
      <c r="H607">
        <v>919330</v>
      </c>
      <c r="I607">
        <v>204602</v>
      </c>
      <c r="J607">
        <v>161218</v>
      </c>
      <c r="K607">
        <v>122836</v>
      </c>
      <c r="L607">
        <v>91459.1</v>
      </c>
      <c r="M607">
        <v>28027.200000000001</v>
      </c>
      <c r="N607">
        <v>8602.6200000000008</v>
      </c>
      <c r="O607">
        <v>4176.18</v>
      </c>
      <c r="P607">
        <v>0</v>
      </c>
      <c r="Q607">
        <v>0</v>
      </c>
      <c r="R607">
        <v>0</v>
      </c>
    </row>
    <row r="608" spans="1:18" x14ac:dyDescent="0.2">
      <c r="A608">
        <v>602</v>
      </c>
      <c r="B608" t="s">
        <v>201</v>
      </c>
      <c r="C608">
        <v>2017</v>
      </c>
      <c r="D608">
        <v>0</v>
      </c>
      <c r="E608">
        <v>1457.51</v>
      </c>
      <c r="F608">
        <v>21914.799999999999</v>
      </c>
      <c r="G608">
        <v>563329</v>
      </c>
      <c r="H608">
        <v>896515</v>
      </c>
      <c r="I608">
        <v>221478</v>
      </c>
      <c r="J608">
        <v>144958</v>
      </c>
      <c r="K608">
        <v>120853</v>
      </c>
      <c r="L608">
        <v>93862.8</v>
      </c>
      <c r="M608">
        <v>14180.5</v>
      </c>
      <c r="N608">
        <v>13427.4</v>
      </c>
      <c r="O608">
        <v>4417.2</v>
      </c>
      <c r="P608">
        <v>461.74099999999999</v>
      </c>
      <c r="Q608">
        <v>781.08299999999997</v>
      </c>
      <c r="R608">
        <v>0</v>
      </c>
    </row>
    <row r="609" spans="1:18" x14ac:dyDescent="0.2">
      <c r="A609">
        <v>603</v>
      </c>
      <c r="B609" t="s">
        <v>201</v>
      </c>
      <c r="C609">
        <v>2017</v>
      </c>
      <c r="D609">
        <v>0</v>
      </c>
      <c r="E609">
        <v>802.31799999999998</v>
      </c>
      <c r="F609">
        <v>39427.5</v>
      </c>
      <c r="G609">
        <v>559666</v>
      </c>
      <c r="H609">
        <v>848251</v>
      </c>
      <c r="I609">
        <v>238148</v>
      </c>
      <c r="J609">
        <v>155680</v>
      </c>
      <c r="K609">
        <v>142877</v>
      </c>
      <c r="L609">
        <v>80458.899999999994</v>
      </c>
      <c r="M609">
        <v>18418.5</v>
      </c>
      <c r="N609">
        <v>8469.08</v>
      </c>
      <c r="O609">
        <v>3432.63</v>
      </c>
      <c r="P609">
        <v>539.61099999999999</v>
      </c>
      <c r="Q609">
        <v>0</v>
      </c>
      <c r="R609">
        <v>0</v>
      </c>
    </row>
    <row r="610" spans="1:18" x14ac:dyDescent="0.2">
      <c r="A610">
        <v>604</v>
      </c>
      <c r="B610" t="s">
        <v>201</v>
      </c>
      <c r="C610">
        <v>2017</v>
      </c>
      <c r="D610">
        <v>0</v>
      </c>
      <c r="E610">
        <v>2089.13</v>
      </c>
      <c r="F610">
        <v>29376.5</v>
      </c>
      <c r="G610">
        <v>548757</v>
      </c>
      <c r="H610">
        <v>892143</v>
      </c>
      <c r="I610">
        <v>210708</v>
      </c>
      <c r="J610">
        <v>134778</v>
      </c>
      <c r="K610">
        <v>133445</v>
      </c>
      <c r="L610">
        <v>100284</v>
      </c>
      <c r="M610">
        <v>18191.2</v>
      </c>
      <c r="N610">
        <v>8656.34</v>
      </c>
      <c r="O610">
        <v>7532.91</v>
      </c>
      <c r="P610">
        <v>0</v>
      </c>
      <c r="Q610">
        <v>0</v>
      </c>
      <c r="R610">
        <v>0</v>
      </c>
    </row>
    <row r="611" spans="1:18" x14ac:dyDescent="0.2">
      <c r="A611">
        <v>605</v>
      </c>
      <c r="B611" t="s">
        <v>201</v>
      </c>
      <c r="C611">
        <v>2017</v>
      </c>
      <c r="D611">
        <v>0</v>
      </c>
      <c r="E611">
        <v>1863.81</v>
      </c>
      <c r="F611">
        <v>28166.3</v>
      </c>
      <c r="G611">
        <v>553933</v>
      </c>
      <c r="H611">
        <v>892842</v>
      </c>
      <c r="I611">
        <v>222804</v>
      </c>
      <c r="J611">
        <v>148696</v>
      </c>
      <c r="K611">
        <v>119840</v>
      </c>
      <c r="L611">
        <v>88176.7</v>
      </c>
      <c r="M611">
        <v>35812.6</v>
      </c>
      <c r="N611">
        <v>5405.67</v>
      </c>
      <c r="O611">
        <v>2833.31</v>
      </c>
      <c r="P611">
        <v>1065.6099999999999</v>
      </c>
      <c r="Q611">
        <v>0</v>
      </c>
      <c r="R611">
        <v>382.18200000000002</v>
      </c>
    </row>
    <row r="612" spans="1:18" x14ac:dyDescent="0.2">
      <c r="A612">
        <v>606</v>
      </c>
      <c r="B612" t="s">
        <v>201</v>
      </c>
      <c r="C612">
        <v>2017</v>
      </c>
      <c r="D612">
        <v>0</v>
      </c>
      <c r="E612">
        <v>1811.32</v>
      </c>
      <c r="F612">
        <v>36695.9</v>
      </c>
      <c r="G612">
        <v>549125</v>
      </c>
      <c r="H612">
        <v>885009</v>
      </c>
      <c r="I612">
        <v>213393</v>
      </c>
      <c r="J612">
        <v>145012</v>
      </c>
      <c r="K612">
        <v>114290</v>
      </c>
      <c r="L612">
        <v>93529</v>
      </c>
      <c r="M612">
        <v>32158.1</v>
      </c>
      <c r="N612">
        <v>7698.16</v>
      </c>
      <c r="O612">
        <v>7702.49</v>
      </c>
      <c r="P612">
        <v>536.42200000000003</v>
      </c>
      <c r="Q612">
        <v>0</v>
      </c>
      <c r="R612">
        <v>0</v>
      </c>
    </row>
    <row r="613" spans="1:18" x14ac:dyDescent="0.2">
      <c r="A613">
        <v>607</v>
      </c>
      <c r="B613" t="s">
        <v>201</v>
      </c>
      <c r="C613">
        <v>2017</v>
      </c>
      <c r="D613">
        <v>0</v>
      </c>
      <c r="E613">
        <v>2905.4</v>
      </c>
      <c r="F613">
        <v>38135.699999999997</v>
      </c>
      <c r="G613">
        <v>568409</v>
      </c>
      <c r="H613">
        <v>868924</v>
      </c>
      <c r="I613">
        <v>223014</v>
      </c>
      <c r="J613">
        <v>143212</v>
      </c>
      <c r="K613">
        <v>114457</v>
      </c>
      <c r="L613">
        <v>106797</v>
      </c>
      <c r="M613">
        <v>24429.9</v>
      </c>
      <c r="N613">
        <v>4603.37</v>
      </c>
      <c r="O613">
        <v>6622.89</v>
      </c>
      <c r="P613">
        <v>961.18600000000004</v>
      </c>
      <c r="Q613">
        <v>750.27599999999995</v>
      </c>
      <c r="R613">
        <v>58.860399999999998</v>
      </c>
    </row>
    <row r="614" spans="1:18" x14ac:dyDescent="0.2">
      <c r="A614">
        <v>608</v>
      </c>
      <c r="B614" t="s">
        <v>201</v>
      </c>
      <c r="C614">
        <v>2017</v>
      </c>
      <c r="D614">
        <v>0</v>
      </c>
      <c r="E614">
        <v>2349.02</v>
      </c>
      <c r="F614">
        <v>27171.1</v>
      </c>
      <c r="G614">
        <v>572158</v>
      </c>
      <c r="H614">
        <v>861334</v>
      </c>
      <c r="I614">
        <v>242373</v>
      </c>
      <c r="J614">
        <v>131965</v>
      </c>
      <c r="K614">
        <v>124268</v>
      </c>
      <c r="L614">
        <v>97410.8</v>
      </c>
      <c r="M614">
        <v>24750.7</v>
      </c>
      <c r="N614">
        <v>10281.1</v>
      </c>
      <c r="O614">
        <v>5865.64</v>
      </c>
      <c r="P614">
        <v>418.97800000000001</v>
      </c>
      <c r="Q614">
        <v>258.17599999999999</v>
      </c>
      <c r="R614">
        <v>0</v>
      </c>
    </row>
    <row r="615" spans="1:18" x14ac:dyDescent="0.2">
      <c r="A615">
        <v>609</v>
      </c>
      <c r="B615" t="s">
        <v>201</v>
      </c>
      <c r="C615">
        <v>2017</v>
      </c>
      <c r="D615">
        <v>0</v>
      </c>
      <c r="E615">
        <v>4645.08</v>
      </c>
      <c r="F615">
        <v>26436.9</v>
      </c>
      <c r="G615">
        <v>563070</v>
      </c>
      <c r="H615">
        <v>908089</v>
      </c>
      <c r="I615">
        <v>221467</v>
      </c>
      <c r="J615">
        <v>125287</v>
      </c>
      <c r="K615">
        <v>105125</v>
      </c>
      <c r="L615">
        <v>109636</v>
      </c>
      <c r="M615">
        <v>17596.900000000001</v>
      </c>
      <c r="N615">
        <v>9071.98</v>
      </c>
      <c r="O615">
        <v>3539.54</v>
      </c>
      <c r="P615">
        <v>879.52800000000002</v>
      </c>
      <c r="Q615">
        <v>508.17</v>
      </c>
      <c r="R615">
        <v>354.11900000000003</v>
      </c>
    </row>
    <row r="616" spans="1:18" x14ac:dyDescent="0.2">
      <c r="A616">
        <v>610</v>
      </c>
      <c r="B616" t="s">
        <v>201</v>
      </c>
      <c r="C616">
        <v>2017</v>
      </c>
      <c r="D616">
        <v>0</v>
      </c>
      <c r="E616">
        <v>1889.06</v>
      </c>
      <c r="F616">
        <v>31502.1</v>
      </c>
      <c r="G616">
        <v>572588</v>
      </c>
      <c r="H616">
        <v>880086</v>
      </c>
      <c r="I616">
        <v>211976</v>
      </c>
      <c r="J616">
        <v>158960</v>
      </c>
      <c r="K616">
        <v>107550</v>
      </c>
      <c r="L616">
        <v>100292</v>
      </c>
      <c r="M616">
        <v>17578.8</v>
      </c>
      <c r="N616">
        <v>11069.5</v>
      </c>
      <c r="O616">
        <v>5582.75</v>
      </c>
      <c r="P616">
        <v>1129.47</v>
      </c>
      <c r="Q616">
        <v>600.83100000000002</v>
      </c>
      <c r="R616">
        <v>0</v>
      </c>
    </row>
    <row r="617" spans="1:18" x14ac:dyDescent="0.2">
      <c r="A617">
        <v>611</v>
      </c>
      <c r="B617" t="s">
        <v>201</v>
      </c>
      <c r="C617">
        <v>2017</v>
      </c>
      <c r="D617">
        <v>0</v>
      </c>
      <c r="E617">
        <v>2396.16</v>
      </c>
      <c r="F617">
        <v>38137.800000000003</v>
      </c>
      <c r="G617">
        <v>541539</v>
      </c>
      <c r="H617">
        <v>869726</v>
      </c>
      <c r="I617">
        <v>237639</v>
      </c>
      <c r="J617">
        <v>150603</v>
      </c>
      <c r="K617">
        <v>119054</v>
      </c>
      <c r="L617">
        <v>107319</v>
      </c>
      <c r="M617">
        <v>14433.9</v>
      </c>
      <c r="N617">
        <v>7403.31</v>
      </c>
      <c r="O617">
        <v>6992.98</v>
      </c>
      <c r="P617">
        <v>2209.25</v>
      </c>
      <c r="Q617">
        <v>198.05199999999999</v>
      </c>
      <c r="R617">
        <v>0</v>
      </c>
    </row>
    <row r="618" spans="1:18" x14ac:dyDescent="0.2">
      <c r="A618">
        <v>612</v>
      </c>
      <c r="B618" t="s">
        <v>201</v>
      </c>
      <c r="C618">
        <v>2017</v>
      </c>
      <c r="D618">
        <v>0</v>
      </c>
      <c r="E618">
        <v>1090.1600000000001</v>
      </c>
      <c r="F618">
        <v>20090.8</v>
      </c>
      <c r="G618">
        <v>554485</v>
      </c>
      <c r="H618">
        <v>904941</v>
      </c>
      <c r="I618">
        <v>213243</v>
      </c>
      <c r="J618">
        <v>136934</v>
      </c>
      <c r="K618">
        <v>128880</v>
      </c>
      <c r="L618">
        <v>90486.3</v>
      </c>
      <c r="M618">
        <v>30927.200000000001</v>
      </c>
      <c r="N618">
        <v>7257.44</v>
      </c>
      <c r="O618">
        <v>8923.74</v>
      </c>
      <c r="P618">
        <v>452.81299999999999</v>
      </c>
      <c r="Q618">
        <v>317.42200000000003</v>
      </c>
      <c r="R618">
        <v>0</v>
      </c>
    </row>
    <row r="619" spans="1:18" x14ac:dyDescent="0.2">
      <c r="A619">
        <v>613</v>
      </c>
      <c r="B619" t="s">
        <v>201</v>
      </c>
      <c r="C619">
        <v>2017</v>
      </c>
      <c r="D619">
        <v>0</v>
      </c>
      <c r="E619">
        <v>1474.12</v>
      </c>
      <c r="F619">
        <v>35445.800000000003</v>
      </c>
      <c r="G619">
        <v>583579</v>
      </c>
      <c r="H619">
        <v>853601</v>
      </c>
      <c r="I619">
        <v>211169</v>
      </c>
      <c r="J619">
        <v>140742</v>
      </c>
      <c r="K619">
        <v>135132</v>
      </c>
      <c r="L619">
        <v>98514.4</v>
      </c>
      <c r="M619">
        <v>24424.9</v>
      </c>
      <c r="N619">
        <v>5146.6400000000003</v>
      </c>
      <c r="O619">
        <v>6499.28</v>
      </c>
      <c r="P619">
        <v>1768.65</v>
      </c>
      <c r="Q619">
        <v>0</v>
      </c>
      <c r="R619">
        <v>0</v>
      </c>
    </row>
    <row r="620" spans="1:18" x14ac:dyDescent="0.2">
      <c r="A620">
        <v>614</v>
      </c>
      <c r="B620" t="s">
        <v>201</v>
      </c>
      <c r="C620">
        <v>2017</v>
      </c>
      <c r="D620">
        <v>0</v>
      </c>
      <c r="E620">
        <v>653.99400000000003</v>
      </c>
      <c r="F620">
        <v>32535.3</v>
      </c>
      <c r="G620">
        <v>554918</v>
      </c>
      <c r="H620">
        <v>886484</v>
      </c>
      <c r="I620">
        <v>223546</v>
      </c>
      <c r="J620">
        <v>139780</v>
      </c>
      <c r="K620">
        <v>109756</v>
      </c>
      <c r="L620">
        <v>104273</v>
      </c>
      <c r="M620">
        <v>27195.599999999999</v>
      </c>
      <c r="N620">
        <v>9409.86</v>
      </c>
      <c r="O620">
        <v>7884.3</v>
      </c>
      <c r="P620">
        <v>623.96199999999999</v>
      </c>
      <c r="Q620">
        <v>0</v>
      </c>
      <c r="R620">
        <v>482.67500000000001</v>
      </c>
    </row>
    <row r="621" spans="1:18" x14ac:dyDescent="0.2">
      <c r="A621">
        <v>615</v>
      </c>
      <c r="B621" t="s">
        <v>201</v>
      </c>
      <c r="C621">
        <v>2017</v>
      </c>
      <c r="D621">
        <v>0</v>
      </c>
      <c r="E621">
        <v>3032.06</v>
      </c>
      <c r="F621">
        <v>29108</v>
      </c>
      <c r="G621">
        <v>535751</v>
      </c>
      <c r="H621">
        <v>902182</v>
      </c>
      <c r="I621">
        <v>213208</v>
      </c>
      <c r="J621">
        <v>135070</v>
      </c>
      <c r="K621">
        <v>140694</v>
      </c>
      <c r="L621">
        <v>84197.2</v>
      </c>
      <c r="M621">
        <v>40473.300000000003</v>
      </c>
      <c r="N621">
        <v>9482.93</v>
      </c>
      <c r="O621">
        <v>3866.07</v>
      </c>
      <c r="P621">
        <v>0</v>
      </c>
      <c r="Q621">
        <v>0</v>
      </c>
      <c r="R621">
        <v>183.93899999999999</v>
      </c>
    </row>
    <row r="622" spans="1:18" x14ac:dyDescent="0.2">
      <c r="A622">
        <v>616</v>
      </c>
      <c r="B622" t="s">
        <v>201</v>
      </c>
      <c r="C622">
        <v>2017</v>
      </c>
      <c r="D622">
        <v>0</v>
      </c>
      <c r="E622">
        <v>902.93299999999999</v>
      </c>
      <c r="F622">
        <v>26670.5</v>
      </c>
      <c r="G622">
        <v>540037</v>
      </c>
      <c r="H622">
        <v>900278</v>
      </c>
      <c r="I622">
        <v>221989</v>
      </c>
      <c r="J622">
        <v>155019</v>
      </c>
      <c r="K622">
        <v>120271</v>
      </c>
      <c r="L622">
        <v>100611</v>
      </c>
      <c r="M622">
        <v>15726.6</v>
      </c>
      <c r="N622">
        <v>5543.06</v>
      </c>
      <c r="O622">
        <v>5071.6000000000004</v>
      </c>
      <c r="P622">
        <v>0</v>
      </c>
      <c r="Q622">
        <v>0</v>
      </c>
      <c r="R622">
        <v>0</v>
      </c>
    </row>
    <row r="623" spans="1:18" x14ac:dyDescent="0.2">
      <c r="A623">
        <v>617</v>
      </c>
      <c r="B623" t="s">
        <v>201</v>
      </c>
      <c r="C623">
        <v>2017</v>
      </c>
      <c r="D623">
        <v>0</v>
      </c>
      <c r="E623">
        <v>1534.45</v>
      </c>
      <c r="F623">
        <v>30697.3</v>
      </c>
      <c r="G623">
        <v>515138</v>
      </c>
      <c r="H623">
        <v>933698</v>
      </c>
      <c r="I623">
        <v>211532</v>
      </c>
      <c r="J623">
        <v>131064</v>
      </c>
      <c r="K623">
        <v>121559</v>
      </c>
      <c r="L623">
        <v>100495</v>
      </c>
      <c r="M623">
        <v>25682.5</v>
      </c>
      <c r="N623">
        <v>9183.02</v>
      </c>
      <c r="O623">
        <v>9493.1299999999992</v>
      </c>
      <c r="P623">
        <v>1393.72</v>
      </c>
      <c r="Q623">
        <v>819.73400000000004</v>
      </c>
      <c r="R623">
        <v>0</v>
      </c>
    </row>
    <row r="624" spans="1:18" x14ac:dyDescent="0.2">
      <c r="A624">
        <v>618</v>
      </c>
      <c r="B624" t="s">
        <v>201</v>
      </c>
      <c r="C624">
        <v>2017</v>
      </c>
      <c r="D624">
        <v>0</v>
      </c>
      <c r="E624">
        <v>454.44600000000003</v>
      </c>
      <c r="F624">
        <v>34584.1</v>
      </c>
      <c r="G624">
        <v>551341</v>
      </c>
      <c r="H624">
        <v>894927</v>
      </c>
      <c r="I624">
        <v>208223</v>
      </c>
      <c r="J624">
        <v>144043</v>
      </c>
      <c r="K624">
        <v>127329</v>
      </c>
      <c r="L624">
        <v>94801.8</v>
      </c>
      <c r="M624">
        <v>22717.3</v>
      </c>
      <c r="N624">
        <v>12568</v>
      </c>
      <c r="O624">
        <v>3545.61</v>
      </c>
      <c r="P624">
        <v>0</v>
      </c>
      <c r="Q624">
        <v>0</v>
      </c>
      <c r="R624">
        <v>124.19199999999999</v>
      </c>
    </row>
    <row r="625" spans="1:18" x14ac:dyDescent="0.2">
      <c r="A625">
        <v>619</v>
      </c>
      <c r="B625" t="s">
        <v>201</v>
      </c>
      <c r="C625">
        <v>2017</v>
      </c>
      <c r="D625">
        <v>0</v>
      </c>
      <c r="E625">
        <v>993.33100000000002</v>
      </c>
      <c r="F625">
        <v>36067.800000000003</v>
      </c>
      <c r="G625">
        <v>566863</v>
      </c>
      <c r="H625">
        <v>883144</v>
      </c>
      <c r="I625">
        <v>207243</v>
      </c>
      <c r="J625">
        <v>142250</v>
      </c>
      <c r="K625">
        <v>132065</v>
      </c>
      <c r="L625">
        <v>89745.5</v>
      </c>
      <c r="M625">
        <v>23764.799999999999</v>
      </c>
      <c r="N625">
        <v>8275.7999999999993</v>
      </c>
      <c r="O625">
        <v>2609.65</v>
      </c>
      <c r="P625">
        <v>1172.0999999999999</v>
      </c>
      <c r="Q625">
        <v>0</v>
      </c>
      <c r="R625">
        <v>0</v>
      </c>
    </row>
    <row r="626" spans="1:18" x14ac:dyDescent="0.2">
      <c r="A626">
        <v>620</v>
      </c>
      <c r="B626" t="s">
        <v>201</v>
      </c>
      <c r="C626">
        <v>2017</v>
      </c>
      <c r="D626">
        <v>0</v>
      </c>
      <c r="E626">
        <v>0</v>
      </c>
      <c r="F626">
        <v>28252.3</v>
      </c>
      <c r="G626">
        <v>595081</v>
      </c>
      <c r="H626">
        <v>859380</v>
      </c>
      <c r="I626">
        <v>204962</v>
      </c>
      <c r="J626">
        <v>145781</v>
      </c>
      <c r="K626">
        <v>127639</v>
      </c>
      <c r="L626">
        <v>99685.7</v>
      </c>
      <c r="M626">
        <v>17395.8</v>
      </c>
      <c r="N626">
        <v>5467.06</v>
      </c>
      <c r="O626">
        <v>8401.43</v>
      </c>
      <c r="P626">
        <v>0</v>
      </c>
      <c r="Q626">
        <v>0</v>
      </c>
      <c r="R626">
        <v>0</v>
      </c>
    </row>
    <row r="627" spans="1:18" x14ac:dyDescent="0.2">
      <c r="A627">
        <v>621</v>
      </c>
      <c r="B627" t="s">
        <v>201</v>
      </c>
      <c r="C627">
        <v>2017</v>
      </c>
      <c r="D627">
        <v>0</v>
      </c>
      <c r="E627">
        <v>35.482300000000002</v>
      </c>
      <c r="F627">
        <v>30911.5</v>
      </c>
      <c r="G627">
        <v>514475</v>
      </c>
      <c r="H627">
        <v>917345</v>
      </c>
      <c r="I627">
        <v>220192</v>
      </c>
      <c r="J627">
        <v>150418</v>
      </c>
      <c r="K627">
        <v>123915</v>
      </c>
      <c r="L627">
        <v>113519</v>
      </c>
      <c r="M627">
        <v>16859.8</v>
      </c>
      <c r="N627">
        <v>6560.54</v>
      </c>
      <c r="O627">
        <v>3015.61</v>
      </c>
      <c r="P627">
        <v>439.98</v>
      </c>
      <c r="Q627">
        <v>0</v>
      </c>
      <c r="R627">
        <v>275.322</v>
      </c>
    </row>
    <row r="628" spans="1:18" x14ac:dyDescent="0.2">
      <c r="A628">
        <v>622</v>
      </c>
      <c r="B628" t="s">
        <v>201</v>
      </c>
      <c r="C628">
        <v>2017</v>
      </c>
      <c r="D628">
        <v>0</v>
      </c>
      <c r="E628">
        <v>2225.16</v>
      </c>
      <c r="F628">
        <v>34974</v>
      </c>
      <c r="G628">
        <v>560428</v>
      </c>
      <c r="H628">
        <v>876574</v>
      </c>
      <c r="I628">
        <v>205680</v>
      </c>
      <c r="J628">
        <v>141399</v>
      </c>
      <c r="K628">
        <v>133672</v>
      </c>
      <c r="L628">
        <v>104968</v>
      </c>
      <c r="M628">
        <v>27511.599999999999</v>
      </c>
      <c r="N628">
        <v>7099.84</v>
      </c>
      <c r="O628">
        <v>6335.95</v>
      </c>
      <c r="P628">
        <v>1213.6199999999999</v>
      </c>
      <c r="Q628">
        <v>0</v>
      </c>
      <c r="R628">
        <v>0</v>
      </c>
    </row>
    <row r="629" spans="1:18" x14ac:dyDescent="0.2">
      <c r="A629">
        <v>623</v>
      </c>
      <c r="B629" t="s">
        <v>201</v>
      </c>
      <c r="C629">
        <v>2017</v>
      </c>
      <c r="D629">
        <v>0</v>
      </c>
      <c r="E629">
        <v>3813.71</v>
      </c>
      <c r="F629">
        <v>28222.9</v>
      </c>
      <c r="G629">
        <v>536747</v>
      </c>
      <c r="H629">
        <v>911890</v>
      </c>
      <c r="I629">
        <v>231152</v>
      </c>
      <c r="J629">
        <v>151615</v>
      </c>
      <c r="K629">
        <v>105945</v>
      </c>
      <c r="L629">
        <v>93729.4</v>
      </c>
      <c r="M629">
        <v>25600.400000000001</v>
      </c>
      <c r="N629">
        <v>7944.74</v>
      </c>
      <c r="O629">
        <v>5342.87</v>
      </c>
      <c r="P629">
        <v>0</v>
      </c>
      <c r="Q629">
        <v>220.45500000000001</v>
      </c>
      <c r="R629">
        <v>0</v>
      </c>
    </row>
    <row r="630" spans="1:18" x14ac:dyDescent="0.2">
      <c r="A630">
        <v>624</v>
      </c>
      <c r="B630" t="s">
        <v>201</v>
      </c>
      <c r="C630">
        <v>2017</v>
      </c>
      <c r="D630">
        <v>0</v>
      </c>
      <c r="E630">
        <v>3.9437899999999999</v>
      </c>
      <c r="F630">
        <v>25155.8</v>
      </c>
      <c r="G630">
        <v>558815</v>
      </c>
      <c r="H630">
        <v>893780</v>
      </c>
      <c r="I630">
        <v>211104</v>
      </c>
      <c r="J630">
        <v>154135</v>
      </c>
      <c r="K630">
        <v>110615</v>
      </c>
      <c r="L630">
        <v>94674.3</v>
      </c>
      <c r="M630">
        <v>28157.1</v>
      </c>
      <c r="N630">
        <v>5767.84</v>
      </c>
      <c r="O630">
        <v>5586.56</v>
      </c>
      <c r="P630">
        <v>0</v>
      </c>
      <c r="Q630">
        <v>553.17499999999995</v>
      </c>
      <c r="R630">
        <v>0</v>
      </c>
    </row>
    <row r="631" spans="1:18" x14ac:dyDescent="0.2">
      <c r="A631">
        <v>625</v>
      </c>
      <c r="B631" t="s">
        <v>201</v>
      </c>
      <c r="C631">
        <v>2017</v>
      </c>
      <c r="D631">
        <v>0</v>
      </c>
      <c r="E631">
        <v>3829.13</v>
      </c>
      <c r="F631">
        <v>33678.300000000003</v>
      </c>
      <c r="G631">
        <v>558559</v>
      </c>
      <c r="H631">
        <v>877047</v>
      </c>
      <c r="I631">
        <v>210651</v>
      </c>
      <c r="J631">
        <v>172689</v>
      </c>
      <c r="K631">
        <v>107970</v>
      </c>
      <c r="L631">
        <v>97365.3</v>
      </c>
      <c r="M631">
        <v>24054</v>
      </c>
      <c r="N631">
        <v>9469.86</v>
      </c>
      <c r="O631">
        <v>6839.57</v>
      </c>
      <c r="P631">
        <v>797.45899999999995</v>
      </c>
      <c r="Q631">
        <v>584.59299999999996</v>
      </c>
      <c r="R631">
        <v>232.958</v>
      </c>
    </row>
    <row r="632" spans="1:18" x14ac:dyDescent="0.2">
      <c r="A632">
        <v>626</v>
      </c>
      <c r="B632" t="s">
        <v>201</v>
      </c>
      <c r="C632">
        <v>2017</v>
      </c>
      <c r="D632">
        <v>0</v>
      </c>
      <c r="E632">
        <v>1855.3</v>
      </c>
      <c r="F632">
        <v>23696.6</v>
      </c>
      <c r="G632">
        <v>537341</v>
      </c>
      <c r="H632">
        <v>899556</v>
      </c>
      <c r="I632">
        <v>223040</v>
      </c>
      <c r="J632">
        <v>162005</v>
      </c>
      <c r="K632">
        <v>134815</v>
      </c>
      <c r="L632">
        <v>82695</v>
      </c>
      <c r="M632">
        <v>23236.400000000001</v>
      </c>
      <c r="N632">
        <v>10132.200000000001</v>
      </c>
      <c r="O632">
        <v>4997.16</v>
      </c>
      <c r="P632">
        <v>1607.19</v>
      </c>
      <c r="Q632">
        <v>0</v>
      </c>
      <c r="R632">
        <v>187.08099999999999</v>
      </c>
    </row>
    <row r="633" spans="1:18" x14ac:dyDescent="0.2">
      <c r="A633">
        <v>627</v>
      </c>
      <c r="B633" t="s">
        <v>201</v>
      </c>
      <c r="C633">
        <v>2017</v>
      </c>
      <c r="D633">
        <v>0</v>
      </c>
      <c r="E633">
        <v>2526.23</v>
      </c>
      <c r="F633">
        <v>40007.599999999999</v>
      </c>
      <c r="G633">
        <v>537495</v>
      </c>
      <c r="H633">
        <v>890827</v>
      </c>
      <c r="I633">
        <v>220226</v>
      </c>
      <c r="J633">
        <v>136095</v>
      </c>
      <c r="K633">
        <v>127724</v>
      </c>
      <c r="L633">
        <v>103940</v>
      </c>
      <c r="M633">
        <v>11803.6</v>
      </c>
      <c r="N633">
        <v>14095.8</v>
      </c>
      <c r="O633">
        <v>10635.6</v>
      </c>
      <c r="P633">
        <v>0</v>
      </c>
      <c r="Q633">
        <v>0</v>
      </c>
      <c r="R633">
        <v>371.15100000000001</v>
      </c>
    </row>
    <row r="634" spans="1:18" x14ac:dyDescent="0.2">
      <c r="A634">
        <v>628</v>
      </c>
      <c r="B634" t="s">
        <v>201</v>
      </c>
      <c r="C634">
        <v>2017</v>
      </c>
      <c r="D634">
        <v>0</v>
      </c>
      <c r="E634">
        <v>917.16</v>
      </c>
      <c r="F634">
        <v>42450.1</v>
      </c>
      <c r="G634">
        <v>546533</v>
      </c>
      <c r="H634">
        <v>907379</v>
      </c>
      <c r="I634">
        <v>203536</v>
      </c>
      <c r="J634">
        <v>150382</v>
      </c>
      <c r="K634">
        <v>124950</v>
      </c>
      <c r="L634">
        <v>100300</v>
      </c>
      <c r="M634">
        <v>13348.1</v>
      </c>
      <c r="N634">
        <v>4518.01</v>
      </c>
      <c r="O634">
        <v>5521.57</v>
      </c>
      <c r="P634">
        <v>676.62099999999998</v>
      </c>
      <c r="Q634">
        <v>383.51299999999998</v>
      </c>
      <c r="R634">
        <v>0</v>
      </c>
    </row>
    <row r="635" spans="1:18" x14ac:dyDescent="0.2">
      <c r="A635">
        <v>629</v>
      </c>
      <c r="B635" t="s">
        <v>201</v>
      </c>
      <c r="C635">
        <v>2017</v>
      </c>
      <c r="D635">
        <v>0</v>
      </c>
      <c r="E635">
        <v>2628.07</v>
      </c>
      <c r="F635">
        <v>24548.2</v>
      </c>
      <c r="G635">
        <v>576611</v>
      </c>
      <c r="H635">
        <v>878909</v>
      </c>
      <c r="I635">
        <v>220109</v>
      </c>
      <c r="J635">
        <v>149011</v>
      </c>
      <c r="K635">
        <v>112447</v>
      </c>
      <c r="L635">
        <v>106948</v>
      </c>
      <c r="M635">
        <v>17735.5</v>
      </c>
      <c r="N635">
        <v>1348.05</v>
      </c>
      <c r="O635">
        <v>7970</v>
      </c>
      <c r="P635">
        <v>0</v>
      </c>
      <c r="Q635">
        <v>229.488</v>
      </c>
      <c r="R635">
        <v>283.26900000000001</v>
      </c>
    </row>
    <row r="636" spans="1:18" x14ac:dyDescent="0.2">
      <c r="A636">
        <v>630</v>
      </c>
      <c r="B636" t="s">
        <v>201</v>
      </c>
      <c r="C636">
        <v>2017</v>
      </c>
      <c r="D636">
        <v>0</v>
      </c>
      <c r="E636">
        <v>2052.4699999999998</v>
      </c>
      <c r="F636">
        <v>34473.599999999999</v>
      </c>
      <c r="G636">
        <v>534569</v>
      </c>
      <c r="H636">
        <v>865120</v>
      </c>
      <c r="I636">
        <v>265261</v>
      </c>
      <c r="J636">
        <v>133805</v>
      </c>
      <c r="K636">
        <v>126990</v>
      </c>
      <c r="L636">
        <v>99941.3</v>
      </c>
      <c r="M636">
        <v>12690.6</v>
      </c>
      <c r="N636">
        <v>14940.4</v>
      </c>
      <c r="O636">
        <v>2422.91</v>
      </c>
      <c r="P636">
        <v>2731.61</v>
      </c>
      <c r="Q636">
        <v>275.86399999999998</v>
      </c>
      <c r="R636">
        <v>0</v>
      </c>
    </row>
    <row r="637" spans="1:18" x14ac:dyDescent="0.2">
      <c r="A637">
        <v>631</v>
      </c>
      <c r="B637" t="s">
        <v>201</v>
      </c>
      <c r="C637">
        <v>2017</v>
      </c>
      <c r="D637">
        <v>0</v>
      </c>
      <c r="E637">
        <v>0</v>
      </c>
      <c r="F637">
        <v>22698.2</v>
      </c>
      <c r="G637">
        <v>566026</v>
      </c>
      <c r="H637">
        <v>914776</v>
      </c>
      <c r="I637">
        <v>195556</v>
      </c>
      <c r="J637">
        <v>171388</v>
      </c>
      <c r="K637">
        <v>102771</v>
      </c>
      <c r="L637">
        <v>86114.4</v>
      </c>
      <c r="M637">
        <v>17657</v>
      </c>
      <c r="N637">
        <v>9864.48</v>
      </c>
      <c r="O637">
        <v>9938.0300000000007</v>
      </c>
      <c r="P637">
        <v>0</v>
      </c>
      <c r="Q637">
        <v>0</v>
      </c>
      <c r="R637">
        <v>0</v>
      </c>
    </row>
    <row r="638" spans="1:18" x14ac:dyDescent="0.2">
      <c r="A638">
        <v>632</v>
      </c>
      <c r="B638" t="s">
        <v>201</v>
      </c>
      <c r="C638">
        <v>2017</v>
      </c>
      <c r="D638">
        <v>0</v>
      </c>
      <c r="E638">
        <v>2587.4699999999998</v>
      </c>
      <c r="F638">
        <v>29841.9</v>
      </c>
      <c r="G638">
        <v>547156</v>
      </c>
      <c r="H638">
        <v>937570</v>
      </c>
      <c r="I638">
        <v>182893</v>
      </c>
      <c r="J638">
        <v>141390</v>
      </c>
      <c r="K638">
        <v>130333</v>
      </c>
      <c r="L638">
        <v>71574.3</v>
      </c>
      <c r="M638">
        <v>28097.9</v>
      </c>
      <c r="N638">
        <v>10380.200000000001</v>
      </c>
      <c r="O638">
        <v>5777.84</v>
      </c>
      <c r="P638">
        <v>0</v>
      </c>
      <c r="Q638">
        <v>0</v>
      </c>
      <c r="R638">
        <v>211.36099999999999</v>
      </c>
    </row>
    <row r="639" spans="1:18" x14ac:dyDescent="0.2">
      <c r="A639">
        <v>633</v>
      </c>
      <c r="B639" t="s">
        <v>201</v>
      </c>
      <c r="C639">
        <v>2017</v>
      </c>
      <c r="D639">
        <v>0</v>
      </c>
      <c r="E639">
        <v>796.24199999999996</v>
      </c>
      <c r="F639">
        <v>22380</v>
      </c>
      <c r="G639">
        <v>523293</v>
      </c>
      <c r="H639">
        <v>908628</v>
      </c>
      <c r="I639">
        <v>222927</v>
      </c>
      <c r="J639">
        <v>150518</v>
      </c>
      <c r="K639">
        <v>130819</v>
      </c>
      <c r="L639">
        <v>96740.6</v>
      </c>
      <c r="M639">
        <v>28673</v>
      </c>
      <c r="N639">
        <v>8310.24</v>
      </c>
      <c r="O639">
        <v>7291.7</v>
      </c>
      <c r="P639">
        <v>1878.02</v>
      </c>
      <c r="Q639">
        <v>0</v>
      </c>
      <c r="R639">
        <v>378.53699999999998</v>
      </c>
    </row>
    <row r="640" spans="1:18" x14ac:dyDescent="0.2">
      <c r="A640">
        <v>634</v>
      </c>
      <c r="B640" t="s">
        <v>201</v>
      </c>
      <c r="C640">
        <v>2017</v>
      </c>
      <c r="D640">
        <v>0</v>
      </c>
      <c r="E640">
        <v>0</v>
      </c>
      <c r="F640">
        <v>41201.4</v>
      </c>
      <c r="G640">
        <v>535099</v>
      </c>
      <c r="H640">
        <v>908789</v>
      </c>
      <c r="I640">
        <v>227440</v>
      </c>
      <c r="J640">
        <v>140476</v>
      </c>
      <c r="K640">
        <v>125352</v>
      </c>
      <c r="L640">
        <v>91041.5</v>
      </c>
      <c r="M640">
        <v>13201.4</v>
      </c>
      <c r="N640">
        <v>4937.95</v>
      </c>
      <c r="O640">
        <v>12077.1</v>
      </c>
      <c r="P640">
        <v>1453.55</v>
      </c>
      <c r="Q640">
        <v>0</v>
      </c>
      <c r="R640">
        <v>177.93</v>
      </c>
    </row>
    <row r="641" spans="1:18" x14ac:dyDescent="0.2">
      <c r="A641">
        <v>635</v>
      </c>
      <c r="B641" t="s">
        <v>201</v>
      </c>
      <c r="C641">
        <v>2017</v>
      </c>
      <c r="D641">
        <v>0</v>
      </c>
      <c r="E641">
        <v>292.36</v>
      </c>
      <c r="F641">
        <v>27035</v>
      </c>
      <c r="G641">
        <v>538623</v>
      </c>
      <c r="H641">
        <v>901989</v>
      </c>
      <c r="I641">
        <v>220413</v>
      </c>
      <c r="J641">
        <v>158323</v>
      </c>
      <c r="K641">
        <v>121850</v>
      </c>
      <c r="L641">
        <v>90075.1</v>
      </c>
      <c r="M641">
        <v>20981.1</v>
      </c>
      <c r="N641">
        <v>6479.89</v>
      </c>
      <c r="O641">
        <v>3435.31</v>
      </c>
      <c r="P641">
        <v>0</v>
      </c>
      <c r="Q641">
        <v>309.85000000000002</v>
      </c>
      <c r="R641">
        <v>0</v>
      </c>
    </row>
    <row r="642" spans="1:18" x14ac:dyDescent="0.2">
      <c r="A642">
        <v>636</v>
      </c>
      <c r="B642" t="s">
        <v>201</v>
      </c>
      <c r="C642">
        <v>2017</v>
      </c>
      <c r="D642">
        <v>0</v>
      </c>
      <c r="E642">
        <v>2373.77</v>
      </c>
      <c r="F642">
        <v>39650</v>
      </c>
      <c r="G642">
        <v>558945</v>
      </c>
      <c r="H642">
        <v>883391</v>
      </c>
      <c r="I642">
        <v>209648</v>
      </c>
      <c r="J642">
        <v>138222</v>
      </c>
      <c r="K642">
        <v>115003</v>
      </c>
      <c r="L642">
        <v>115537</v>
      </c>
      <c r="M642">
        <v>17358.8</v>
      </c>
      <c r="N642">
        <v>11956.3</v>
      </c>
      <c r="O642">
        <v>7507.92</v>
      </c>
      <c r="P642">
        <v>769.89</v>
      </c>
      <c r="Q642">
        <v>609.32100000000003</v>
      </c>
      <c r="R642">
        <v>0</v>
      </c>
    </row>
    <row r="643" spans="1:18" x14ac:dyDescent="0.2">
      <c r="A643">
        <v>637</v>
      </c>
      <c r="B643" t="s">
        <v>201</v>
      </c>
      <c r="C643">
        <v>2017</v>
      </c>
      <c r="D643">
        <v>0</v>
      </c>
      <c r="E643">
        <v>808.67</v>
      </c>
      <c r="F643">
        <v>22277.3</v>
      </c>
      <c r="G643">
        <v>521701</v>
      </c>
      <c r="H643">
        <v>927888</v>
      </c>
      <c r="I643">
        <v>212162</v>
      </c>
      <c r="J643">
        <v>164489</v>
      </c>
      <c r="K643">
        <v>116742</v>
      </c>
      <c r="L643">
        <v>94111.2</v>
      </c>
      <c r="M643">
        <v>24119.599999999999</v>
      </c>
      <c r="N643">
        <v>6671.48</v>
      </c>
      <c r="O643">
        <v>5628.82</v>
      </c>
      <c r="P643">
        <v>361.166</v>
      </c>
      <c r="Q643">
        <v>423.07799999999997</v>
      </c>
      <c r="R643">
        <v>213.631</v>
      </c>
    </row>
    <row r="644" spans="1:18" x14ac:dyDescent="0.2">
      <c r="A644">
        <v>638</v>
      </c>
      <c r="B644" t="s">
        <v>201</v>
      </c>
      <c r="C644">
        <v>2017</v>
      </c>
      <c r="D644">
        <v>0</v>
      </c>
      <c r="E644">
        <v>0</v>
      </c>
      <c r="F644">
        <v>25357.4</v>
      </c>
      <c r="G644">
        <v>581569</v>
      </c>
      <c r="H644">
        <v>927897</v>
      </c>
      <c r="I644">
        <v>163767</v>
      </c>
      <c r="J644">
        <v>136606</v>
      </c>
      <c r="K644">
        <v>123345</v>
      </c>
      <c r="L644">
        <v>102087</v>
      </c>
      <c r="M644">
        <v>23166.9</v>
      </c>
      <c r="N644">
        <v>5615.29</v>
      </c>
      <c r="O644">
        <v>6143.03</v>
      </c>
      <c r="P644">
        <v>1226.1500000000001</v>
      </c>
      <c r="Q644">
        <v>565.73800000000006</v>
      </c>
      <c r="R644">
        <v>0</v>
      </c>
    </row>
    <row r="645" spans="1:18" x14ac:dyDescent="0.2">
      <c r="A645">
        <v>639</v>
      </c>
      <c r="B645" t="s">
        <v>201</v>
      </c>
      <c r="C645">
        <v>2017</v>
      </c>
      <c r="D645">
        <v>0</v>
      </c>
      <c r="E645">
        <v>919.245</v>
      </c>
      <c r="F645">
        <v>30058.5</v>
      </c>
      <c r="G645">
        <v>542334</v>
      </c>
      <c r="H645">
        <v>895305</v>
      </c>
      <c r="I645">
        <v>229871</v>
      </c>
      <c r="J645">
        <v>151221</v>
      </c>
      <c r="K645">
        <v>102580</v>
      </c>
      <c r="L645">
        <v>110357</v>
      </c>
      <c r="M645">
        <v>24242.400000000001</v>
      </c>
      <c r="N645">
        <v>7402.24</v>
      </c>
      <c r="O645">
        <v>6977.16</v>
      </c>
      <c r="P645">
        <v>0</v>
      </c>
      <c r="Q645">
        <v>713.33900000000006</v>
      </c>
      <c r="R645">
        <v>146.68100000000001</v>
      </c>
    </row>
    <row r="646" spans="1:18" x14ac:dyDescent="0.2">
      <c r="A646">
        <v>640</v>
      </c>
      <c r="B646" t="s">
        <v>201</v>
      </c>
      <c r="C646">
        <v>2017</v>
      </c>
      <c r="D646">
        <v>0</v>
      </c>
      <c r="E646">
        <v>1160.49</v>
      </c>
      <c r="F646">
        <v>29743.9</v>
      </c>
      <c r="G646">
        <v>568963</v>
      </c>
      <c r="H646">
        <v>865688</v>
      </c>
      <c r="I646">
        <v>207794</v>
      </c>
      <c r="J646">
        <v>157726</v>
      </c>
      <c r="K646">
        <v>126017</v>
      </c>
      <c r="L646">
        <v>105740</v>
      </c>
      <c r="M646">
        <v>18087.3</v>
      </c>
      <c r="N646">
        <v>7159.4</v>
      </c>
      <c r="O646">
        <v>8441.2900000000009</v>
      </c>
      <c r="P646">
        <v>0</v>
      </c>
      <c r="Q646">
        <v>0</v>
      </c>
      <c r="R646">
        <v>0</v>
      </c>
    </row>
    <row r="647" spans="1:18" x14ac:dyDescent="0.2">
      <c r="A647">
        <v>641</v>
      </c>
      <c r="B647" t="s">
        <v>201</v>
      </c>
      <c r="C647">
        <v>2017</v>
      </c>
      <c r="D647">
        <v>0</v>
      </c>
      <c r="E647">
        <v>2120.15</v>
      </c>
      <c r="F647">
        <v>27323</v>
      </c>
      <c r="G647">
        <v>582584</v>
      </c>
      <c r="H647">
        <v>847815</v>
      </c>
      <c r="I647">
        <v>205011</v>
      </c>
      <c r="J647">
        <v>159871</v>
      </c>
      <c r="K647">
        <v>127200</v>
      </c>
      <c r="L647">
        <v>101443</v>
      </c>
      <c r="M647">
        <v>25921.5</v>
      </c>
      <c r="N647">
        <v>10407.6</v>
      </c>
      <c r="O647">
        <v>8057.72</v>
      </c>
      <c r="P647">
        <v>0</v>
      </c>
      <c r="Q647">
        <v>0</v>
      </c>
      <c r="R647">
        <v>0</v>
      </c>
    </row>
    <row r="648" spans="1:18" x14ac:dyDescent="0.2">
      <c r="A648">
        <v>642</v>
      </c>
      <c r="B648" t="s">
        <v>201</v>
      </c>
      <c r="C648">
        <v>2017</v>
      </c>
      <c r="D648">
        <v>0</v>
      </c>
      <c r="E648">
        <v>2189.15</v>
      </c>
      <c r="F648">
        <v>28708.1</v>
      </c>
      <c r="G648">
        <v>554747</v>
      </c>
      <c r="H648">
        <v>906943</v>
      </c>
      <c r="I648">
        <v>206858</v>
      </c>
      <c r="J648">
        <v>148500</v>
      </c>
      <c r="K648">
        <v>114438</v>
      </c>
      <c r="L648">
        <v>92391</v>
      </c>
      <c r="M648">
        <v>22585</v>
      </c>
      <c r="N648">
        <v>11898.4</v>
      </c>
      <c r="O648">
        <v>5387.05</v>
      </c>
      <c r="P648">
        <v>1701.97</v>
      </c>
      <c r="Q648">
        <v>684.67700000000002</v>
      </c>
      <c r="R648">
        <v>0</v>
      </c>
    </row>
    <row r="649" spans="1:18" x14ac:dyDescent="0.2">
      <c r="A649">
        <v>643</v>
      </c>
      <c r="B649" t="s">
        <v>201</v>
      </c>
      <c r="C649">
        <v>2017</v>
      </c>
      <c r="D649">
        <v>0</v>
      </c>
      <c r="E649">
        <v>284.63200000000001</v>
      </c>
      <c r="F649">
        <v>33213.699999999997</v>
      </c>
      <c r="G649">
        <v>554466</v>
      </c>
      <c r="H649">
        <v>877692</v>
      </c>
      <c r="I649">
        <v>237150</v>
      </c>
      <c r="J649">
        <v>138144</v>
      </c>
      <c r="K649">
        <v>115923</v>
      </c>
      <c r="L649">
        <v>107401</v>
      </c>
      <c r="M649">
        <v>15041.6</v>
      </c>
      <c r="N649">
        <v>6703.12</v>
      </c>
      <c r="O649">
        <v>7864.75</v>
      </c>
      <c r="P649">
        <v>0</v>
      </c>
      <c r="Q649">
        <v>188.31</v>
      </c>
      <c r="R649">
        <v>0</v>
      </c>
    </row>
    <row r="650" spans="1:18" x14ac:dyDescent="0.2">
      <c r="A650">
        <v>644</v>
      </c>
      <c r="B650" t="s">
        <v>201</v>
      </c>
      <c r="C650">
        <v>2017</v>
      </c>
      <c r="D650">
        <v>0</v>
      </c>
      <c r="E650">
        <v>3775.35</v>
      </c>
      <c r="F650">
        <v>34108.300000000003</v>
      </c>
      <c r="G650">
        <v>524628</v>
      </c>
      <c r="H650">
        <v>918045</v>
      </c>
      <c r="I650">
        <v>187079</v>
      </c>
      <c r="J650">
        <v>164298</v>
      </c>
      <c r="K650">
        <v>118727</v>
      </c>
      <c r="L650">
        <v>107652</v>
      </c>
      <c r="M650">
        <v>17709.7</v>
      </c>
      <c r="N650">
        <v>11964.4</v>
      </c>
      <c r="O650">
        <v>4917.47</v>
      </c>
      <c r="P650">
        <v>729.18700000000001</v>
      </c>
      <c r="Q650">
        <v>0</v>
      </c>
      <c r="R650">
        <v>0</v>
      </c>
    </row>
    <row r="651" spans="1:18" x14ac:dyDescent="0.2">
      <c r="A651">
        <v>645</v>
      </c>
      <c r="B651" t="s">
        <v>201</v>
      </c>
      <c r="C651">
        <v>2017</v>
      </c>
      <c r="D651">
        <v>0</v>
      </c>
      <c r="E651">
        <v>1398.82</v>
      </c>
      <c r="F651">
        <v>26943.1</v>
      </c>
      <c r="G651">
        <v>528117</v>
      </c>
      <c r="H651">
        <v>902328</v>
      </c>
      <c r="I651">
        <v>227543</v>
      </c>
      <c r="J651">
        <v>158815</v>
      </c>
      <c r="K651">
        <v>104769</v>
      </c>
      <c r="L651">
        <v>98313.1</v>
      </c>
      <c r="M651">
        <v>25670.9</v>
      </c>
      <c r="N651">
        <v>9115.48</v>
      </c>
      <c r="O651">
        <v>6861.06</v>
      </c>
      <c r="P651">
        <v>3366.65</v>
      </c>
      <c r="Q651">
        <v>694.68600000000004</v>
      </c>
      <c r="R651">
        <v>0</v>
      </c>
    </row>
    <row r="652" spans="1:18" x14ac:dyDescent="0.2">
      <c r="A652">
        <v>646</v>
      </c>
      <c r="B652" t="s">
        <v>201</v>
      </c>
      <c r="C652">
        <v>2017</v>
      </c>
      <c r="D652">
        <v>0</v>
      </c>
      <c r="E652">
        <v>2305.23</v>
      </c>
      <c r="F652">
        <v>33265.5</v>
      </c>
      <c r="G652">
        <v>556368</v>
      </c>
      <c r="H652">
        <v>881280</v>
      </c>
      <c r="I652">
        <v>221665</v>
      </c>
      <c r="J652">
        <v>150415</v>
      </c>
      <c r="K652">
        <v>126991</v>
      </c>
      <c r="L652">
        <v>84011.9</v>
      </c>
      <c r="M652">
        <v>25739.8</v>
      </c>
      <c r="N652">
        <v>8382.93</v>
      </c>
      <c r="O652">
        <v>5653.71</v>
      </c>
      <c r="P652">
        <v>955.53300000000002</v>
      </c>
      <c r="Q652">
        <v>0</v>
      </c>
      <c r="R652">
        <v>0</v>
      </c>
    </row>
    <row r="653" spans="1:18" x14ac:dyDescent="0.2">
      <c r="A653">
        <v>647</v>
      </c>
      <c r="B653" t="s">
        <v>201</v>
      </c>
      <c r="C653">
        <v>2017</v>
      </c>
      <c r="D653">
        <v>0</v>
      </c>
      <c r="E653">
        <v>1201.0999999999999</v>
      </c>
      <c r="F653">
        <v>25466.1</v>
      </c>
      <c r="G653">
        <v>526946</v>
      </c>
      <c r="H653">
        <v>928315</v>
      </c>
      <c r="I653">
        <v>216873</v>
      </c>
      <c r="J653">
        <v>142754</v>
      </c>
      <c r="K653">
        <v>120266</v>
      </c>
      <c r="L653">
        <v>101925</v>
      </c>
      <c r="M653">
        <v>21728.1</v>
      </c>
      <c r="N653">
        <v>4295.96</v>
      </c>
      <c r="O653">
        <v>3599.52</v>
      </c>
      <c r="P653">
        <v>0</v>
      </c>
      <c r="Q653">
        <v>668.85599999999999</v>
      </c>
      <c r="R653">
        <v>189.32300000000001</v>
      </c>
    </row>
    <row r="654" spans="1:18" x14ac:dyDescent="0.2">
      <c r="A654">
        <v>648</v>
      </c>
      <c r="B654" t="s">
        <v>201</v>
      </c>
      <c r="C654">
        <v>2017</v>
      </c>
      <c r="D654">
        <v>0</v>
      </c>
      <c r="E654">
        <v>2027.91</v>
      </c>
      <c r="F654">
        <v>21750.400000000001</v>
      </c>
      <c r="G654">
        <v>556894</v>
      </c>
      <c r="H654">
        <v>913749</v>
      </c>
      <c r="I654">
        <v>203656</v>
      </c>
      <c r="J654">
        <v>144326</v>
      </c>
      <c r="K654">
        <v>138378</v>
      </c>
      <c r="L654">
        <v>90918.8</v>
      </c>
      <c r="M654">
        <v>13012.6</v>
      </c>
      <c r="N654">
        <v>8439.2900000000009</v>
      </c>
      <c r="O654">
        <v>6211.6</v>
      </c>
      <c r="P654">
        <v>0</v>
      </c>
      <c r="Q654">
        <v>717.92899999999997</v>
      </c>
      <c r="R654">
        <v>0</v>
      </c>
    </row>
    <row r="655" spans="1:18" x14ac:dyDescent="0.2">
      <c r="A655">
        <v>649</v>
      </c>
      <c r="B655" t="s">
        <v>201</v>
      </c>
      <c r="C655">
        <v>2017</v>
      </c>
      <c r="D655">
        <v>0</v>
      </c>
      <c r="E655">
        <v>4165.62</v>
      </c>
      <c r="F655">
        <v>23623.8</v>
      </c>
      <c r="G655">
        <v>549830</v>
      </c>
      <c r="H655">
        <v>903409</v>
      </c>
      <c r="I655">
        <v>199052</v>
      </c>
      <c r="J655">
        <v>134019</v>
      </c>
      <c r="K655">
        <v>148001</v>
      </c>
      <c r="L655">
        <v>96593.600000000006</v>
      </c>
      <c r="M655">
        <v>20066.099999999999</v>
      </c>
      <c r="N655">
        <v>8327.27</v>
      </c>
      <c r="O655">
        <v>9414.5</v>
      </c>
      <c r="P655">
        <v>559.01099999999997</v>
      </c>
      <c r="Q655">
        <v>0</v>
      </c>
      <c r="R655">
        <v>418.43900000000002</v>
      </c>
    </row>
    <row r="656" spans="1:18" x14ac:dyDescent="0.2">
      <c r="A656">
        <v>650</v>
      </c>
      <c r="B656" t="s">
        <v>201</v>
      </c>
      <c r="C656">
        <v>2017</v>
      </c>
      <c r="D656">
        <v>0</v>
      </c>
      <c r="E656">
        <v>3090.47</v>
      </c>
      <c r="F656">
        <v>28901.1</v>
      </c>
      <c r="G656">
        <v>602685</v>
      </c>
      <c r="H656">
        <v>834123</v>
      </c>
      <c r="I656">
        <v>203128</v>
      </c>
      <c r="J656">
        <v>165050</v>
      </c>
      <c r="K656">
        <v>123174</v>
      </c>
      <c r="L656">
        <v>80761</v>
      </c>
      <c r="M656">
        <v>36191.199999999997</v>
      </c>
      <c r="N656">
        <v>9621.82</v>
      </c>
      <c r="O656">
        <v>8057.53</v>
      </c>
      <c r="P656">
        <v>944.74300000000005</v>
      </c>
      <c r="Q656">
        <v>0</v>
      </c>
      <c r="R656">
        <v>171.392</v>
      </c>
    </row>
    <row r="657" spans="1:18" x14ac:dyDescent="0.2">
      <c r="A657">
        <v>651</v>
      </c>
      <c r="B657" t="s">
        <v>201</v>
      </c>
      <c r="C657">
        <v>2017</v>
      </c>
      <c r="D657">
        <v>0</v>
      </c>
      <c r="E657">
        <v>1255.6099999999999</v>
      </c>
      <c r="F657">
        <v>32903.1</v>
      </c>
      <c r="G657">
        <v>533322</v>
      </c>
      <c r="H657">
        <v>879727</v>
      </c>
      <c r="I657">
        <v>225945</v>
      </c>
      <c r="J657">
        <v>136506</v>
      </c>
      <c r="K657">
        <v>153416</v>
      </c>
      <c r="L657">
        <v>92921.600000000006</v>
      </c>
      <c r="M657">
        <v>18023.2</v>
      </c>
      <c r="N657">
        <v>13050.6</v>
      </c>
      <c r="O657">
        <v>2784.8</v>
      </c>
      <c r="P657">
        <v>2160.73</v>
      </c>
      <c r="Q657">
        <v>0</v>
      </c>
      <c r="R657">
        <v>372.94799999999998</v>
      </c>
    </row>
    <row r="658" spans="1:18" x14ac:dyDescent="0.2">
      <c r="A658">
        <v>652</v>
      </c>
      <c r="B658" t="s">
        <v>201</v>
      </c>
      <c r="C658">
        <v>2017</v>
      </c>
      <c r="D658">
        <v>0</v>
      </c>
      <c r="E658">
        <v>5212.55</v>
      </c>
      <c r="F658">
        <v>30666.7</v>
      </c>
      <c r="G658">
        <v>529570</v>
      </c>
      <c r="H658">
        <v>928896</v>
      </c>
      <c r="I658">
        <v>199872</v>
      </c>
      <c r="J658">
        <v>139937</v>
      </c>
      <c r="K658">
        <v>128834</v>
      </c>
      <c r="L658">
        <v>100250</v>
      </c>
      <c r="M658">
        <v>18662.7</v>
      </c>
      <c r="N658">
        <v>10306.4</v>
      </c>
      <c r="O658">
        <v>7164.28</v>
      </c>
      <c r="P658">
        <v>0</v>
      </c>
      <c r="Q658">
        <v>91.316100000000006</v>
      </c>
      <c r="R658">
        <v>141.465</v>
      </c>
    </row>
    <row r="659" spans="1:18" x14ac:dyDescent="0.2">
      <c r="A659">
        <v>653</v>
      </c>
      <c r="B659" t="s">
        <v>201</v>
      </c>
      <c r="C659">
        <v>2017</v>
      </c>
      <c r="D659">
        <v>0</v>
      </c>
      <c r="E659">
        <v>1775.45</v>
      </c>
      <c r="F659">
        <v>20148.900000000001</v>
      </c>
      <c r="G659">
        <v>546026</v>
      </c>
      <c r="H659">
        <v>950437</v>
      </c>
      <c r="I659">
        <v>193036</v>
      </c>
      <c r="J659">
        <v>144466</v>
      </c>
      <c r="K659">
        <v>116271</v>
      </c>
      <c r="L659">
        <v>91051.199999999997</v>
      </c>
      <c r="M659">
        <v>14863.2</v>
      </c>
      <c r="N659">
        <v>10616.5</v>
      </c>
      <c r="O659">
        <v>8742.98</v>
      </c>
      <c r="P659">
        <v>425.38499999999999</v>
      </c>
      <c r="Q659">
        <v>365.22</v>
      </c>
      <c r="R659">
        <v>0</v>
      </c>
    </row>
    <row r="660" spans="1:18" x14ac:dyDescent="0.2">
      <c r="A660">
        <v>654</v>
      </c>
      <c r="B660" t="s">
        <v>201</v>
      </c>
      <c r="C660">
        <v>2017</v>
      </c>
      <c r="D660">
        <v>0</v>
      </c>
      <c r="E660">
        <v>66.852400000000003</v>
      </c>
      <c r="F660">
        <v>21850.3</v>
      </c>
      <c r="G660">
        <v>582918</v>
      </c>
      <c r="H660">
        <v>891807</v>
      </c>
      <c r="I660">
        <v>213394</v>
      </c>
      <c r="J660">
        <v>128674</v>
      </c>
      <c r="K660">
        <v>119976</v>
      </c>
      <c r="L660">
        <v>98072.2</v>
      </c>
      <c r="M660">
        <v>29696.2</v>
      </c>
      <c r="N660">
        <v>6538.8</v>
      </c>
      <c r="O660">
        <v>2465.86</v>
      </c>
      <c r="P660">
        <v>0</v>
      </c>
      <c r="Q660">
        <v>0</v>
      </c>
      <c r="R660">
        <v>446.78199999999998</v>
      </c>
    </row>
    <row r="661" spans="1:18" x14ac:dyDescent="0.2">
      <c r="A661">
        <v>655</v>
      </c>
      <c r="B661" t="s">
        <v>201</v>
      </c>
      <c r="C661">
        <v>2017</v>
      </c>
      <c r="D661">
        <v>0</v>
      </c>
      <c r="E661">
        <v>51.456600000000002</v>
      </c>
      <c r="F661">
        <v>23894.9</v>
      </c>
      <c r="G661">
        <v>572900</v>
      </c>
      <c r="H661">
        <v>882628</v>
      </c>
      <c r="I661">
        <v>229833</v>
      </c>
      <c r="J661">
        <v>124393</v>
      </c>
      <c r="K661">
        <v>123930</v>
      </c>
      <c r="L661">
        <v>97133.5</v>
      </c>
      <c r="M661">
        <v>23248.799999999999</v>
      </c>
      <c r="N661">
        <v>435.666</v>
      </c>
      <c r="O661">
        <v>11120.9</v>
      </c>
      <c r="P661">
        <v>0</v>
      </c>
      <c r="Q661">
        <v>0</v>
      </c>
      <c r="R661">
        <v>0</v>
      </c>
    </row>
    <row r="662" spans="1:18" x14ac:dyDescent="0.2">
      <c r="A662">
        <v>656</v>
      </c>
      <c r="B662" t="s">
        <v>201</v>
      </c>
      <c r="C662">
        <v>2017</v>
      </c>
      <c r="D662">
        <v>0</v>
      </c>
      <c r="E662">
        <v>35.593299999999999</v>
      </c>
      <c r="F662">
        <v>27355.3</v>
      </c>
      <c r="G662">
        <v>556612</v>
      </c>
      <c r="H662">
        <v>890300</v>
      </c>
      <c r="I662">
        <v>218337</v>
      </c>
      <c r="J662">
        <v>145513</v>
      </c>
      <c r="K662">
        <v>123928</v>
      </c>
      <c r="L662">
        <v>111913</v>
      </c>
      <c r="M662">
        <v>16767.7</v>
      </c>
      <c r="N662">
        <v>3361.6</v>
      </c>
      <c r="O662">
        <v>5566.59</v>
      </c>
      <c r="P662">
        <v>1250.75</v>
      </c>
      <c r="Q662">
        <v>0</v>
      </c>
      <c r="R662">
        <v>0</v>
      </c>
    </row>
    <row r="663" spans="1:18" x14ac:dyDescent="0.2">
      <c r="A663">
        <v>657</v>
      </c>
      <c r="B663" t="s">
        <v>201</v>
      </c>
      <c r="C663">
        <v>2017</v>
      </c>
      <c r="D663">
        <v>0</v>
      </c>
      <c r="E663">
        <v>1423.35</v>
      </c>
      <c r="F663">
        <v>31074</v>
      </c>
      <c r="G663">
        <v>536540</v>
      </c>
      <c r="H663">
        <v>889561</v>
      </c>
      <c r="I663">
        <v>238013</v>
      </c>
      <c r="J663">
        <v>149509</v>
      </c>
      <c r="K663">
        <v>132063</v>
      </c>
      <c r="L663">
        <v>67851.199999999997</v>
      </c>
      <c r="M663">
        <v>34980.199999999997</v>
      </c>
      <c r="N663">
        <v>11749.4</v>
      </c>
      <c r="O663">
        <v>5023.3999999999996</v>
      </c>
      <c r="P663">
        <v>0</v>
      </c>
      <c r="Q663">
        <v>0</v>
      </c>
      <c r="R663">
        <v>430.48500000000001</v>
      </c>
    </row>
    <row r="664" spans="1:18" x14ac:dyDescent="0.2">
      <c r="A664">
        <v>658</v>
      </c>
      <c r="B664" t="s">
        <v>201</v>
      </c>
      <c r="C664">
        <v>2017</v>
      </c>
      <c r="D664">
        <v>0</v>
      </c>
      <c r="E664">
        <v>2464.1</v>
      </c>
      <c r="F664">
        <v>28371.3</v>
      </c>
      <c r="G664">
        <v>546305</v>
      </c>
      <c r="H664">
        <v>875226</v>
      </c>
      <c r="I664">
        <v>224311</v>
      </c>
      <c r="J664">
        <v>146335</v>
      </c>
      <c r="K664">
        <v>118636</v>
      </c>
      <c r="L664">
        <v>107062</v>
      </c>
      <c r="M664">
        <v>27997.200000000001</v>
      </c>
      <c r="N664">
        <v>7649.06</v>
      </c>
      <c r="O664">
        <v>4163.05</v>
      </c>
      <c r="P664">
        <v>0</v>
      </c>
      <c r="Q664">
        <v>808.89</v>
      </c>
      <c r="R664">
        <v>76.608599999999996</v>
      </c>
    </row>
    <row r="665" spans="1:18" x14ac:dyDescent="0.2">
      <c r="A665">
        <v>659</v>
      </c>
      <c r="B665" t="s">
        <v>201</v>
      </c>
      <c r="C665">
        <v>2017</v>
      </c>
      <c r="D665">
        <v>0</v>
      </c>
      <c r="E665">
        <v>3233.06</v>
      </c>
      <c r="F665">
        <v>25766.5</v>
      </c>
      <c r="G665">
        <v>595106</v>
      </c>
      <c r="H665">
        <v>830850</v>
      </c>
      <c r="I665">
        <v>232386</v>
      </c>
      <c r="J665">
        <v>156608</v>
      </c>
      <c r="K665">
        <v>117191</v>
      </c>
      <c r="L665">
        <v>111768</v>
      </c>
      <c r="M665">
        <v>14881.9</v>
      </c>
      <c r="N665">
        <v>3457.71</v>
      </c>
      <c r="O665">
        <v>3070.74</v>
      </c>
      <c r="P665">
        <v>0</v>
      </c>
      <c r="Q665">
        <v>605.17700000000002</v>
      </c>
      <c r="R665">
        <v>0</v>
      </c>
    </row>
    <row r="666" spans="1:18" x14ac:dyDescent="0.2">
      <c r="A666">
        <v>660</v>
      </c>
      <c r="B666" t="s">
        <v>201</v>
      </c>
      <c r="C666">
        <v>2017</v>
      </c>
      <c r="D666">
        <v>0</v>
      </c>
      <c r="E666">
        <v>2229.7199999999998</v>
      </c>
      <c r="F666">
        <v>32425.1</v>
      </c>
      <c r="G666">
        <v>549139</v>
      </c>
      <c r="H666">
        <v>900120</v>
      </c>
      <c r="I666">
        <v>210489</v>
      </c>
      <c r="J666">
        <v>132347</v>
      </c>
      <c r="K666">
        <v>117657</v>
      </c>
      <c r="L666">
        <v>116850</v>
      </c>
      <c r="M666">
        <v>21066.5</v>
      </c>
      <c r="N666">
        <v>9676.85</v>
      </c>
      <c r="O666">
        <v>6412.51</v>
      </c>
      <c r="P666">
        <v>1794.61</v>
      </c>
      <c r="Q666">
        <v>660.30399999999997</v>
      </c>
      <c r="R666">
        <v>118.19199999999999</v>
      </c>
    </row>
    <row r="667" spans="1:18" x14ac:dyDescent="0.2">
      <c r="A667">
        <v>661</v>
      </c>
      <c r="B667" t="s">
        <v>201</v>
      </c>
      <c r="C667">
        <v>2017</v>
      </c>
      <c r="D667">
        <v>0</v>
      </c>
      <c r="E667">
        <v>2344.73</v>
      </c>
      <c r="F667">
        <v>30965.3</v>
      </c>
      <c r="G667">
        <v>582268</v>
      </c>
      <c r="H667">
        <v>846515</v>
      </c>
      <c r="I667">
        <v>206727</v>
      </c>
      <c r="J667">
        <v>130385</v>
      </c>
      <c r="K667">
        <v>131690</v>
      </c>
      <c r="L667">
        <v>127769</v>
      </c>
      <c r="M667">
        <v>19344</v>
      </c>
      <c r="N667">
        <v>10936.2</v>
      </c>
      <c r="O667">
        <v>2391.65</v>
      </c>
      <c r="P667">
        <v>0</v>
      </c>
      <c r="Q667">
        <v>149.32</v>
      </c>
      <c r="R667">
        <v>158.96600000000001</v>
      </c>
    </row>
    <row r="668" spans="1:18" x14ac:dyDescent="0.2">
      <c r="A668">
        <v>662</v>
      </c>
      <c r="B668" t="s">
        <v>201</v>
      </c>
      <c r="C668">
        <v>2017</v>
      </c>
      <c r="D668">
        <v>0</v>
      </c>
      <c r="E668">
        <v>1643.86</v>
      </c>
      <c r="F668">
        <v>36146.400000000001</v>
      </c>
      <c r="G668">
        <v>530171</v>
      </c>
      <c r="H668">
        <v>921502</v>
      </c>
      <c r="I668">
        <v>203426</v>
      </c>
      <c r="J668">
        <v>153824</v>
      </c>
      <c r="K668">
        <v>116958</v>
      </c>
      <c r="L668">
        <v>99684</v>
      </c>
      <c r="M668">
        <v>24855</v>
      </c>
      <c r="N668">
        <v>8203.1</v>
      </c>
      <c r="O668">
        <v>1632.9</v>
      </c>
      <c r="P668">
        <v>0</v>
      </c>
      <c r="Q668">
        <v>0</v>
      </c>
      <c r="R668">
        <v>298.25299999999999</v>
      </c>
    </row>
    <row r="669" spans="1:18" x14ac:dyDescent="0.2">
      <c r="A669">
        <v>663</v>
      </c>
      <c r="B669" t="s">
        <v>201</v>
      </c>
      <c r="C669">
        <v>2017</v>
      </c>
      <c r="D669">
        <v>0</v>
      </c>
      <c r="E669">
        <v>1133.4100000000001</v>
      </c>
      <c r="F669">
        <v>29903.7</v>
      </c>
      <c r="G669">
        <v>554269</v>
      </c>
      <c r="H669">
        <v>900876</v>
      </c>
      <c r="I669">
        <v>203263</v>
      </c>
      <c r="J669">
        <v>143972</v>
      </c>
      <c r="K669">
        <v>141376</v>
      </c>
      <c r="L669">
        <v>94632.7</v>
      </c>
      <c r="M669">
        <v>21196.3</v>
      </c>
      <c r="N669">
        <v>5047.78</v>
      </c>
      <c r="O669">
        <v>3415.68</v>
      </c>
      <c r="P669">
        <v>0</v>
      </c>
      <c r="Q669">
        <v>0</v>
      </c>
      <c r="R669">
        <v>0</v>
      </c>
    </row>
    <row r="670" spans="1:18" x14ac:dyDescent="0.2">
      <c r="A670">
        <v>664</v>
      </c>
      <c r="B670" t="s">
        <v>201</v>
      </c>
      <c r="C670">
        <v>2017</v>
      </c>
      <c r="D670">
        <v>0</v>
      </c>
      <c r="E670">
        <v>4447.49</v>
      </c>
      <c r="F670">
        <v>28295.200000000001</v>
      </c>
      <c r="G670">
        <v>591784</v>
      </c>
      <c r="H670">
        <v>844038</v>
      </c>
      <c r="I670">
        <v>219131</v>
      </c>
      <c r="J670">
        <v>148329</v>
      </c>
      <c r="K670">
        <v>123245</v>
      </c>
      <c r="L670">
        <v>99640</v>
      </c>
      <c r="M670">
        <v>18908</v>
      </c>
      <c r="N670">
        <v>11451.6</v>
      </c>
      <c r="O670">
        <v>3548.94</v>
      </c>
      <c r="P670">
        <v>951.59900000000005</v>
      </c>
      <c r="Q670">
        <v>0</v>
      </c>
      <c r="R670">
        <v>0</v>
      </c>
    </row>
    <row r="671" spans="1:18" x14ac:dyDescent="0.2">
      <c r="A671">
        <v>665</v>
      </c>
      <c r="B671" t="s">
        <v>201</v>
      </c>
      <c r="C671">
        <v>2017</v>
      </c>
      <c r="D671">
        <v>0</v>
      </c>
      <c r="E671">
        <v>4567.79</v>
      </c>
      <c r="F671">
        <v>34559.4</v>
      </c>
      <c r="G671">
        <v>525944</v>
      </c>
      <c r="H671">
        <v>905611</v>
      </c>
      <c r="I671">
        <v>218634</v>
      </c>
      <c r="J671">
        <v>147030</v>
      </c>
      <c r="K671">
        <v>116678</v>
      </c>
      <c r="L671">
        <v>103087</v>
      </c>
      <c r="M671">
        <v>26257.5</v>
      </c>
      <c r="N671">
        <v>6147.18</v>
      </c>
      <c r="O671">
        <v>6680.28</v>
      </c>
      <c r="P671">
        <v>432.48399999999998</v>
      </c>
      <c r="Q671">
        <v>629.96100000000001</v>
      </c>
      <c r="R671">
        <v>0</v>
      </c>
    </row>
    <row r="672" spans="1:18" x14ac:dyDescent="0.2">
      <c r="A672">
        <v>666</v>
      </c>
      <c r="B672" t="s">
        <v>201</v>
      </c>
      <c r="C672">
        <v>2017</v>
      </c>
      <c r="D672">
        <v>0</v>
      </c>
      <c r="E672">
        <v>876.755</v>
      </c>
      <c r="F672">
        <v>22561.1</v>
      </c>
      <c r="G672">
        <v>553294</v>
      </c>
      <c r="H672">
        <v>891818</v>
      </c>
      <c r="I672">
        <v>212604</v>
      </c>
      <c r="J672">
        <v>152977</v>
      </c>
      <c r="K672">
        <v>120585</v>
      </c>
      <c r="L672">
        <v>104919</v>
      </c>
      <c r="M672">
        <v>25291.5</v>
      </c>
      <c r="N672">
        <v>6616.89</v>
      </c>
      <c r="O672">
        <v>2827.49</v>
      </c>
      <c r="P672">
        <v>1852.4</v>
      </c>
      <c r="Q672">
        <v>315.65800000000002</v>
      </c>
      <c r="R672">
        <v>0</v>
      </c>
    </row>
    <row r="673" spans="1:18" x14ac:dyDescent="0.2">
      <c r="A673">
        <v>667</v>
      </c>
      <c r="B673" t="s">
        <v>201</v>
      </c>
      <c r="C673">
        <v>2017</v>
      </c>
      <c r="D673">
        <v>0</v>
      </c>
      <c r="E673">
        <v>528.80899999999997</v>
      </c>
      <c r="F673">
        <v>26241.3</v>
      </c>
      <c r="G673">
        <v>524084</v>
      </c>
      <c r="H673">
        <v>904710</v>
      </c>
      <c r="I673">
        <v>215144</v>
      </c>
      <c r="J673">
        <v>157519</v>
      </c>
      <c r="K673">
        <v>118770</v>
      </c>
      <c r="L673">
        <v>97780</v>
      </c>
      <c r="M673">
        <v>27642</v>
      </c>
      <c r="N673">
        <v>11545.8</v>
      </c>
      <c r="O673">
        <v>5963.17</v>
      </c>
      <c r="P673">
        <v>0</v>
      </c>
      <c r="Q673">
        <v>0</v>
      </c>
      <c r="R673">
        <v>0</v>
      </c>
    </row>
    <row r="674" spans="1:18" x14ac:dyDescent="0.2">
      <c r="A674">
        <v>668</v>
      </c>
      <c r="B674" t="s">
        <v>201</v>
      </c>
      <c r="C674">
        <v>2017</v>
      </c>
      <c r="D674">
        <v>0</v>
      </c>
      <c r="E674">
        <v>1224.45</v>
      </c>
      <c r="F674">
        <v>36191.599999999999</v>
      </c>
      <c r="G674">
        <v>553131</v>
      </c>
      <c r="H674">
        <v>897106</v>
      </c>
      <c r="I674">
        <v>212653</v>
      </c>
      <c r="J674">
        <v>143203</v>
      </c>
      <c r="K674">
        <v>120245</v>
      </c>
      <c r="L674">
        <v>98917</v>
      </c>
      <c r="M674">
        <v>20749.900000000001</v>
      </c>
      <c r="N674">
        <v>8929.33</v>
      </c>
      <c r="O674">
        <v>4972.43</v>
      </c>
      <c r="P674">
        <v>0</v>
      </c>
      <c r="Q674">
        <v>411.517</v>
      </c>
      <c r="R674">
        <v>0</v>
      </c>
    </row>
    <row r="675" spans="1:18" x14ac:dyDescent="0.2">
      <c r="A675">
        <v>669</v>
      </c>
      <c r="B675" t="s">
        <v>201</v>
      </c>
      <c r="C675">
        <v>2017</v>
      </c>
      <c r="D675">
        <v>0</v>
      </c>
      <c r="E675">
        <v>1483.61</v>
      </c>
      <c r="F675">
        <v>31327</v>
      </c>
      <c r="G675">
        <v>528267</v>
      </c>
      <c r="H675">
        <v>923311</v>
      </c>
      <c r="I675">
        <v>204316</v>
      </c>
      <c r="J675">
        <v>152198</v>
      </c>
      <c r="K675">
        <v>130627</v>
      </c>
      <c r="L675">
        <v>94241.3</v>
      </c>
      <c r="M675">
        <v>16587.400000000001</v>
      </c>
      <c r="N675">
        <v>8616.9599999999991</v>
      </c>
      <c r="O675">
        <v>4783.0200000000004</v>
      </c>
      <c r="P675">
        <v>631.07899999999995</v>
      </c>
      <c r="Q675">
        <v>0</v>
      </c>
      <c r="R675">
        <v>0</v>
      </c>
    </row>
    <row r="676" spans="1:18" x14ac:dyDescent="0.2">
      <c r="A676">
        <v>670</v>
      </c>
      <c r="B676" t="s">
        <v>201</v>
      </c>
      <c r="C676">
        <v>2017</v>
      </c>
      <c r="D676">
        <v>0</v>
      </c>
      <c r="E676">
        <v>962.76099999999997</v>
      </c>
      <c r="F676">
        <v>30607.4</v>
      </c>
      <c r="G676">
        <v>514507</v>
      </c>
      <c r="H676">
        <v>918590</v>
      </c>
      <c r="I676">
        <v>216282</v>
      </c>
      <c r="J676">
        <v>163338</v>
      </c>
      <c r="K676">
        <v>119112</v>
      </c>
      <c r="L676">
        <v>97373.7</v>
      </c>
      <c r="M676">
        <v>22127.5</v>
      </c>
      <c r="N676">
        <v>9968.4599999999991</v>
      </c>
      <c r="O676">
        <v>3385.31</v>
      </c>
      <c r="P676">
        <v>0</v>
      </c>
      <c r="Q676">
        <v>0</v>
      </c>
      <c r="R676">
        <v>0</v>
      </c>
    </row>
    <row r="677" spans="1:18" x14ac:dyDescent="0.2">
      <c r="A677">
        <v>671</v>
      </c>
      <c r="B677" t="s">
        <v>201</v>
      </c>
      <c r="C677">
        <v>2017</v>
      </c>
      <c r="D677">
        <v>0</v>
      </c>
      <c r="E677">
        <v>496.584</v>
      </c>
      <c r="F677">
        <v>32387.1</v>
      </c>
      <c r="G677">
        <v>557455</v>
      </c>
      <c r="H677">
        <v>889577</v>
      </c>
      <c r="I677">
        <v>197186</v>
      </c>
      <c r="J677">
        <v>145247</v>
      </c>
      <c r="K677">
        <v>134771</v>
      </c>
      <c r="L677">
        <v>98428.5</v>
      </c>
      <c r="M677">
        <v>18524.599999999999</v>
      </c>
      <c r="N677">
        <v>13104.5</v>
      </c>
      <c r="O677">
        <v>6699.93</v>
      </c>
      <c r="P677">
        <v>461.68900000000002</v>
      </c>
      <c r="Q677">
        <v>0</v>
      </c>
      <c r="R677">
        <v>527.83500000000004</v>
      </c>
    </row>
    <row r="678" spans="1:18" x14ac:dyDescent="0.2">
      <c r="A678">
        <v>672</v>
      </c>
      <c r="B678" t="s">
        <v>201</v>
      </c>
      <c r="C678">
        <v>2017</v>
      </c>
      <c r="D678">
        <v>0</v>
      </c>
      <c r="E678">
        <v>2689.61</v>
      </c>
      <c r="F678">
        <v>33150.9</v>
      </c>
      <c r="G678">
        <v>555215</v>
      </c>
      <c r="H678">
        <v>875223</v>
      </c>
      <c r="I678">
        <v>210888</v>
      </c>
      <c r="J678">
        <v>136505</v>
      </c>
      <c r="K678">
        <v>145196</v>
      </c>
      <c r="L678">
        <v>96215.1</v>
      </c>
      <c r="M678">
        <v>22915.4</v>
      </c>
      <c r="N678">
        <v>6558.88</v>
      </c>
      <c r="O678">
        <v>9071.41</v>
      </c>
      <c r="P678">
        <v>1095.6600000000001</v>
      </c>
      <c r="Q678">
        <v>486.89800000000002</v>
      </c>
      <c r="R678">
        <v>0</v>
      </c>
    </row>
    <row r="679" spans="1:18" x14ac:dyDescent="0.2">
      <c r="A679">
        <v>673</v>
      </c>
      <c r="B679" t="s">
        <v>201</v>
      </c>
      <c r="C679">
        <v>2017</v>
      </c>
      <c r="D679">
        <v>0</v>
      </c>
      <c r="E679">
        <v>1384.97</v>
      </c>
      <c r="F679">
        <v>29096.7</v>
      </c>
      <c r="G679">
        <v>543110</v>
      </c>
      <c r="H679">
        <v>901854</v>
      </c>
      <c r="I679">
        <v>226211</v>
      </c>
      <c r="J679">
        <v>141802</v>
      </c>
      <c r="K679">
        <v>116193</v>
      </c>
      <c r="L679">
        <v>100014</v>
      </c>
      <c r="M679">
        <v>22422.7</v>
      </c>
      <c r="N679">
        <v>10802.5</v>
      </c>
      <c r="O679">
        <v>6330.55</v>
      </c>
      <c r="P679">
        <v>1656.46</v>
      </c>
      <c r="Q679">
        <v>437.92700000000002</v>
      </c>
      <c r="R679">
        <v>0</v>
      </c>
    </row>
    <row r="680" spans="1:18" x14ac:dyDescent="0.2">
      <c r="A680">
        <v>674</v>
      </c>
      <c r="B680" t="s">
        <v>201</v>
      </c>
      <c r="C680">
        <v>2017</v>
      </c>
      <c r="D680">
        <v>0</v>
      </c>
      <c r="E680">
        <v>1819.23</v>
      </c>
      <c r="F680">
        <v>34309.300000000003</v>
      </c>
      <c r="G680">
        <v>548219</v>
      </c>
      <c r="H680">
        <v>927287</v>
      </c>
      <c r="I680">
        <v>194304</v>
      </c>
      <c r="J680">
        <v>131477</v>
      </c>
      <c r="K680">
        <v>136123</v>
      </c>
      <c r="L680">
        <v>87276.800000000003</v>
      </c>
      <c r="M680">
        <v>22675.599999999999</v>
      </c>
      <c r="N680">
        <v>4862.71</v>
      </c>
      <c r="O680">
        <v>9257.14</v>
      </c>
      <c r="P680">
        <v>620.96100000000001</v>
      </c>
      <c r="Q680">
        <v>239.107</v>
      </c>
      <c r="R680">
        <v>327.89699999999999</v>
      </c>
    </row>
    <row r="681" spans="1:18" x14ac:dyDescent="0.2">
      <c r="A681">
        <v>675</v>
      </c>
      <c r="B681" t="s">
        <v>201</v>
      </c>
      <c r="C681">
        <v>2017</v>
      </c>
      <c r="D681">
        <v>0</v>
      </c>
      <c r="E681">
        <v>1975.29</v>
      </c>
      <c r="F681">
        <v>40812.699999999997</v>
      </c>
      <c r="G681">
        <v>579911</v>
      </c>
      <c r="H681">
        <v>873596</v>
      </c>
      <c r="I681">
        <v>186606</v>
      </c>
      <c r="J681">
        <v>175938</v>
      </c>
      <c r="K681">
        <v>113242</v>
      </c>
      <c r="L681">
        <v>100027</v>
      </c>
      <c r="M681">
        <v>13270</v>
      </c>
      <c r="N681">
        <v>4952.96</v>
      </c>
      <c r="O681">
        <v>7749.02</v>
      </c>
      <c r="P681">
        <v>0</v>
      </c>
      <c r="Q681">
        <v>0</v>
      </c>
      <c r="R681">
        <v>0</v>
      </c>
    </row>
    <row r="682" spans="1:18" x14ac:dyDescent="0.2">
      <c r="A682">
        <v>676</v>
      </c>
      <c r="B682" t="s">
        <v>201</v>
      </c>
      <c r="C682">
        <v>2017</v>
      </c>
      <c r="D682">
        <v>0</v>
      </c>
      <c r="E682">
        <v>2752.59</v>
      </c>
      <c r="F682">
        <v>28801.5</v>
      </c>
      <c r="G682">
        <v>552476</v>
      </c>
      <c r="H682">
        <v>898641</v>
      </c>
      <c r="I682">
        <v>230203</v>
      </c>
      <c r="J682">
        <v>140895</v>
      </c>
      <c r="K682">
        <v>114523</v>
      </c>
      <c r="L682">
        <v>98018.8</v>
      </c>
      <c r="M682">
        <v>18543.400000000001</v>
      </c>
      <c r="N682">
        <v>8606.98</v>
      </c>
      <c r="O682">
        <v>6549.83</v>
      </c>
      <c r="P682">
        <v>1202.74</v>
      </c>
      <c r="Q682">
        <v>791.18799999999999</v>
      </c>
      <c r="R682">
        <v>0</v>
      </c>
    </row>
    <row r="683" spans="1:18" x14ac:dyDescent="0.2">
      <c r="A683">
        <v>677</v>
      </c>
      <c r="B683" t="s">
        <v>201</v>
      </c>
      <c r="C683">
        <v>2017</v>
      </c>
      <c r="D683">
        <v>0</v>
      </c>
      <c r="E683">
        <v>504.08800000000002</v>
      </c>
      <c r="F683">
        <v>36617.300000000003</v>
      </c>
      <c r="G683">
        <v>550972</v>
      </c>
      <c r="H683">
        <v>900560</v>
      </c>
      <c r="I683">
        <v>214406</v>
      </c>
      <c r="J683">
        <v>159295</v>
      </c>
      <c r="K683">
        <v>108814</v>
      </c>
      <c r="L683">
        <v>86043</v>
      </c>
      <c r="M683">
        <v>21186.6</v>
      </c>
      <c r="N683">
        <v>11929.4</v>
      </c>
      <c r="O683">
        <v>4190.6000000000004</v>
      </c>
      <c r="P683">
        <v>990.01300000000003</v>
      </c>
      <c r="Q683">
        <v>0</v>
      </c>
      <c r="R683">
        <v>0</v>
      </c>
    </row>
    <row r="684" spans="1:18" x14ac:dyDescent="0.2">
      <c r="A684">
        <v>678</v>
      </c>
      <c r="B684" t="s">
        <v>201</v>
      </c>
      <c r="C684">
        <v>2017</v>
      </c>
      <c r="D684">
        <v>0</v>
      </c>
      <c r="E684">
        <v>11.8032</v>
      </c>
      <c r="F684">
        <v>25498.5</v>
      </c>
      <c r="G684">
        <v>549521</v>
      </c>
      <c r="H684">
        <v>914161</v>
      </c>
      <c r="I684">
        <v>203012</v>
      </c>
      <c r="J684">
        <v>135808</v>
      </c>
      <c r="K684">
        <v>131878</v>
      </c>
      <c r="L684">
        <v>105718</v>
      </c>
      <c r="M684">
        <v>22637.8</v>
      </c>
      <c r="N684">
        <v>6354.22</v>
      </c>
      <c r="O684">
        <v>7501.61</v>
      </c>
      <c r="P684">
        <v>0</v>
      </c>
      <c r="Q684">
        <v>0</v>
      </c>
      <c r="R684">
        <v>0</v>
      </c>
    </row>
    <row r="685" spans="1:18" x14ac:dyDescent="0.2">
      <c r="A685">
        <v>679</v>
      </c>
      <c r="B685" t="s">
        <v>201</v>
      </c>
      <c r="C685">
        <v>2017</v>
      </c>
      <c r="D685">
        <v>0</v>
      </c>
      <c r="E685">
        <v>2822.63</v>
      </c>
      <c r="F685">
        <v>38312.9</v>
      </c>
      <c r="G685">
        <v>540723</v>
      </c>
      <c r="H685">
        <v>915445</v>
      </c>
      <c r="I685">
        <v>197971</v>
      </c>
      <c r="J685">
        <v>154489</v>
      </c>
      <c r="K685">
        <v>128298</v>
      </c>
      <c r="L685">
        <v>95069.2</v>
      </c>
      <c r="M685">
        <v>18477.5</v>
      </c>
      <c r="N685">
        <v>10385</v>
      </c>
      <c r="O685">
        <v>5533.07</v>
      </c>
      <c r="P685">
        <v>1268.22</v>
      </c>
      <c r="Q685">
        <v>707.66099999999994</v>
      </c>
      <c r="R685">
        <v>0</v>
      </c>
    </row>
    <row r="686" spans="1:18" x14ac:dyDescent="0.2">
      <c r="A686">
        <v>680</v>
      </c>
      <c r="B686" t="s">
        <v>201</v>
      </c>
      <c r="C686">
        <v>2017</v>
      </c>
      <c r="D686">
        <v>0</v>
      </c>
      <c r="E686">
        <v>1781.91</v>
      </c>
      <c r="F686">
        <v>31492.9</v>
      </c>
      <c r="G686">
        <v>543164</v>
      </c>
      <c r="H686">
        <v>913166</v>
      </c>
      <c r="I686">
        <v>222596</v>
      </c>
      <c r="J686">
        <v>154728</v>
      </c>
      <c r="K686">
        <v>119822</v>
      </c>
      <c r="L686">
        <v>86430</v>
      </c>
      <c r="M686">
        <v>12078.2</v>
      </c>
      <c r="N686">
        <v>8141.96</v>
      </c>
      <c r="O686">
        <v>6061.83</v>
      </c>
      <c r="P686">
        <v>0</v>
      </c>
      <c r="Q686">
        <v>0</v>
      </c>
      <c r="R686">
        <v>0</v>
      </c>
    </row>
    <row r="687" spans="1:18" x14ac:dyDescent="0.2">
      <c r="A687">
        <v>681</v>
      </c>
      <c r="B687" t="s">
        <v>201</v>
      </c>
      <c r="C687">
        <v>2017</v>
      </c>
      <c r="D687">
        <v>0</v>
      </c>
      <c r="E687">
        <v>2368.6999999999998</v>
      </c>
      <c r="F687">
        <v>27842.7</v>
      </c>
      <c r="G687">
        <v>570815</v>
      </c>
      <c r="H687">
        <v>866842</v>
      </c>
      <c r="I687">
        <v>235577</v>
      </c>
      <c r="J687">
        <v>150574</v>
      </c>
      <c r="K687">
        <v>120210</v>
      </c>
      <c r="L687">
        <v>89631.5</v>
      </c>
      <c r="M687">
        <v>21804.400000000001</v>
      </c>
      <c r="N687">
        <v>5575.31</v>
      </c>
      <c r="O687">
        <v>4124.38</v>
      </c>
      <c r="P687">
        <v>1063.8</v>
      </c>
      <c r="Q687">
        <v>0</v>
      </c>
      <c r="R687">
        <v>342.86900000000003</v>
      </c>
    </row>
    <row r="688" spans="1:18" x14ac:dyDescent="0.2">
      <c r="A688">
        <v>682</v>
      </c>
      <c r="B688" t="s">
        <v>201</v>
      </c>
      <c r="C688">
        <v>2017</v>
      </c>
      <c r="D688">
        <v>0</v>
      </c>
      <c r="E688">
        <v>3025.13</v>
      </c>
      <c r="F688">
        <v>29995.5</v>
      </c>
      <c r="G688">
        <v>566492</v>
      </c>
      <c r="H688">
        <v>878643</v>
      </c>
      <c r="I688">
        <v>217070</v>
      </c>
      <c r="J688">
        <v>136518</v>
      </c>
      <c r="K688">
        <v>132211</v>
      </c>
      <c r="L688">
        <v>91098.4</v>
      </c>
      <c r="M688">
        <v>24219.7</v>
      </c>
      <c r="N688">
        <v>11040.1</v>
      </c>
      <c r="O688">
        <v>6568.52</v>
      </c>
      <c r="P688">
        <v>0</v>
      </c>
      <c r="Q688">
        <v>0</v>
      </c>
      <c r="R688">
        <v>190.119</v>
      </c>
    </row>
    <row r="689" spans="1:18" x14ac:dyDescent="0.2">
      <c r="A689">
        <v>683</v>
      </c>
      <c r="B689" t="s">
        <v>201</v>
      </c>
      <c r="C689">
        <v>2017</v>
      </c>
      <c r="D689">
        <v>0</v>
      </c>
      <c r="E689">
        <v>6730.62</v>
      </c>
      <c r="F689">
        <v>30897</v>
      </c>
      <c r="G689">
        <v>519462</v>
      </c>
      <c r="H689">
        <v>908009</v>
      </c>
      <c r="I689">
        <v>219135</v>
      </c>
      <c r="J689">
        <v>142847</v>
      </c>
      <c r="K689">
        <v>128416</v>
      </c>
      <c r="L689">
        <v>100969</v>
      </c>
      <c r="M689">
        <v>19486.5</v>
      </c>
      <c r="N689">
        <v>17550.900000000001</v>
      </c>
      <c r="O689">
        <v>3036.63</v>
      </c>
      <c r="P689">
        <v>2921.11</v>
      </c>
      <c r="Q689">
        <v>0</v>
      </c>
      <c r="R689">
        <v>0</v>
      </c>
    </row>
    <row r="690" spans="1:18" x14ac:dyDescent="0.2">
      <c r="A690">
        <v>684</v>
      </c>
      <c r="B690" t="s">
        <v>201</v>
      </c>
      <c r="C690">
        <v>2017</v>
      </c>
      <c r="D690">
        <v>0</v>
      </c>
      <c r="E690">
        <v>23.571300000000001</v>
      </c>
      <c r="F690">
        <v>22985.599999999999</v>
      </c>
      <c r="G690">
        <v>569224</v>
      </c>
      <c r="H690">
        <v>891976</v>
      </c>
      <c r="I690">
        <v>199009</v>
      </c>
      <c r="J690">
        <v>150016</v>
      </c>
      <c r="K690">
        <v>123291</v>
      </c>
      <c r="L690">
        <v>97173.2</v>
      </c>
      <c r="M690">
        <v>25907.5</v>
      </c>
      <c r="N690">
        <v>11468.3</v>
      </c>
      <c r="O690">
        <v>5664.85</v>
      </c>
      <c r="P690">
        <v>863.16399999999999</v>
      </c>
      <c r="Q690">
        <v>184.553</v>
      </c>
      <c r="R690">
        <v>0</v>
      </c>
    </row>
    <row r="691" spans="1:18" x14ac:dyDescent="0.2">
      <c r="A691">
        <v>685</v>
      </c>
      <c r="B691" t="s">
        <v>201</v>
      </c>
      <c r="C691">
        <v>2017</v>
      </c>
      <c r="D691">
        <v>0</v>
      </c>
      <c r="E691">
        <v>4372.32</v>
      </c>
      <c r="F691">
        <v>20838.099999999999</v>
      </c>
      <c r="G691">
        <v>548052</v>
      </c>
      <c r="H691">
        <v>885079</v>
      </c>
      <c r="I691">
        <v>212485</v>
      </c>
      <c r="J691">
        <v>159835</v>
      </c>
      <c r="K691">
        <v>127053</v>
      </c>
      <c r="L691">
        <v>100678</v>
      </c>
      <c r="M691">
        <v>23595.9</v>
      </c>
      <c r="N691">
        <v>5411.08</v>
      </c>
      <c r="O691">
        <v>7615.67</v>
      </c>
      <c r="P691">
        <v>0</v>
      </c>
      <c r="Q691">
        <v>0</v>
      </c>
      <c r="R691">
        <v>0</v>
      </c>
    </row>
    <row r="692" spans="1:18" x14ac:dyDescent="0.2">
      <c r="A692">
        <v>686</v>
      </c>
      <c r="B692" t="s">
        <v>201</v>
      </c>
      <c r="C692">
        <v>2017</v>
      </c>
      <c r="D692">
        <v>0</v>
      </c>
      <c r="E692">
        <v>280.96899999999999</v>
      </c>
      <c r="F692">
        <v>31398.799999999999</v>
      </c>
      <c r="G692">
        <v>564258</v>
      </c>
      <c r="H692">
        <v>872040</v>
      </c>
      <c r="I692">
        <v>221159</v>
      </c>
      <c r="J692">
        <v>128311</v>
      </c>
      <c r="K692">
        <v>162373</v>
      </c>
      <c r="L692">
        <v>86232.3</v>
      </c>
      <c r="M692">
        <v>19022.5</v>
      </c>
      <c r="N692">
        <v>10619.6</v>
      </c>
      <c r="O692">
        <v>4414.3900000000003</v>
      </c>
      <c r="P692">
        <v>0</v>
      </c>
      <c r="Q692">
        <v>0</v>
      </c>
      <c r="R692">
        <v>0</v>
      </c>
    </row>
    <row r="693" spans="1:18" x14ac:dyDescent="0.2">
      <c r="A693">
        <v>687</v>
      </c>
      <c r="B693" t="s">
        <v>201</v>
      </c>
      <c r="C693">
        <v>2017</v>
      </c>
      <c r="D693">
        <v>0</v>
      </c>
      <c r="E693">
        <v>59.0989</v>
      </c>
      <c r="F693">
        <v>29019.9</v>
      </c>
      <c r="G693">
        <v>560331</v>
      </c>
      <c r="H693">
        <v>869103</v>
      </c>
      <c r="I693">
        <v>219030</v>
      </c>
      <c r="J693">
        <v>148246</v>
      </c>
      <c r="K693">
        <v>141186</v>
      </c>
      <c r="L693">
        <v>92590.2</v>
      </c>
      <c r="M693">
        <v>14414.4</v>
      </c>
      <c r="N693">
        <v>6799.46</v>
      </c>
      <c r="O693">
        <v>6694.69</v>
      </c>
      <c r="P693">
        <v>0</v>
      </c>
      <c r="Q693">
        <v>0</v>
      </c>
      <c r="R693">
        <v>189.04</v>
      </c>
    </row>
    <row r="694" spans="1:18" x14ac:dyDescent="0.2">
      <c r="A694">
        <v>688</v>
      </c>
      <c r="B694" t="s">
        <v>201</v>
      </c>
      <c r="C694">
        <v>2017</v>
      </c>
      <c r="D694">
        <v>0</v>
      </c>
      <c r="E694">
        <v>1730.73</v>
      </c>
      <c r="F694">
        <v>21894.799999999999</v>
      </c>
      <c r="G694">
        <v>550781</v>
      </c>
      <c r="H694">
        <v>909930</v>
      </c>
      <c r="I694">
        <v>199289</v>
      </c>
      <c r="J694">
        <v>150830</v>
      </c>
      <c r="K694">
        <v>122022</v>
      </c>
      <c r="L694">
        <v>101964</v>
      </c>
      <c r="M694">
        <v>24974.9</v>
      </c>
      <c r="N694">
        <v>7068.83</v>
      </c>
      <c r="O694">
        <v>3827.45</v>
      </c>
      <c r="P694">
        <v>1690.74</v>
      </c>
      <c r="Q694">
        <v>104.63800000000001</v>
      </c>
      <c r="R694">
        <v>0</v>
      </c>
    </row>
    <row r="695" spans="1:18" x14ac:dyDescent="0.2">
      <c r="A695">
        <v>689</v>
      </c>
      <c r="B695" t="s">
        <v>201</v>
      </c>
      <c r="C695">
        <v>2017</v>
      </c>
      <c r="D695">
        <v>0</v>
      </c>
      <c r="E695">
        <v>807.87699999999995</v>
      </c>
      <c r="F695">
        <v>27286.799999999999</v>
      </c>
      <c r="G695">
        <v>562914</v>
      </c>
      <c r="H695">
        <v>871011</v>
      </c>
      <c r="I695">
        <v>229512</v>
      </c>
      <c r="J695">
        <v>149214</v>
      </c>
      <c r="K695">
        <v>122824</v>
      </c>
      <c r="L695">
        <v>96039.5</v>
      </c>
      <c r="M695">
        <v>21734.6</v>
      </c>
      <c r="N695">
        <v>8938.5300000000007</v>
      </c>
      <c r="O695">
        <v>5148.68</v>
      </c>
      <c r="P695">
        <v>0</v>
      </c>
      <c r="Q695">
        <v>675.61699999999996</v>
      </c>
      <c r="R695">
        <v>128.16499999999999</v>
      </c>
    </row>
    <row r="696" spans="1:18" x14ac:dyDescent="0.2">
      <c r="A696">
        <v>690</v>
      </c>
      <c r="B696" t="s">
        <v>201</v>
      </c>
      <c r="C696">
        <v>2017</v>
      </c>
      <c r="D696">
        <v>0</v>
      </c>
      <c r="E696">
        <v>2625.7</v>
      </c>
      <c r="F696">
        <v>30457</v>
      </c>
      <c r="G696">
        <v>547945</v>
      </c>
      <c r="H696">
        <v>859389</v>
      </c>
      <c r="I696">
        <v>238252</v>
      </c>
      <c r="J696">
        <v>154932</v>
      </c>
      <c r="K696">
        <v>133075</v>
      </c>
      <c r="L696">
        <v>86578.7</v>
      </c>
      <c r="M696">
        <v>30905.4</v>
      </c>
      <c r="N696">
        <v>7827.71</v>
      </c>
      <c r="O696">
        <v>5249.65</v>
      </c>
      <c r="P696">
        <v>0</v>
      </c>
      <c r="Q696">
        <v>599.57500000000005</v>
      </c>
      <c r="R696">
        <v>460.47699999999998</v>
      </c>
    </row>
    <row r="697" spans="1:18" x14ac:dyDescent="0.2">
      <c r="A697">
        <v>691</v>
      </c>
      <c r="B697" t="s">
        <v>201</v>
      </c>
      <c r="C697">
        <v>2017</v>
      </c>
      <c r="D697">
        <v>0</v>
      </c>
      <c r="E697">
        <v>11.6516</v>
      </c>
      <c r="F697">
        <v>40900.9</v>
      </c>
      <c r="G697">
        <v>519541</v>
      </c>
      <c r="H697">
        <v>917178</v>
      </c>
      <c r="I697">
        <v>219154</v>
      </c>
      <c r="J697">
        <v>151347</v>
      </c>
      <c r="K697">
        <v>108716</v>
      </c>
      <c r="L697">
        <v>98007.4</v>
      </c>
      <c r="M697">
        <v>20145.8</v>
      </c>
      <c r="N697">
        <v>14966.1</v>
      </c>
      <c r="O697">
        <v>3058.91</v>
      </c>
      <c r="P697">
        <v>2492.91</v>
      </c>
      <c r="Q697">
        <v>149.02199999999999</v>
      </c>
      <c r="R697">
        <v>41.081099999999999</v>
      </c>
    </row>
    <row r="698" spans="1:18" x14ac:dyDescent="0.2">
      <c r="A698">
        <v>692</v>
      </c>
      <c r="B698" t="s">
        <v>201</v>
      </c>
      <c r="C698">
        <v>2017</v>
      </c>
      <c r="D698">
        <v>0</v>
      </c>
      <c r="E698">
        <v>926.95399999999995</v>
      </c>
      <c r="F698">
        <v>37748.300000000003</v>
      </c>
      <c r="G698">
        <v>531444</v>
      </c>
      <c r="H698">
        <v>902688</v>
      </c>
      <c r="I698">
        <v>231239</v>
      </c>
      <c r="J698">
        <v>157331</v>
      </c>
      <c r="K698">
        <v>103537</v>
      </c>
      <c r="L698">
        <v>96428</v>
      </c>
      <c r="M698">
        <v>25093.1</v>
      </c>
      <c r="N698">
        <v>6300.35</v>
      </c>
      <c r="O698">
        <v>3068.77</v>
      </c>
      <c r="P698">
        <v>1670.01</v>
      </c>
      <c r="Q698">
        <v>0</v>
      </c>
      <c r="R698">
        <v>0</v>
      </c>
    </row>
    <row r="699" spans="1:18" x14ac:dyDescent="0.2">
      <c r="A699">
        <v>693</v>
      </c>
      <c r="B699" t="s">
        <v>201</v>
      </c>
      <c r="C699">
        <v>2017</v>
      </c>
      <c r="D699">
        <v>0</v>
      </c>
      <c r="E699">
        <v>2728.32</v>
      </c>
      <c r="F699">
        <v>28971.1</v>
      </c>
      <c r="G699">
        <v>588453</v>
      </c>
      <c r="H699">
        <v>868174</v>
      </c>
      <c r="I699">
        <v>193950</v>
      </c>
      <c r="J699">
        <v>126119</v>
      </c>
      <c r="K699">
        <v>130696</v>
      </c>
      <c r="L699">
        <v>115904</v>
      </c>
      <c r="M699">
        <v>24270.9</v>
      </c>
      <c r="N699">
        <v>5940.51</v>
      </c>
      <c r="O699">
        <v>4444.38</v>
      </c>
      <c r="P699">
        <v>0</v>
      </c>
      <c r="Q699">
        <v>707.19500000000005</v>
      </c>
      <c r="R699">
        <v>0</v>
      </c>
    </row>
    <row r="700" spans="1:18" x14ac:dyDescent="0.2">
      <c r="A700">
        <v>694</v>
      </c>
      <c r="B700" t="s">
        <v>201</v>
      </c>
      <c r="C700">
        <v>2017</v>
      </c>
      <c r="D700">
        <v>0</v>
      </c>
      <c r="E700">
        <v>2855.85</v>
      </c>
      <c r="F700">
        <v>39473.800000000003</v>
      </c>
      <c r="G700">
        <v>566312</v>
      </c>
      <c r="H700">
        <v>880085</v>
      </c>
      <c r="I700">
        <v>214796</v>
      </c>
      <c r="J700">
        <v>144283</v>
      </c>
      <c r="K700">
        <v>118373</v>
      </c>
      <c r="L700">
        <v>103761</v>
      </c>
      <c r="M700">
        <v>17254.5</v>
      </c>
      <c r="N700">
        <v>8138.04</v>
      </c>
      <c r="O700">
        <v>4005.05</v>
      </c>
      <c r="P700">
        <v>1150.1199999999999</v>
      </c>
      <c r="Q700">
        <v>161.91900000000001</v>
      </c>
      <c r="R700">
        <v>373.745</v>
      </c>
    </row>
    <row r="701" spans="1:18" x14ac:dyDescent="0.2">
      <c r="A701">
        <v>695</v>
      </c>
      <c r="B701" t="s">
        <v>201</v>
      </c>
      <c r="C701">
        <v>2017</v>
      </c>
      <c r="D701">
        <v>0</v>
      </c>
      <c r="E701">
        <v>2172.35</v>
      </c>
      <c r="F701">
        <v>22386.9</v>
      </c>
      <c r="G701">
        <v>554557</v>
      </c>
      <c r="H701">
        <v>911609</v>
      </c>
      <c r="I701">
        <v>225948</v>
      </c>
      <c r="J701">
        <v>127551</v>
      </c>
      <c r="K701">
        <v>135595</v>
      </c>
      <c r="L701">
        <v>81472.3</v>
      </c>
      <c r="M701">
        <v>22297.7</v>
      </c>
      <c r="N701">
        <v>14670.6</v>
      </c>
      <c r="O701">
        <v>2432.04</v>
      </c>
      <c r="P701">
        <v>545.178</v>
      </c>
      <c r="Q701">
        <v>533.56600000000003</v>
      </c>
      <c r="R701">
        <v>0</v>
      </c>
    </row>
    <row r="702" spans="1:18" x14ac:dyDescent="0.2">
      <c r="A702">
        <v>696</v>
      </c>
      <c r="B702" t="s">
        <v>201</v>
      </c>
      <c r="C702">
        <v>2017</v>
      </c>
      <c r="D702">
        <v>0</v>
      </c>
      <c r="E702">
        <v>1707.53</v>
      </c>
      <c r="F702">
        <v>40818</v>
      </c>
      <c r="G702">
        <v>545589</v>
      </c>
      <c r="H702">
        <v>909869</v>
      </c>
      <c r="I702">
        <v>212384</v>
      </c>
      <c r="J702">
        <v>152285</v>
      </c>
      <c r="K702">
        <v>118660</v>
      </c>
      <c r="L702">
        <v>82815.199999999997</v>
      </c>
      <c r="M702">
        <v>21178.799999999999</v>
      </c>
      <c r="N702">
        <v>7151.24</v>
      </c>
      <c r="O702">
        <v>3771.92</v>
      </c>
      <c r="P702">
        <v>972.3</v>
      </c>
      <c r="Q702">
        <v>596.84</v>
      </c>
      <c r="R702">
        <v>0</v>
      </c>
    </row>
    <row r="703" spans="1:18" x14ac:dyDescent="0.2">
      <c r="A703">
        <v>697</v>
      </c>
      <c r="B703" t="s">
        <v>201</v>
      </c>
      <c r="C703">
        <v>2017</v>
      </c>
      <c r="D703">
        <v>0</v>
      </c>
      <c r="E703">
        <v>3043.26</v>
      </c>
      <c r="F703">
        <v>26781.599999999999</v>
      </c>
      <c r="G703">
        <v>561415</v>
      </c>
      <c r="H703">
        <v>891211</v>
      </c>
      <c r="I703">
        <v>219418</v>
      </c>
      <c r="J703">
        <v>141325</v>
      </c>
      <c r="K703">
        <v>110680</v>
      </c>
      <c r="L703">
        <v>104951</v>
      </c>
      <c r="M703">
        <v>17638.599999999999</v>
      </c>
      <c r="N703">
        <v>8360.2900000000009</v>
      </c>
      <c r="O703">
        <v>6154.99</v>
      </c>
      <c r="P703">
        <v>0</v>
      </c>
      <c r="Q703">
        <v>770.90700000000004</v>
      </c>
      <c r="R703">
        <v>0</v>
      </c>
    </row>
    <row r="704" spans="1:18" x14ac:dyDescent="0.2">
      <c r="A704">
        <v>698</v>
      </c>
      <c r="B704" t="s">
        <v>201</v>
      </c>
      <c r="C704">
        <v>2017</v>
      </c>
      <c r="D704">
        <v>0</v>
      </c>
      <c r="E704">
        <v>728.55799999999999</v>
      </c>
      <c r="F704">
        <v>31780.3</v>
      </c>
      <c r="G704">
        <v>569070</v>
      </c>
      <c r="H704">
        <v>886099</v>
      </c>
      <c r="I704">
        <v>241323</v>
      </c>
      <c r="J704">
        <v>122271</v>
      </c>
      <c r="K704">
        <v>107833</v>
      </c>
      <c r="L704">
        <v>104186</v>
      </c>
      <c r="M704">
        <v>16273.6</v>
      </c>
      <c r="N704">
        <v>2827.35</v>
      </c>
      <c r="O704">
        <v>9247.59</v>
      </c>
      <c r="P704">
        <v>983.88300000000004</v>
      </c>
      <c r="Q704">
        <v>0</v>
      </c>
      <c r="R704">
        <v>0</v>
      </c>
    </row>
    <row r="705" spans="1:18" x14ac:dyDescent="0.2">
      <c r="A705">
        <v>699</v>
      </c>
      <c r="B705" t="s">
        <v>201</v>
      </c>
      <c r="C705">
        <v>2017</v>
      </c>
      <c r="D705">
        <v>0</v>
      </c>
      <c r="E705">
        <v>3485.05</v>
      </c>
      <c r="F705">
        <v>20580.900000000001</v>
      </c>
      <c r="G705">
        <v>563516</v>
      </c>
      <c r="H705">
        <v>890451</v>
      </c>
      <c r="I705">
        <v>226276</v>
      </c>
      <c r="J705">
        <v>131119</v>
      </c>
      <c r="K705">
        <v>102817</v>
      </c>
      <c r="L705">
        <v>105768</v>
      </c>
      <c r="M705">
        <v>34020</v>
      </c>
      <c r="N705">
        <v>9652.92</v>
      </c>
      <c r="O705">
        <v>4039.43</v>
      </c>
      <c r="P705">
        <v>0</v>
      </c>
      <c r="Q705">
        <v>708.56100000000004</v>
      </c>
      <c r="R705">
        <v>0</v>
      </c>
    </row>
    <row r="706" spans="1:18" x14ac:dyDescent="0.2">
      <c r="A706">
        <v>700</v>
      </c>
      <c r="B706" t="s">
        <v>201</v>
      </c>
      <c r="C706">
        <v>2017</v>
      </c>
      <c r="D706">
        <v>0</v>
      </c>
      <c r="E706">
        <v>1695.61</v>
      </c>
      <c r="F706">
        <v>38452.9</v>
      </c>
      <c r="G706">
        <v>588712</v>
      </c>
      <c r="H706">
        <v>859799</v>
      </c>
      <c r="I706">
        <v>202634</v>
      </c>
      <c r="J706">
        <v>145057</v>
      </c>
      <c r="K706">
        <v>124949</v>
      </c>
      <c r="L706">
        <v>99912.4</v>
      </c>
      <c r="M706">
        <v>18447</v>
      </c>
      <c r="N706">
        <v>6524.72</v>
      </c>
      <c r="O706">
        <v>7140.53</v>
      </c>
      <c r="P706">
        <v>0</v>
      </c>
      <c r="Q706">
        <v>478.50900000000001</v>
      </c>
      <c r="R706">
        <v>0</v>
      </c>
    </row>
    <row r="707" spans="1:18" x14ac:dyDescent="0.2">
      <c r="A707">
        <v>701</v>
      </c>
      <c r="B707" t="s">
        <v>201</v>
      </c>
      <c r="C707">
        <v>2017</v>
      </c>
      <c r="D707">
        <v>0</v>
      </c>
      <c r="E707">
        <v>812.53700000000003</v>
      </c>
      <c r="F707">
        <v>30077.599999999999</v>
      </c>
      <c r="G707">
        <v>526064</v>
      </c>
      <c r="H707">
        <v>905674</v>
      </c>
      <c r="I707">
        <v>197937</v>
      </c>
      <c r="J707">
        <v>159035</v>
      </c>
      <c r="K707">
        <v>134154</v>
      </c>
      <c r="L707">
        <v>91577.1</v>
      </c>
      <c r="M707">
        <v>29861.599999999999</v>
      </c>
      <c r="N707">
        <v>9207.58</v>
      </c>
      <c r="O707">
        <v>7624.3</v>
      </c>
      <c r="P707">
        <v>0</v>
      </c>
      <c r="Q707">
        <v>0</v>
      </c>
      <c r="R707">
        <v>414.71800000000002</v>
      </c>
    </row>
    <row r="708" spans="1:18" x14ac:dyDescent="0.2">
      <c r="A708">
        <v>702</v>
      </c>
      <c r="B708" t="s">
        <v>201</v>
      </c>
      <c r="C708">
        <v>2017</v>
      </c>
      <c r="D708">
        <v>0</v>
      </c>
      <c r="E708">
        <v>1481.74</v>
      </c>
      <c r="F708">
        <v>33368.9</v>
      </c>
      <c r="G708">
        <v>541539</v>
      </c>
      <c r="H708">
        <v>923484</v>
      </c>
      <c r="I708">
        <v>219123</v>
      </c>
      <c r="J708">
        <v>127749</v>
      </c>
      <c r="K708">
        <v>127908</v>
      </c>
      <c r="L708">
        <v>90121.4</v>
      </c>
      <c r="M708">
        <v>21816.5</v>
      </c>
      <c r="N708">
        <v>7025.6</v>
      </c>
      <c r="O708">
        <v>5529.24</v>
      </c>
      <c r="P708">
        <v>0</v>
      </c>
      <c r="Q708">
        <v>0</v>
      </c>
      <c r="R708">
        <v>0</v>
      </c>
    </row>
    <row r="709" spans="1:18" x14ac:dyDescent="0.2">
      <c r="A709">
        <v>703</v>
      </c>
      <c r="B709" t="s">
        <v>201</v>
      </c>
      <c r="C709">
        <v>2017</v>
      </c>
      <c r="D709">
        <v>0</v>
      </c>
      <c r="E709">
        <v>393.435</v>
      </c>
      <c r="F709">
        <v>26246.1</v>
      </c>
      <c r="G709">
        <v>581594</v>
      </c>
      <c r="H709">
        <v>889515</v>
      </c>
      <c r="I709">
        <v>186819</v>
      </c>
      <c r="J709">
        <v>144744</v>
      </c>
      <c r="K709">
        <v>133784</v>
      </c>
      <c r="L709">
        <v>111941</v>
      </c>
      <c r="M709">
        <v>10632.9</v>
      </c>
      <c r="N709">
        <v>8966.92</v>
      </c>
      <c r="O709">
        <v>3959.55</v>
      </c>
      <c r="P709">
        <v>358.51600000000002</v>
      </c>
      <c r="Q709">
        <v>0</v>
      </c>
      <c r="R709">
        <v>328.779</v>
      </c>
    </row>
    <row r="710" spans="1:18" x14ac:dyDescent="0.2">
      <c r="A710">
        <v>704</v>
      </c>
      <c r="B710" t="s">
        <v>201</v>
      </c>
      <c r="C710">
        <v>2017</v>
      </c>
      <c r="D710">
        <v>0</v>
      </c>
      <c r="E710">
        <v>901.72900000000004</v>
      </c>
      <c r="F710">
        <v>17684.900000000001</v>
      </c>
      <c r="G710">
        <v>565532</v>
      </c>
      <c r="H710">
        <v>905686</v>
      </c>
      <c r="I710">
        <v>219602</v>
      </c>
      <c r="J710">
        <v>142206</v>
      </c>
      <c r="K710">
        <v>124524</v>
      </c>
      <c r="L710">
        <v>72968.5</v>
      </c>
      <c r="M710">
        <v>25411.200000000001</v>
      </c>
      <c r="N710">
        <v>11229.7</v>
      </c>
      <c r="O710">
        <v>10588.9</v>
      </c>
      <c r="P710">
        <v>1314.16</v>
      </c>
      <c r="Q710">
        <v>0</v>
      </c>
      <c r="R710">
        <v>425.09699999999998</v>
      </c>
    </row>
    <row r="711" spans="1:18" x14ac:dyDescent="0.2">
      <c r="A711">
        <v>705</v>
      </c>
      <c r="B711" t="s">
        <v>201</v>
      </c>
      <c r="C711">
        <v>2017</v>
      </c>
      <c r="D711">
        <v>0</v>
      </c>
      <c r="E711">
        <v>2163.1999999999998</v>
      </c>
      <c r="F711">
        <v>28464.5</v>
      </c>
      <c r="G711">
        <v>555484</v>
      </c>
      <c r="H711">
        <v>894771</v>
      </c>
      <c r="I711">
        <v>215807</v>
      </c>
      <c r="J711">
        <v>143595</v>
      </c>
      <c r="K711">
        <v>118153</v>
      </c>
      <c r="L711">
        <v>101715</v>
      </c>
      <c r="M711">
        <v>19050.400000000001</v>
      </c>
      <c r="N711">
        <v>11582.9</v>
      </c>
      <c r="O711">
        <v>3958.37</v>
      </c>
      <c r="P711">
        <v>576.71299999999997</v>
      </c>
      <c r="Q711">
        <v>0</v>
      </c>
      <c r="R711">
        <v>0</v>
      </c>
    </row>
    <row r="712" spans="1:18" x14ac:dyDescent="0.2">
      <c r="A712">
        <v>706</v>
      </c>
      <c r="B712" t="s">
        <v>201</v>
      </c>
      <c r="C712">
        <v>2017</v>
      </c>
      <c r="D712">
        <v>0</v>
      </c>
      <c r="E712">
        <v>2025.64</v>
      </c>
      <c r="F712">
        <v>22006.7</v>
      </c>
      <c r="G712">
        <v>530871</v>
      </c>
      <c r="H712">
        <v>919155</v>
      </c>
      <c r="I712">
        <v>235918</v>
      </c>
      <c r="J712">
        <v>138251</v>
      </c>
      <c r="K712">
        <v>122175</v>
      </c>
      <c r="L712">
        <v>93757</v>
      </c>
      <c r="M712">
        <v>22742</v>
      </c>
      <c r="N712">
        <v>3289.64</v>
      </c>
      <c r="O712">
        <v>6025.78</v>
      </c>
      <c r="P712">
        <v>0</v>
      </c>
      <c r="Q712">
        <v>347.73599999999999</v>
      </c>
      <c r="R712">
        <v>403.54599999999999</v>
      </c>
    </row>
    <row r="713" spans="1:18" x14ac:dyDescent="0.2">
      <c r="A713">
        <v>707</v>
      </c>
      <c r="B713" t="s">
        <v>201</v>
      </c>
      <c r="C713">
        <v>2017</v>
      </c>
      <c r="D713">
        <v>0</v>
      </c>
      <c r="E713">
        <v>1335.41</v>
      </c>
      <c r="F713">
        <v>27987.4</v>
      </c>
      <c r="G713">
        <v>580091</v>
      </c>
      <c r="H713">
        <v>880898</v>
      </c>
      <c r="I713">
        <v>216846</v>
      </c>
      <c r="J713">
        <v>153218</v>
      </c>
      <c r="K713">
        <v>98649.7</v>
      </c>
      <c r="L713">
        <v>95019.3</v>
      </c>
      <c r="M713">
        <v>24023.9</v>
      </c>
      <c r="N713">
        <v>8086.86</v>
      </c>
      <c r="O713">
        <v>6081.57</v>
      </c>
      <c r="P713">
        <v>1655.65</v>
      </c>
      <c r="Q713">
        <v>677.52300000000002</v>
      </c>
      <c r="R713">
        <v>423.44400000000002</v>
      </c>
    </row>
    <row r="714" spans="1:18" x14ac:dyDescent="0.2">
      <c r="A714">
        <v>708</v>
      </c>
      <c r="B714" t="s">
        <v>201</v>
      </c>
      <c r="C714">
        <v>2017</v>
      </c>
      <c r="D714">
        <v>0</v>
      </c>
      <c r="E714">
        <v>2897.57</v>
      </c>
      <c r="F714">
        <v>25744</v>
      </c>
      <c r="G714">
        <v>571760</v>
      </c>
      <c r="H714">
        <v>851400</v>
      </c>
      <c r="I714">
        <v>240565</v>
      </c>
      <c r="J714">
        <v>143836</v>
      </c>
      <c r="K714">
        <v>136560</v>
      </c>
      <c r="L714">
        <v>103537</v>
      </c>
      <c r="M714">
        <v>15071.1</v>
      </c>
      <c r="N714">
        <v>4675.3100000000004</v>
      </c>
      <c r="O714">
        <v>6218.66</v>
      </c>
      <c r="P714">
        <v>0</v>
      </c>
      <c r="Q714">
        <v>0</v>
      </c>
      <c r="R714">
        <v>237.661</v>
      </c>
    </row>
    <row r="715" spans="1:18" x14ac:dyDescent="0.2">
      <c r="A715">
        <v>709</v>
      </c>
      <c r="B715" t="s">
        <v>201</v>
      </c>
      <c r="C715">
        <v>2017</v>
      </c>
      <c r="D715">
        <v>0</v>
      </c>
      <c r="E715">
        <v>3646.76</v>
      </c>
      <c r="F715">
        <v>30808</v>
      </c>
      <c r="G715">
        <v>537631</v>
      </c>
      <c r="H715">
        <v>929538</v>
      </c>
      <c r="I715">
        <v>205916</v>
      </c>
      <c r="J715">
        <v>127813</v>
      </c>
      <c r="K715">
        <v>124744</v>
      </c>
      <c r="L715">
        <v>88807.8</v>
      </c>
      <c r="M715">
        <v>26805.8</v>
      </c>
      <c r="N715">
        <v>7429.29</v>
      </c>
      <c r="O715">
        <v>10149.9</v>
      </c>
      <c r="P715">
        <v>1197.0899999999999</v>
      </c>
      <c r="Q715">
        <v>0</v>
      </c>
      <c r="R715">
        <v>0</v>
      </c>
    </row>
    <row r="716" spans="1:18" x14ac:dyDescent="0.2">
      <c r="A716">
        <v>710</v>
      </c>
      <c r="B716" t="s">
        <v>201</v>
      </c>
      <c r="C716">
        <v>2017</v>
      </c>
      <c r="D716">
        <v>0</v>
      </c>
      <c r="E716">
        <v>2384.7199999999998</v>
      </c>
      <c r="F716">
        <v>38724.199999999997</v>
      </c>
      <c r="G716">
        <v>568394</v>
      </c>
      <c r="H716">
        <v>897335</v>
      </c>
      <c r="I716">
        <v>194439</v>
      </c>
      <c r="J716">
        <v>125720</v>
      </c>
      <c r="K716">
        <v>133898</v>
      </c>
      <c r="L716">
        <v>88417.4</v>
      </c>
      <c r="M716">
        <v>22459.7</v>
      </c>
      <c r="N716">
        <v>11574.4</v>
      </c>
      <c r="O716">
        <v>9184.48</v>
      </c>
      <c r="P716">
        <v>2320.4699999999998</v>
      </c>
      <c r="Q716">
        <v>0</v>
      </c>
      <c r="R716">
        <v>402.6</v>
      </c>
    </row>
    <row r="717" spans="1:18" x14ac:dyDescent="0.2">
      <c r="A717">
        <v>711</v>
      </c>
      <c r="B717" t="s">
        <v>201</v>
      </c>
      <c r="C717">
        <v>2017</v>
      </c>
      <c r="D717">
        <v>0</v>
      </c>
      <c r="E717">
        <v>1068</v>
      </c>
      <c r="F717">
        <v>25768.799999999999</v>
      </c>
      <c r="G717">
        <v>589573</v>
      </c>
      <c r="H717">
        <v>863988</v>
      </c>
      <c r="I717">
        <v>212906</v>
      </c>
      <c r="J717">
        <v>141470</v>
      </c>
      <c r="K717">
        <v>121796</v>
      </c>
      <c r="L717">
        <v>109892</v>
      </c>
      <c r="M717">
        <v>22131.599999999999</v>
      </c>
      <c r="N717">
        <v>6696.07</v>
      </c>
      <c r="O717">
        <v>7343.3</v>
      </c>
      <c r="P717">
        <v>602.02</v>
      </c>
      <c r="Q717">
        <v>0</v>
      </c>
      <c r="R717">
        <v>339.64499999999998</v>
      </c>
    </row>
    <row r="718" spans="1:18" x14ac:dyDescent="0.2">
      <c r="A718">
        <v>712</v>
      </c>
      <c r="B718" t="s">
        <v>201</v>
      </c>
      <c r="C718">
        <v>2017</v>
      </c>
      <c r="D718">
        <v>0</v>
      </c>
      <c r="E718">
        <v>1234.8599999999999</v>
      </c>
      <c r="F718">
        <v>27500.7</v>
      </c>
      <c r="G718">
        <v>563702</v>
      </c>
      <c r="H718">
        <v>879562</v>
      </c>
      <c r="I718">
        <v>219286</v>
      </c>
      <c r="J718">
        <v>157943</v>
      </c>
      <c r="K718">
        <v>119590</v>
      </c>
      <c r="L718">
        <v>84528.3</v>
      </c>
      <c r="M718">
        <v>23919.599999999999</v>
      </c>
      <c r="N718">
        <v>7273.77</v>
      </c>
      <c r="O718">
        <v>6181.22</v>
      </c>
      <c r="P718">
        <v>1518</v>
      </c>
      <c r="Q718">
        <v>0</v>
      </c>
      <c r="R718">
        <v>0</v>
      </c>
    </row>
    <row r="719" spans="1:18" x14ac:dyDescent="0.2">
      <c r="A719">
        <v>713</v>
      </c>
      <c r="B719" t="s">
        <v>201</v>
      </c>
      <c r="C719">
        <v>2017</v>
      </c>
      <c r="D719">
        <v>0</v>
      </c>
      <c r="E719">
        <v>1474.96</v>
      </c>
      <c r="F719">
        <v>33585.800000000003</v>
      </c>
      <c r="G719">
        <v>526507</v>
      </c>
      <c r="H719">
        <v>959419</v>
      </c>
      <c r="I719">
        <v>184507</v>
      </c>
      <c r="J719">
        <v>140513</v>
      </c>
      <c r="K719">
        <v>127576</v>
      </c>
      <c r="L719">
        <v>94910.2</v>
      </c>
      <c r="M719">
        <v>22095.7</v>
      </c>
      <c r="N719">
        <v>7455.62</v>
      </c>
      <c r="O719">
        <v>3663.36</v>
      </c>
      <c r="P719">
        <v>1977.45</v>
      </c>
      <c r="Q719">
        <v>0</v>
      </c>
      <c r="R719">
        <v>97.524199999999993</v>
      </c>
    </row>
    <row r="720" spans="1:18" x14ac:dyDescent="0.2">
      <c r="A720">
        <v>714</v>
      </c>
      <c r="B720" t="s">
        <v>201</v>
      </c>
      <c r="C720">
        <v>2017</v>
      </c>
      <c r="D720">
        <v>0</v>
      </c>
      <c r="E720">
        <v>918.48800000000006</v>
      </c>
      <c r="F720">
        <v>21430.799999999999</v>
      </c>
      <c r="G720">
        <v>535608</v>
      </c>
      <c r="H720">
        <v>921945</v>
      </c>
      <c r="I720">
        <v>208991</v>
      </c>
      <c r="J720">
        <v>144251</v>
      </c>
      <c r="K720">
        <v>132113</v>
      </c>
      <c r="L720">
        <v>89065.8</v>
      </c>
      <c r="M720">
        <v>21174.799999999999</v>
      </c>
      <c r="N720">
        <v>9090.9599999999991</v>
      </c>
      <c r="O720">
        <v>5292.02</v>
      </c>
      <c r="P720">
        <v>1117.8699999999999</v>
      </c>
      <c r="Q720">
        <v>0</v>
      </c>
      <c r="R720">
        <v>459.98200000000003</v>
      </c>
    </row>
    <row r="721" spans="1:18" x14ac:dyDescent="0.2">
      <c r="A721">
        <v>715</v>
      </c>
      <c r="B721" t="s">
        <v>201</v>
      </c>
      <c r="C721">
        <v>2017</v>
      </c>
      <c r="D721">
        <v>0</v>
      </c>
      <c r="E721">
        <v>924.40800000000002</v>
      </c>
      <c r="F721">
        <v>29456.1</v>
      </c>
      <c r="G721">
        <v>549751</v>
      </c>
      <c r="H721">
        <v>893243</v>
      </c>
      <c r="I721">
        <v>220495</v>
      </c>
      <c r="J721">
        <v>136743</v>
      </c>
      <c r="K721">
        <v>132009</v>
      </c>
      <c r="L721">
        <v>92942.8</v>
      </c>
      <c r="M721">
        <v>24790</v>
      </c>
      <c r="N721">
        <v>6114.89</v>
      </c>
      <c r="O721">
        <v>5840.8</v>
      </c>
      <c r="P721">
        <v>0</v>
      </c>
      <c r="Q721">
        <v>665.75400000000002</v>
      </c>
      <c r="R721">
        <v>0</v>
      </c>
    </row>
    <row r="722" spans="1:18" x14ac:dyDescent="0.2">
      <c r="A722">
        <v>716</v>
      </c>
      <c r="B722" t="s">
        <v>201</v>
      </c>
      <c r="C722">
        <v>2017</v>
      </c>
      <c r="D722">
        <v>0</v>
      </c>
      <c r="E722">
        <v>35.3977</v>
      </c>
      <c r="F722">
        <v>25441.8</v>
      </c>
      <c r="G722">
        <v>569634</v>
      </c>
      <c r="H722">
        <v>874858</v>
      </c>
      <c r="I722">
        <v>194128</v>
      </c>
      <c r="J722">
        <v>171094</v>
      </c>
      <c r="K722">
        <v>112532</v>
      </c>
      <c r="L722">
        <v>115477</v>
      </c>
      <c r="M722">
        <v>21222.799999999999</v>
      </c>
      <c r="N722">
        <v>3950.87</v>
      </c>
      <c r="O722">
        <v>4557.16</v>
      </c>
      <c r="P722">
        <v>442.851</v>
      </c>
      <c r="Q722">
        <v>472.61700000000002</v>
      </c>
      <c r="R722">
        <v>0</v>
      </c>
    </row>
    <row r="723" spans="1:18" x14ac:dyDescent="0.2">
      <c r="A723">
        <v>717</v>
      </c>
      <c r="B723" t="s">
        <v>201</v>
      </c>
      <c r="C723">
        <v>2017</v>
      </c>
      <c r="D723">
        <v>0</v>
      </c>
      <c r="E723">
        <v>914.51</v>
      </c>
      <c r="F723">
        <v>35024.1</v>
      </c>
      <c r="G723">
        <v>554540</v>
      </c>
      <c r="H723">
        <v>905382</v>
      </c>
      <c r="I723">
        <v>197349</v>
      </c>
      <c r="J723">
        <v>135860</v>
      </c>
      <c r="K723">
        <v>128207</v>
      </c>
      <c r="L723">
        <v>93920.6</v>
      </c>
      <c r="M723">
        <v>25293.599999999999</v>
      </c>
      <c r="N723">
        <v>6601.32</v>
      </c>
      <c r="O723">
        <v>9287.73</v>
      </c>
      <c r="P723">
        <v>409.69499999999999</v>
      </c>
      <c r="Q723">
        <v>0</v>
      </c>
      <c r="R723">
        <v>356.55599999999998</v>
      </c>
    </row>
    <row r="724" spans="1:18" x14ac:dyDescent="0.2">
      <c r="A724">
        <v>718</v>
      </c>
      <c r="B724" t="s">
        <v>201</v>
      </c>
      <c r="C724">
        <v>2017</v>
      </c>
      <c r="D724">
        <v>0</v>
      </c>
      <c r="E724">
        <v>837.678</v>
      </c>
      <c r="F724">
        <v>23914.799999999999</v>
      </c>
      <c r="G724">
        <v>549152</v>
      </c>
      <c r="H724">
        <v>875793</v>
      </c>
      <c r="I724">
        <v>238521</v>
      </c>
      <c r="J724">
        <v>151617</v>
      </c>
      <c r="K724">
        <v>114404</v>
      </c>
      <c r="L724">
        <v>97539.199999999997</v>
      </c>
      <c r="M724">
        <v>26074.5</v>
      </c>
      <c r="N724">
        <v>7050.64</v>
      </c>
      <c r="O724">
        <v>5007.57</v>
      </c>
      <c r="P724">
        <v>0</v>
      </c>
      <c r="Q724">
        <v>789.54399999999998</v>
      </c>
      <c r="R724">
        <v>0</v>
      </c>
    </row>
    <row r="725" spans="1:18" x14ac:dyDescent="0.2">
      <c r="A725">
        <v>719</v>
      </c>
      <c r="B725" t="s">
        <v>201</v>
      </c>
      <c r="C725">
        <v>2017</v>
      </c>
      <c r="D725">
        <v>0</v>
      </c>
      <c r="E725">
        <v>1710.66</v>
      </c>
      <c r="F725">
        <v>34368.5</v>
      </c>
      <c r="G725">
        <v>532835</v>
      </c>
      <c r="H725">
        <v>921692</v>
      </c>
      <c r="I725">
        <v>198793</v>
      </c>
      <c r="J725">
        <v>156145</v>
      </c>
      <c r="K725">
        <v>118902</v>
      </c>
      <c r="L725">
        <v>105523</v>
      </c>
      <c r="M725">
        <v>17032.099999999999</v>
      </c>
      <c r="N725">
        <v>6530.04</v>
      </c>
      <c r="O725">
        <v>7960.42</v>
      </c>
      <c r="P725">
        <v>0</v>
      </c>
      <c r="Q725">
        <v>570.91300000000001</v>
      </c>
      <c r="R725">
        <v>0</v>
      </c>
    </row>
    <row r="726" spans="1:18" x14ac:dyDescent="0.2">
      <c r="A726">
        <v>720</v>
      </c>
      <c r="B726" t="s">
        <v>201</v>
      </c>
      <c r="C726">
        <v>2017</v>
      </c>
      <c r="D726">
        <v>0</v>
      </c>
      <c r="E726">
        <v>1651.31</v>
      </c>
      <c r="F726">
        <v>29877.7</v>
      </c>
      <c r="G726">
        <v>537142</v>
      </c>
      <c r="H726">
        <v>894657</v>
      </c>
      <c r="I726">
        <v>227967</v>
      </c>
      <c r="J726">
        <v>153839</v>
      </c>
      <c r="K726">
        <v>131774</v>
      </c>
      <c r="L726">
        <v>99098.8</v>
      </c>
      <c r="M726">
        <v>14680.6</v>
      </c>
      <c r="N726">
        <v>4050.27</v>
      </c>
      <c r="O726">
        <v>4976.53</v>
      </c>
      <c r="P726">
        <v>0</v>
      </c>
      <c r="Q726">
        <v>0</v>
      </c>
      <c r="R726">
        <v>0</v>
      </c>
    </row>
    <row r="727" spans="1:18" x14ac:dyDescent="0.2">
      <c r="A727">
        <v>721</v>
      </c>
      <c r="B727" t="s">
        <v>201</v>
      </c>
      <c r="C727">
        <v>2017</v>
      </c>
      <c r="D727">
        <v>0</v>
      </c>
      <c r="E727">
        <v>1004.35</v>
      </c>
      <c r="F727">
        <v>23227.9</v>
      </c>
      <c r="G727">
        <v>557933</v>
      </c>
      <c r="H727">
        <v>876688</v>
      </c>
      <c r="I727">
        <v>246237</v>
      </c>
      <c r="J727">
        <v>132817</v>
      </c>
      <c r="K727">
        <v>133422</v>
      </c>
      <c r="L727">
        <v>87159.2</v>
      </c>
      <c r="M727">
        <v>22845.5</v>
      </c>
      <c r="N727">
        <v>10800.4</v>
      </c>
      <c r="O727">
        <v>5779.76</v>
      </c>
      <c r="P727">
        <v>0</v>
      </c>
      <c r="Q727">
        <v>0</v>
      </c>
      <c r="R727">
        <v>0</v>
      </c>
    </row>
    <row r="728" spans="1:18" x14ac:dyDescent="0.2">
      <c r="A728">
        <v>722</v>
      </c>
      <c r="B728" t="s">
        <v>201</v>
      </c>
      <c r="C728">
        <v>2017</v>
      </c>
      <c r="D728">
        <v>0</v>
      </c>
      <c r="E728">
        <v>2020.08</v>
      </c>
      <c r="F728">
        <v>27809.7</v>
      </c>
      <c r="G728">
        <v>564084</v>
      </c>
      <c r="H728">
        <v>872951</v>
      </c>
      <c r="I728">
        <v>196628</v>
      </c>
      <c r="J728">
        <v>176839</v>
      </c>
      <c r="K728">
        <v>133501</v>
      </c>
      <c r="L728">
        <v>85381.5</v>
      </c>
      <c r="M728">
        <v>20803.599999999999</v>
      </c>
      <c r="N728">
        <v>8588</v>
      </c>
      <c r="O728">
        <v>5455.11</v>
      </c>
      <c r="P728">
        <v>0</v>
      </c>
      <c r="Q728">
        <v>0</v>
      </c>
      <c r="R728">
        <v>0</v>
      </c>
    </row>
    <row r="729" spans="1:18" x14ac:dyDescent="0.2">
      <c r="A729">
        <v>723</v>
      </c>
      <c r="B729" t="s">
        <v>201</v>
      </c>
      <c r="C729">
        <v>2017</v>
      </c>
      <c r="D729">
        <v>0</v>
      </c>
      <c r="E729">
        <v>884.45699999999999</v>
      </c>
      <c r="F729">
        <v>47201.5</v>
      </c>
      <c r="G729">
        <v>566147</v>
      </c>
      <c r="H729">
        <v>867435</v>
      </c>
      <c r="I729">
        <v>221613</v>
      </c>
      <c r="J729">
        <v>127313</v>
      </c>
      <c r="K729">
        <v>125315</v>
      </c>
      <c r="L729">
        <v>108051</v>
      </c>
      <c r="M729">
        <v>28853.9</v>
      </c>
      <c r="N729">
        <v>5264.55</v>
      </c>
      <c r="O729">
        <v>4633.83</v>
      </c>
      <c r="P729">
        <v>0</v>
      </c>
      <c r="Q729">
        <v>0</v>
      </c>
      <c r="R729">
        <v>194.72200000000001</v>
      </c>
    </row>
    <row r="730" spans="1:18" x14ac:dyDescent="0.2">
      <c r="A730">
        <v>724</v>
      </c>
      <c r="B730" t="s">
        <v>201</v>
      </c>
      <c r="C730">
        <v>2017</v>
      </c>
      <c r="D730">
        <v>0</v>
      </c>
      <c r="E730">
        <v>4737.13</v>
      </c>
      <c r="F730">
        <v>41500.699999999997</v>
      </c>
      <c r="G730">
        <v>508940</v>
      </c>
      <c r="H730">
        <v>929401</v>
      </c>
      <c r="I730">
        <v>203833</v>
      </c>
      <c r="J730">
        <v>148989</v>
      </c>
      <c r="K730">
        <v>124813</v>
      </c>
      <c r="L730">
        <v>101199</v>
      </c>
      <c r="M730">
        <v>16975.8</v>
      </c>
      <c r="N730">
        <v>9189.57</v>
      </c>
      <c r="O730">
        <v>5615.13</v>
      </c>
      <c r="P730">
        <v>0</v>
      </c>
      <c r="Q730">
        <v>0</v>
      </c>
      <c r="R730">
        <v>392.57600000000002</v>
      </c>
    </row>
    <row r="731" spans="1:18" x14ac:dyDescent="0.2">
      <c r="A731">
        <v>725</v>
      </c>
      <c r="B731" t="s">
        <v>201</v>
      </c>
      <c r="C731">
        <v>2017</v>
      </c>
      <c r="D731">
        <v>0</v>
      </c>
      <c r="E731">
        <v>1405.81</v>
      </c>
      <c r="F731">
        <v>26917.1</v>
      </c>
      <c r="G731">
        <v>549129</v>
      </c>
      <c r="H731">
        <v>889350</v>
      </c>
      <c r="I731">
        <v>239274</v>
      </c>
      <c r="J731">
        <v>142518</v>
      </c>
      <c r="K731">
        <v>119542</v>
      </c>
      <c r="L731">
        <v>83034.399999999994</v>
      </c>
      <c r="M731">
        <v>29630.799999999999</v>
      </c>
      <c r="N731">
        <v>8877.34</v>
      </c>
      <c r="O731">
        <v>9099.4</v>
      </c>
      <c r="P731">
        <v>1970.9</v>
      </c>
      <c r="Q731">
        <v>505.04899999999998</v>
      </c>
      <c r="R731">
        <v>0</v>
      </c>
    </row>
    <row r="732" spans="1:18" x14ac:dyDescent="0.2">
      <c r="A732">
        <v>726</v>
      </c>
      <c r="B732" t="s">
        <v>201</v>
      </c>
      <c r="C732">
        <v>2017</v>
      </c>
      <c r="D732">
        <v>0</v>
      </c>
      <c r="E732">
        <v>834.06100000000004</v>
      </c>
      <c r="F732">
        <v>18022.3</v>
      </c>
      <c r="G732">
        <v>539820</v>
      </c>
      <c r="H732">
        <v>913038</v>
      </c>
      <c r="I732">
        <v>209195</v>
      </c>
      <c r="J732">
        <v>143416</v>
      </c>
      <c r="K732">
        <v>124756</v>
      </c>
      <c r="L732">
        <v>104851</v>
      </c>
      <c r="M732">
        <v>19682.3</v>
      </c>
      <c r="N732">
        <v>6811.66</v>
      </c>
      <c r="O732">
        <v>7179.07</v>
      </c>
      <c r="P732">
        <v>0</v>
      </c>
      <c r="Q732">
        <v>248.524</v>
      </c>
      <c r="R732">
        <v>0</v>
      </c>
    </row>
    <row r="733" spans="1:18" x14ac:dyDescent="0.2">
      <c r="A733">
        <v>727</v>
      </c>
      <c r="B733" t="s">
        <v>201</v>
      </c>
      <c r="C733">
        <v>2017</v>
      </c>
      <c r="D733">
        <v>0</v>
      </c>
      <c r="E733">
        <v>2348.33</v>
      </c>
      <c r="F733">
        <v>23618.9</v>
      </c>
      <c r="G733">
        <v>549693</v>
      </c>
      <c r="H733">
        <v>931536</v>
      </c>
      <c r="I733">
        <v>177185</v>
      </c>
      <c r="J733">
        <v>167002</v>
      </c>
      <c r="K733">
        <v>116734</v>
      </c>
      <c r="L733">
        <v>94190.3</v>
      </c>
      <c r="M733">
        <v>26331.1</v>
      </c>
      <c r="N733">
        <v>4619.62</v>
      </c>
      <c r="O733">
        <v>4151.54</v>
      </c>
      <c r="P733">
        <v>0</v>
      </c>
      <c r="Q733">
        <v>0</v>
      </c>
      <c r="R733">
        <v>415.66199999999998</v>
      </c>
    </row>
    <row r="734" spans="1:18" x14ac:dyDescent="0.2">
      <c r="A734">
        <v>728</v>
      </c>
      <c r="B734" t="s">
        <v>201</v>
      </c>
      <c r="C734">
        <v>2017</v>
      </c>
      <c r="D734">
        <v>0</v>
      </c>
      <c r="E734">
        <v>2820.91</v>
      </c>
      <c r="F734">
        <v>29616.3</v>
      </c>
      <c r="G734">
        <v>581985</v>
      </c>
      <c r="H734">
        <v>872352</v>
      </c>
      <c r="I734">
        <v>210667</v>
      </c>
      <c r="J734">
        <v>138615</v>
      </c>
      <c r="K734">
        <v>133095</v>
      </c>
      <c r="L734">
        <v>98098.8</v>
      </c>
      <c r="M734">
        <v>21246.6</v>
      </c>
      <c r="N734">
        <v>11215.9</v>
      </c>
      <c r="O734">
        <v>4128.25</v>
      </c>
      <c r="P734">
        <v>1139.57</v>
      </c>
      <c r="Q734">
        <v>0</v>
      </c>
      <c r="R734">
        <v>506.05599999999998</v>
      </c>
    </row>
    <row r="735" spans="1:18" x14ac:dyDescent="0.2">
      <c r="A735">
        <v>729</v>
      </c>
      <c r="B735" t="s">
        <v>201</v>
      </c>
      <c r="C735">
        <v>2017</v>
      </c>
      <c r="D735">
        <v>0</v>
      </c>
      <c r="E735">
        <v>3885.6</v>
      </c>
      <c r="F735">
        <v>25967.7</v>
      </c>
      <c r="G735">
        <v>558135</v>
      </c>
      <c r="H735">
        <v>869769</v>
      </c>
      <c r="I735">
        <v>221217</v>
      </c>
      <c r="J735">
        <v>160504</v>
      </c>
      <c r="K735">
        <v>131601</v>
      </c>
      <c r="L735">
        <v>93662.2</v>
      </c>
      <c r="M735">
        <v>20477.7</v>
      </c>
      <c r="N735">
        <v>8220.7000000000007</v>
      </c>
      <c r="O735">
        <v>6938.41</v>
      </c>
      <c r="P735">
        <v>0</v>
      </c>
      <c r="Q735">
        <v>0</v>
      </c>
      <c r="R735">
        <v>0</v>
      </c>
    </row>
    <row r="736" spans="1:18" x14ac:dyDescent="0.2">
      <c r="A736">
        <v>730</v>
      </c>
      <c r="B736" t="s">
        <v>201</v>
      </c>
      <c r="C736">
        <v>2017</v>
      </c>
      <c r="D736">
        <v>0</v>
      </c>
      <c r="E736">
        <v>3574.22</v>
      </c>
      <c r="F736">
        <v>28186.9</v>
      </c>
      <c r="G736">
        <v>534660</v>
      </c>
      <c r="H736">
        <v>902869</v>
      </c>
      <c r="I736">
        <v>193974</v>
      </c>
      <c r="J736">
        <v>169664</v>
      </c>
      <c r="K736">
        <v>123023</v>
      </c>
      <c r="L736">
        <v>99593.7</v>
      </c>
      <c r="M736">
        <v>21565.1</v>
      </c>
      <c r="N736">
        <v>8844.52</v>
      </c>
      <c r="O736">
        <v>5322.75</v>
      </c>
      <c r="P736">
        <v>2718.27</v>
      </c>
      <c r="Q736">
        <v>0</v>
      </c>
      <c r="R736">
        <v>0</v>
      </c>
    </row>
    <row r="737" spans="1:18" x14ac:dyDescent="0.2">
      <c r="A737">
        <v>731</v>
      </c>
      <c r="B737" t="s">
        <v>201</v>
      </c>
      <c r="C737">
        <v>2017</v>
      </c>
      <c r="D737">
        <v>0</v>
      </c>
      <c r="E737">
        <v>1482.32</v>
      </c>
      <c r="F737">
        <v>32279.1</v>
      </c>
      <c r="G737">
        <v>548274</v>
      </c>
      <c r="H737">
        <v>909431</v>
      </c>
      <c r="I737">
        <v>215049</v>
      </c>
      <c r="J737">
        <v>136545</v>
      </c>
      <c r="K737">
        <v>130225</v>
      </c>
      <c r="L737">
        <v>91278.7</v>
      </c>
      <c r="M737">
        <v>22432.3</v>
      </c>
      <c r="N737">
        <v>11722.7</v>
      </c>
      <c r="O737">
        <v>748.07100000000003</v>
      </c>
      <c r="P737">
        <v>720.85299999999995</v>
      </c>
      <c r="Q737">
        <v>449.99799999999999</v>
      </c>
      <c r="R737">
        <v>0</v>
      </c>
    </row>
    <row r="738" spans="1:18" x14ac:dyDescent="0.2">
      <c r="A738">
        <v>732</v>
      </c>
      <c r="B738" t="s">
        <v>201</v>
      </c>
      <c r="C738">
        <v>2017</v>
      </c>
      <c r="D738">
        <v>0</v>
      </c>
      <c r="E738">
        <v>2832.62</v>
      </c>
      <c r="F738">
        <v>30741.9</v>
      </c>
      <c r="G738">
        <v>533780</v>
      </c>
      <c r="H738">
        <v>914049</v>
      </c>
      <c r="I738">
        <v>202428</v>
      </c>
      <c r="J738">
        <v>151220</v>
      </c>
      <c r="K738">
        <v>126791</v>
      </c>
      <c r="L738">
        <v>102934</v>
      </c>
      <c r="M738">
        <v>17886</v>
      </c>
      <c r="N738">
        <v>5527.55</v>
      </c>
      <c r="O738">
        <v>2936.16</v>
      </c>
      <c r="P738">
        <v>0</v>
      </c>
      <c r="Q738">
        <v>368.75900000000001</v>
      </c>
      <c r="R738">
        <v>0</v>
      </c>
    </row>
    <row r="739" spans="1:18" x14ac:dyDescent="0.2">
      <c r="A739">
        <v>733</v>
      </c>
      <c r="B739" t="s">
        <v>201</v>
      </c>
      <c r="C739">
        <v>2017</v>
      </c>
      <c r="D739">
        <v>0</v>
      </c>
      <c r="E739">
        <v>4808.51</v>
      </c>
      <c r="F739">
        <v>29107.599999999999</v>
      </c>
      <c r="G739">
        <v>558023</v>
      </c>
      <c r="H739">
        <v>902717</v>
      </c>
      <c r="I739">
        <v>209199</v>
      </c>
      <c r="J739">
        <v>170788</v>
      </c>
      <c r="K739">
        <v>101212</v>
      </c>
      <c r="L739">
        <v>87429.3</v>
      </c>
      <c r="M739">
        <v>16655.2</v>
      </c>
      <c r="N739">
        <v>5719.43</v>
      </c>
      <c r="O739">
        <v>11029.6</v>
      </c>
      <c r="P739">
        <v>0</v>
      </c>
      <c r="Q739">
        <v>0</v>
      </c>
      <c r="R739">
        <v>73.681600000000003</v>
      </c>
    </row>
    <row r="740" spans="1:18" x14ac:dyDescent="0.2">
      <c r="A740">
        <v>734</v>
      </c>
      <c r="B740" t="s">
        <v>201</v>
      </c>
      <c r="C740">
        <v>2017</v>
      </c>
      <c r="D740">
        <v>0</v>
      </c>
      <c r="E740">
        <v>1767.13</v>
      </c>
      <c r="F740">
        <v>28049.200000000001</v>
      </c>
      <c r="G740">
        <v>538207</v>
      </c>
      <c r="H740">
        <v>901058</v>
      </c>
      <c r="I740">
        <v>223572</v>
      </c>
      <c r="J740">
        <v>146037</v>
      </c>
      <c r="K740">
        <v>131779</v>
      </c>
      <c r="L740">
        <v>88607.2</v>
      </c>
      <c r="M740">
        <v>20679.599999999999</v>
      </c>
      <c r="N740">
        <v>4965.96</v>
      </c>
      <c r="O740">
        <v>5595.44</v>
      </c>
      <c r="P740">
        <v>1215.3599999999999</v>
      </c>
      <c r="Q740">
        <v>312.21800000000002</v>
      </c>
      <c r="R740">
        <v>362.83199999999999</v>
      </c>
    </row>
    <row r="741" spans="1:18" x14ac:dyDescent="0.2">
      <c r="A741">
        <v>735</v>
      </c>
      <c r="B741" t="s">
        <v>201</v>
      </c>
      <c r="C741">
        <v>2017</v>
      </c>
      <c r="D741">
        <v>0</v>
      </c>
      <c r="E741">
        <v>43.217300000000002</v>
      </c>
      <c r="F741">
        <v>21689.599999999999</v>
      </c>
      <c r="G741">
        <v>565390</v>
      </c>
      <c r="H741">
        <v>887888</v>
      </c>
      <c r="I741">
        <v>226346</v>
      </c>
      <c r="J741">
        <v>132726</v>
      </c>
      <c r="K741">
        <v>124945</v>
      </c>
      <c r="L741">
        <v>98895.4</v>
      </c>
      <c r="M741">
        <v>17138.3</v>
      </c>
      <c r="N741">
        <v>12805.6</v>
      </c>
      <c r="O741">
        <v>6939.02</v>
      </c>
      <c r="P741">
        <v>971.07399999999996</v>
      </c>
      <c r="Q741">
        <v>274.31799999999998</v>
      </c>
      <c r="R741">
        <v>0</v>
      </c>
    </row>
    <row r="742" spans="1:18" x14ac:dyDescent="0.2">
      <c r="A742">
        <v>736</v>
      </c>
      <c r="B742" t="s">
        <v>201</v>
      </c>
      <c r="C742">
        <v>2017</v>
      </c>
      <c r="D742">
        <v>0</v>
      </c>
      <c r="E742">
        <v>1735.48</v>
      </c>
      <c r="F742">
        <v>31889.200000000001</v>
      </c>
      <c r="G742">
        <v>592823</v>
      </c>
      <c r="H742">
        <v>847685</v>
      </c>
      <c r="I742">
        <v>226362</v>
      </c>
      <c r="J742">
        <v>114427</v>
      </c>
      <c r="K742">
        <v>141295</v>
      </c>
      <c r="L742">
        <v>89670.7</v>
      </c>
      <c r="M742">
        <v>29005.200000000001</v>
      </c>
      <c r="N742">
        <v>4948.72</v>
      </c>
      <c r="O742">
        <v>15221.5</v>
      </c>
      <c r="P742">
        <v>1435.82</v>
      </c>
      <c r="Q742">
        <v>228.74299999999999</v>
      </c>
      <c r="R742">
        <v>0</v>
      </c>
    </row>
    <row r="743" spans="1:18" x14ac:dyDescent="0.2">
      <c r="A743">
        <v>737</v>
      </c>
      <c r="B743" t="s">
        <v>201</v>
      </c>
      <c r="C743">
        <v>2017</v>
      </c>
      <c r="D743">
        <v>0</v>
      </c>
      <c r="E743">
        <v>1936.77</v>
      </c>
      <c r="F743">
        <v>21291.3</v>
      </c>
      <c r="G743">
        <v>531865</v>
      </c>
      <c r="H743">
        <v>933607</v>
      </c>
      <c r="I743">
        <v>230161</v>
      </c>
      <c r="J743">
        <v>148179</v>
      </c>
      <c r="K743">
        <v>114678</v>
      </c>
      <c r="L743">
        <v>81405.600000000006</v>
      </c>
      <c r="M743">
        <v>19949.3</v>
      </c>
      <c r="N743">
        <v>6427.42</v>
      </c>
      <c r="O743">
        <v>6416.92</v>
      </c>
      <c r="P743">
        <v>0</v>
      </c>
      <c r="Q743">
        <v>0</v>
      </c>
      <c r="R743">
        <v>385.32400000000001</v>
      </c>
    </row>
    <row r="744" spans="1:18" x14ac:dyDescent="0.2">
      <c r="A744">
        <v>738</v>
      </c>
      <c r="B744" t="s">
        <v>201</v>
      </c>
      <c r="C744">
        <v>2017</v>
      </c>
      <c r="D744">
        <v>0</v>
      </c>
      <c r="E744">
        <v>486.70100000000002</v>
      </c>
      <c r="F744">
        <v>23387.7</v>
      </c>
      <c r="G744">
        <v>560974</v>
      </c>
      <c r="H744">
        <v>882272</v>
      </c>
      <c r="I744">
        <v>194037</v>
      </c>
      <c r="J744">
        <v>152170</v>
      </c>
      <c r="K744">
        <v>130104</v>
      </c>
      <c r="L744">
        <v>109810</v>
      </c>
      <c r="M744">
        <v>23539.4</v>
      </c>
      <c r="N744">
        <v>7399.61</v>
      </c>
      <c r="O744">
        <v>6674.39</v>
      </c>
      <c r="P744">
        <v>0</v>
      </c>
      <c r="Q744">
        <v>0</v>
      </c>
      <c r="R744">
        <v>497.327</v>
      </c>
    </row>
    <row r="745" spans="1:18" x14ac:dyDescent="0.2">
      <c r="A745">
        <v>739</v>
      </c>
      <c r="B745" t="s">
        <v>201</v>
      </c>
      <c r="C745">
        <v>2017</v>
      </c>
      <c r="D745">
        <v>0</v>
      </c>
      <c r="E745">
        <v>1372.78</v>
      </c>
      <c r="F745">
        <v>33579.800000000003</v>
      </c>
      <c r="G745">
        <v>551358</v>
      </c>
      <c r="H745">
        <v>860348</v>
      </c>
      <c r="I745">
        <v>225791</v>
      </c>
      <c r="J745">
        <v>159647</v>
      </c>
      <c r="K745">
        <v>137754</v>
      </c>
      <c r="L745">
        <v>91304.8</v>
      </c>
      <c r="M745">
        <v>16517.3</v>
      </c>
      <c r="N745">
        <v>3930.2</v>
      </c>
      <c r="O745">
        <v>11376.7</v>
      </c>
      <c r="P745">
        <v>451.48399999999998</v>
      </c>
      <c r="Q745">
        <v>0</v>
      </c>
      <c r="R745">
        <v>335.27300000000002</v>
      </c>
    </row>
    <row r="746" spans="1:18" x14ac:dyDescent="0.2">
      <c r="A746">
        <v>740</v>
      </c>
      <c r="B746" t="s">
        <v>201</v>
      </c>
      <c r="C746">
        <v>2017</v>
      </c>
      <c r="D746">
        <v>0</v>
      </c>
      <c r="E746">
        <v>1269.1600000000001</v>
      </c>
      <c r="F746">
        <v>36687</v>
      </c>
      <c r="G746">
        <v>565966</v>
      </c>
      <c r="H746">
        <v>889160</v>
      </c>
      <c r="I746">
        <v>204329</v>
      </c>
      <c r="J746">
        <v>134771</v>
      </c>
      <c r="K746">
        <v>139523</v>
      </c>
      <c r="L746">
        <v>85723.5</v>
      </c>
      <c r="M746">
        <v>20599.7</v>
      </c>
      <c r="N746">
        <v>7218.66</v>
      </c>
      <c r="O746">
        <v>6492.6</v>
      </c>
      <c r="P746">
        <v>0</v>
      </c>
      <c r="Q746">
        <v>0</v>
      </c>
      <c r="R746">
        <v>137.517</v>
      </c>
    </row>
    <row r="747" spans="1:18" x14ac:dyDescent="0.2">
      <c r="A747">
        <v>741</v>
      </c>
      <c r="B747" t="s">
        <v>201</v>
      </c>
      <c r="C747">
        <v>2017</v>
      </c>
      <c r="D747">
        <v>0</v>
      </c>
      <c r="E747">
        <v>2636.03</v>
      </c>
      <c r="F747">
        <v>27833.7</v>
      </c>
      <c r="G747">
        <v>556361</v>
      </c>
      <c r="H747">
        <v>863670</v>
      </c>
      <c r="I747">
        <v>225662</v>
      </c>
      <c r="J747">
        <v>154357</v>
      </c>
      <c r="K747">
        <v>118204</v>
      </c>
      <c r="L747">
        <v>119444</v>
      </c>
      <c r="M747">
        <v>17421.400000000001</v>
      </c>
      <c r="N747">
        <v>3728.68</v>
      </c>
      <c r="O747">
        <v>5837.13</v>
      </c>
      <c r="P747">
        <v>948.798</v>
      </c>
      <c r="Q747">
        <v>0</v>
      </c>
      <c r="R747">
        <v>283.27800000000002</v>
      </c>
    </row>
    <row r="748" spans="1:18" x14ac:dyDescent="0.2">
      <c r="A748">
        <v>742</v>
      </c>
      <c r="B748" t="s">
        <v>201</v>
      </c>
      <c r="C748">
        <v>2017</v>
      </c>
      <c r="D748">
        <v>0</v>
      </c>
      <c r="E748">
        <v>1203.05</v>
      </c>
      <c r="F748">
        <v>22777.3</v>
      </c>
      <c r="G748">
        <v>549483</v>
      </c>
      <c r="H748">
        <v>892125</v>
      </c>
      <c r="I748">
        <v>226191</v>
      </c>
      <c r="J748">
        <v>135009</v>
      </c>
      <c r="K748">
        <v>127864</v>
      </c>
      <c r="L748">
        <v>104643</v>
      </c>
      <c r="M748">
        <v>29210.6</v>
      </c>
      <c r="N748">
        <v>4286</v>
      </c>
      <c r="O748">
        <v>3714.14</v>
      </c>
      <c r="P748">
        <v>0</v>
      </c>
      <c r="Q748">
        <v>0</v>
      </c>
      <c r="R748">
        <v>0</v>
      </c>
    </row>
    <row r="749" spans="1:18" x14ac:dyDescent="0.2">
      <c r="A749">
        <v>743</v>
      </c>
      <c r="B749" t="s">
        <v>201</v>
      </c>
      <c r="C749">
        <v>2017</v>
      </c>
      <c r="D749">
        <v>0</v>
      </c>
      <c r="E749">
        <v>2202.5100000000002</v>
      </c>
      <c r="F749">
        <v>25444.400000000001</v>
      </c>
      <c r="G749">
        <v>586854</v>
      </c>
      <c r="H749">
        <v>850597</v>
      </c>
      <c r="I749">
        <v>208736</v>
      </c>
      <c r="J749">
        <v>153576</v>
      </c>
      <c r="K749">
        <v>140265</v>
      </c>
      <c r="L749">
        <v>86476.2</v>
      </c>
      <c r="M749">
        <v>22184.7</v>
      </c>
      <c r="N749">
        <v>9097.1299999999992</v>
      </c>
      <c r="O749">
        <v>8321.42</v>
      </c>
      <c r="P749">
        <v>1664.03</v>
      </c>
      <c r="Q749">
        <v>0</v>
      </c>
      <c r="R749">
        <v>0</v>
      </c>
    </row>
    <row r="750" spans="1:18" x14ac:dyDescent="0.2">
      <c r="A750">
        <v>744</v>
      </c>
      <c r="B750" t="s">
        <v>201</v>
      </c>
      <c r="C750">
        <v>2017</v>
      </c>
      <c r="D750">
        <v>0</v>
      </c>
      <c r="E750">
        <v>606.29300000000001</v>
      </c>
      <c r="F750">
        <v>29136.6</v>
      </c>
      <c r="G750">
        <v>561774</v>
      </c>
      <c r="H750">
        <v>904414</v>
      </c>
      <c r="I750">
        <v>214596</v>
      </c>
      <c r="J750">
        <v>146185</v>
      </c>
      <c r="K750">
        <v>111358</v>
      </c>
      <c r="L750">
        <v>89156.9</v>
      </c>
      <c r="M750">
        <v>20953.2</v>
      </c>
      <c r="N750">
        <v>11221.7</v>
      </c>
      <c r="O750">
        <v>6080.97</v>
      </c>
      <c r="P750">
        <v>748.01700000000005</v>
      </c>
      <c r="Q750">
        <v>0</v>
      </c>
      <c r="R750">
        <v>276.93900000000002</v>
      </c>
    </row>
    <row r="751" spans="1:18" x14ac:dyDescent="0.2">
      <c r="A751">
        <v>745</v>
      </c>
      <c r="B751" t="s">
        <v>201</v>
      </c>
      <c r="C751">
        <v>2017</v>
      </c>
      <c r="D751">
        <v>0</v>
      </c>
      <c r="E751">
        <v>2092.7199999999998</v>
      </c>
      <c r="F751">
        <v>36531.1</v>
      </c>
      <c r="G751">
        <v>531388</v>
      </c>
      <c r="H751">
        <v>885185</v>
      </c>
      <c r="I751">
        <v>213990</v>
      </c>
      <c r="J751">
        <v>163072</v>
      </c>
      <c r="K751">
        <v>123443</v>
      </c>
      <c r="L751">
        <v>113080</v>
      </c>
      <c r="M751">
        <v>14626</v>
      </c>
      <c r="N751">
        <v>4827.7</v>
      </c>
      <c r="O751">
        <v>6605.61</v>
      </c>
      <c r="P751">
        <v>0</v>
      </c>
      <c r="Q751">
        <v>671.31500000000005</v>
      </c>
      <c r="R751">
        <v>0</v>
      </c>
    </row>
    <row r="752" spans="1:18" x14ac:dyDescent="0.2">
      <c r="A752">
        <v>746</v>
      </c>
      <c r="B752" t="s">
        <v>201</v>
      </c>
      <c r="C752">
        <v>2017</v>
      </c>
      <c r="D752">
        <v>0</v>
      </c>
      <c r="E752">
        <v>547.61599999999999</v>
      </c>
      <c r="F752">
        <v>25871.599999999999</v>
      </c>
      <c r="G752">
        <v>563832</v>
      </c>
      <c r="H752">
        <v>889851</v>
      </c>
      <c r="I752">
        <v>190820</v>
      </c>
      <c r="J752">
        <v>155212</v>
      </c>
      <c r="K752">
        <v>141242</v>
      </c>
      <c r="L752">
        <v>95388.9</v>
      </c>
      <c r="M752">
        <v>22106.799999999999</v>
      </c>
      <c r="N752">
        <v>5998.59</v>
      </c>
      <c r="O752">
        <v>4931.9799999999996</v>
      </c>
      <c r="P752">
        <v>0</v>
      </c>
      <c r="Q752">
        <v>593.13400000000001</v>
      </c>
      <c r="R752">
        <v>0</v>
      </c>
    </row>
    <row r="753" spans="1:18" x14ac:dyDescent="0.2">
      <c r="A753">
        <v>747</v>
      </c>
      <c r="B753" t="s">
        <v>201</v>
      </c>
      <c r="C753">
        <v>2017</v>
      </c>
      <c r="D753">
        <v>0</v>
      </c>
      <c r="E753">
        <v>3857.81</v>
      </c>
      <c r="F753">
        <v>39024.699999999997</v>
      </c>
      <c r="G753">
        <v>549978</v>
      </c>
      <c r="H753">
        <v>900107</v>
      </c>
      <c r="I753">
        <v>225482</v>
      </c>
      <c r="J753">
        <v>132999</v>
      </c>
      <c r="K753">
        <v>115246</v>
      </c>
      <c r="L753">
        <v>97740.9</v>
      </c>
      <c r="M753">
        <v>23260.6</v>
      </c>
      <c r="N753">
        <v>6286.63</v>
      </c>
      <c r="O753">
        <v>7277.73</v>
      </c>
      <c r="P753">
        <v>0</v>
      </c>
      <c r="Q753">
        <v>0</v>
      </c>
      <c r="R753">
        <v>0</v>
      </c>
    </row>
    <row r="754" spans="1:18" x14ac:dyDescent="0.2">
      <c r="A754">
        <v>748</v>
      </c>
      <c r="B754" t="s">
        <v>201</v>
      </c>
      <c r="C754">
        <v>2017</v>
      </c>
      <c r="D754">
        <v>0</v>
      </c>
      <c r="E754">
        <v>2172.13</v>
      </c>
      <c r="F754">
        <v>20738</v>
      </c>
      <c r="G754">
        <v>565813</v>
      </c>
      <c r="H754">
        <v>892568</v>
      </c>
      <c r="I754">
        <v>186940</v>
      </c>
      <c r="J754">
        <v>167382</v>
      </c>
      <c r="K754">
        <v>131625</v>
      </c>
      <c r="L754">
        <v>96885.7</v>
      </c>
      <c r="M754">
        <v>19599.3</v>
      </c>
      <c r="N754">
        <v>3751.66</v>
      </c>
      <c r="O754">
        <v>10074.5</v>
      </c>
      <c r="P754">
        <v>0</v>
      </c>
      <c r="Q754">
        <v>622.58000000000004</v>
      </c>
      <c r="R754">
        <v>400.654</v>
      </c>
    </row>
    <row r="755" spans="1:18" x14ac:dyDescent="0.2">
      <c r="A755">
        <v>749</v>
      </c>
      <c r="B755" t="s">
        <v>201</v>
      </c>
      <c r="C755">
        <v>2017</v>
      </c>
      <c r="D755">
        <v>0</v>
      </c>
      <c r="E755">
        <v>2325.54</v>
      </c>
      <c r="F755">
        <v>32394.1</v>
      </c>
      <c r="G755">
        <v>555147</v>
      </c>
      <c r="H755">
        <v>894870</v>
      </c>
      <c r="I755">
        <v>214272</v>
      </c>
      <c r="J755">
        <v>149803</v>
      </c>
      <c r="K755">
        <v>116912</v>
      </c>
      <c r="L755">
        <v>90405.1</v>
      </c>
      <c r="M755">
        <v>21725.9</v>
      </c>
      <c r="N755">
        <v>3395.38</v>
      </c>
      <c r="O755">
        <v>10025.799999999999</v>
      </c>
      <c r="P755">
        <v>398.96699999999998</v>
      </c>
      <c r="Q755">
        <v>0</v>
      </c>
      <c r="R755">
        <v>412.37</v>
      </c>
    </row>
    <row r="756" spans="1:18" x14ac:dyDescent="0.2">
      <c r="A756">
        <v>750</v>
      </c>
      <c r="B756" t="s">
        <v>201</v>
      </c>
      <c r="C756">
        <v>2017</v>
      </c>
      <c r="D756">
        <v>0</v>
      </c>
      <c r="E756">
        <v>5050.3100000000004</v>
      </c>
      <c r="F756">
        <v>31572.2</v>
      </c>
      <c r="G756">
        <v>550093</v>
      </c>
      <c r="H756">
        <v>877295</v>
      </c>
      <c r="I756">
        <v>234751</v>
      </c>
      <c r="J756">
        <v>143053</v>
      </c>
      <c r="K756">
        <v>107352</v>
      </c>
      <c r="L756">
        <v>104772</v>
      </c>
      <c r="M756">
        <v>26602.5</v>
      </c>
      <c r="N756">
        <v>10849.3</v>
      </c>
      <c r="O756">
        <v>6875.33</v>
      </c>
      <c r="P756">
        <v>1839.13</v>
      </c>
      <c r="Q756">
        <v>0</v>
      </c>
      <c r="R756">
        <v>0</v>
      </c>
    </row>
    <row r="757" spans="1:18" x14ac:dyDescent="0.2">
      <c r="A757">
        <v>751</v>
      </c>
      <c r="B757" t="s">
        <v>201</v>
      </c>
      <c r="C757">
        <v>2017</v>
      </c>
      <c r="D757">
        <v>0</v>
      </c>
      <c r="E757">
        <v>1355.21</v>
      </c>
      <c r="F757">
        <v>32408.6</v>
      </c>
      <c r="G757">
        <v>556111</v>
      </c>
      <c r="H757">
        <v>868422</v>
      </c>
      <c r="I757">
        <v>243081</v>
      </c>
      <c r="J757">
        <v>151578</v>
      </c>
      <c r="K757">
        <v>115636</v>
      </c>
      <c r="L757">
        <v>93233.600000000006</v>
      </c>
      <c r="M757">
        <v>20412.7</v>
      </c>
      <c r="N757">
        <v>8805.65</v>
      </c>
      <c r="O757">
        <v>5817.79</v>
      </c>
      <c r="P757">
        <v>0</v>
      </c>
      <c r="Q757">
        <v>595.01199999999994</v>
      </c>
      <c r="R757">
        <v>0</v>
      </c>
    </row>
    <row r="758" spans="1:18" x14ac:dyDescent="0.2">
      <c r="A758">
        <v>752</v>
      </c>
      <c r="B758" t="s">
        <v>201</v>
      </c>
      <c r="C758">
        <v>2017</v>
      </c>
      <c r="D758">
        <v>0</v>
      </c>
      <c r="E758">
        <v>0</v>
      </c>
      <c r="F758">
        <v>30966.799999999999</v>
      </c>
      <c r="G758">
        <v>547337</v>
      </c>
      <c r="H758">
        <v>883507</v>
      </c>
      <c r="I758">
        <v>248840</v>
      </c>
      <c r="J758">
        <v>124139</v>
      </c>
      <c r="K758">
        <v>119858</v>
      </c>
      <c r="L758">
        <v>93432.2</v>
      </c>
      <c r="M758">
        <v>33246.199999999997</v>
      </c>
      <c r="N758">
        <v>8316.74</v>
      </c>
      <c r="O758">
        <v>2925.69</v>
      </c>
      <c r="P758">
        <v>407.97500000000002</v>
      </c>
      <c r="Q758">
        <v>119.24</v>
      </c>
      <c r="R758">
        <v>255.779</v>
      </c>
    </row>
    <row r="759" spans="1:18" x14ac:dyDescent="0.2">
      <c r="A759">
        <v>753</v>
      </c>
      <c r="B759" t="s">
        <v>201</v>
      </c>
      <c r="C759">
        <v>2017</v>
      </c>
      <c r="D759">
        <v>0</v>
      </c>
      <c r="E759">
        <v>3698.71</v>
      </c>
      <c r="F759">
        <v>24298.799999999999</v>
      </c>
      <c r="G759">
        <v>566056</v>
      </c>
      <c r="H759">
        <v>880925</v>
      </c>
      <c r="I759">
        <v>221594</v>
      </c>
      <c r="J759">
        <v>141205</v>
      </c>
      <c r="K759">
        <v>112191</v>
      </c>
      <c r="L759">
        <v>109943</v>
      </c>
      <c r="M759">
        <v>21433.5</v>
      </c>
      <c r="N759">
        <v>8985.59</v>
      </c>
      <c r="O759">
        <v>3165.89</v>
      </c>
      <c r="P759">
        <v>389.017</v>
      </c>
      <c r="Q759">
        <v>542.779</v>
      </c>
      <c r="R759">
        <v>151.08500000000001</v>
      </c>
    </row>
    <row r="760" spans="1:18" x14ac:dyDescent="0.2">
      <c r="A760">
        <v>754</v>
      </c>
      <c r="B760" t="s">
        <v>201</v>
      </c>
      <c r="C760">
        <v>2017</v>
      </c>
      <c r="D760">
        <v>0</v>
      </c>
      <c r="E760">
        <v>936.44600000000003</v>
      </c>
      <c r="F760">
        <v>29564.5</v>
      </c>
      <c r="G760">
        <v>532028</v>
      </c>
      <c r="H760">
        <v>938724</v>
      </c>
      <c r="I760">
        <v>212348</v>
      </c>
      <c r="J760">
        <v>134318</v>
      </c>
      <c r="K760">
        <v>125620</v>
      </c>
      <c r="L760">
        <v>96727.3</v>
      </c>
      <c r="M760">
        <v>19214</v>
      </c>
      <c r="N760">
        <v>7148.81</v>
      </c>
      <c r="O760">
        <v>5238.26</v>
      </c>
      <c r="P760">
        <v>0</v>
      </c>
      <c r="Q760">
        <v>212.53800000000001</v>
      </c>
      <c r="R760">
        <v>0</v>
      </c>
    </row>
    <row r="761" spans="1:18" x14ac:dyDescent="0.2">
      <c r="A761">
        <v>755</v>
      </c>
      <c r="B761" t="s">
        <v>201</v>
      </c>
      <c r="C761">
        <v>2017</v>
      </c>
      <c r="D761">
        <v>0</v>
      </c>
      <c r="E761">
        <v>2324.9499999999998</v>
      </c>
      <c r="F761">
        <v>23047.5</v>
      </c>
      <c r="G761">
        <v>572345</v>
      </c>
      <c r="H761">
        <v>872568</v>
      </c>
      <c r="I761">
        <v>212598</v>
      </c>
      <c r="J761">
        <v>156067</v>
      </c>
      <c r="K761">
        <v>123278</v>
      </c>
      <c r="L761">
        <v>94650.9</v>
      </c>
      <c r="M761">
        <v>24627.3</v>
      </c>
      <c r="N761">
        <v>10957.3</v>
      </c>
      <c r="O761">
        <v>2594.12</v>
      </c>
      <c r="P761">
        <v>0</v>
      </c>
      <c r="Q761">
        <v>822.99199999999996</v>
      </c>
      <c r="R761">
        <v>0</v>
      </c>
    </row>
    <row r="762" spans="1:18" x14ac:dyDescent="0.2">
      <c r="A762">
        <v>756</v>
      </c>
      <c r="B762" t="s">
        <v>201</v>
      </c>
      <c r="C762">
        <v>2017</v>
      </c>
      <c r="D762">
        <v>0</v>
      </c>
      <c r="E762">
        <v>323.31200000000001</v>
      </c>
      <c r="F762">
        <v>35715</v>
      </c>
      <c r="G762">
        <v>580820</v>
      </c>
      <c r="H762">
        <v>833891</v>
      </c>
      <c r="I762">
        <v>234155</v>
      </c>
      <c r="J762">
        <v>147964</v>
      </c>
      <c r="K762">
        <v>135030</v>
      </c>
      <c r="L762">
        <v>86095.5</v>
      </c>
      <c r="M762">
        <v>22006.9</v>
      </c>
      <c r="N762">
        <v>12197.5</v>
      </c>
      <c r="O762">
        <v>4809.92</v>
      </c>
      <c r="P762">
        <v>1446.14</v>
      </c>
      <c r="Q762">
        <v>399.29899999999998</v>
      </c>
      <c r="R762">
        <v>0</v>
      </c>
    </row>
    <row r="763" spans="1:18" x14ac:dyDescent="0.2">
      <c r="A763">
        <v>757</v>
      </c>
      <c r="B763" t="s">
        <v>201</v>
      </c>
      <c r="C763">
        <v>2017</v>
      </c>
      <c r="D763">
        <v>0</v>
      </c>
      <c r="E763">
        <v>6433.88</v>
      </c>
      <c r="F763">
        <v>31948.2</v>
      </c>
      <c r="G763">
        <v>548139</v>
      </c>
      <c r="H763">
        <v>841922</v>
      </c>
      <c r="I763">
        <v>228345</v>
      </c>
      <c r="J763">
        <v>187963</v>
      </c>
      <c r="K763">
        <v>127271</v>
      </c>
      <c r="L763">
        <v>87792.4</v>
      </c>
      <c r="M763">
        <v>21499.4</v>
      </c>
      <c r="N763">
        <v>4197.99</v>
      </c>
      <c r="O763">
        <v>5217.29</v>
      </c>
      <c r="P763">
        <v>0</v>
      </c>
      <c r="Q763">
        <v>0</v>
      </c>
      <c r="R763">
        <v>409.57100000000003</v>
      </c>
    </row>
    <row r="764" spans="1:18" x14ac:dyDescent="0.2">
      <c r="A764">
        <v>758</v>
      </c>
      <c r="B764" t="s">
        <v>201</v>
      </c>
      <c r="C764">
        <v>2017</v>
      </c>
      <c r="D764">
        <v>0</v>
      </c>
      <c r="E764">
        <v>1149.9000000000001</v>
      </c>
      <c r="F764">
        <v>27682</v>
      </c>
      <c r="G764">
        <v>539393</v>
      </c>
      <c r="H764">
        <v>915457</v>
      </c>
      <c r="I764">
        <v>231100</v>
      </c>
      <c r="J764">
        <v>155774</v>
      </c>
      <c r="K764">
        <v>102026</v>
      </c>
      <c r="L764">
        <v>94843.6</v>
      </c>
      <c r="M764">
        <v>19565.900000000001</v>
      </c>
      <c r="N764">
        <v>4014.54</v>
      </c>
      <c r="O764">
        <v>8562.2199999999993</v>
      </c>
      <c r="P764">
        <v>0</v>
      </c>
      <c r="Q764">
        <v>303.42500000000001</v>
      </c>
      <c r="R764">
        <v>331.02300000000002</v>
      </c>
    </row>
    <row r="765" spans="1:18" x14ac:dyDescent="0.2">
      <c r="A765">
        <v>759</v>
      </c>
      <c r="B765" t="s">
        <v>201</v>
      </c>
      <c r="C765">
        <v>2017</v>
      </c>
      <c r="D765">
        <v>0</v>
      </c>
      <c r="E765">
        <v>397.08699999999999</v>
      </c>
      <c r="F765">
        <v>37037.599999999999</v>
      </c>
      <c r="G765">
        <v>557986</v>
      </c>
      <c r="H765">
        <v>865651</v>
      </c>
      <c r="I765">
        <v>228418</v>
      </c>
      <c r="J765">
        <v>153058</v>
      </c>
      <c r="K765">
        <v>118056</v>
      </c>
      <c r="L765">
        <v>99975.1</v>
      </c>
      <c r="M765">
        <v>17961.8</v>
      </c>
      <c r="N765">
        <v>6379.62</v>
      </c>
      <c r="O765">
        <v>5832.29</v>
      </c>
      <c r="P765">
        <v>0</v>
      </c>
      <c r="Q765">
        <v>0</v>
      </c>
      <c r="R765">
        <v>259.197</v>
      </c>
    </row>
    <row r="766" spans="1:18" x14ac:dyDescent="0.2">
      <c r="A766">
        <v>760</v>
      </c>
      <c r="B766" t="s">
        <v>201</v>
      </c>
      <c r="C766">
        <v>2017</v>
      </c>
      <c r="D766">
        <v>0</v>
      </c>
      <c r="E766">
        <v>1772.92</v>
      </c>
      <c r="F766">
        <v>24656.1</v>
      </c>
      <c r="G766">
        <v>535657</v>
      </c>
      <c r="H766">
        <v>925323</v>
      </c>
      <c r="I766">
        <v>209988</v>
      </c>
      <c r="J766">
        <v>128373</v>
      </c>
      <c r="K766">
        <v>113811</v>
      </c>
      <c r="L766">
        <v>117721</v>
      </c>
      <c r="M766">
        <v>19440.2</v>
      </c>
      <c r="N766">
        <v>7392.78</v>
      </c>
      <c r="O766">
        <v>4214.42</v>
      </c>
      <c r="P766">
        <v>629.82299999999998</v>
      </c>
      <c r="Q766">
        <v>539.48900000000003</v>
      </c>
      <c r="R766">
        <v>122.794</v>
      </c>
    </row>
    <row r="767" spans="1:18" x14ac:dyDescent="0.2">
      <c r="A767">
        <v>761</v>
      </c>
      <c r="B767" t="s">
        <v>201</v>
      </c>
      <c r="C767">
        <v>2017</v>
      </c>
      <c r="D767">
        <v>0</v>
      </c>
      <c r="E767">
        <v>2906.76</v>
      </c>
      <c r="F767">
        <v>19121.099999999999</v>
      </c>
      <c r="G767">
        <v>546871</v>
      </c>
      <c r="H767">
        <v>934483</v>
      </c>
      <c r="I767">
        <v>206160</v>
      </c>
      <c r="J767">
        <v>136853</v>
      </c>
      <c r="K767">
        <v>121755</v>
      </c>
      <c r="L767">
        <v>99414.1</v>
      </c>
      <c r="M767">
        <v>21365.3</v>
      </c>
      <c r="N767">
        <v>4634.82</v>
      </c>
      <c r="O767">
        <v>4451.66</v>
      </c>
      <c r="P767">
        <v>791.005</v>
      </c>
      <c r="Q767">
        <v>0</v>
      </c>
      <c r="R767">
        <v>435.99</v>
      </c>
    </row>
    <row r="768" spans="1:18" x14ac:dyDescent="0.2">
      <c r="A768">
        <v>762</v>
      </c>
      <c r="B768" t="s">
        <v>201</v>
      </c>
      <c r="C768">
        <v>2017</v>
      </c>
      <c r="D768">
        <v>0</v>
      </c>
      <c r="E768">
        <v>4690.75</v>
      </c>
      <c r="F768">
        <v>39990.800000000003</v>
      </c>
      <c r="G768">
        <v>529264</v>
      </c>
      <c r="H768">
        <v>872926</v>
      </c>
      <c r="I768">
        <v>220969</v>
      </c>
      <c r="J768">
        <v>163579</v>
      </c>
      <c r="K768">
        <v>146426</v>
      </c>
      <c r="L768">
        <v>90047.3</v>
      </c>
      <c r="M768">
        <v>19147.3</v>
      </c>
      <c r="N768">
        <v>5268.29</v>
      </c>
      <c r="O768">
        <v>5004.43</v>
      </c>
      <c r="P768">
        <v>918.66499999999996</v>
      </c>
      <c r="Q768">
        <v>584.88199999999995</v>
      </c>
      <c r="R768">
        <v>0</v>
      </c>
    </row>
    <row r="769" spans="1:18" x14ac:dyDescent="0.2">
      <c r="A769">
        <v>763</v>
      </c>
      <c r="B769" t="s">
        <v>201</v>
      </c>
      <c r="C769">
        <v>2017</v>
      </c>
      <c r="D769">
        <v>0</v>
      </c>
      <c r="E769">
        <v>1196.06</v>
      </c>
      <c r="F769">
        <v>25724.799999999999</v>
      </c>
      <c r="G769">
        <v>552019</v>
      </c>
      <c r="H769">
        <v>884106</v>
      </c>
      <c r="I769">
        <v>215174</v>
      </c>
      <c r="J769">
        <v>159058</v>
      </c>
      <c r="K769">
        <v>128625</v>
      </c>
      <c r="L769">
        <v>96222.2</v>
      </c>
      <c r="M769">
        <v>17586</v>
      </c>
      <c r="N769">
        <v>11705.5</v>
      </c>
      <c r="O769">
        <v>6511.22</v>
      </c>
      <c r="P769">
        <v>0</v>
      </c>
      <c r="Q769">
        <v>0</v>
      </c>
      <c r="R769">
        <v>0</v>
      </c>
    </row>
    <row r="770" spans="1:18" x14ac:dyDescent="0.2">
      <c r="A770">
        <v>764</v>
      </c>
      <c r="B770" t="s">
        <v>201</v>
      </c>
      <c r="C770">
        <v>2017</v>
      </c>
      <c r="D770">
        <v>0</v>
      </c>
      <c r="E770">
        <v>1194.93</v>
      </c>
      <c r="F770">
        <v>25343</v>
      </c>
      <c r="G770">
        <v>526233</v>
      </c>
      <c r="H770">
        <v>945525</v>
      </c>
      <c r="I770">
        <v>187330</v>
      </c>
      <c r="J770">
        <v>151568</v>
      </c>
      <c r="K770">
        <v>116865</v>
      </c>
      <c r="L770">
        <v>101140</v>
      </c>
      <c r="M770">
        <v>18241.400000000001</v>
      </c>
      <c r="N770">
        <v>12179</v>
      </c>
      <c r="O770">
        <v>3973.7</v>
      </c>
      <c r="P770">
        <v>0</v>
      </c>
      <c r="Q770">
        <v>499.541</v>
      </c>
      <c r="R770">
        <v>299.87700000000001</v>
      </c>
    </row>
    <row r="771" spans="1:18" x14ac:dyDescent="0.2">
      <c r="A771">
        <v>765</v>
      </c>
      <c r="B771" t="s">
        <v>201</v>
      </c>
      <c r="C771">
        <v>2017</v>
      </c>
      <c r="D771">
        <v>0</v>
      </c>
      <c r="E771">
        <v>1745.24</v>
      </c>
      <c r="F771">
        <v>34566.9</v>
      </c>
      <c r="G771">
        <v>543926</v>
      </c>
      <c r="H771">
        <v>888700</v>
      </c>
      <c r="I771">
        <v>209572</v>
      </c>
      <c r="J771">
        <v>169821</v>
      </c>
      <c r="K771">
        <v>108527</v>
      </c>
      <c r="L771">
        <v>106540</v>
      </c>
      <c r="M771">
        <v>29666.2</v>
      </c>
      <c r="N771">
        <v>1865.86</v>
      </c>
      <c r="O771">
        <v>5846.74</v>
      </c>
      <c r="P771">
        <v>0</v>
      </c>
      <c r="Q771">
        <v>0</v>
      </c>
      <c r="R771">
        <v>512.38300000000004</v>
      </c>
    </row>
    <row r="772" spans="1:18" x14ac:dyDescent="0.2">
      <c r="A772">
        <v>766</v>
      </c>
      <c r="B772" t="s">
        <v>201</v>
      </c>
      <c r="C772">
        <v>2017</v>
      </c>
      <c r="D772">
        <v>0</v>
      </c>
      <c r="E772">
        <v>5898.22</v>
      </c>
      <c r="F772">
        <v>21752</v>
      </c>
      <c r="G772">
        <v>545701</v>
      </c>
      <c r="H772">
        <v>890866</v>
      </c>
      <c r="I772">
        <v>202730</v>
      </c>
      <c r="J772">
        <v>165396</v>
      </c>
      <c r="K772">
        <v>138912</v>
      </c>
      <c r="L772">
        <v>83031.7</v>
      </c>
      <c r="M772">
        <v>21683.599999999999</v>
      </c>
      <c r="N772">
        <v>9206.48</v>
      </c>
      <c r="O772">
        <v>10813.4</v>
      </c>
      <c r="P772">
        <v>0</v>
      </c>
      <c r="Q772">
        <v>0</v>
      </c>
      <c r="R772">
        <v>0</v>
      </c>
    </row>
    <row r="773" spans="1:18" x14ac:dyDescent="0.2">
      <c r="A773">
        <v>767</v>
      </c>
      <c r="B773" t="s">
        <v>201</v>
      </c>
      <c r="C773">
        <v>2017</v>
      </c>
      <c r="D773">
        <v>0</v>
      </c>
      <c r="E773">
        <v>2391.6999999999998</v>
      </c>
      <c r="F773">
        <v>31754.5</v>
      </c>
      <c r="G773">
        <v>556556</v>
      </c>
      <c r="H773">
        <v>887469</v>
      </c>
      <c r="I773">
        <v>213815</v>
      </c>
      <c r="J773">
        <v>141584</v>
      </c>
      <c r="K773">
        <v>132959</v>
      </c>
      <c r="L773">
        <v>91051.5</v>
      </c>
      <c r="M773">
        <v>19450.8</v>
      </c>
      <c r="N773">
        <v>5914.59</v>
      </c>
      <c r="O773">
        <v>5172.6400000000003</v>
      </c>
      <c r="P773">
        <v>0</v>
      </c>
      <c r="Q773">
        <v>0</v>
      </c>
      <c r="R773">
        <v>142.46799999999999</v>
      </c>
    </row>
    <row r="774" spans="1:18" x14ac:dyDescent="0.2">
      <c r="A774">
        <v>768</v>
      </c>
      <c r="B774" t="s">
        <v>201</v>
      </c>
      <c r="C774">
        <v>2017</v>
      </c>
      <c r="D774">
        <v>0</v>
      </c>
      <c r="E774">
        <v>193.65</v>
      </c>
      <c r="F774">
        <v>29818.400000000001</v>
      </c>
      <c r="G774">
        <v>534988</v>
      </c>
      <c r="H774">
        <v>927436</v>
      </c>
      <c r="I774">
        <v>210833</v>
      </c>
      <c r="J774">
        <v>136994</v>
      </c>
      <c r="K774">
        <v>139606</v>
      </c>
      <c r="L774">
        <v>84149.5</v>
      </c>
      <c r="M774">
        <v>13281.7</v>
      </c>
      <c r="N774">
        <v>10647.8</v>
      </c>
      <c r="O774">
        <v>6161.31</v>
      </c>
      <c r="P774">
        <v>0</v>
      </c>
      <c r="Q774">
        <v>590.64499999999998</v>
      </c>
      <c r="R774">
        <v>240.05799999999999</v>
      </c>
    </row>
    <row r="775" spans="1:18" x14ac:dyDescent="0.2">
      <c r="A775">
        <v>769</v>
      </c>
      <c r="B775" t="s">
        <v>201</v>
      </c>
      <c r="C775">
        <v>2017</v>
      </c>
      <c r="D775">
        <v>0</v>
      </c>
      <c r="E775">
        <v>1932.55</v>
      </c>
      <c r="F775">
        <v>36719.599999999999</v>
      </c>
      <c r="G775">
        <v>555982</v>
      </c>
      <c r="H775">
        <v>893877</v>
      </c>
      <c r="I775">
        <v>210122</v>
      </c>
      <c r="J775">
        <v>162625</v>
      </c>
      <c r="K775">
        <v>110649</v>
      </c>
      <c r="L775">
        <v>94009.2</v>
      </c>
      <c r="M775">
        <v>25597.599999999999</v>
      </c>
      <c r="N775">
        <v>5675.86</v>
      </c>
      <c r="O775">
        <v>5129.8500000000004</v>
      </c>
      <c r="P775">
        <v>0</v>
      </c>
      <c r="Q775">
        <v>0</v>
      </c>
      <c r="R775">
        <v>51.894399999999997</v>
      </c>
    </row>
    <row r="776" spans="1:18" x14ac:dyDescent="0.2">
      <c r="A776">
        <v>770</v>
      </c>
      <c r="B776" t="s">
        <v>201</v>
      </c>
      <c r="C776">
        <v>2017</v>
      </c>
      <c r="D776">
        <v>0</v>
      </c>
      <c r="E776">
        <v>1828.01</v>
      </c>
      <c r="F776">
        <v>37269.199999999997</v>
      </c>
      <c r="G776">
        <v>516695</v>
      </c>
      <c r="H776">
        <v>925725</v>
      </c>
      <c r="I776">
        <v>206052</v>
      </c>
      <c r="J776">
        <v>144975</v>
      </c>
      <c r="K776">
        <v>131392</v>
      </c>
      <c r="L776">
        <v>104035</v>
      </c>
      <c r="M776">
        <v>10544.8</v>
      </c>
      <c r="N776">
        <v>9526.3799999999992</v>
      </c>
      <c r="O776">
        <v>7182.75</v>
      </c>
      <c r="P776">
        <v>0</v>
      </c>
      <c r="Q776">
        <v>0</v>
      </c>
      <c r="R776">
        <v>0</v>
      </c>
    </row>
    <row r="777" spans="1:18" x14ac:dyDescent="0.2">
      <c r="A777">
        <v>771</v>
      </c>
      <c r="B777" t="s">
        <v>201</v>
      </c>
      <c r="C777">
        <v>2017</v>
      </c>
      <c r="D777">
        <v>0</v>
      </c>
      <c r="E777">
        <v>903.56799999999998</v>
      </c>
      <c r="F777">
        <v>13580.1</v>
      </c>
      <c r="G777">
        <v>547190</v>
      </c>
      <c r="H777">
        <v>924339</v>
      </c>
      <c r="I777">
        <v>205786</v>
      </c>
      <c r="J777">
        <v>140335</v>
      </c>
      <c r="K777">
        <v>117850</v>
      </c>
      <c r="L777">
        <v>102121</v>
      </c>
      <c r="M777">
        <v>22728.6</v>
      </c>
      <c r="N777">
        <v>9431.89</v>
      </c>
      <c r="O777">
        <v>6524.2</v>
      </c>
      <c r="P777">
        <v>676.84799999999996</v>
      </c>
      <c r="Q777">
        <v>0</v>
      </c>
      <c r="R777">
        <v>0</v>
      </c>
    </row>
    <row r="778" spans="1:18" x14ac:dyDescent="0.2">
      <c r="A778">
        <v>772</v>
      </c>
      <c r="B778" t="s">
        <v>201</v>
      </c>
      <c r="C778">
        <v>2017</v>
      </c>
      <c r="D778">
        <v>0</v>
      </c>
      <c r="E778">
        <v>2007.86</v>
      </c>
      <c r="F778">
        <v>32258.3</v>
      </c>
      <c r="G778">
        <v>575041</v>
      </c>
      <c r="H778">
        <v>885615</v>
      </c>
      <c r="I778">
        <v>206234</v>
      </c>
      <c r="J778">
        <v>151487</v>
      </c>
      <c r="K778">
        <v>121196</v>
      </c>
      <c r="L778">
        <v>91750.2</v>
      </c>
      <c r="M778">
        <v>24977.3</v>
      </c>
      <c r="N778">
        <v>5028.3500000000004</v>
      </c>
      <c r="O778">
        <v>6581.57</v>
      </c>
      <c r="P778">
        <v>0</v>
      </c>
      <c r="Q778">
        <v>0</v>
      </c>
      <c r="R778">
        <v>367.06099999999998</v>
      </c>
    </row>
    <row r="779" spans="1:18" x14ac:dyDescent="0.2">
      <c r="A779">
        <v>773</v>
      </c>
      <c r="B779" t="s">
        <v>201</v>
      </c>
      <c r="C779">
        <v>2017</v>
      </c>
      <c r="D779">
        <v>0</v>
      </c>
      <c r="E779">
        <v>3024.45</v>
      </c>
      <c r="F779">
        <v>23440.400000000001</v>
      </c>
      <c r="G779">
        <v>526496</v>
      </c>
      <c r="H779">
        <v>913580</v>
      </c>
      <c r="I779">
        <v>204719</v>
      </c>
      <c r="J779">
        <v>143961</v>
      </c>
      <c r="K779">
        <v>136848</v>
      </c>
      <c r="L779">
        <v>101721</v>
      </c>
      <c r="M779">
        <v>29202.2</v>
      </c>
      <c r="N779">
        <v>11200.4</v>
      </c>
      <c r="O779">
        <v>2541.14</v>
      </c>
      <c r="P779">
        <v>0</v>
      </c>
      <c r="Q779">
        <v>165.35400000000001</v>
      </c>
      <c r="R779">
        <v>417.87599999999998</v>
      </c>
    </row>
    <row r="780" spans="1:18" x14ac:dyDescent="0.2">
      <c r="A780">
        <v>774</v>
      </c>
      <c r="B780" t="s">
        <v>201</v>
      </c>
      <c r="C780">
        <v>2017</v>
      </c>
      <c r="D780">
        <v>0</v>
      </c>
      <c r="E780">
        <v>954.48299999999995</v>
      </c>
      <c r="F780">
        <v>28107</v>
      </c>
      <c r="G780">
        <v>565228</v>
      </c>
      <c r="H780">
        <v>854851</v>
      </c>
      <c r="I780">
        <v>242566</v>
      </c>
      <c r="J780">
        <v>145127</v>
      </c>
      <c r="K780">
        <v>124930</v>
      </c>
      <c r="L780">
        <v>105527</v>
      </c>
      <c r="M780">
        <v>19700.8</v>
      </c>
      <c r="N780">
        <v>8189.58</v>
      </c>
      <c r="O780">
        <v>3913.01</v>
      </c>
      <c r="P780">
        <v>0</v>
      </c>
      <c r="Q780">
        <v>193.47</v>
      </c>
      <c r="R780">
        <v>0</v>
      </c>
    </row>
    <row r="781" spans="1:18" x14ac:dyDescent="0.2">
      <c r="A781">
        <v>775</v>
      </c>
      <c r="B781" t="s">
        <v>201</v>
      </c>
      <c r="C781">
        <v>2017</v>
      </c>
      <c r="D781">
        <v>0</v>
      </c>
      <c r="E781">
        <v>1512.57</v>
      </c>
      <c r="F781">
        <v>20095.2</v>
      </c>
      <c r="G781">
        <v>574223</v>
      </c>
      <c r="H781">
        <v>855779</v>
      </c>
      <c r="I781">
        <v>228708</v>
      </c>
      <c r="J781">
        <v>147532</v>
      </c>
      <c r="K781">
        <v>115361</v>
      </c>
      <c r="L781">
        <v>117844</v>
      </c>
      <c r="M781">
        <v>17904.7</v>
      </c>
      <c r="N781">
        <v>5334.94</v>
      </c>
      <c r="O781">
        <v>6571.63</v>
      </c>
      <c r="P781">
        <v>0</v>
      </c>
      <c r="Q781">
        <v>93.65</v>
      </c>
      <c r="R781">
        <v>411.93099999999998</v>
      </c>
    </row>
    <row r="782" spans="1:18" x14ac:dyDescent="0.2">
      <c r="A782">
        <v>776</v>
      </c>
      <c r="B782" t="s">
        <v>201</v>
      </c>
      <c r="C782">
        <v>2017</v>
      </c>
      <c r="D782">
        <v>0</v>
      </c>
      <c r="E782">
        <v>27.874600000000001</v>
      </c>
      <c r="F782">
        <v>30262.6</v>
      </c>
      <c r="G782">
        <v>554562</v>
      </c>
      <c r="H782">
        <v>890348</v>
      </c>
      <c r="I782">
        <v>201662</v>
      </c>
      <c r="J782">
        <v>165083</v>
      </c>
      <c r="K782">
        <v>120395</v>
      </c>
      <c r="L782">
        <v>95417.7</v>
      </c>
      <c r="M782">
        <v>19168.900000000001</v>
      </c>
      <c r="N782">
        <v>13060.6</v>
      </c>
      <c r="O782">
        <v>9298.9699999999993</v>
      </c>
      <c r="P782">
        <v>0</v>
      </c>
      <c r="Q782">
        <v>0</v>
      </c>
      <c r="R782">
        <v>0</v>
      </c>
    </row>
    <row r="783" spans="1:18" x14ac:dyDescent="0.2">
      <c r="A783">
        <v>777</v>
      </c>
      <c r="B783" t="s">
        <v>201</v>
      </c>
      <c r="C783">
        <v>2017</v>
      </c>
      <c r="D783">
        <v>0</v>
      </c>
      <c r="E783">
        <v>2027.35</v>
      </c>
      <c r="F783">
        <v>27225.9</v>
      </c>
      <c r="G783">
        <v>564636</v>
      </c>
      <c r="H783">
        <v>901832</v>
      </c>
      <c r="I783">
        <v>204844</v>
      </c>
      <c r="J783">
        <v>160581</v>
      </c>
      <c r="K783">
        <v>104351</v>
      </c>
      <c r="L783">
        <v>100860</v>
      </c>
      <c r="M783">
        <v>16883.8</v>
      </c>
      <c r="N783">
        <v>8888.31</v>
      </c>
      <c r="O783">
        <v>5072.0200000000004</v>
      </c>
      <c r="P783">
        <v>0</v>
      </c>
      <c r="Q783">
        <v>137.61799999999999</v>
      </c>
      <c r="R783">
        <v>0</v>
      </c>
    </row>
    <row r="784" spans="1:18" x14ac:dyDescent="0.2">
      <c r="A784">
        <v>778</v>
      </c>
      <c r="B784" t="s">
        <v>201</v>
      </c>
      <c r="C784">
        <v>2017</v>
      </c>
      <c r="D784">
        <v>0</v>
      </c>
      <c r="E784">
        <v>11.815799999999999</v>
      </c>
      <c r="F784">
        <v>32027.200000000001</v>
      </c>
      <c r="G784">
        <v>528902</v>
      </c>
      <c r="H784">
        <v>900465</v>
      </c>
      <c r="I784">
        <v>227337</v>
      </c>
      <c r="J784">
        <v>145773</v>
      </c>
      <c r="K784">
        <v>108661</v>
      </c>
      <c r="L784">
        <v>110886</v>
      </c>
      <c r="M784">
        <v>27981.200000000001</v>
      </c>
      <c r="N784">
        <v>8714.23</v>
      </c>
      <c r="O784">
        <v>3974.21</v>
      </c>
      <c r="P784">
        <v>0</v>
      </c>
      <c r="Q784">
        <v>571.55899999999997</v>
      </c>
      <c r="R784">
        <v>0</v>
      </c>
    </row>
    <row r="785" spans="1:18" x14ac:dyDescent="0.2">
      <c r="A785">
        <v>779</v>
      </c>
      <c r="B785" t="s">
        <v>201</v>
      </c>
      <c r="C785">
        <v>2017</v>
      </c>
      <c r="D785">
        <v>0</v>
      </c>
      <c r="E785">
        <v>1978.64</v>
      </c>
      <c r="F785">
        <v>30695.7</v>
      </c>
      <c r="G785">
        <v>548362</v>
      </c>
      <c r="H785">
        <v>889831</v>
      </c>
      <c r="I785">
        <v>235549</v>
      </c>
      <c r="J785">
        <v>138854</v>
      </c>
      <c r="K785">
        <v>123451</v>
      </c>
      <c r="L785">
        <v>90472.3</v>
      </c>
      <c r="M785">
        <v>23275.4</v>
      </c>
      <c r="N785">
        <v>7016.81</v>
      </c>
      <c r="O785">
        <v>9239.2099999999991</v>
      </c>
      <c r="P785">
        <v>440.35300000000001</v>
      </c>
      <c r="Q785">
        <v>820.93200000000002</v>
      </c>
      <c r="R785">
        <v>426.27100000000002</v>
      </c>
    </row>
    <row r="786" spans="1:18" x14ac:dyDescent="0.2">
      <c r="A786">
        <v>780</v>
      </c>
      <c r="B786" t="s">
        <v>201</v>
      </c>
      <c r="C786">
        <v>2017</v>
      </c>
      <c r="D786">
        <v>0</v>
      </c>
      <c r="E786">
        <v>540.57899999999995</v>
      </c>
      <c r="F786">
        <v>28893.7</v>
      </c>
      <c r="G786">
        <v>532516</v>
      </c>
      <c r="H786">
        <v>895815</v>
      </c>
      <c r="I786">
        <v>243509</v>
      </c>
      <c r="J786">
        <v>151762</v>
      </c>
      <c r="K786">
        <v>118032</v>
      </c>
      <c r="L786">
        <v>99073.3</v>
      </c>
      <c r="M786">
        <v>16845.599999999999</v>
      </c>
      <c r="N786">
        <v>8400.5499999999993</v>
      </c>
      <c r="O786">
        <v>1963.36</v>
      </c>
      <c r="P786">
        <v>954.44399999999996</v>
      </c>
      <c r="Q786">
        <v>701.34400000000005</v>
      </c>
      <c r="R786">
        <v>0</v>
      </c>
    </row>
    <row r="787" spans="1:18" x14ac:dyDescent="0.2">
      <c r="A787">
        <v>781</v>
      </c>
      <c r="B787" t="s">
        <v>201</v>
      </c>
      <c r="C787">
        <v>2017</v>
      </c>
      <c r="D787">
        <v>0</v>
      </c>
      <c r="E787">
        <v>3293.53</v>
      </c>
      <c r="F787">
        <v>23932.1</v>
      </c>
      <c r="G787">
        <v>559435</v>
      </c>
      <c r="H787">
        <v>888011</v>
      </c>
      <c r="I787">
        <v>229826</v>
      </c>
      <c r="J787">
        <v>144734</v>
      </c>
      <c r="K787">
        <v>115509</v>
      </c>
      <c r="L787">
        <v>80372.600000000006</v>
      </c>
      <c r="M787">
        <v>27857.1</v>
      </c>
      <c r="N787">
        <v>6224.27</v>
      </c>
      <c r="O787">
        <v>10920.4</v>
      </c>
      <c r="P787">
        <v>1330.87</v>
      </c>
      <c r="Q787">
        <v>624.38699999999994</v>
      </c>
      <c r="R787">
        <v>0</v>
      </c>
    </row>
    <row r="788" spans="1:18" x14ac:dyDescent="0.2">
      <c r="A788">
        <v>782</v>
      </c>
      <c r="B788" t="s">
        <v>201</v>
      </c>
      <c r="C788">
        <v>2017</v>
      </c>
      <c r="D788">
        <v>0</v>
      </c>
      <c r="E788">
        <v>657.83399999999995</v>
      </c>
      <c r="F788">
        <v>41480.1</v>
      </c>
      <c r="G788">
        <v>543393</v>
      </c>
      <c r="H788">
        <v>882329</v>
      </c>
      <c r="I788">
        <v>236996</v>
      </c>
      <c r="J788">
        <v>141034</v>
      </c>
      <c r="K788">
        <v>123560</v>
      </c>
      <c r="L788">
        <v>90709.2</v>
      </c>
      <c r="M788">
        <v>20490.3</v>
      </c>
      <c r="N788">
        <v>11391</v>
      </c>
      <c r="O788">
        <v>3241.81</v>
      </c>
      <c r="P788">
        <v>393.589</v>
      </c>
      <c r="Q788">
        <v>0</v>
      </c>
      <c r="R788">
        <v>0</v>
      </c>
    </row>
    <row r="789" spans="1:18" x14ac:dyDescent="0.2">
      <c r="A789">
        <v>783</v>
      </c>
      <c r="B789" t="s">
        <v>201</v>
      </c>
      <c r="C789">
        <v>2017</v>
      </c>
      <c r="D789">
        <v>0</v>
      </c>
      <c r="E789">
        <v>3505.63</v>
      </c>
      <c r="F789">
        <v>37635.9</v>
      </c>
      <c r="G789">
        <v>582790</v>
      </c>
      <c r="H789">
        <v>865404</v>
      </c>
      <c r="I789">
        <v>212432</v>
      </c>
      <c r="J789">
        <v>151236</v>
      </c>
      <c r="K789">
        <v>130471</v>
      </c>
      <c r="L789">
        <v>77725.2</v>
      </c>
      <c r="M789">
        <v>23255.5</v>
      </c>
      <c r="N789">
        <v>4271.2700000000004</v>
      </c>
      <c r="O789">
        <v>7561.14</v>
      </c>
      <c r="P789">
        <v>1885.61</v>
      </c>
      <c r="Q789">
        <v>278.07100000000003</v>
      </c>
      <c r="R789">
        <v>0</v>
      </c>
    </row>
    <row r="790" spans="1:18" x14ac:dyDescent="0.2">
      <c r="A790">
        <v>784</v>
      </c>
      <c r="B790" t="s">
        <v>201</v>
      </c>
      <c r="C790">
        <v>2017</v>
      </c>
      <c r="D790">
        <v>0</v>
      </c>
      <c r="E790">
        <v>70.962100000000007</v>
      </c>
      <c r="F790">
        <v>36940.5</v>
      </c>
      <c r="G790">
        <v>533790</v>
      </c>
      <c r="H790">
        <v>886578</v>
      </c>
      <c r="I790">
        <v>219227</v>
      </c>
      <c r="J790">
        <v>164407</v>
      </c>
      <c r="K790">
        <v>113521</v>
      </c>
      <c r="L790">
        <v>96679.1</v>
      </c>
      <c r="M790">
        <v>26621.599999999999</v>
      </c>
      <c r="N790">
        <v>6511.73</v>
      </c>
      <c r="O790">
        <v>6029.79</v>
      </c>
      <c r="P790">
        <v>0</v>
      </c>
      <c r="Q790">
        <v>380.33100000000002</v>
      </c>
      <c r="R790">
        <v>0</v>
      </c>
    </row>
    <row r="791" spans="1:18" x14ac:dyDescent="0.2">
      <c r="A791">
        <v>785</v>
      </c>
      <c r="B791" t="s">
        <v>201</v>
      </c>
      <c r="C791">
        <v>2017</v>
      </c>
      <c r="D791">
        <v>0</v>
      </c>
      <c r="E791">
        <v>3579.98</v>
      </c>
      <c r="F791">
        <v>38047</v>
      </c>
      <c r="G791">
        <v>542668</v>
      </c>
      <c r="H791">
        <v>877903</v>
      </c>
      <c r="I791">
        <v>221598</v>
      </c>
      <c r="J791">
        <v>150411</v>
      </c>
      <c r="K791">
        <v>121267</v>
      </c>
      <c r="L791">
        <v>90840.6</v>
      </c>
      <c r="M791">
        <v>29553.9</v>
      </c>
      <c r="N791">
        <v>6146.61</v>
      </c>
      <c r="O791">
        <v>12073.9</v>
      </c>
      <c r="P791">
        <v>423.70100000000002</v>
      </c>
      <c r="Q791">
        <v>333.57299999999998</v>
      </c>
      <c r="R791">
        <v>406.613</v>
      </c>
    </row>
    <row r="792" spans="1:18" x14ac:dyDescent="0.2">
      <c r="A792">
        <v>786</v>
      </c>
      <c r="B792" t="s">
        <v>201</v>
      </c>
      <c r="C792">
        <v>2017</v>
      </c>
      <c r="D792">
        <v>0</v>
      </c>
      <c r="E792">
        <v>3427.63</v>
      </c>
      <c r="F792">
        <v>33897.1</v>
      </c>
      <c r="G792">
        <v>524091</v>
      </c>
      <c r="H792">
        <v>917214</v>
      </c>
      <c r="I792">
        <v>221684</v>
      </c>
      <c r="J792">
        <v>143156</v>
      </c>
      <c r="K792">
        <v>114730</v>
      </c>
      <c r="L792">
        <v>104586</v>
      </c>
      <c r="M792">
        <v>16484.099999999999</v>
      </c>
      <c r="N792">
        <v>10326.5</v>
      </c>
      <c r="O792">
        <v>5177.66</v>
      </c>
      <c r="P792">
        <v>707.89800000000002</v>
      </c>
      <c r="Q792">
        <v>618.84100000000001</v>
      </c>
      <c r="R792">
        <v>194.096</v>
      </c>
    </row>
    <row r="793" spans="1:18" x14ac:dyDescent="0.2">
      <c r="A793">
        <v>787</v>
      </c>
      <c r="B793" t="s">
        <v>201</v>
      </c>
      <c r="C793">
        <v>2017</v>
      </c>
      <c r="D793">
        <v>0</v>
      </c>
      <c r="E793">
        <v>2117.64</v>
      </c>
      <c r="F793">
        <v>34534.6</v>
      </c>
      <c r="G793">
        <v>544479</v>
      </c>
      <c r="H793">
        <v>910187</v>
      </c>
      <c r="I793">
        <v>207035</v>
      </c>
      <c r="J793">
        <v>145208</v>
      </c>
      <c r="K793">
        <v>117888</v>
      </c>
      <c r="L793">
        <v>83377.100000000006</v>
      </c>
      <c r="M793">
        <v>24487.9</v>
      </c>
      <c r="N793">
        <v>5595.33</v>
      </c>
      <c r="O793">
        <v>13569.8</v>
      </c>
      <c r="P793">
        <v>0</v>
      </c>
      <c r="Q793">
        <v>365.81599999999997</v>
      </c>
      <c r="R793">
        <v>0</v>
      </c>
    </row>
    <row r="794" spans="1:18" x14ac:dyDescent="0.2">
      <c r="A794">
        <v>788</v>
      </c>
      <c r="B794" t="s">
        <v>201</v>
      </c>
      <c r="C794">
        <v>2017</v>
      </c>
      <c r="D794">
        <v>0</v>
      </c>
      <c r="E794">
        <v>260.55099999999999</v>
      </c>
      <c r="F794">
        <v>28149.599999999999</v>
      </c>
      <c r="G794">
        <v>583776</v>
      </c>
      <c r="H794">
        <v>850200</v>
      </c>
      <c r="I794">
        <v>212083</v>
      </c>
      <c r="J794">
        <v>152949</v>
      </c>
      <c r="K794">
        <v>141728</v>
      </c>
      <c r="L794">
        <v>89402.7</v>
      </c>
      <c r="M794">
        <v>17991.3</v>
      </c>
      <c r="N794">
        <v>8022.76</v>
      </c>
      <c r="O794">
        <v>8738.08</v>
      </c>
      <c r="P794">
        <v>1263.48</v>
      </c>
      <c r="Q794">
        <v>609.81899999999996</v>
      </c>
      <c r="R794">
        <v>0</v>
      </c>
    </row>
    <row r="795" spans="1:18" x14ac:dyDescent="0.2">
      <c r="A795">
        <v>789</v>
      </c>
      <c r="B795" t="s">
        <v>201</v>
      </c>
      <c r="C795">
        <v>2017</v>
      </c>
      <c r="D795">
        <v>0</v>
      </c>
      <c r="E795">
        <v>2284.2399999999998</v>
      </c>
      <c r="F795">
        <v>18512</v>
      </c>
      <c r="G795">
        <v>579225</v>
      </c>
      <c r="H795">
        <v>874877</v>
      </c>
      <c r="I795">
        <v>220316</v>
      </c>
      <c r="J795">
        <v>137739</v>
      </c>
      <c r="K795">
        <v>121736</v>
      </c>
      <c r="L795">
        <v>92611.199999999997</v>
      </c>
      <c r="M795">
        <v>33147.300000000003</v>
      </c>
      <c r="N795">
        <v>7050.56</v>
      </c>
      <c r="O795">
        <v>5542.23</v>
      </c>
      <c r="P795">
        <v>0</v>
      </c>
      <c r="Q795">
        <v>152.85599999999999</v>
      </c>
      <c r="R795">
        <v>302.24799999999999</v>
      </c>
    </row>
    <row r="796" spans="1:18" x14ac:dyDescent="0.2">
      <c r="A796">
        <v>790</v>
      </c>
      <c r="B796" t="s">
        <v>201</v>
      </c>
      <c r="C796">
        <v>2017</v>
      </c>
      <c r="D796">
        <v>0</v>
      </c>
      <c r="E796">
        <v>787.08600000000001</v>
      </c>
      <c r="F796">
        <v>26528.1</v>
      </c>
      <c r="G796">
        <v>567798</v>
      </c>
      <c r="H796">
        <v>884107</v>
      </c>
      <c r="I796">
        <v>206932</v>
      </c>
      <c r="J796">
        <v>159766</v>
      </c>
      <c r="K796">
        <v>123596</v>
      </c>
      <c r="L796">
        <v>86629.4</v>
      </c>
      <c r="M796">
        <v>23274.9</v>
      </c>
      <c r="N796">
        <v>8964.3799999999992</v>
      </c>
      <c r="O796">
        <v>7952.9</v>
      </c>
      <c r="P796">
        <v>0</v>
      </c>
      <c r="Q796">
        <v>0</v>
      </c>
      <c r="R796">
        <v>443.14699999999999</v>
      </c>
    </row>
    <row r="797" spans="1:18" x14ac:dyDescent="0.2">
      <c r="A797">
        <v>791</v>
      </c>
      <c r="B797" t="s">
        <v>201</v>
      </c>
      <c r="C797">
        <v>2017</v>
      </c>
      <c r="D797">
        <v>0</v>
      </c>
      <c r="E797">
        <v>4354.92</v>
      </c>
      <c r="F797">
        <v>21756.2</v>
      </c>
      <c r="G797">
        <v>557749</v>
      </c>
      <c r="H797">
        <v>894040</v>
      </c>
      <c r="I797">
        <v>216010</v>
      </c>
      <c r="J797">
        <v>148539</v>
      </c>
      <c r="K797">
        <v>109581</v>
      </c>
      <c r="L797">
        <v>97547.9</v>
      </c>
      <c r="M797">
        <v>22919.5</v>
      </c>
      <c r="N797">
        <v>8772.0300000000007</v>
      </c>
      <c r="O797">
        <v>7450.81</v>
      </c>
      <c r="P797">
        <v>0</v>
      </c>
      <c r="Q797">
        <v>0</v>
      </c>
      <c r="R797">
        <v>0</v>
      </c>
    </row>
    <row r="798" spans="1:18" x14ac:dyDescent="0.2">
      <c r="A798">
        <v>792</v>
      </c>
      <c r="B798" t="s">
        <v>201</v>
      </c>
      <c r="C798">
        <v>2017</v>
      </c>
      <c r="D798">
        <v>0</v>
      </c>
      <c r="E798">
        <v>1992.64</v>
      </c>
      <c r="F798">
        <v>30654.7</v>
      </c>
      <c r="G798">
        <v>523676</v>
      </c>
      <c r="H798">
        <v>883205</v>
      </c>
      <c r="I798">
        <v>236463</v>
      </c>
      <c r="J798">
        <v>141556</v>
      </c>
      <c r="K798">
        <v>128264</v>
      </c>
      <c r="L798">
        <v>112640</v>
      </c>
      <c r="M798">
        <v>25906.799999999999</v>
      </c>
      <c r="N798">
        <v>7229.02</v>
      </c>
      <c r="O798">
        <v>4177.99</v>
      </c>
      <c r="P798">
        <v>343.22699999999998</v>
      </c>
      <c r="Q798">
        <v>626.27300000000002</v>
      </c>
      <c r="R798">
        <v>445.09100000000001</v>
      </c>
    </row>
    <row r="799" spans="1:18" x14ac:dyDescent="0.2">
      <c r="A799">
        <v>793</v>
      </c>
      <c r="B799" t="s">
        <v>201</v>
      </c>
      <c r="C799">
        <v>2017</v>
      </c>
      <c r="D799">
        <v>0</v>
      </c>
      <c r="E799">
        <v>3240.36</v>
      </c>
      <c r="F799">
        <v>32343.3</v>
      </c>
      <c r="G799">
        <v>541454</v>
      </c>
      <c r="H799">
        <v>907342</v>
      </c>
      <c r="I799">
        <v>216071</v>
      </c>
      <c r="J799">
        <v>124218</v>
      </c>
      <c r="K799">
        <v>133545</v>
      </c>
      <c r="L799">
        <v>96415.3</v>
      </c>
      <c r="M799">
        <v>20393.900000000001</v>
      </c>
      <c r="N799">
        <v>7870.84</v>
      </c>
      <c r="O799">
        <v>11784.9</v>
      </c>
      <c r="P799">
        <v>0</v>
      </c>
      <c r="Q799">
        <v>458.31900000000002</v>
      </c>
      <c r="R799">
        <v>0</v>
      </c>
    </row>
    <row r="800" spans="1:18" x14ac:dyDescent="0.2">
      <c r="A800">
        <v>794</v>
      </c>
      <c r="B800" t="s">
        <v>201</v>
      </c>
      <c r="C800">
        <v>2017</v>
      </c>
      <c r="D800">
        <v>0</v>
      </c>
      <c r="E800">
        <v>3725.65</v>
      </c>
      <c r="F800">
        <v>29858.6</v>
      </c>
      <c r="G800">
        <v>570922</v>
      </c>
      <c r="H800">
        <v>896612</v>
      </c>
      <c r="I800">
        <v>187513</v>
      </c>
      <c r="J800">
        <v>147952</v>
      </c>
      <c r="K800">
        <v>120862</v>
      </c>
      <c r="L800">
        <v>105214</v>
      </c>
      <c r="M800">
        <v>22698.2</v>
      </c>
      <c r="N800">
        <v>13989.3</v>
      </c>
      <c r="O800">
        <v>6353.26</v>
      </c>
      <c r="P800">
        <v>0</v>
      </c>
      <c r="Q800">
        <v>209.55799999999999</v>
      </c>
      <c r="R800">
        <v>257.80900000000003</v>
      </c>
    </row>
    <row r="801" spans="1:18" x14ac:dyDescent="0.2">
      <c r="A801">
        <v>795</v>
      </c>
      <c r="B801" t="s">
        <v>201</v>
      </c>
      <c r="C801">
        <v>2017</v>
      </c>
      <c r="D801">
        <v>0</v>
      </c>
      <c r="E801">
        <v>981.60799999999995</v>
      </c>
      <c r="F801">
        <v>25584.799999999999</v>
      </c>
      <c r="G801">
        <v>562519</v>
      </c>
      <c r="H801">
        <v>872071</v>
      </c>
      <c r="I801">
        <v>248020</v>
      </c>
      <c r="J801">
        <v>137884</v>
      </c>
      <c r="K801">
        <v>103604</v>
      </c>
      <c r="L801">
        <v>103988</v>
      </c>
      <c r="M801">
        <v>20796.400000000001</v>
      </c>
      <c r="N801">
        <v>6525.45</v>
      </c>
      <c r="O801">
        <v>10227.200000000001</v>
      </c>
      <c r="P801">
        <v>1238.1400000000001</v>
      </c>
      <c r="Q801">
        <v>0</v>
      </c>
      <c r="R801">
        <v>0</v>
      </c>
    </row>
    <row r="802" spans="1:18" x14ac:dyDescent="0.2">
      <c r="A802">
        <v>796</v>
      </c>
      <c r="B802" t="s">
        <v>201</v>
      </c>
      <c r="C802">
        <v>2017</v>
      </c>
      <c r="D802">
        <v>0</v>
      </c>
      <c r="E802">
        <v>3001.73</v>
      </c>
      <c r="F802">
        <v>30345.4</v>
      </c>
      <c r="G802">
        <v>546736</v>
      </c>
      <c r="H802">
        <v>931319</v>
      </c>
      <c r="I802">
        <v>197601</v>
      </c>
      <c r="J802">
        <v>154587</v>
      </c>
      <c r="K802">
        <v>122938</v>
      </c>
      <c r="L802">
        <v>80424.399999999994</v>
      </c>
      <c r="M802">
        <v>14491.2</v>
      </c>
      <c r="N802">
        <v>7884.36</v>
      </c>
      <c r="O802">
        <v>4410.57</v>
      </c>
      <c r="P802">
        <v>458.79899999999998</v>
      </c>
      <c r="Q802">
        <v>781.50800000000004</v>
      </c>
      <c r="R802">
        <v>0</v>
      </c>
    </row>
    <row r="803" spans="1:18" x14ac:dyDescent="0.2">
      <c r="A803">
        <v>797</v>
      </c>
      <c r="B803" t="s">
        <v>201</v>
      </c>
      <c r="C803">
        <v>2017</v>
      </c>
      <c r="D803">
        <v>0</v>
      </c>
      <c r="E803">
        <v>2664.78</v>
      </c>
      <c r="F803">
        <v>33737.699999999997</v>
      </c>
      <c r="G803">
        <v>543580</v>
      </c>
      <c r="H803">
        <v>889539</v>
      </c>
      <c r="I803">
        <v>212603</v>
      </c>
      <c r="J803">
        <v>176548</v>
      </c>
      <c r="K803">
        <v>113362</v>
      </c>
      <c r="L803">
        <v>85471.2</v>
      </c>
      <c r="M803">
        <v>20869.8</v>
      </c>
      <c r="N803">
        <v>5181.92</v>
      </c>
      <c r="O803">
        <v>7531.07</v>
      </c>
      <c r="P803">
        <v>0</v>
      </c>
      <c r="Q803">
        <v>0</v>
      </c>
      <c r="R803">
        <v>140.833</v>
      </c>
    </row>
    <row r="804" spans="1:18" x14ac:dyDescent="0.2">
      <c r="A804">
        <v>798</v>
      </c>
      <c r="B804" t="s">
        <v>201</v>
      </c>
      <c r="C804">
        <v>2017</v>
      </c>
      <c r="D804">
        <v>0</v>
      </c>
      <c r="E804">
        <v>23.962399999999999</v>
      </c>
      <c r="F804">
        <v>22790.3</v>
      </c>
      <c r="G804">
        <v>600194</v>
      </c>
      <c r="H804">
        <v>849244</v>
      </c>
      <c r="I804">
        <v>188869</v>
      </c>
      <c r="J804">
        <v>160211</v>
      </c>
      <c r="K804">
        <v>136302</v>
      </c>
      <c r="L804">
        <v>91410.6</v>
      </c>
      <c r="M804">
        <v>20415.2</v>
      </c>
      <c r="N804">
        <v>6064.32</v>
      </c>
      <c r="O804">
        <v>13404.4</v>
      </c>
      <c r="P804">
        <v>400.80700000000002</v>
      </c>
      <c r="Q804">
        <v>0</v>
      </c>
      <c r="R804">
        <v>0</v>
      </c>
    </row>
    <row r="805" spans="1:18" x14ac:dyDescent="0.2">
      <c r="A805">
        <v>799</v>
      </c>
      <c r="B805" t="s">
        <v>201</v>
      </c>
      <c r="C805">
        <v>2017</v>
      </c>
      <c r="D805">
        <v>0</v>
      </c>
      <c r="E805">
        <v>3923.91</v>
      </c>
      <c r="F805">
        <v>21032.400000000001</v>
      </c>
      <c r="G805">
        <v>565886</v>
      </c>
      <c r="H805">
        <v>866238</v>
      </c>
      <c r="I805">
        <v>233269</v>
      </c>
      <c r="J805">
        <v>149048</v>
      </c>
      <c r="K805">
        <v>126491</v>
      </c>
      <c r="L805">
        <v>107943</v>
      </c>
      <c r="M805">
        <v>13152.7</v>
      </c>
      <c r="N805">
        <v>5537.01</v>
      </c>
      <c r="O805">
        <v>9811.14</v>
      </c>
      <c r="P805">
        <v>0</v>
      </c>
      <c r="Q805">
        <v>0</v>
      </c>
      <c r="R805">
        <v>347.51900000000001</v>
      </c>
    </row>
    <row r="806" spans="1:18" x14ac:dyDescent="0.2">
      <c r="A806">
        <v>800</v>
      </c>
      <c r="B806" t="s">
        <v>201</v>
      </c>
      <c r="C806">
        <v>2017</v>
      </c>
      <c r="D806">
        <v>0</v>
      </c>
      <c r="E806">
        <v>755.07500000000005</v>
      </c>
      <c r="F806">
        <v>23058.6</v>
      </c>
      <c r="G806">
        <v>563248</v>
      </c>
      <c r="H806">
        <v>889800</v>
      </c>
      <c r="I806">
        <v>221251</v>
      </c>
      <c r="J806">
        <v>147118</v>
      </c>
      <c r="K806">
        <v>116281</v>
      </c>
      <c r="L806">
        <v>105097</v>
      </c>
      <c r="M806">
        <v>18669.8</v>
      </c>
      <c r="N806">
        <v>7343.74</v>
      </c>
      <c r="O806">
        <v>5461.78</v>
      </c>
      <c r="P806">
        <v>0</v>
      </c>
      <c r="Q806">
        <v>0</v>
      </c>
      <c r="R806">
        <v>0</v>
      </c>
    </row>
    <row r="807" spans="1:18" x14ac:dyDescent="0.2">
      <c r="A807">
        <v>801</v>
      </c>
      <c r="B807" t="s">
        <v>201</v>
      </c>
      <c r="C807">
        <v>2017</v>
      </c>
      <c r="D807">
        <v>0</v>
      </c>
      <c r="E807">
        <v>2438.0700000000002</v>
      </c>
      <c r="F807">
        <v>16046.8</v>
      </c>
      <c r="G807">
        <v>556033</v>
      </c>
      <c r="H807">
        <v>904965</v>
      </c>
      <c r="I807">
        <v>229147</v>
      </c>
      <c r="J807">
        <v>146374</v>
      </c>
      <c r="K807">
        <v>113562</v>
      </c>
      <c r="L807">
        <v>90360.7</v>
      </c>
      <c r="M807">
        <v>16177.8</v>
      </c>
      <c r="N807">
        <v>8967.0499999999993</v>
      </c>
      <c r="O807">
        <v>5874.73</v>
      </c>
      <c r="P807">
        <v>1185.75</v>
      </c>
      <c r="Q807">
        <v>521.51099999999997</v>
      </c>
      <c r="R807">
        <v>0</v>
      </c>
    </row>
    <row r="808" spans="1:18" x14ac:dyDescent="0.2">
      <c r="A808">
        <v>802</v>
      </c>
      <c r="B808" t="s">
        <v>201</v>
      </c>
      <c r="C808">
        <v>2017</v>
      </c>
      <c r="D808">
        <v>0</v>
      </c>
      <c r="E808">
        <v>831.96799999999996</v>
      </c>
      <c r="F808">
        <v>18188.099999999999</v>
      </c>
      <c r="G808">
        <v>565172</v>
      </c>
      <c r="H808">
        <v>878928</v>
      </c>
      <c r="I808">
        <v>247541</v>
      </c>
      <c r="J808">
        <v>147692</v>
      </c>
      <c r="K808">
        <v>135270</v>
      </c>
      <c r="L808">
        <v>74295.399999999994</v>
      </c>
      <c r="M808">
        <v>16901.2</v>
      </c>
      <c r="N808">
        <v>9936.52</v>
      </c>
      <c r="O808">
        <v>0</v>
      </c>
      <c r="P808">
        <v>478.95299999999997</v>
      </c>
      <c r="Q808">
        <v>0</v>
      </c>
      <c r="R808">
        <v>407.96</v>
      </c>
    </row>
    <row r="809" spans="1:18" x14ac:dyDescent="0.2">
      <c r="A809">
        <v>803</v>
      </c>
      <c r="B809" t="s">
        <v>201</v>
      </c>
      <c r="C809">
        <v>2017</v>
      </c>
      <c r="D809">
        <v>0</v>
      </c>
      <c r="E809">
        <v>3.9038200000000001</v>
      </c>
      <c r="F809">
        <v>28059.7</v>
      </c>
      <c r="G809">
        <v>555510</v>
      </c>
      <c r="H809">
        <v>890725</v>
      </c>
      <c r="I809">
        <v>227435</v>
      </c>
      <c r="J809">
        <v>143046</v>
      </c>
      <c r="K809">
        <v>137394</v>
      </c>
      <c r="L809">
        <v>74799.5</v>
      </c>
      <c r="M809">
        <v>24600.5</v>
      </c>
      <c r="N809">
        <v>9636.27</v>
      </c>
      <c r="O809">
        <v>5324.96</v>
      </c>
      <c r="P809">
        <v>0</v>
      </c>
      <c r="Q809">
        <v>533.60699999999997</v>
      </c>
      <c r="R809">
        <v>0</v>
      </c>
    </row>
    <row r="810" spans="1:18" x14ac:dyDescent="0.2">
      <c r="A810">
        <v>804</v>
      </c>
      <c r="B810" t="s">
        <v>201</v>
      </c>
      <c r="C810">
        <v>2017</v>
      </c>
      <c r="D810">
        <v>0</v>
      </c>
      <c r="E810">
        <v>15.5641</v>
      </c>
      <c r="F810">
        <v>21059.3</v>
      </c>
      <c r="G810">
        <v>568683</v>
      </c>
      <c r="H810">
        <v>897204</v>
      </c>
      <c r="I810">
        <v>226030</v>
      </c>
      <c r="J810">
        <v>161331</v>
      </c>
      <c r="K810">
        <v>117942</v>
      </c>
      <c r="L810">
        <v>80280.3</v>
      </c>
      <c r="M810">
        <v>17258.099999999999</v>
      </c>
      <c r="N810">
        <v>4737.96</v>
      </c>
      <c r="O810">
        <v>1825.95</v>
      </c>
      <c r="P810">
        <v>487.00400000000002</v>
      </c>
      <c r="Q810">
        <v>808.74699999999996</v>
      </c>
      <c r="R810">
        <v>221.42400000000001</v>
      </c>
    </row>
    <row r="811" spans="1:18" x14ac:dyDescent="0.2">
      <c r="A811">
        <v>805</v>
      </c>
      <c r="B811" t="s">
        <v>201</v>
      </c>
      <c r="C811">
        <v>2017</v>
      </c>
      <c r="D811">
        <v>0</v>
      </c>
      <c r="E811">
        <v>794.29100000000005</v>
      </c>
      <c r="F811">
        <v>24776.1</v>
      </c>
      <c r="G811">
        <v>573977</v>
      </c>
      <c r="H811">
        <v>837622</v>
      </c>
      <c r="I811">
        <v>230251</v>
      </c>
      <c r="J811">
        <v>148738</v>
      </c>
      <c r="K811">
        <v>132746</v>
      </c>
      <c r="L811">
        <v>113892</v>
      </c>
      <c r="M811">
        <v>20205.599999999999</v>
      </c>
      <c r="N811">
        <v>7216.94</v>
      </c>
      <c r="O811">
        <v>3521.09</v>
      </c>
      <c r="P811">
        <v>0</v>
      </c>
      <c r="Q811">
        <v>422.29700000000003</v>
      </c>
      <c r="R811">
        <v>0</v>
      </c>
    </row>
    <row r="812" spans="1:18" x14ac:dyDescent="0.2">
      <c r="A812">
        <v>806</v>
      </c>
      <c r="B812" t="s">
        <v>201</v>
      </c>
      <c r="C812">
        <v>2017</v>
      </c>
      <c r="D812">
        <v>0</v>
      </c>
      <c r="E812">
        <v>532.27300000000002</v>
      </c>
      <c r="F812">
        <v>42194.8</v>
      </c>
      <c r="G812">
        <v>529133</v>
      </c>
      <c r="H812">
        <v>926997</v>
      </c>
      <c r="I812">
        <v>214751</v>
      </c>
      <c r="J812">
        <v>114309</v>
      </c>
      <c r="K812">
        <v>139266</v>
      </c>
      <c r="L812">
        <v>93596.7</v>
      </c>
      <c r="M812">
        <v>26158.3</v>
      </c>
      <c r="N812">
        <v>6642.93</v>
      </c>
      <c r="O812">
        <v>4554.3100000000004</v>
      </c>
      <c r="P812">
        <v>0</v>
      </c>
      <c r="Q812">
        <v>255.4</v>
      </c>
      <c r="R812">
        <v>0</v>
      </c>
    </row>
    <row r="813" spans="1:18" x14ac:dyDescent="0.2">
      <c r="A813">
        <v>807</v>
      </c>
      <c r="B813" t="s">
        <v>201</v>
      </c>
      <c r="C813">
        <v>2017</v>
      </c>
      <c r="D813">
        <v>0</v>
      </c>
      <c r="E813">
        <v>3736.13</v>
      </c>
      <c r="F813">
        <v>34881.1</v>
      </c>
      <c r="G813">
        <v>535244</v>
      </c>
      <c r="H813">
        <v>897120</v>
      </c>
      <c r="I813">
        <v>245388</v>
      </c>
      <c r="J813">
        <v>136115</v>
      </c>
      <c r="K813">
        <v>127142</v>
      </c>
      <c r="L813">
        <v>86611.6</v>
      </c>
      <c r="M813">
        <v>16011.9</v>
      </c>
      <c r="N813">
        <v>10058.700000000001</v>
      </c>
      <c r="O813">
        <v>8673.2800000000007</v>
      </c>
      <c r="P813">
        <v>0</v>
      </c>
      <c r="Q813">
        <v>695.24900000000002</v>
      </c>
      <c r="R813">
        <v>0</v>
      </c>
    </row>
    <row r="814" spans="1:18" x14ac:dyDescent="0.2">
      <c r="A814">
        <v>808</v>
      </c>
      <c r="B814" t="s">
        <v>201</v>
      </c>
      <c r="C814">
        <v>2017</v>
      </c>
      <c r="D814">
        <v>0</v>
      </c>
      <c r="E814">
        <v>524.49199999999996</v>
      </c>
      <c r="F814">
        <v>34220.800000000003</v>
      </c>
      <c r="G814">
        <v>543653</v>
      </c>
      <c r="H814">
        <v>918158</v>
      </c>
      <c r="I814">
        <v>205515</v>
      </c>
      <c r="J814">
        <v>136030</v>
      </c>
      <c r="K814">
        <v>115954</v>
      </c>
      <c r="L814">
        <v>110183</v>
      </c>
      <c r="M814">
        <v>21839.9</v>
      </c>
      <c r="N814">
        <v>6272.2</v>
      </c>
      <c r="O814">
        <v>7064.4</v>
      </c>
      <c r="P814">
        <v>506.21499999999997</v>
      </c>
      <c r="Q814">
        <v>0</v>
      </c>
      <c r="R814">
        <v>0</v>
      </c>
    </row>
    <row r="815" spans="1:18" x14ac:dyDescent="0.2">
      <c r="A815">
        <v>809</v>
      </c>
      <c r="B815" t="s">
        <v>201</v>
      </c>
      <c r="C815">
        <v>2017</v>
      </c>
      <c r="D815">
        <v>0</v>
      </c>
      <c r="E815">
        <v>2378.85</v>
      </c>
      <c r="F815">
        <v>22253.9</v>
      </c>
      <c r="G815">
        <v>537616</v>
      </c>
      <c r="H815">
        <v>913674</v>
      </c>
      <c r="I815">
        <v>214763</v>
      </c>
      <c r="J815">
        <v>156323</v>
      </c>
      <c r="K815">
        <v>113009</v>
      </c>
      <c r="L815">
        <v>99312.4</v>
      </c>
      <c r="M815">
        <v>24183.9</v>
      </c>
      <c r="N815">
        <v>4790.3900000000003</v>
      </c>
      <c r="O815">
        <v>4252.2700000000004</v>
      </c>
      <c r="P815">
        <v>1772.21</v>
      </c>
      <c r="Q815">
        <v>0</v>
      </c>
      <c r="R815">
        <v>284.44900000000001</v>
      </c>
    </row>
    <row r="816" spans="1:18" x14ac:dyDescent="0.2">
      <c r="A816">
        <v>810</v>
      </c>
      <c r="B816" t="s">
        <v>201</v>
      </c>
      <c r="C816">
        <v>2017</v>
      </c>
      <c r="D816">
        <v>0</v>
      </c>
      <c r="E816">
        <v>2656.8</v>
      </c>
      <c r="F816">
        <v>32458.5</v>
      </c>
      <c r="G816">
        <v>547076</v>
      </c>
      <c r="H816">
        <v>897586</v>
      </c>
      <c r="I816">
        <v>184265</v>
      </c>
      <c r="J816">
        <v>166249</v>
      </c>
      <c r="K816">
        <v>149624</v>
      </c>
      <c r="L816">
        <v>87017.9</v>
      </c>
      <c r="M816">
        <v>17972.2</v>
      </c>
      <c r="N816">
        <v>9993.42</v>
      </c>
      <c r="O816">
        <v>6895.8</v>
      </c>
      <c r="P816">
        <v>0</v>
      </c>
      <c r="Q816">
        <v>393.70699999999999</v>
      </c>
      <c r="R816">
        <v>314.47000000000003</v>
      </c>
    </row>
    <row r="817" spans="1:18" x14ac:dyDescent="0.2">
      <c r="A817">
        <v>811</v>
      </c>
      <c r="B817" t="s">
        <v>201</v>
      </c>
      <c r="C817">
        <v>2017</v>
      </c>
      <c r="D817">
        <v>0</v>
      </c>
      <c r="E817">
        <v>886.80700000000002</v>
      </c>
      <c r="F817">
        <v>36617.1</v>
      </c>
      <c r="G817">
        <v>555318</v>
      </c>
      <c r="H817">
        <v>898692</v>
      </c>
      <c r="I817">
        <v>198103</v>
      </c>
      <c r="J817">
        <v>150490</v>
      </c>
      <c r="K817">
        <v>126915</v>
      </c>
      <c r="L817">
        <v>100032</v>
      </c>
      <c r="M817">
        <v>13591.2</v>
      </c>
      <c r="N817">
        <v>9509.16</v>
      </c>
      <c r="O817">
        <v>7406.21</v>
      </c>
      <c r="P817">
        <v>2894.34</v>
      </c>
      <c r="Q817">
        <v>0</v>
      </c>
      <c r="R817">
        <v>425.10199999999998</v>
      </c>
    </row>
    <row r="818" spans="1:18" x14ac:dyDescent="0.2">
      <c r="A818">
        <v>812</v>
      </c>
      <c r="B818" t="s">
        <v>201</v>
      </c>
      <c r="C818">
        <v>2017</v>
      </c>
      <c r="D818">
        <v>0</v>
      </c>
      <c r="E818">
        <v>2044.89</v>
      </c>
      <c r="F818">
        <v>27746</v>
      </c>
      <c r="G818">
        <v>546012</v>
      </c>
      <c r="H818">
        <v>905012</v>
      </c>
      <c r="I818">
        <v>205885</v>
      </c>
      <c r="J818">
        <v>141161</v>
      </c>
      <c r="K818">
        <v>115464</v>
      </c>
      <c r="L818">
        <v>108802</v>
      </c>
      <c r="M818">
        <v>28969.8</v>
      </c>
      <c r="N818">
        <v>7967.75</v>
      </c>
      <c r="O818">
        <v>582.48199999999997</v>
      </c>
      <c r="P818">
        <v>922.02599999999995</v>
      </c>
      <c r="Q818">
        <v>0</v>
      </c>
      <c r="R818">
        <v>0</v>
      </c>
    </row>
    <row r="819" spans="1:18" x14ac:dyDescent="0.2">
      <c r="A819">
        <v>813</v>
      </c>
      <c r="B819" t="s">
        <v>201</v>
      </c>
      <c r="C819">
        <v>2017</v>
      </c>
      <c r="D819">
        <v>0</v>
      </c>
      <c r="E819">
        <v>1147.68</v>
      </c>
      <c r="F819">
        <v>27268.6</v>
      </c>
      <c r="G819">
        <v>564829</v>
      </c>
      <c r="H819">
        <v>835633</v>
      </c>
      <c r="I819">
        <v>246413</v>
      </c>
      <c r="J819">
        <v>170612</v>
      </c>
      <c r="K819">
        <v>121502</v>
      </c>
      <c r="L819">
        <v>97907</v>
      </c>
      <c r="M819">
        <v>15041.4</v>
      </c>
      <c r="N819">
        <v>7609.12</v>
      </c>
      <c r="O819">
        <v>10642.3</v>
      </c>
      <c r="P819">
        <v>0</v>
      </c>
      <c r="Q819">
        <v>0</v>
      </c>
      <c r="R819">
        <v>298.02999999999997</v>
      </c>
    </row>
    <row r="820" spans="1:18" x14ac:dyDescent="0.2">
      <c r="A820">
        <v>814</v>
      </c>
      <c r="B820" t="s">
        <v>201</v>
      </c>
      <c r="C820">
        <v>2017</v>
      </c>
      <c r="D820">
        <v>0</v>
      </c>
      <c r="E820">
        <v>1743.88</v>
      </c>
      <c r="F820">
        <v>54613.2</v>
      </c>
      <c r="G820">
        <v>538466</v>
      </c>
      <c r="H820">
        <v>902361</v>
      </c>
      <c r="I820">
        <v>205170</v>
      </c>
      <c r="J820">
        <v>147292</v>
      </c>
      <c r="K820">
        <v>115148</v>
      </c>
      <c r="L820">
        <v>99738.1</v>
      </c>
      <c r="M820">
        <v>15300.1</v>
      </c>
      <c r="N820">
        <v>11054.6</v>
      </c>
      <c r="O820">
        <v>5706.92</v>
      </c>
      <c r="P820">
        <v>2063.6</v>
      </c>
      <c r="Q820">
        <v>0</v>
      </c>
      <c r="R820">
        <v>0</v>
      </c>
    </row>
    <row r="821" spans="1:18" x14ac:dyDescent="0.2">
      <c r="A821">
        <v>815</v>
      </c>
      <c r="B821" t="s">
        <v>201</v>
      </c>
      <c r="C821">
        <v>2017</v>
      </c>
      <c r="D821">
        <v>0</v>
      </c>
      <c r="E821">
        <v>1998.59</v>
      </c>
      <c r="F821">
        <v>37407.300000000003</v>
      </c>
      <c r="G821">
        <v>531411</v>
      </c>
      <c r="H821">
        <v>933380</v>
      </c>
      <c r="I821">
        <v>202568</v>
      </c>
      <c r="J821">
        <v>141630</v>
      </c>
      <c r="K821">
        <v>114427</v>
      </c>
      <c r="L821">
        <v>108918</v>
      </c>
      <c r="M821">
        <v>15689.2</v>
      </c>
      <c r="N821">
        <v>7712.1</v>
      </c>
      <c r="O821">
        <v>6531.42</v>
      </c>
      <c r="P821">
        <v>0</v>
      </c>
      <c r="Q821">
        <v>0</v>
      </c>
      <c r="R821">
        <v>0</v>
      </c>
    </row>
    <row r="822" spans="1:18" x14ac:dyDescent="0.2">
      <c r="A822">
        <v>816</v>
      </c>
      <c r="B822" t="s">
        <v>201</v>
      </c>
      <c r="C822">
        <v>2017</v>
      </c>
      <c r="D822">
        <v>0</v>
      </c>
      <c r="E822">
        <v>5352.69</v>
      </c>
      <c r="F822">
        <v>31105.5</v>
      </c>
      <c r="G822">
        <v>527599</v>
      </c>
      <c r="H822">
        <v>939629</v>
      </c>
      <c r="I822">
        <v>208373</v>
      </c>
      <c r="J822">
        <v>139296</v>
      </c>
      <c r="K822">
        <v>109152</v>
      </c>
      <c r="L822">
        <v>103164</v>
      </c>
      <c r="M822">
        <v>15305.5</v>
      </c>
      <c r="N822">
        <v>10301.1</v>
      </c>
      <c r="O822">
        <v>2569.4699999999998</v>
      </c>
      <c r="P822">
        <v>0</v>
      </c>
      <c r="Q822">
        <v>0</v>
      </c>
      <c r="R822">
        <v>440.65800000000002</v>
      </c>
    </row>
    <row r="823" spans="1:18" x14ac:dyDescent="0.2">
      <c r="A823">
        <v>817</v>
      </c>
      <c r="B823" t="s">
        <v>201</v>
      </c>
      <c r="C823">
        <v>2017</v>
      </c>
      <c r="D823">
        <v>0</v>
      </c>
      <c r="E823">
        <v>2485.4499999999998</v>
      </c>
      <c r="F823">
        <v>21871.9</v>
      </c>
      <c r="G823">
        <v>574485</v>
      </c>
      <c r="H823">
        <v>914417</v>
      </c>
      <c r="I823">
        <v>187250</v>
      </c>
      <c r="J823">
        <v>156529</v>
      </c>
      <c r="K823">
        <v>127175</v>
      </c>
      <c r="L823">
        <v>79501.2</v>
      </c>
      <c r="M823">
        <v>14861.3</v>
      </c>
      <c r="N823">
        <v>10164.200000000001</v>
      </c>
      <c r="O823">
        <v>12089.7</v>
      </c>
      <c r="P823">
        <v>0</v>
      </c>
      <c r="Q823">
        <v>0</v>
      </c>
      <c r="R823">
        <v>0</v>
      </c>
    </row>
    <row r="824" spans="1:18" x14ac:dyDescent="0.2">
      <c r="A824">
        <v>818</v>
      </c>
      <c r="B824" t="s">
        <v>201</v>
      </c>
      <c r="C824">
        <v>2017</v>
      </c>
      <c r="D824">
        <v>0</v>
      </c>
      <c r="E824">
        <v>2921.41</v>
      </c>
      <c r="F824">
        <v>24631.4</v>
      </c>
      <c r="G824">
        <v>561376</v>
      </c>
      <c r="H824">
        <v>892165</v>
      </c>
      <c r="I824">
        <v>216341</v>
      </c>
      <c r="J824">
        <v>146252</v>
      </c>
      <c r="K824">
        <v>116436</v>
      </c>
      <c r="L824">
        <v>97306.8</v>
      </c>
      <c r="M824">
        <v>25237.9</v>
      </c>
      <c r="N824">
        <v>8876.8799999999992</v>
      </c>
      <c r="O824">
        <v>3512.33</v>
      </c>
      <c r="P824">
        <v>0</v>
      </c>
      <c r="Q824">
        <v>0</v>
      </c>
      <c r="R824">
        <v>561.22199999999998</v>
      </c>
    </row>
    <row r="825" spans="1:18" x14ac:dyDescent="0.2">
      <c r="A825">
        <v>819</v>
      </c>
      <c r="B825" t="s">
        <v>201</v>
      </c>
      <c r="C825">
        <v>2017</v>
      </c>
      <c r="D825">
        <v>0</v>
      </c>
      <c r="E825">
        <v>23.690300000000001</v>
      </c>
      <c r="F825">
        <v>30801.7</v>
      </c>
      <c r="G825">
        <v>592430</v>
      </c>
      <c r="H825">
        <v>839617</v>
      </c>
      <c r="I825">
        <v>244644</v>
      </c>
      <c r="J825">
        <v>152237</v>
      </c>
      <c r="K825">
        <v>110008</v>
      </c>
      <c r="L825">
        <v>86042.7</v>
      </c>
      <c r="M825">
        <v>20585.2</v>
      </c>
      <c r="N825">
        <v>11250.3</v>
      </c>
      <c r="O825">
        <v>9013.06</v>
      </c>
      <c r="P825">
        <v>969.68100000000004</v>
      </c>
      <c r="Q825">
        <v>600.21299999999997</v>
      </c>
      <c r="R825">
        <v>307.81599999999997</v>
      </c>
    </row>
    <row r="826" spans="1:18" x14ac:dyDescent="0.2">
      <c r="A826">
        <v>820</v>
      </c>
      <c r="B826" t="s">
        <v>201</v>
      </c>
      <c r="C826">
        <v>2017</v>
      </c>
      <c r="D826">
        <v>0</v>
      </c>
      <c r="E826">
        <v>2393.35</v>
      </c>
      <c r="F826">
        <v>22967</v>
      </c>
      <c r="G826">
        <v>544869</v>
      </c>
      <c r="H826">
        <v>890577</v>
      </c>
      <c r="I826">
        <v>231879</v>
      </c>
      <c r="J826">
        <v>126657</v>
      </c>
      <c r="K826">
        <v>125587</v>
      </c>
      <c r="L826">
        <v>101453</v>
      </c>
      <c r="M826">
        <v>28037.3</v>
      </c>
      <c r="N826">
        <v>6799.1</v>
      </c>
      <c r="O826">
        <v>4926.54</v>
      </c>
      <c r="P826">
        <v>0</v>
      </c>
      <c r="Q826">
        <v>0</v>
      </c>
      <c r="R826">
        <v>417.74099999999999</v>
      </c>
    </row>
    <row r="827" spans="1:18" x14ac:dyDescent="0.2">
      <c r="A827">
        <v>821</v>
      </c>
      <c r="B827" t="s">
        <v>201</v>
      </c>
      <c r="C827">
        <v>2017</v>
      </c>
      <c r="D827">
        <v>0</v>
      </c>
      <c r="E827">
        <v>960.93899999999996</v>
      </c>
      <c r="F827">
        <v>33390.199999999997</v>
      </c>
      <c r="G827">
        <v>533916</v>
      </c>
      <c r="H827">
        <v>913878</v>
      </c>
      <c r="I827">
        <v>203156</v>
      </c>
      <c r="J827">
        <v>121409</v>
      </c>
      <c r="K827">
        <v>130309</v>
      </c>
      <c r="L827">
        <v>105500</v>
      </c>
      <c r="M827">
        <v>33178.9</v>
      </c>
      <c r="N827">
        <v>7965.06</v>
      </c>
      <c r="O827">
        <v>4185.1000000000004</v>
      </c>
      <c r="P827">
        <v>0</v>
      </c>
      <c r="Q827">
        <v>0</v>
      </c>
      <c r="R827">
        <v>0</v>
      </c>
    </row>
    <row r="828" spans="1:18" x14ac:dyDescent="0.2">
      <c r="A828">
        <v>822</v>
      </c>
      <c r="B828" t="s">
        <v>201</v>
      </c>
      <c r="C828">
        <v>2017</v>
      </c>
      <c r="D828">
        <v>0</v>
      </c>
      <c r="E828">
        <v>1672.89</v>
      </c>
      <c r="F828">
        <v>26983.4</v>
      </c>
      <c r="G828">
        <v>556129</v>
      </c>
      <c r="H828">
        <v>906346</v>
      </c>
      <c r="I828">
        <v>190906</v>
      </c>
      <c r="J828">
        <v>146712</v>
      </c>
      <c r="K828">
        <v>130331</v>
      </c>
      <c r="L828">
        <v>90228.7</v>
      </c>
      <c r="M828">
        <v>27180.6</v>
      </c>
      <c r="N828">
        <v>8917.7999999999993</v>
      </c>
      <c r="O828">
        <v>7386.81</v>
      </c>
      <c r="P828">
        <v>1465.77</v>
      </c>
      <c r="Q828">
        <v>0</v>
      </c>
      <c r="R828">
        <v>0</v>
      </c>
    </row>
    <row r="829" spans="1:18" x14ac:dyDescent="0.2">
      <c r="A829">
        <v>823</v>
      </c>
      <c r="B829" t="s">
        <v>201</v>
      </c>
      <c r="C829">
        <v>2017</v>
      </c>
      <c r="D829">
        <v>0</v>
      </c>
      <c r="E829">
        <v>59.023899999999998</v>
      </c>
      <c r="F829">
        <v>41009.199999999997</v>
      </c>
      <c r="G829">
        <v>541734</v>
      </c>
      <c r="H829">
        <v>902421</v>
      </c>
      <c r="I829">
        <v>216085</v>
      </c>
      <c r="J829">
        <v>141588</v>
      </c>
      <c r="K829">
        <v>120331</v>
      </c>
      <c r="L829">
        <v>95512.7</v>
      </c>
      <c r="M829">
        <v>22213.9</v>
      </c>
      <c r="N829">
        <v>9520.11</v>
      </c>
      <c r="O829">
        <v>6349.46</v>
      </c>
      <c r="P829">
        <v>589.48900000000003</v>
      </c>
      <c r="Q829">
        <v>0</v>
      </c>
      <c r="R829">
        <v>0</v>
      </c>
    </row>
    <row r="830" spans="1:18" x14ac:dyDescent="0.2">
      <c r="A830">
        <v>824</v>
      </c>
      <c r="B830" t="s">
        <v>201</v>
      </c>
      <c r="C830">
        <v>2017</v>
      </c>
      <c r="D830">
        <v>0</v>
      </c>
      <c r="E830">
        <v>980.42</v>
      </c>
      <c r="F830">
        <v>27478.5</v>
      </c>
      <c r="G830">
        <v>567249</v>
      </c>
      <c r="H830">
        <v>878821</v>
      </c>
      <c r="I830">
        <v>200496</v>
      </c>
      <c r="J830">
        <v>154990</v>
      </c>
      <c r="K830">
        <v>134397</v>
      </c>
      <c r="L830">
        <v>93770.3</v>
      </c>
      <c r="M830">
        <v>23869.5</v>
      </c>
      <c r="N830">
        <v>3114.19</v>
      </c>
      <c r="O830">
        <v>4049.08</v>
      </c>
      <c r="P830">
        <v>1434.4</v>
      </c>
      <c r="Q830">
        <v>0</v>
      </c>
      <c r="R830">
        <v>401.33</v>
      </c>
    </row>
    <row r="831" spans="1:18" x14ac:dyDescent="0.2">
      <c r="A831">
        <v>825</v>
      </c>
      <c r="B831" t="s">
        <v>201</v>
      </c>
      <c r="C831">
        <v>2017</v>
      </c>
      <c r="D831">
        <v>0</v>
      </c>
      <c r="E831">
        <v>1830.55</v>
      </c>
      <c r="F831">
        <v>30496</v>
      </c>
      <c r="G831">
        <v>541305</v>
      </c>
      <c r="H831">
        <v>892783</v>
      </c>
      <c r="I831">
        <v>222569</v>
      </c>
      <c r="J831">
        <v>151561</v>
      </c>
      <c r="K831">
        <v>127016</v>
      </c>
      <c r="L831">
        <v>90582.3</v>
      </c>
      <c r="M831">
        <v>21748</v>
      </c>
      <c r="N831">
        <v>9880.01</v>
      </c>
      <c r="O831">
        <v>3469.93</v>
      </c>
      <c r="P831">
        <v>831.38300000000004</v>
      </c>
      <c r="Q831">
        <v>0</v>
      </c>
      <c r="R831">
        <v>0</v>
      </c>
    </row>
    <row r="832" spans="1:18" x14ac:dyDescent="0.2">
      <c r="A832">
        <v>826</v>
      </c>
      <c r="B832" t="s">
        <v>201</v>
      </c>
      <c r="C832">
        <v>2017</v>
      </c>
      <c r="D832">
        <v>0</v>
      </c>
      <c r="E832">
        <v>1979.13</v>
      </c>
      <c r="F832">
        <v>28999.7</v>
      </c>
      <c r="G832">
        <v>539086</v>
      </c>
      <c r="H832">
        <v>912300</v>
      </c>
      <c r="I832">
        <v>237889</v>
      </c>
      <c r="J832">
        <v>127951</v>
      </c>
      <c r="K832">
        <v>113425</v>
      </c>
      <c r="L832">
        <v>102061</v>
      </c>
      <c r="M832">
        <v>16959.5</v>
      </c>
      <c r="N832">
        <v>7851.42</v>
      </c>
      <c r="O832">
        <v>7028.36</v>
      </c>
      <c r="P832">
        <v>687.54600000000005</v>
      </c>
      <c r="Q832">
        <v>181.899</v>
      </c>
      <c r="R832">
        <v>0</v>
      </c>
    </row>
    <row r="833" spans="1:18" x14ac:dyDescent="0.2">
      <c r="A833">
        <v>827</v>
      </c>
      <c r="B833" t="s">
        <v>201</v>
      </c>
      <c r="C833">
        <v>2017</v>
      </c>
      <c r="D833">
        <v>0</v>
      </c>
      <c r="E833">
        <v>2588.33</v>
      </c>
      <c r="F833">
        <v>22647.4</v>
      </c>
      <c r="G833">
        <v>553347</v>
      </c>
      <c r="H833">
        <v>920805</v>
      </c>
      <c r="I833">
        <v>225879</v>
      </c>
      <c r="J833">
        <v>117256</v>
      </c>
      <c r="K833">
        <v>115856</v>
      </c>
      <c r="L833">
        <v>105121</v>
      </c>
      <c r="M833">
        <v>21573.1</v>
      </c>
      <c r="N833">
        <v>2877.41</v>
      </c>
      <c r="O833">
        <v>6820.82</v>
      </c>
      <c r="P833">
        <v>285.673</v>
      </c>
      <c r="Q833">
        <v>851.05799999999999</v>
      </c>
      <c r="R833">
        <v>597.00800000000004</v>
      </c>
    </row>
    <row r="834" spans="1:18" x14ac:dyDescent="0.2">
      <c r="A834">
        <v>828</v>
      </c>
      <c r="B834" t="s">
        <v>201</v>
      </c>
      <c r="C834">
        <v>2017</v>
      </c>
      <c r="D834">
        <v>0</v>
      </c>
      <c r="E834">
        <v>949.70799999999997</v>
      </c>
      <c r="F834">
        <v>15301</v>
      </c>
      <c r="G834">
        <v>575968</v>
      </c>
      <c r="H834">
        <v>888193</v>
      </c>
      <c r="I834">
        <v>199154</v>
      </c>
      <c r="J834">
        <v>151977</v>
      </c>
      <c r="K834">
        <v>133487</v>
      </c>
      <c r="L834">
        <v>76997.100000000006</v>
      </c>
      <c r="M834">
        <v>43074.6</v>
      </c>
      <c r="N834">
        <v>4370.47</v>
      </c>
      <c r="O834">
        <v>4182</v>
      </c>
      <c r="P834">
        <v>1497.08</v>
      </c>
      <c r="Q834">
        <v>0</v>
      </c>
      <c r="R834">
        <v>0</v>
      </c>
    </row>
    <row r="835" spans="1:18" x14ac:dyDescent="0.2">
      <c r="A835">
        <v>829</v>
      </c>
      <c r="B835" t="s">
        <v>201</v>
      </c>
      <c r="C835">
        <v>2017</v>
      </c>
      <c r="D835">
        <v>0</v>
      </c>
      <c r="E835">
        <v>3566.89</v>
      </c>
      <c r="F835">
        <v>21562.2</v>
      </c>
      <c r="G835">
        <v>544731</v>
      </c>
      <c r="H835">
        <v>917676</v>
      </c>
      <c r="I835">
        <v>208622</v>
      </c>
      <c r="J835">
        <v>162603</v>
      </c>
      <c r="K835">
        <v>112673</v>
      </c>
      <c r="L835">
        <v>94765</v>
      </c>
      <c r="M835">
        <v>18443.2</v>
      </c>
      <c r="N835">
        <v>5999.12</v>
      </c>
      <c r="O835">
        <v>6969.68</v>
      </c>
      <c r="P835">
        <v>1835.2</v>
      </c>
      <c r="Q835">
        <v>0</v>
      </c>
      <c r="R835">
        <v>197.24600000000001</v>
      </c>
    </row>
    <row r="836" spans="1:18" x14ac:dyDescent="0.2">
      <c r="A836">
        <v>830</v>
      </c>
      <c r="B836" t="s">
        <v>201</v>
      </c>
      <c r="C836">
        <v>2017</v>
      </c>
      <c r="D836">
        <v>0</v>
      </c>
      <c r="E836">
        <v>2313.23</v>
      </c>
      <c r="F836">
        <v>31616.3</v>
      </c>
      <c r="G836">
        <v>517594</v>
      </c>
      <c r="H836">
        <v>914379</v>
      </c>
      <c r="I836">
        <v>231554</v>
      </c>
      <c r="J836">
        <v>144681</v>
      </c>
      <c r="K836">
        <v>134736</v>
      </c>
      <c r="L836">
        <v>87811.5</v>
      </c>
      <c r="M836">
        <v>24482.9</v>
      </c>
      <c r="N836">
        <v>3499.94</v>
      </c>
      <c r="O836">
        <v>8424.73</v>
      </c>
      <c r="P836">
        <v>0</v>
      </c>
      <c r="Q836">
        <v>676.33600000000001</v>
      </c>
      <c r="R836">
        <v>0</v>
      </c>
    </row>
    <row r="837" spans="1:18" x14ac:dyDescent="0.2">
      <c r="A837">
        <v>831</v>
      </c>
      <c r="B837" t="s">
        <v>201</v>
      </c>
      <c r="C837">
        <v>2017</v>
      </c>
      <c r="D837">
        <v>0</v>
      </c>
      <c r="E837">
        <v>2107.84</v>
      </c>
      <c r="F837">
        <v>23247.7</v>
      </c>
      <c r="G837">
        <v>534920</v>
      </c>
      <c r="H837">
        <v>922642</v>
      </c>
      <c r="I837">
        <v>204812</v>
      </c>
      <c r="J837">
        <v>151087</v>
      </c>
      <c r="K837">
        <v>107514</v>
      </c>
      <c r="L837">
        <v>104406</v>
      </c>
      <c r="M837">
        <v>25009.1</v>
      </c>
      <c r="N837">
        <v>8066.68</v>
      </c>
      <c r="O837">
        <v>8093.52</v>
      </c>
      <c r="P837">
        <v>414.78199999999998</v>
      </c>
      <c r="Q837">
        <v>211.42500000000001</v>
      </c>
      <c r="R837">
        <v>379.01</v>
      </c>
    </row>
    <row r="838" spans="1:18" x14ac:dyDescent="0.2">
      <c r="A838">
        <v>832</v>
      </c>
      <c r="B838" t="s">
        <v>201</v>
      </c>
      <c r="C838">
        <v>2017</v>
      </c>
      <c r="D838">
        <v>0</v>
      </c>
      <c r="E838">
        <v>734.57399999999996</v>
      </c>
      <c r="F838">
        <v>23632.799999999999</v>
      </c>
      <c r="G838">
        <v>564047</v>
      </c>
      <c r="H838">
        <v>944056</v>
      </c>
      <c r="I838">
        <v>194928</v>
      </c>
      <c r="J838">
        <v>142318</v>
      </c>
      <c r="K838">
        <v>100693</v>
      </c>
      <c r="L838">
        <v>93627.4</v>
      </c>
      <c r="M838">
        <v>15529.6</v>
      </c>
      <c r="N838">
        <v>13774.7</v>
      </c>
      <c r="O838">
        <v>6225.53</v>
      </c>
      <c r="P838">
        <v>0</v>
      </c>
      <c r="Q838">
        <v>0</v>
      </c>
      <c r="R838">
        <v>336.59500000000003</v>
      </c>
    </row>
    <row r="839" spans="1:18" x14ac:dyDescent="0.2">
      <c r="A839">
        <v>833</v>
      </c>
      <c r="B839" t="s">
        <v>201</v>
      </c>
      <c r="C839">
        <v>2017</v>
      </c>
      <c r="D839">
        <v>0</v>
      </c>
      <c r="E839">
        <v>934.529</v>
      </c>
      <c r="F839">
        <v>36102.9</v>
      </c>
      <c r="G839">
        <v>531242</v>
      </c>
      <c r="H839">
        <v>882859</v>
      </c>
      <c r="I839">
        <v>236145</v>
      </c>
      <c r="J839">
        <v>155570</v>
      </c>
      <c r="K839">
        <v>111581</v>
      </c>
      <c r="L839">
        <v>98647.2</v>
      </c>
      <c r="M839">
        <v>26822.7</v>
      </c>
      <c r="N839">
        <v>12091.9</v>
      </c>
      <c r="O839">
        <v>5132.18</v>
      </c>
      <c r="P839">
        <v>0</v>
      </c>
      <c r="Q839">
        <v>681.22699999999998</v>
      </c>
      <c r="R839">
        <v>0</v>
      </c>
    </row>
    <row r="840" spans="1:18" x14ac:dyDescent="0.2">
      <c r="A840">
        <v>834</v>
      </c>
      <c r="B840" t="s">
        <v>201</v>
      </c>
      <c r="C840">
        <v>2017</v>
      </c>
      <c r="D840">
        <v>0</v>
      </c>
      <c r="E840">
        <v>1869.89</v>
      </c>
      <c r="F840">
        <v>38625.800000000003</v>
      </c>
      <c r="G840">
        <v>523693</v>
      </c>
      <c r="H840">
        <v>907854</v>
      </c>
      <c r="I840">
        <v>211517</v>
      </c>
      <c r="J840">
        <v>137363</v>
      </c>
      <c r="K840">
        <v>127054</v>
      </c>
      <c r="L840">
        <v>114597</v>
      </c>
      <c r="M840">
        <v>18964</v>
      </c>
      <c r="N840">
        <v>7445.94</v>
      </c>
      <c r="O840">
        <v>6080.69</v>
      </c>
      <c r="P840">
        <v>873.03800000000001</v>
      </c>
      <c r="Q840">
        <v>0</v>
      </c>
      <c r="R840">
        <v>0</v>
      </c>
    </row>
    <row r="841" spans="1:18" x14ac:dyDescent="0.2">
      <c r="A841">
        <v>835</v>
      </c>
      <c r="B841" t="s">
        <v>201</v>
      </c>
      <c r="C841">
        <v>2017</v>
      </c>
      <c r="D841">
        <v>0</v>
      </c>
      <c r="E841">
        <v>5612.43</v>
      </c>
      <c r="F841">
        <v>30351.599999999999</v>
      </c>
      <c r="G841">
        <v>551306</v>
      </c>
      <c r="H841">
        <v>886344</v>
      </c>
      <c r="I841">
        <v>223344</v>
      </c>
      <c r="J841">
        <v>135121</v>
      </c>
      <c r="K841">
        <v>118603</v>
      </c>
      <c r="L841">
        <v>109729</v>
      </c>
      <c r="M841">
        <v>17170</v>
      </c>
      <c r="N841">
        <v>7736.99</v>
      </c>
      <c r="O841">
        <v>8221.98</v>
      </c>
      <c r="P841">
        <v>584.09699999999998</v>
      </c>
      <c r="Q841">
        <v>736.06</v>
      </c>
      <c r="R841">
        <v>0</v>
      </c>
    </row>
    <row r="842" spans="1:18" x14ac:dyDescent="0.2">
      <c r="A842">
        <v>836</v>
      </c>
      <c r="B842" t="s">
        <v>201</v>
      </c>
      <c r="C842">
        <v>2017</v>
      </c>
      <c r="D842">
        <v>0</v>
      </c>
      <c r="E842">
        <v>2218.7800000000002</v>
      </c>
      <c r="F842">
        <v>30625</v>
      </c>
      <c r="G842">
        <v>570213</v>
      </c>
      <c r="H842">
        <v>881787</v>
      </c>
      <c r="I842">
        <v>184005</v>
      </c>
      <c r="J842">
        <v>170262</v>
      </c>
      <c r="K842">
        <v>139902</v>
      </c>
      <c r="L842">
        <v>82075.199999999997</v>
      </c>
      <c r="M842">
        <v>20956.7</v>
      </c>
      <c r="N842">
        <v>9503.0400000000009</v>
      </c>
      <c r="O842">
        <v>7903.44</v>
      </c>
      <c r="P842">
        <v>0</v>
      </c>
      <c r="Q842">
        <v>0</v>
      </c>
      <c r="R842">
        <v>0</v>
      </c>
    </row>
    <row r="843" spans="1:18" x14ac:dyDescent="0.2">
      <c r="A843">
        <v>837</v>
      </c>
      <c r="B843" t="s">
        <v>201</v>
      </c>
      <c r="C843">
        <v>2017</v>
      </c>
      <c r="D843">
        <v>0</v>
      </c>
      <c r="E843">
        <v>1405.4</v>
      </c>
      <c r="F843">
        <v>20231.7</v>
      </c>
      <c r="G843">
        <v>566882</v>
      </c>
      <c r="H843">
        <v>890263</v>
      </c>
      <c r="I843">
        <v>221928</v>
      </c>
      <c r="J843">
        <v>140925</v>
      </c>
      <c r="K843">
        <v>111864</v>
      </c>
      <c r="L843">
        <v>102958</v>
      </c>
      <c r="M843">
        <v>19955.400000000001</v>
      </c>
      <c r="N843">
        <v>7726.32</v>
      </c>
      <c r="O843">
        <v>7896.58</v>
      </c>
      <c r="P843">
        <v>0</v>
      </c>
      <c r="Q843">
        <v>0</v>
      </c>
      <c r="R843">
        <v>0</v>
      </c>
    </row>
    <row r="844" spans="1:18" x14ac:dyDescent="0.2">
      <c r="A844">
        <v>838</v>
      </c>
      <c r="B844" t="s">
        <v>201</v>
      </c>
      <c r="C844">
        <v>2017</v>
      </c>
      <c r="D844">
        <v>0</v>
      </c>
      <c r="E844">
        <v>2767.87</v>
      </c>
      <c r="F844">
        <v>28841.4</v>
      </c>
      <c r="G844">
        <v>567822</v>
      </c>
      <c r="H844">
        <v>890902</v>
      </c>
      <c r="I844">
        <v>208868</v>
      </c>
      <c r="J844">
        <v>162649</v>
      </c>
      <c r="K844">
        <v>114861</v>
      </c>
      <c r="L844">
        <v>94507</v>
      </c>
      <c r="M844">
        <v>16489</v>
      </c>
      <c r="N844">
        <v>1858.84</v>
      </c>
      <c r="O844">
        <v>9151.7900000000009</v>
      </c>
      <c r="P844">
        <v>0</v>
      </c>
      <c r="Q844">
        <v>474.18700000000001</v>
      </c>
      <c r="R844">
        <v>0</v>
      </c>
    </row>
    <row r="845" spans="1:18" x14ac:dyDescent="0.2">
      <c r="A845">
        <v>839</v>
      </c>
      <c r="B845" t="s">
        <v>201</v>
      </c>
      <c r="C845">
        <v>2017</v>
      </c>
      <c r="D845">
        <v>0</v>
      </c>
      <c r="E845">
        <v>3407.6</v>
      </c>
      <c r="F845">
        <v>18629.400000000001</v>
      </c>
      <c r="G845">
        <v>528710</v>
      </c>
      <c r="H845">
        <v>914564</v>
      </c>
      <c r="I845">
        <v>217510</v>
      </c>
      <c r="J845">
        <v>136877</v>
      </c>
      <c r="K845">
        <v>128363</v>
      </c>
      <c r="L845">
        <v>107397</v>
      </c>
      <c r="M845">
        <v>16772</v>
      </c>
      <c r="N845">
        <v>10513.4</v>
      </c>
      <c r="O845">
        <v>9332.15</v>
      </c>
      <c r="P845">
        <v>391.82600000000002</v>
      </c>
      <c r="Q845">
        <v>646.70899999999995</v>
      </c>
      <c r="R845">
        <v>0</v>
      </c>
    </row>
    <row r="846" spans="1:18" x14ac:dyDescent="0.2">
      <c r="A846">
        <v>840</v>
      </c>
      <c r="B846" t="s">
        <v>201</v>
      </c>
      <c r="C846">
        <v>2017</v>
      </c>
      <c r="D846">
        <v>0</v>
      </c>
      <c r="E846">
        <v>3423.27</v>
      </c>
      <c r="F846">
        <v>31577.5</v>
      </c>
      <c r="G846">
        <v>546189</v>
      </c>
      <c r="H846">
        <v>876200</v>
      </c>
      <c r="I846">
        <v>215275</v>
      </c>
      <c r="J846">
        <v>164952</v>
      </c>
      <c r="K846">
        <v>125633</v>
      </c>
      <c r="L846">
        <v>88698.4</v>
      </c>
      <c r="M846">
        <v>23148.3</v>
      </c>
      <c r="N846">
        <v>12023.2</v>
      </c>
      <c r="O846">
        <v>6819.9</v>
      </c>
      <c r="P846">
        <v>599.91399999999999</v>
      </c>
      <c r="Q846">
        <v>0</v>
      </c>
      <c r="R846">
        <v>0</v>
      </c>
    </row>
    <row r="847" spans="1:18" x14ac:dyDescent="0.2">
      <c r="A847">
        <v>841</v>
      </c>
      <c r="B847" t="s">
        <v>201</v>
      </c>
      <c r="C847">
        <v>2017</v>
      </c>
      <c r="D847">
        <v>0</v>
      </c>
      <c r="E847">
        <v>0</v>
      </c>
      <c r="F847">
        <v>25395.7</v>
      </c>
      <c r="G847">
        <v>548188</v>
      </c>
      <c r="H847">
        <v>875804</v>
      </c>
      <c r="I847">
        <v>229492</v>
      </c>
      <c r="J847">
        <v>169692</v>
      </c>
      <c r="K847">
        <v>117376</v>
      </c>
      <c r="L847">
        <v>92462.9</v>
      </c>
      <c r="M847">
        <v>27984.400000000001</v>
      </c>
      <c r="N847">
        <v>8444.9699999999993</v>
      </c>
      <c r="O847">
        <v>11455.5</v>
      </c>
      <c r="P847">
        <v>1178.9100000000001</v>
      </c>
      <c r="Q847">
        <v>0</v>
      </c>
      <c r="R847">
        <v>482.16</v>
      </c>
    </row>
    <row r="848" spans="1:18" x14ac:dyDescent="0.2">
      <c r="A848">
        <v>842</v>
      </c>
      <c r="B848" t="s">
        <v>201</v>
      </c>
      <c r="C848">
        <v>2017</v>
      </c>
      <c r="D848">
        <v>0</v>
      </c>
      <c r="E848">
        <v>1686.93</v>
      </c>
      <c r="F848">
        <v>27967.200000000001</v>
      </c>
      <c r="G848">
        <v>537112</v>
      </c>
      <c r="H848">
        <v>861244</v>
      </c>
      <c r="I848">
        <v>239022</v>
      </c>
      <c r="J848">
        <v>178031</v>
      </c>
      <c r="K848">
        <v>122787</v>
      </c>
      <c r="L848">
        <v>102772</v>
      </c>
      <c r="M848">
        <v>20144.599999999999</v>
      </c>
      <c r="N848">
        <v>5381.82</v>
      </c>
      <c r="O848">
        <v>3644.7</v>
      </c>
      <c r="P848">
        <v>0</v>
      </c>
      <c r="Q848">
        <v>0</v>
      </c>
      <c r="R848">
        <v>201.57900000000001</v>
      </c>
    </row>
    <row r="849" spans="1:18" x14ac:dyDescent="0.2">
      <c r="A849">
        <v>843</v>
      </c>
      <c r="B849" t="s">
        <v>201</v>
      </c>
      <c r="C849">
        <v>2017</v>
      </c>
      <c r="D849">
        <v>0</v>
      </c>
      <c r="E849">
        <v>11.909000000000001</v>
      </c>
      <c r="F849">
        <v>34124.5</v>
      </c>
      <c r="G849">
        <v>544847</v>
      </c>
      <c r="H849">
        <v>933373</v>
      </c>
      <c r="I849">
        <v>190819</v>
      </c>
      <c r="J849">
        <v>157273</v>
      </c>
      <c r="K849">
        <v>118038</v>
      </c>
      <c r="L849">
        <v>90421.1</v>
      </c>
      <c r="M849">
        <v>11968.5</v>
      </c>
      <c r="N849">
        <v>7125.78</v>
      </c>
      <c r="O849">
        <v>4937.47</v>
      </c>
      <c r="P849">
        <v>513.41899999999998</v>
      </c>
      <c r="Q849">
        <v>669.81899999999996</v>
      </c>
      <c r="R849">
        <v>78.474199999999996</v>
      </c>
    </row>
    <row r="850" spans="1:18" x14ac:dyDescent="0.2">
      <c r="A850">
        <v>844</v>
      </c>
      <c r="B850" t="s">
        <v>201</v>
      </c>
      <c r="C850">
        <v>2017</v>
      </c>
      <c r="D850">
        <v>0</v>
      </c>
      <c r="E850">
        <v>2970.62</v>
      </c>
      <c r="F850">
        <v>37817.1</v>
      </c>
      <c r="G850">
        <v>562874</v>
      </c>
      <c r="H850">
        <v>885323</v>
      </c>
      <c r="I850">
        <v>211847</v>
      </c>
      <c r="J850">
        <v>142368</v>
      </c>
      <c r="K850">
        <v>123126</v>
      </c>
      <c r="L850">
        <v>92302.7</v>
      </c>
      <c r="M850">
        <v>19413.099999999999</v>
      </c>
      <c r="N850">
        <v>9552.89</v>
      </c>
      <c r="O850">
        <v>5080.53</v>
      </c>
      <c r="P850">
        <v>436.55200000000002</v>
      </c>
      <c r="Q850">
        <v>0</v>
      </c>
      <c r="R850">
        <v>207.892</v>
      </c>
    </row>
    <row r="851" spans="1:18" x14ac:dyDescent="0.2">
      <c r="A851">
        <v>845</v>
      </c>
      <c r="B851" t="s">
        <v>201</v>
      </c>
      <c r="C851">
        <v>2017</v>
      </c>
      <c r="D851">
        <v>0</v>
      </c>
      <c r="E851">
        <v>2800.59</v>
      </c>
      <c r="F851">
        <v>20579.2</v>
      </c>
      <c r="G851">
        <v>561930</v>
      </c>
      <c r="H851">
        <v>919641</v>
      </c>
      <c r="I851">
        <v>195543</v>
      </c>
      <c r="J851">
        <v>146818</v>
      </c>
      <c r="K851">
        <v>123530</v>
      </c>
      <c r="L851">
        <v>86882.7</v>
      </c>
      <c r="M851">
        <v>25968.799999999999</v>
      </c>
      <c r="N851">
        <v>4593.5</v>
      </c>
      <c r="O851">
        <v>8091.9</v>
      </c>
      <c r="P851">
        <v>422.57400000000001</v>
      </c>
      <c r="Q851">
        <v>0</v>
      </c>
      <c r="R851">
        <v>0</v>
      </c>
    </row>
    <row r="852" spans="1:18" x14ac:dyDescent="0.2">
      <c r="A852">
        <v>846</v>
      </c>
      <c r="B852" t="s">
        <v>201</v>
      </c>
      <c r="C852">
        <v>2017</v>
      </c>
      <c r="D852">
        <v>0</v>
      </c>
      <c r="E852">
        <v>3378.9</v>
      </c>
      <c r="F852">
        <v>24154.2</v>
      </c>
      <c r="G852">
        <v>550925</v>
      </c>
      <c r="H852">
        <v>899626</v>
      </c>
      <c r="I852">
        <v>205531</v>
      </c>
      <c r="J852">
        <v>149807</v>
      </c>
      <c r="K852">
        <v>118819</v>
      </c>
      <c r="L852">
        <v>109136</v>
      </c>
      <c r="M852">
        <v>21202.5</v>
      </c>
      <c r="N852">
        <v>7255.49</v>
      </c>
      <c r="O852">
        <v>6164.17</v>
      </c>
      <c r="P852">
        <v>555.471</v>
      </c>
      <c r="Q852">
        <v>684.42100000000005</v>
      </c>
      <c r="R852">
        <v>471.57600000000002</v>
      </c>
    </row>
    <row r="853" spans="1:18" x14ac:dyDescent="0.2">
      <c r="A853">
        <v>847</v>
      </c>
      <c r="B853" t="s">
        <v>201</v>
      </c>
      <c r="C853">
        <v>2017</v>
      </c>
      <c r="D853">
        <v>0</v>
      </c>
      <c r="E853">
        <v>11.7605</v>
      </c>
      <c r="F853">
        <v>29108.3</v>
      </c>
      <c r="G853">
        <v>506772</v>
      </c>
      <c r="H853">
        <v>926825</v>
      </c>
      <c r="I853">
        <v>210135</v>
      </c>
      <c r="J853">
        <v>134055</v>
      </c>
      <c r="K853">
        <v>141210</v>
      </c>
      <c r="L853">
        <v>102935</v>
      </c>
      <c r="M853">
        <v>28502.5</v>
      </c>
      <c r="N853">
        <v>12047.1</v>
      </c>
      <c r="O853">
        <v>2317.54</v>
      </c>
      <c r="P853">
        <v>0</v>
      </c>
      <c r="Q853">
        <v>0</v>
      </c>
      <c r="R853">
        <v>0</v>
      </c>
    </row>
    <row r="854" spans="1:18" x14ac:dyDescent="0.2">
      <c r="A854">
        <v>848</v>
      </c>
      <c r="B854" t="s">
        <v>201</v>
      </c>
      <c r="C854">
        <v>2017</v>
      </c>
      <c r="D854">
        <v>0</v>
      </c>
      <c r="E854">
        <v>0</v>
      </c>
      <c r="F854">
        <v>33317.300000000003</v>
      </c>
      <c r="G854">
        <v>569168</v>
      </c>
      <c r="H854">
        <v>856164</v>
      </c>
      <c r="I854">
        <v>226252</v>
      </c>
      <c r="J854">
        <v>138603</v>
      </c>
      <c r="K854">
        <v>126566</v>
      </c>
      <c r="L854">
        <v>101670</v>
      </c>
      <c r="M854">
        <v>22351.200000000001</v>
      </c>
      <c r="N854">
        <v>6847.45</v>
      </c>
      <c r="O854">
        <v>7141.72</v>
      </c>
      <c r="P854">
        <v>2587.2800000000002</v>
      </c>
      <c r="Q854">
        <v>0</v>
      </c>
      <c r="R854">
        <v>0</v>
      </c>
    </row>
    <row r="855" spans="1:18" x14ac:dyDescent="0.2">
      <c r="A855">
        <v>849</v>
      </c>
      <c r="B855" t="s">
        <v>201</v>
      </c>
      <c r="C855">
        <v>2017</v>
      </c>
      <c r="D855">
        <v>0</v>
      </c>
      <c r="E855">
        <v>31.276399999999999</v>
      </c>
      <c r="F855">
        <v>34808.300000000003</v>
      </c>
      <c r="G855">
        <v>579121</v>
      </c>
      <c r="H855">
        <v>869869</v>
      </c>
      <c r="I855">
        <v>216766</v>
      </c>
      <c r="J855">
        <v>126926</v>
      </c>
      <c r="K855">
        <v>116184</v>
      </c>
      <c r="L855">
        <v>114164</v>
      </c>
      <c r="M855">
        <v>21212</v>
      </c>
      <c r="N855">
        <v>8510.01</v>
      </c>
      <c r="O855">
        <v>9246.51</v>
      </c>
      <c r="P855">
        <v>1716.05</v>
      </c>
      <c r="Q855">
        <v>307.32299999999998</v>
      </c>
      <c r="R855">
        <v>0</v>
      </c>
    </row>
    <row r="856" spans="1:18" x14ac:dyDescent="0.2">
      <c r="A856">
        <v>850</v>
      </c>
      <c r="B856" t="s">
        <v>201</v>
      </c>
      <c r="C856">
        <v>2017</v>
      </c>
      <c r="D856">
        <v>0</v>
      </c>
      <c r="E856">
        <v>0</v>
      </c>
      <c r="F856">
        <v>31075.3</v>
      </c>
      <c r="G856">
        <v>577914</v>
      </c>
      <c r="H856">
        <v>902666</v>
      </c>
      <c r="I856">
        <v>182735</v>
      </c>
      <c r="J856">
        <v>128809</v>
      </c>
      <c r="K856">
        <v>148535</v>
      </c>
      <c r="L856">
        <v>86319.8</v>
      </c>
      <c r="M856">
        <v>19486.5</v>
      </c>
      <c r="N856">
        <v>7304.87</v>
      </c>
      <c r="O856">
        <v>11408.1</v>
      </c>
      <c r="P856">
        <v>1007.86</v>
      </c>
      <c r="Q856">
        <v>0</v>
      </c>
      <c r="R856">
        <v>246.047</v>
      </c>
    </row>
    <row r="857" spans="1:18" x14ac:dyDescent="0.2">
      <c r="A857">
        <v>851</v>
      </c>
      <c r="B857" t="s">
        <v>201</v>
      </c>
      <c r="C857">
        <v>2017</v>
      </c>
      <c r="D857">
        <v>0</v>
      </c>
      <c r="E857">
        <v>1446.73</v>
      </c>
      <c r="F857">
        <v>32165.7</v>
      </c>
      <c r="G857">
        <v>579598</v>
      </c>
      <c r="H857">
        <v>858419</v>
      </c>
      <c r="I857">
        <v>216258</v>
      </c>
      <c r="J857">
        <v>146691</v>
      </c>
      <c r="K857">
        <v>108957</v>
      </c>
      <c r="L857">
        <v>105198</v>
      </c>
      <c r="M857">
        <v>21118.7</v>
      </c>
      <c r="N857">
        <v>8069.92</v>
      </c>
      <c r="O857">
        <v>9128.06</v>
      </c>
      <c r="P857">
        <v>0</v>
      </c>
      <c r="Q857">
        <v>0</v>
      </c>
      <c r="R857">
        <v>0</v>
      </c>
    </row>
    <row r="858" spans="1:18" x14ac:dyDescent="0.2">
      <c r="A858">
        <v>852</v>
      </c>
      <c r="B858" t="s">
        <v>201</v>
      </c>
      <c r="C858">
        <v>2017</v>
      </c>
      <c r="D858">
        <v>0</v>
      </c>
      <c r="E858">
        <v>734.38199999999995</v>
      </c>
      <c r="F858">
        <v>22420.3</v>
      </c>
      <c r="G858">
        <v>565365</v>
      </c>
      <c r="H858">
        <v>880663</v>
      </c>
      <c r="I858">
        <v>212042</v>
      </c>
      <c r="J858">
        <v>145549</v>
      </c>
      <c r="K858">
        <v>122280</v>
      </c>
      <c r="L858">
        <v>117333</v>
      </c>
      <c r="M858">
        <v>19124.2</v>
      </c>
      <c r="N858">
        <v>4421.9799999999996</v>
      </c>
      <c r="O858">
        <v>5105.5</v>
      </c>
      <c r="P858">
        <v>0</v>
      </c>
      <c r="Q858">
        <v>703.75900000000001</v>
      </c>
      <c r="R858">
        <v>0</v>
      </c>
    </row>
    <row r="859" spans="1:18" x14ac:dyDescent="0.2">
      <c r="A859">
        <v>853</v>
      </c>
      <c r="B859" t="s">
        <v>201</v>
      </c>
      <c r="C859">
        <v>2017</v>
      </c>
      <c r="D859">
        <v>0</v>
      </c>
      <c r="E859">
        <v>4301.13</v>
      </c>
      <c r="F859">
        <v>38292.9</v>
      </c>
      <c r="G859">
        <v>552773</v>
      </c>
      <c r="H859">
        <v>913958</v>
      </c>
      <c r="I859">
        <v>190844</v>
      </c>
      <c r="J859">
        <v>139135</v>
      </c>
      <c r="K859">
        <v>120890</v>
      </c>
      <c r="L859">
        <v>95557.4</v>
      </c>
      <c r="M859">
        <v>29032</v>
      </c>
      <c r="N859">
        <v>3707.28</v>
      </c>
      <c r="O859">
        <v>5255.01</v>
      </c>
      <c r="P859">
        <v>1063.74</v>
      </c>
      <c r="Q859">
        <v>554.44000000000005</v>
      </c>
      <c r="R859">
        <v>427.03300000000002</v>
      </c>
    </row>
    <row r="860" spans="1:18" x14ac:dyDescent="0.2">
      <c r="A860">
        <v>854</v>
      </c>
      <c r="B860" t="s">
        <v>201</v>
      </c>
      <c r="C860">
        <v>2017</v>
      </c>
      <c r="D860">
        <v>0</v>
      </c>
      <c r="E860">
        <v>1685.06</v>
      </c>
      <c r="F860">
        <v>24702.799999999999</v>
      </c>
      <c r="G860">
        <v>556049</v>
      </c>
      <c r="H860">
        <v>904265</v>
      </c>
      <c r="I860">
        <v>205477</v>
      </c>
      <c r="J860">
        <v>136492</v>
      </c>
      <c r="K860">
        <v>132853</v>
      </c>
      <c r="L860">
        <v>106089</v>
      </c>
      <c r="M860">
        <v>21102.9</v>
      </c>
      <c r="N860">
        <v>4442.87</v>
      </c>
      <c r="O860">
        <v>3820.47</v>
      </c>
      <c r="P860">
        <v>929.57</v>
      </c>
      <c r="Q860">
        <v>652.63599999999997</v>
      </c>
      <c r="R860">
        <v>0</v>
      </c>
    </row>
    <row r="861" spans="1:18" x14ac:dyDescent="0.2">
      <c r="A861">
        <v>855</v>
      </c>
      <c r="B861" t="s">
        <v>201</v>
      </c>
      <c r="C861">
        <v>2017</v>
      </c>
      <c r="D861">
        <v>0</v>
      </c>
      <c r="E861">
        <v>2557.1999999999998</v>
      </c>
      <c r="F861">
        <v>28661.3</v>
      </c>
      <c r="G861">
        <v>552249</v>
      </c>
      <c r="H861">
        <v>916906</v>
      </c>
      <c r="I861">
        <v>197649</v>
      </c>
      <c r="J861">
        <v>147464</v>
      </c>
      <c r="K861">
        <v>118338</v>
      </c>
      <c r="L861">
        <v>94730.2</v>
      </c>
      <c r="M861">
        <v>26290.6</v>
      </c>
      <c r="N861">
        <v>9925.7199999999993</v>
      </c>
      <c r="O861">
        <v>0</v>
      </c>
      <c r="P861">
        <v>0</v>
      </c>
      <c r="Q861">
        <v>366.19299999999998</v>
      </c>
      <c r="R861">
        <v>0</v>
      </c>
    </row>
    <row r="862" spans="1:18" x14ac:dyDescent="0.2">
      <c r="A862">
        <v>856</v>
      </c>
      <c r="B862" t="s">
        <v>201</v>
      </c>
      <c r="C862">
        <v>2017</v>
      </c>
      <c r="D862">
        <v>0</v>
      </c>
      <c r="E862">
        <v>1697.96</v>
      </c>
      <c r="F862">
        <v>25396.9</v>
      </c>
      <c r="G862">
        <v>557573</v>
      </c>
      <c r="H862">
        <v>901640</v>
      </c>
      <c r="I862">
        <v>208110</v>
      </c>
      <c r="J862">
        <v>143407</v>
      </c>
      <c r="K862">
        <v>111828</v>
      </c>
      <c r="L862">
        <v>101897</v>
      </c>
      <c r="M862">
        <v>20865</v>
      </c>
      <c r="N862">
        <v>10569.2</v>
      </c>
      <c r="O862">
        <v>2508.73</v>
      </c>
      <c r="P862">
        <v>0</v>
      </c>
      <c r="Q862">
        <v>0</v>
      </c>
      <c r="R862">
        <v>148.50800000000001</v>
      </c>
    </row>
    <row r="863" spans="1:18" x14ac:dyDescent="0.2">
      <c r="A863">
        <v>857</v>
      </c>
      <c r="B863" t="s">
        <v>201</v>
      </c>
      <c r="C863">
        <v>2017</v>
      </c>
      <c r="D863">
        <v>0</v>
      </c>
      <c r="E863">
        <v>3558.06</v>
      </c>
      <c r="F863">
        <v>34786.5</v>
      </c>
      <c r="G863">
        <v>573982</v>
      </c>
      <c r="H863">
        <v>885316</v>
      </c>
      <c r="I863">
        <v>198465</v>
      </c>
      <c r="J863">
        <v>144864</v>
      </c>
      <c r="K863">
        <v>127896</v>
      </c>
      <c r="L863">
        <v>95564</v>
      </c>
      <c r="M863">
        <v>21953.3</v>
      </c>
      <c r="N863">
        <v>10431.700000000001</v>
      </c>
      <c r="O863">
        <v>5211.97</v>
      </c>
      <c r="P863">
        <v>0</v>
      </c>
      <c r="Q863">
        <v>0</v>
      </c>
      <c r="R863">
        <v>0</v>
      </c>
    </row>
    <row r="864" spans="1:18" x14ac:dyDescent="0.2">
      <c r="A864">
        <v>858</v>
      </c>
      <c r="B864" t="s">
        <v>201</v>
      </c>
      <c r="C864">
        <v>2017</v>
      </c>
      <c r="D864">
        <v>0</v>
      </c>
      <c r="E864">
        <v>933.99699999999996</v>
      </c>
      <c r="F864">
        <v>26443.7</v>
      </c>
      <c r="G864">
        <v>554338</v>
      </c>
      <c r="H864">
        <v>892749</v>
      </c>
      <c r="I864">
        <v>208720</v>
      </c>
      <c r="J864">
        <v>130135</v>
      </c>
      <c r="K864">
        <v>142859</v>
      </c>
      <c r="L864">
        <v>109240</v>
      </c>
      <c r="M864">
        <v>19237</v>
      </c>
      <c r="N864">
        <v>6308.7</v>
      </c>
      <c r="O864">
        <v>1976.35</v>
      </c>
      <c r="P864">
        <v>509.964</v>
      </c>
      <c r="Q864">
        <v>415.3</v>
      </c>
      <c r="R864">
        <v>201.85900000000001</v>
      </c>
    </row>
    <row r="865" spans="1:18" x14ac:dyDescent="0.2">
      <c r="A865">
        <v>859</v>
      </c>
      <c r="B865" t="s">
        <v>201</v>
      </c>
      <c r="C865">
        <v>2017</v>
      </c>
      <c r="D865">
        <v>0</v>
      </c>
      <c r="E865">
        <v>5032</v>
      </c>
      <c r="F865">
        <v>26172.9</v>
      </c>
      <c r="G865">
        <v>544729</v>
      </c>
      <c r="H865">
        <v>914286</v>
      </c>
      <c r="I865">
        <v>197271</v>
      </c>
      <c r="J865">
        <v>158604</v>
      </c>
      <c r="K865">
        <v>127273</v>
      </c>
      <c r="L865">
        <v>92548.1</v>
      </c>
      <c r="M865">
        <v>17223.900000000001</v>
      </c>
      <c r="N865">
        <v>9099.6299999999992</v>
      </c>
      <c r="O865">
        <v>6122.95</v>
      </c>
      <c r="P865">
        <v>0</v>
      </c>
      <c r="Q865">
        <v>0</v>
      </c>
      <c r="R865">
        <v>367.97500000000002</v>
      </c>
    </row>
    <row r="866" spans="1:18" x14ac:dyDescent="0.2">
      <c r="A866">
        <v>860</v>
      </c>
      <c r="B866" t="s">
        <v>201</v>
      </c>
      <c r="C866">
        <v>2017</v>
      </c>
      <c r="D866">
        <v>0</v>
      </c>
      <c r="E866">
        <v>4124.7299999999996</v>
      </c>
      <c r="F866">
        <v>19892.8</v>
      </c>
      <c r="G866">
        <v>520147</v>
      </c>
      <c r="H866">
        <v>926095</v>
      </c>
      <c r="I866">
        <v>221318</v>
      </c>
      <c r="J866">
        <v>155244</v>
      </c>
      <c r="K866">
        <v>117990</v>
      </c>
      <c r="L866">
        <v>94489.5</v>
      </c>
      <c r="M866">
        <v>18623</v>
      </c>
      <c r="N866">
        <v>5324.11</v>
      </c>
      <c r="O866">
        <v>10387.5</v>
      </c>
      <c r="P866">
        <v>676.96600000000001</v>
      </c>
      <c r="Q866">
        <v>0</v>
      </c>
      <c r="R866">
        <v>0</v>
      </c>
    </row>
    <row r="867" spans="1:18" x14ac:dyDescent="0.2">
      <c r="A867">
        <v>861</v>
      </c>
      <c r="B867" t="s">
        <v>201</v>
      </c>
      <c r="C867">
        <v>2017</v>
      </c>
      <c r="D867">
        <v>0</v>
      </c>
      <c r="E867">
        <v>1024.18</v>
      </c>
      <c r="F867">
        <v>31236.6</v>
      </c>
      <c r="G867">
        <v>550872</v>
      </c>
      <c r="H867">
        <v>912886</v>
      </c>
      <c r="I867">
        <v>185460</v>
      </c>
      <c r="J867">
        <v>148200</v>
      </c>
      <c r="K867">
        <v>139401</v>
      </c>
      <c r="L867">
        <v>89904.9</v>
      </c>
      <c r="M867">
        <v>21496.1</v>
      </c>
      <c r="N867">
        <v>8351.6</v>
      </c>
      <c r="O867">
        <v>3883.72</v>
      </c>
      <c r="P867">
        <v>1745.16</v>
      </c>
      <c r="Q867">
        <v>400.88900000000001</v>
      </c>
      <c r="R867">
        <v>456.71300000000002</v>
      </c>
    </row>
    <row r="868" spans="1:18" x14ac:dyDescent="0.2">
      <c r="A868">
        <v>862</v>
      </c>
      <c r="B868" t="s">
        <v>201</v>
      </c>
      <c r="C868">
        <v>2017</v>
      </c>
      <c r="D868">
        <v>0</v>
      </c>
      <c r="E868">
        <v>3865.45</v>
      </c>
      <c r="F868">
        <v>29387.8</v>
      </c>
      <c r="G868">
        <v>565777</v>
      </c>
      <c r="H868">
        <v>888928</v>
      </c>
      <c r="I868">
        <v>191515</v>
      </c>
      <c r="J868">
        <v>137578</v>
      </c>
      <c r="K868">
        <v>147125</v>
      </c>
      <c r="L868">
        <v>88556.800000000003</v>
      </c>
      <c r="M868">
        <v>21503.8</v>
      </c>
      <c r="N868">
        <v>7628.4</v>
      </c>
      <c r="O868">
        <v>7934.93</v>
      </c>
      <c r="P868">
        <v>484.07400000000001</v>
      </c>
      <c r="Q868">
        <v>0</v>
      </c>
      <c r="R868">
        <v>0</v>
      </c>
    </row>
    <row r="869" spans="1:18" x14ac:dyDescent="0.2">
      <c r="A869">
        <v>863</v>
      </c>
      <c r="B869" t="s">
        <v>201</v>
      </c>
      <c r="C869">
        <v>2017</v>
      </c>
      <c r="D869">
        <v>0</v>
      </c>
      <c r="E869">
        <v>392.589</v>
      </c>
      <c r="F869">
        <v>21474.799999999999</v>
      </c>
      <c r="G869">
        <v>557858</v>
      </c>
      <c r="H869">
        <v>895125</v>
      </c>
      <c r="I869">
        <v>212742</v>
      </c>
      <c r="J869">
        <v>134180</v>
      </c>
      <c r="K869">
        <v>128646</v>
      </c>
      <c r="L869">
        <v>100448</v>
      </c>
      <c r="M869">
        <v>31487.4</v>
      </c>
      <c r="N869">
        <v>7864.49</v>
      </c>
      <c r="O869">
        <v>2754.83</v>
      </c>
      <c r="P869">
        <v>1049.6600000000001</v>
      </c>
      <c r="Q869">
        <v>756.72500000000002</v>
      </c>
      <c r="R869">
        <v>0</v>
      </c>
    </row>
    <row r="870" spans="1:18" x14ac:dyDescent="0.2">
      <c r="A870">
        <v>864</v>
      </c>
      <c r="B870" t="s">
        <v>201</v>
      </c>
      <c r="C870">
        <v>2017</v>
      </c>
      <c r="D870">
        <v>0</v>
      </c>
      <c r="E870">
        <v>2291.56</v>
      </c>
      <c r="F870">
        <v>28646.400000000001</v>
      </c>
      <c r="G870">
        <v>546541</v>
      </c>
      <c r="H870">
        <v>893113</v>
      </c>
      <c r="I870">
        <v>212296</v>
      </c>
      <c r="J870">
        <v>148355</v>
      </c>
      <c r="K870">
        <v>115799</v>
      </c>
      <c r="L870">
        <v>97573</v>
      </c>
      <c r="M870">
        <v>29233.599999999999</v>
      </c>
      <c r="N870">
        <v>8131.93</v>
      </c>
      <c r="O870">
        <v>11408</v>
      </c>
      <c r="P870">
        <v>2424.85</v>
      </c>
      <c r="Q870">
        <v>0</v>
      </c>
      <c r="R870">
        <v>0</v>
      </c>
    </row>
    <row r="871" spans="1:18" x14ac:dyDescent="0.2">
      <c r="A871">
        <v>865</v>
      </c>
      <c r="B871" t="s">
        <v>201</v>
      </c>
      <c r="C871">
        <v>2017</v>
      </c>
      <c r="D871">
        <v>0</v>
      </c>
      <c r="E871">
        <v>2154.5100000000002</v>
      </c>
      <c r="F871">
        <v>27350</v>
      </c>
      <c r="G871">
        <v>546991</v>
      </c>
      <c r="H871">
        <v>893202</v>
      </c>
      <c r="I871">
        <v>228366</v>
      </c>
      <c r="J871">
        <v>141098</v>
      </c>
      <c r="K871">
        <v>116251</v>
      </c>
      <c r="L871">
        <v>89387</v>
      </c>
      <c r="M871">
        <v>26822.9</v>
      </c>
      <c r="N871">
        <v>9400.24</v>
      </c>
      <c r="O871">
        <v>6160.44</v>
      </c>
      <c r="P871">
        <v>0</v>
      </c>
      <c r="Q871">
        <v>614.755</v>
      </c>
      <c r="R871">
        <v>210.17699999999999</v>
      </c>
    </row>
    <row r="872" spans="1:18" x14ac:dyDescent="0.2">
      <c r="A872">
        <v>866</v>
      </c>
      <c r="B872" t="s">
        <v>201</v>
      </c>
      <c r="C872">
        <v>2017</v>
      </c>
      <c r="D872">
        <v>0</v>
      </c>
      <c r="E872">
        <v>3470.32</v>
      </c>
      <c r="F872">
        <v>35501.599999999999</v>
      </c>
      <c r="G872">
        <v>558463</v>
      </c>
      <c r="H872">
        <v>905629</v>
      </c>
      <c r="I872">
        <v>213931</v>
      </c>
      <c r="J872">
        <v>130497</v>
      </c>
      <c r="K872">
        <v>116356</v>
      </c>
      <c r="L872">
        <v>95955.4</v>
      </c>
      <c r="M872">
        <v>23435</v>
      </c>
      <c r="N872">
        <v>7130.33</v>
      </c>
      <c r="O872">
        <v>7413.55</v>
      </c>
      <c r="P872">
        <v>1173</v>
      </c>
      <c r="Q872">
        <v>0</v>
      </c>
      <c r="R872">
        <v>0</v>
      </c>
    </row>
    <row r="873" spans="1:18" x14ac:dyDescent="0.2">
      <c r="A873">
        <v>867</v>
      </c>
      <c r="B873" t="s">
        <v>201</v>
      </c>
      <c r="C873">
        <v>2017</v>
      </c>
      <c r="D873">
        <v>0</v>
      </c>
      <c r="E873">
        <v>2082.7199999999998</v>
      </c>
      <c r="F873">
        <v>30114.9</v>
      </c>
      <c r="G873">
        <v>562911</v>
      </c>
      <c r="H873">
        <v>855719</v>
      </c>
      <c r="I873">
        <v>216464</v>
      </c>
      <c r="J873">
        <v>162947</v>
      </c>
      <c r="K873">
        <v>117152</v>
      </c>
      <c r="L873">
        <v>89554</v>
      </c>
      <c r="M873">
        <v>42822.400000000001</v>
      </c>
      <c r="N873">
        <v>13104.1</v>
      </c>
      <c r="O873">
        <v>2796.47</v>
      </c>
      <c r="P873">
        <v>1510.4</v>
      </c>
      <c r="Q873">
        <v>0</v>
      </c>
      <c r="R873">
        <v>0</v>
      </c>
    </row>
    <row r="874" spans="1:18" x14ac:dyDescent="0.2">
      <c r="A874">
        <v>868</v>
      </c>
      <c r="B874" t="s">
        <v>201</v>
      </c>
      <c r="C874">
        <v>2017</v>
      </c>
      <c r="D874">
        <v>0</v>
      </c>
      <c r="E874">
        <v>1923.51</v>
      </c>
      <c r="F874">
        <v>28750.400000000001</v>
      </c>
      <c r="G874">
        <v>566142</v>
      </c>
      <c r="H874">
        <v>852425</v>
      </c>
      <c r="I874">
        <v>224622</v>
      </c>
      <c r="J874">
        <v>154990</v>
      </c>
      <c r="K874">
        <v>142458</v>
      </c>
      <c r="L874">
        <v>93825.1</v>
      </c>
      <c r="M874">
        <v>18779.8</v>
      </c>
      <c r="N874">
        <v>3973.85</v>
      </c>
      <c r="O874">
        <v>7554.48</v>
      </c>
      <c r="P874">
        <v>390.74900000000002</v>
      </c>
      <c r="Q874">
        <v>458.50299999999999</v>
      </c>
      <c r="R874">
        <v>454.01400000000001</v>
      </c>
    </row>
    <row r="875" spans="1:18" x14ac:dyDescent="0.2">
      <c r="A875">
        <v>869</v>
      </c>
      <c r="B875" t="s">
        <v>201</v>
      </c>
      <c r="C875">
        <v>2017</v>
      </c>
      <c r="D875">
        <v>0</v>
      </c>
      <c r="E875">
        <v>4642.0200000000004</v>
      </c>
      <c r="F875">
        <v>27299.1</v>
      </c>
      <c r="G875">
        <v>544744</v>
      </c>
      <c r="H875">
        <v>867635</v>
      </c>
      <c r="I875">
        <v>243910</v>
      </c>
      <c r="J875">
        <v>148436</v>
      </c>
      <c r="K875">
        <v>134580</v>
      </c>
      <c r="L875">
        <v>87650.1</v>
      </c>
      <c r="M875">
        <v>16299.2</v>
      </c>
      <c r="N875">
        <v>10277.799999999999</v>
      </c>
      <c r="O875">
        <v>10893.5</v>
      </c>
      <c r="P875">
        <v>0</v>
      </c>
      <c r="Q875">
        <v>0</v>
      </c>
      <c r="R875">
        <v>173.13399999999999</v>
      </c>
    </row>
    <row r="876" spans="1:18" x14ac:dyDescent="0.2">
      <c r="A876">
        <v>870</v>
      </c>
      <c r="B876" t="s">
        <v>201</v>
      </c>
      <c r="C876">
        <v>2017</v>
      </c>
      <c r="D876">
        <v>0</v>
      </c>
      <c r="E876">
        <v>1647.38</v>
      </c>
      <c r="F876">
        <v>30956.2</v>
      </c>
      <c r="G876">
        <v>559526</v>
      </c>
      <c r="H876">
        <v>908171</v>
      </c>
      <c r="I876">
        <v>205478</v>
      </c>
      <c r="J876">
        <v>130524</v>
      </c>
      <c r="K876">
        <v>105328</v>
      </c>
      <c r="L876">
        <v>115158</v>
      </c>
      <c r="M876">
        <v>22137.9</v>
      </c>
      <c r="N876">
        <v>11191.1</v>
      </c>
      <c r="O876">
        <v>5827.2</v>
      </c>
      <c r="P876">
        <v>1460.98</v>
      </c>
      <c r="Q876">
        <v>0</v>
      </c>
      <c r="R876">
        <v>0</v>
      </c>
    </row>
    <row r="877" spans="1:18" x14ac:dyDescent="0.2">
      <c r="A877">
        <v>871</v>
      </c>
      <c r="B877" t="s">
        <v>201</v>
      </c>
      <c r="C877">
        <v>2017</v>
      </c>
      <c r="D877">
        <v>0</v>
      </c>
      <c r="E877">
        <v>1740.06</v>
      </c>
      <c r="F877">
        <v>28958.3</v>
      </c>
      <c r="G877">
        <v>529233</v>
      </c>
      <c r="H877">
        <v>903507</v>
      </c>
      <c r="I877">
        <v>238328</v>
      </c>
      <c r="J877">
        <v>119763</v>
      </c>
      <c r="K877">
        <v>128937</v>
      </c>
      <c r="L877">
        <v>98753.4</v>
      </c>
      <c r="M877">
        <v>28919.599999999999</v>
      </c>
      <c r="N877">
        <v>8301.0300000000007</v>
      </c>
      <c r="O877">
        <v>4639.8500000000004</v>
      </c>
      <c r="P877">
        <v>0</v>
      </c>
      <c r="Q877">
        <v>0</v>
      </c>
      <c r="R877">
        <v>0</v>
      </c>
    </row>
    <row r="878" spans="1:18" x14ac:dyDescent="0.2">
      <c r="A878">
        <v>872</v>
      </c>
      <c r="B878" t="s">
        <v>201</v>
      </c>
      <c r="C878">
        <v>2017</v>
      </c>
      <c r="D878">
        <v>0</v>
      </c>
      <c r="E878">
        <v>789.928</v>
      </c>
      <c r="F878">
        <v>25941.4</v>
      </c>
      <c r="G878">
        <v>558157</v>
      </c>
      <c r="H878">
        <v>885870</v>
      </c>
      <c r="I878">
        <v>182551</v>
      </c>
      <c r="J878">
        <v>177864</v>
      </c>
      <c r="K878">
        <v>126758</v>
      </c>
      <c r="L878">
        <v>98466</v>
      </c>
      <c r="M878">
        <v>22641.8</v>
      </c>
      <c r="N878">
        <v>6832.9</v>
      </c>
      <c r="O878">
        <v>4694.9399999999996</v>
      </c>
      <c r="P878">
        <v>0</v>
      </c>
      <c r="Q878">
        <v>0</v>
      </c>
      <c r="R878">
        <v>0</v>
      </c>
    </row>
    <row r="879" spans="1:18" x14ac:dyDescent="0.2">
      <c r="A879">
        <v>873</v>
      </c>
      <c r="B879" t="s">
        <v>201</v>
      </c>
      <c r="C879">
        <v>2017</v>
      </c>
      <c r="D879">
        <v>0</v>
      </c>
      <c r="E879">
        <v>4200.71</v>
      </c>
      <c r="F879">
        <v>27780.6</v>
      </c>
      <c r="G879">
        <v>545238</v>
      </c>
      <c r="H879">
        <v>921707</v>
      </c>
      <c r="I879">
        <v>197092</v>
      </c>
      <c r="J879">
        <v>168761</v>
      </c>
      <c r="K879">
        <v>101423</v>
      </c>
      <c r="L879">
        <v>90643.1</v>
      </c>
      <c r="M879">
        <v>23390.2</v>
      </c>
      <c r="N879">
        <v>7129.63</v>
      </c>
      <c r="O879">
        <v>8600.67</v>
      </c>
      <c r="P879">
        <v>0</v>
      </c>
      <c r="Q879">
        <v>0</v>
      </c>
      <c r="R879">
        <v>0</v>
      </c>
    </row>
    <row r="880" spans="1:18" x14ac:dyDescent="0.2">
      <c r="A880">
        <v>874</v>
      </c>
      <c r="B880" t="s">
        <v>201</v>
      </c>
      <c r="C880">
        <v>2017</v>
      </c>
      <c r="D880">
        <v>0</v>
      </c>
      <c r="E880">
        <v>579.93399999999997</v>
      </c>
      <c r="F880">
        <v>31526.1</v>
      </c>
      <c r="G880">
        <v>585409</v>
      </c>
      <c r="H880">
        <v>862371</v>
      </c>
      <c r="I880">
        <v>213773</v>
      </c>
      <c r="J880">
        <v>162292</v>
      </c>
      <c r="K880">
        <v>111696</v>
      </c>
      <c r="L880">
        <v>92887.9</v>
      </c>
      <c r="M880">
        <v>19930</v>
      </c>
      <c r="N880">
        <v>5920.44</v>
      </c>
      <c r="O880">
        <v>4894.42</v>
      </c>
      <c r="P880">
        <v>0</v>
      </c>
      <c r="Q880">
        <v>665.88</v>
      </c>
      <c r="R880">
        <v>0</v>
      </c>
    </row>
    <row r="881" spans="1:18" x14ac:dyDescent="0.2">
      <c r="A881">
        <v>875</v>
      </c>
      <c r="B881" t="s">
        <v>201</v>
      </c>
      <c r="C881">
        <v>2017</v>
      </c>
      <c r="D881">
        <v>0</v>
      </c>
      <c r="E881">
        <v>2368.69</v>
      </c>
      <c r="F881">
        <v>39141.1</v>
      </c>
      <c r="G881">
        <v>535808</v>
      </c>
      <c r="H881">
        <v>936261</v>
      </c>
      <c r="I881">
        <v>192521</v>
      </c>
      <c r="J881">
        <v>144351</v>
      </c>
      <c r="K881">
        <v>129401</v>
      </c>
      <c r="L881">
        <v>80382.100000000006</v>
      </c>
      <c r="M881">
        <v>19879.3</v>
      </c>
      <c r="N881">
        <v>13466.3</v>
      </c>
      <c r="O881">
        <v>3535.93</v>
      </c>
      <c r="P881">
        <v>2129.34</v>
      </c>
      <c r="Q881">
        <v>0</v>
      </c>
      <c r="R881">
        <v>0</v>
      </c>
    </row>
    <row r="882" spans="1:18" x14ac:dyDescent="0.2">
      <c r="A882">
        <v>876</v>
      </c>
      <c r="B882" t="s">
        <v>201</v>
      </c>
      <c r="C882">
        <v>2017</v>
      </c>
      <c r="D882">
        <v>0</v>
      </c>
      <c r="E882">
        <v>1233.46</v>
      </c>
      <c r="F882">
        <v>35708.6</v>
      </c>
      <c r="G882">
        <v>536099</v>
      </c>
      <c r="H882">
        <v>937331</v>
      </c>
      <c r="I882">
        <v>210546</v>
      </c>
      <c r="J882">
        <v>139792</v>
      </c>
      <c r="K882">
        <v>98698.1</v>
      </c>
      <c r="L882">
        <v>103646</v>
      </c>
      <c r="M882">
        <v>23383.8</v>
      </c>
      <c r="N882">
        <v>4658.18</v>
      </c>
      <c r="O882">
        <v>10214.5</v>
      </c>
      <c r="P882">
        <v>493.13600000000002</v>
      </c>
      <c r="Q882">
        <v>0</v>
      </c>
      <c r="R882">
        <v>0</v>
      </c>
    </row>
    <row r="883" spans="1:18" x14ac:dyDescent="0.2">
      <c r="A883">
        <v>877</v>
      </c>
      <c r="B883" t="s">
        <v>201</v>
      </c>
      <c r="C883">
        <v>2017</v>
      </c>
      <c r="D883">
        <v>0</v>
      </c>
      <c r="E883">
        <v>1033.74</v>
      </c>
      <c r="F883">
        <v>27377.4</v>
      </c>
      <c r="G883">
        <v>545637</v>
      </c>
      <c r="H883">
        <v>895851</v>
      </c>
      <c r="I883">
        <v>229503</v>
      </c>
      <c r="J883">
        <v>148730</v>
      </c>
      <c r="K883">
        <v>122165</v>
      </c>
      <c r="L883">
        <v>87166.9</v>
      </c>
      <c r="M883">
        <v>28925.8</v>
      </c>
      <c r="N883">
        <v>6055.35</v>
      </c>
      <c r="O883">
        <v>9514.75</v>
      </c>
      <c r="P883">
        <v>617.16399999999999</v>
      </c>
      <c r="Q883">
        <v>0</v>
      </c>
      <c r="R883">
        <v>224.08099999999999</v>
      </c>
    </row>
    <row r="884" spans="1:18" x14ac:dyDescent="0.2">
      <c r="A884">
        <v>878</v>
      </c>
      <c r="B884" t="s">
        <v>201</v>
      </c>
      <c r="C884">
        <v>2017</v>
      </c>
      <c r="D884">
        <v>0</v>
      </c>
      <c r="E884">
        <v>4571.3100000000004</v>
      </c>
      <c r="F884">
        <v>23504.2</v>
      </c>
      <c r="G884">
        <v>577178</v>
      </c>
      <c r="H884">
        <v>880526</v>
      </c>
      <c r="I884">
        <v>234749</v>
      </c>
      <c r="J884">
        <v>138097</v>
      </c>
      <c r="K884">
        <v>115478</v>
      </c>
      <c r="L884">
        <v>91050.7</v>
      </c>
      <c r="M884">
        <v>25408.6</v>
      </c>
      <c r="N884">
        <v>8247.1299999999992</v>
      </c>
      <c r="O884">
        <v>2963.4</v>
      </c>
      <c r="P884">
        <v>0</v>
      </c>
      <c r="Q884">
        <v>358.13200000000001</v>
      </c>
      <c r="R884">
        <v>198.46899999999999</v>
      </c>
    </row>
    <row r="885" spans="1:18" x14ac:dyDescent="0.2">
      <c r="A885">
        <v>879</v>
      </c>
      <c r="B885" t="s">
        <v>201</v>
      </c>
      <c r="C885">
        <v>2017</v>
      </c>
      <c r="D885">
        <v>0</v>
      </c>
      <c r="E885">
        <v>2478.3000000000002</v>
      </c>
      <c r="F885">
        <v>24410.6</v>
      </c>
      <c r="G885">
        <v>541935</v>
      </c>
      <c r="H885">
        <v>915259</v>
      </c>
      <c r="I885">
        <v>203526</v>
      </c>
      <c r="J885">
        <v>136922</v>
      </c>
      <c r="K885">
        <v>138037</v>
      </c>
      <c r="L885">
        <v>87187.4</v>
      </c>
      <c r="M885">
        <v>20155.099999999999</v>
      </c>
      <c r="N885">
        <v>10165.6</v>
      </c>
      <c r="O885">
        <v>8082.94</v>
      </c>
      <c r="P885">
        <v>1933.93</v>
      </c>
      <c r="Q885">
        <v>590.27599999999995</v>
      </c>
      <c r="R885">
        <v>0</v>
      </c>
    </row>
    <row r="886" spans="1:18" x14ac:dyDescent="0.2">
      <c r="A886">
        <v>880</v>
      </c>
      <c r="B886" t="s">
        <v>201</v>
      </c>
      <c r="C886">
        <v>2017</v>
      </c>
      <c r="D886">
        <v>0</v>
      </c>
      <c r="E886">
        <v>1512.24</v>
      </c>
      <c r="F886">
        <v>31195.5</v>
      </c>
      <c r="G886">
        <v>531088</v>
      </c>
      <c r="H886">
        <v>925375</v>
      </c>
      <c r="I886">
        <v>190734</v>
      </c>
      <c r="J886">
        <v>141402</v>
      </c>
      <c r="K886">
        <v>118567</v>
      </c>
      <c r="L886">
        <v>104915</v>
      </c>
      <c r="M886">
        <v>24305.5</v>
      </c>
      <c r="N886">
        <v>9155.01</v>
      </c>
      <c r="O886">
        <v>11464.2</v>
      </c>
      <c r="P886">
        <v>495.32499999999999</v>
      </c>
      <c r="Q886">
        <v>798.20600000000002</v>
      </c>
      <c r="R886">
        <v>0</v>
      </c>
    </row>
    <row r="887" spans="1:18" x14ac:dyDescent="0.2">
      <c r="A887">
        <v>881</v>
      </c>
      <c r="B887" t="s">
        <v>201</v>
      </c>
      <c r="C887">
        <v>2017</v>
      </c>
      <c r="D887">
        <v>0</v>
      </c>
      <c r="E887">
        <v>1765.77</v>
      </c>
      <c r="F887">
        <v>22936.3</v>
      </c>
      <c r="G887">
        <v>544923</v>
      </c>
      <c r="H887">
        <v>898517</v>
      </c>
      <c r="I887">
        <v>208073</v>
      </c>
      <c r="J887">
        <v>155876</v>
      </c>
      <c r="K887">
        <v>128929</v>
      </c>
      <c r="L887">
        <v>98152.8</v>
      </c>
      <c r="M887">
        <v>14971.1</v>
      </c>
      <c r="N887">
        <v>6138.13</v>
      </c>
      <c r="O887">
        <v>8472.7099999999991</v>
      </c>
      <c r="P887">
        <v>0</v>
      </c>
      <c r="Q887">
        <v>678.66200000000003</v>
      </c>
      <c r="R887">
        <v>340.27</v>
      </c>
    </row>
    <row r="888" spans="1:18" x14ac:dyDescent="0.2">
      <c r="A888">
        <v>882</v>
      </c>
      <c r="B888" t="s">
        <v>201</v>
      </c>
      <c r="C888">
        <v>2017</v>
      </c>
      <c r="D888">
        <v>0</v>
      </c>
      <c r="E888">
        <v>821.92</v>
      </c>
      <c r="F888">
        <v>30190.9</v>
      </c>
      <c r="G888">
        <v>563086</v>
      </c>
      <c r="H888">
        <v>914665</v>
      </c>
      <c r="I888">
        <v>191258</v>
      </c>
      <c r="J888">
        <v>143778</v>
      </c>
      <c r="K888">
        <v>120801</v>
      </c>
      <c r="L888">
        <v>99738</v>
      </c>
      <c r="M888">
        <v>21731.9</v>
      </c>
      <c r="N888">
        <v>5520.3</v>
      </c>
      <c r="O888">
        <v>1616.87</v>
      </c>
      <c r="P888">
        <v>0</v>
      </c>
      <c r="Q888">
        <v>0</v>
      </c>
      <c r="R888">
        <v>0</v>
      </c>
    </row>
    <row r="889" spans="1:18" x14ac:dyDescent="0.2">
      <c r="A889">
        <v>883</v>
      </c>
      <c r="B889" t="s">
        <v>201</v>
      </c>
      <c r="C889">
        <v>2017</v>
      </c>
      <c r="D889">
        <v>0</v>
      </c>
      <c r="E889">
        <v>2336.34</v>
      </c>
      <c r="F889">
        <v>18914.099999999999</v>
      </c>
      <c r="G889">
        <v>581682</v>
      </c>
      <c r="H889">
        <v>903750</v>
      </c>
      <c r="I889">
        <v>207484</v>
      </c>
      <c r="J889">
        <v>135266</v>
      </c>
      <c r="K889">
        <v>122725</v>
      </c>
      <c r="L889">
        <v>83429</v>
      </c>
      <c r="M889">
        <v>26560.1</v>
      </c>
      <c r="N889">
        <v>7311.66</v>
      </c>
      <c r="O889">
        <v>2637.91</v>
      </c>
      <c r="P889">
        <v>0</v>
      </c>
      <c r="Q889">
        <v>707.68</v>
      </c>
      <c r="R889">
        <v>0</v>
      </c>
    </row>
    <row r="890" spans="1:18" x14ac:dyDescent="0.2">
      <c r="A890">
        <v>884</v>
      </c>
      <c r="B890" t="s">
        <v>201</v>
      </c>
      <c r="C890">
        <v>2017</v>
      </c>
      <c r="D890">
        <v>0</v>
      </c>
      <c r="E890">
        <v>1390.44</v>
      </c>
      <c r="F890">
        <v>30917.599999999999</v>
      </c>
      <c r="G890">
        <v>546713</v>
      </c>
      <c r="H890">
        <v>884434</v>
      </c>
      <c r="I890">
        <v>196575</v>
      </c>
      <c r="J890">
        <v>167024</v>
      </c>
      <c r="K890">
        <v>118830</v>
      </c>
      <c r="L890">
        <v>110016</v>
      </c>
      <c r="M890">
        <v>27830.2</v>
      </c>
      <c r="N890">
        <v>9162.92</v>
      </c>
      <c r="O890">
        <v>5564.04</v>
      </c>
      <c r="P890">
        <v>413.94200000000001</v>
      </c>
      <c r="Q890">
        <v>577.46699999999998</v>
      </c>
      <c r="R890">
        <v>340.983</v>
      </c>
    </row>
    <row r="891" spans="1:18" x14ac:dyDescent="0.2">
      <c r="A891">
        <v>885</v>
      </c>
      <c r="B891" t="s">
        <v>201</v>
      </c>
      <c r="C891">
        <v>2017</v>
      </c>
      <c r="D891">
        <v>0</v>
      </c>
      <c r="E891">
        <v>1026.1199999999999</v>
      </c>
      <c r="F891">
        <v>34850</v>
      </c>
      <c r="G891">
        <v>561898</v>
      </c>
      <c r="H891">
        <v>874620</v>
      </c>
      <c r="I891">
        <v>220120</v>
      </c>
      <c r="J891">
        <v>153831</v>
      </c>
      <c r="K891">
        <v>137945</v>
      </c>
      <c r="L891">
        <v>83642.600000000006</v>
      </c>
      <c r="M891">
        <v>13302.4</v>
      </c>
      <c r="N891">
        <v>7889.12</v>
      </c>
      <c r="O891">
        <v>8249.42</v>
      </c>
      <c r="P891">
        <v>544.23699999999997</v>
      </c>
      <c r="Q891">
        <v>682.49699999999996</v>
      </c>
      <c r="R891">
        <v>0</v>
      </c>
    </row>
    <row r="892" spans="1:18" x14ac:dyDescent="0.2">
      <c r="A892">
        <v>886</v>
      </c>
      <c r="B892" t="s">
        <v>201</v>
      </c>
      <c r="C892">
        <v>2017</v>
      </c>
      <c r="D892">
        <v>0</v>
      </c>
      <c r="E892">
        <v>1789.21</v>
      </c>
      <c r="F892">
        <v>31035.8</v>
      </c>
      <c r="G892">
        <v>565051</v>
      </c>
      <c r="H892">
        <v>890643</v>
      </c>
      <c r="I892">
        <v>218940</v>
      </c>
      <c r="J892">
        <v>135765</v>
      </c>
      <c r="K892">
        <v>118576</v>
      </c>
      <c r="L892">
        <v>101478</v>
      </c>
      <c r="M892">
        <v>19043.3</v>
      </c>
      <c r="N892">
        <v>4869.6000000000004</v>
      </c>
      <c r="O892">
        <v>2235.2600000000002</v>
      </c>
      <c r="P892">
        <v>0</v>
      </c>
      <c r="Q892">
        <v>0</v>
      </c>
      <c r="R892">
        <v>474.09300000000002</v>
      </c>
    </row>
    <row r="893" spans="1:18" x14ac:dyDescent="0.2">
      <c r="A893">
        <v>887</v>
      </c>
      <c r="B893" t="s">
        <v>201</v>
      </c>
      <c r="C893">
        <v>2017</v>
      </c>
      <c r="D893">
        <v>0</v>
      </c>
      <c r="E893">
        <v>2609.0100000000002</v>
      </c>
      <c r="F893">
        <v>26836.5</v>
      </c>
      <c r="G893">
        <v>562101</v>
      </c>
      <c r="H893">
        <v>879200</v>
      </c>
      <c r="I893">
        <v>217369</v>
      </c>
      <c r="J893">
        <v>155499</v>
      </c>
      <c r="K893">
        <v>120697</v>
      </c>
      <c r="L893">
        <v>98361.9</v>
      </c>
      <c r="M893">
        <v>23893.7</v>
      </c>
      <c r="N893">
        <v>4536.28</v>
      </c>
      <c r="O893">
        <v>7870.96</v>
      </c>
      <c r="P893">
        <v>898.73900000000003</v>
      </c>
      <c r="Q893">
        <v>712.93299999999999</v>
      </c>
      <c r="R893">
        <v>355.27499999999998</v>
      </c>
    </row>
    <row r="894" spans="1:18" x14ac:dyDescent="0.2">
      <c r="A894">
        <v>888</v>
      </c>
      <c r="B894" t="s">
        <v>201</v>
      </c>
      <c r="C894">
        <v>2017</v>
      </c>
      <c r="D894">
        <v>0</v>
      </c>
      <c r="E894">
        <v>4108.45</v>
      </c>
      <c r="F894">
        <v>24622.1</v>
      </c>
      <c r="G894">
        <v>549885</v>
      </c>
      <c r="H894">
        <v>885785</v>
      </c>
      <c r="I894">
        <v>211540</v>
      </c>
      <c r="J894">
        <v>168091</v>
      </c>
      <c r="K894">
        <v>127822</v>
      </c>
      <c r="L894">
        <v>85214.1</v>
      </c>
      <c r="M894">
        <v>23414.9</v>
      </c>
      <c r="N894">
        <v>6352.51</v>
      </c>
      <c r="O894">
        <v>11616.6</v>
      </c>
      <c r="P894">
        <v>0</v>
      </c>
      <c r="Q894">
        <v>597.26900000000001</v>
      </c>
      <c r="R894">
        <v>0</v>
      </c>
    </row>
    <row r="895" spans="1:18" x14ac:dyDescent="0.2">
      <c r="A895">
        <v>889</v>
      </c>
      <c r="B895" t="s">
        <v>201</v>
      </c>
      <c r="C895">
        <v>2017</v>
      </c>
      <c r="D895">
        <v>0</v>
      </c>
      <c r="E895">
        <v>2566.33</v>
      </c>
      <c r="F895">
        <v>20981.4</v>
      </c>
      <c r="G895">
        <v>551036</v>
      </c>
      <c r="H895">
        <v>875135</v>
      </c>
      <c r="I895">
        <v>209643</v>
      </c>
      <c r="J895">
        <v>178503</v>
      </c>
      <c r="K895">
        <v>124061</v>
      </c>
      <c r="L895">
        <v>87069.5</v>
      </c>
      <c r="M895">
        <v>19976.900000000001</v>
      </c>
      <c r="N895">
        <v>13613.2</v>
      </c>
      <c r="O895">
        <v>3655.93</v>
      </c>
      <c r="P895">
        <v>1650.33</v>
      </c>
      <c r="Q895">
        <v>0</v>
      </c>
      <c r="R895">
        <v>0</v>
      </c>
    </row>
    <row r="896" spans="1:18" x14ac:dyDescent="0.2">
      <c r="A896">
        <v>890</v>
      </c>
      <c r="B896" t="s">
        <v>201</v>
      </c>
      <c r="C896">
        <v>2017</v>
      </c>
      <c r="D896">
        <v>0</v>
      </c>
      <c r="E896">
        <v>3931.45</v>
      </c>
      <c r="F896">
        <v>37279.9</v>
      </c>
      <c r="G896">
        <v>549994</v>
      </c>
      <c r="H896">
        <v>906353</v>
      </c>
      <c r="I896">
        <v>192981</v>
      </c>
      <c r="J896">
        <v>133987</v>
      </c>
      <c r="K896">
        <v>128981</v>
      </c>
      <c r="L896">
        <v>108359</v>
      </c>
      <c r="M896">
        <v>17059.8</v>
      </c>
      <c r="N896">
        <v>3499.65</v>
      </c>
      <c r="O896">
        <v>10483.9</v>
      </c>
      <c r="P896">
        <v>429.54199999999997</v>
      </c>
      <c r="Q896">
        <v>620.577</v>
      </c>
      <c r="R896">
        <v>185.66499999999999</v>
      </c>
    </row>
    <row r="897" spans="1:18" x14ac:dyDescent="0.2">
      <c r="A897">
        <v>891</v>
      </c>
      <c r="B897" t="s">
        <v>201</v>
      </c>
      <c r="C897">
        <v>2017</v>
      </c>
      <c r="D897">
        <v>0</v>
      </c>
      <c r="E897">
        <v>3965.02</v>
      </c>
      <c r="F897">
        <v>19891.599999999999</v>
      </c>
      <c r="G897">
        <v>557016</v>
      </c>
      <c r="H897">
        <v>925538</v>
      </c>
      <c r="I897">
        <v>226647</v>
      </c>
      <c r="J897">
        <v>119204</v>
      </c>
      <c r="K897">
        <v>119303</v>
      </c>
      <c r="L897">
        <v>94932</v>
      </c>
      <c r="M897">
        <v>19460</v>
      </c>
      <c r="N897">
        <v>5281.04</v>
      </c>
      <c r="O897">
        <v>5449.63</v>
      </c>
      <c r="P897">
        <v>0</v>
      </c>
      <c r="Q897">
        <v>0</v>
      </c>
      <c r="R897">
        <v>440.69600000000003</v>
      </c>
    </row>
    <row r="898" spans="1:18" x14ac:dyDescent="0.2">
      <c r="A898">
        <v>892</v>
      </c>
      <c r="B898" t="s">
        <v>201</v>
      </c>
      <c r="C898">
        <v>2017</v>
      </c>
      <c r="D898">
        <v>0</v>
      </c>
      <c r="E898">
        <v>1942.79</v>
      </c>
      <c r="F898">
        <v>17953.8</v>
      </c>
      <c r="G898">
        <v>572102</v>
      </c>
      <c r="H898">
        <v>895060</v>
      </c>
      <c r="I898">
        <v>222654</v>
      </c>
      <c r="J898">
        <v>126265</v>
      </c>
      <c r="K898">
        <v>128714</v>
      </c>
      <c r="L898">
        <v>96627</v>
      </c>
      <c r="M898">
        <v>15533.1</v>
      </c>
      <c r="N898">
        <v>6281.51</v>
      </c>
      <c r="O898">
        <v>5892.04</v>
      </c>
      <c r="P898">
        <v>0</v>
      </c>
      <c r="Q898">
        <v>0</v>
      </c>
      <c r="R898">
        <v>0</v>
      </c>
    </row>
    <row r="899" spans="1:18" x14ac:dyDescent="0.2">
      <c r="A899">
        <v>893</v>
      </c>
      <c r="B899" t="s">
        <v>201</v>
      </c>
      <c r="C899">
        <v>2017</v>
      </c>
      <c r="D899">
        <v>0</v>
      </c>
      <c r="E899">
        <v>1351.62</v>
      </c>
      <c r="F899">
        <v>24662.2</v>
      </c>
      <c r="G899">
        <v>555139</v>
      </c>
      <c r="H899">
        <v>883158</v>
      </c>
      <c r="I899">
        <v>223548</v>
      </c>
      <c r="J899">
        <v>134374</v>
      </c>
      <c r="K899">
        <v>122304</v>
      </c>
      <c r="L899">
        <v>123786</v>
      </c>
      <c r="M899">
        <v>20066</v>
      </c>
      <c r="N899">
        <v>1774.87</v>
      </c>
      <c r="O899">
        <v>2441.38</v>
      </c>
      <c r="P899">
        <v>0</v>
      </c>
      <c r="Q899">
        <v>671.93200000000002</v>
      </c>
      <c r="R899">
        <v>212.63800000000001</v>
      </c>
    </row>
    <row r="900" spans="1:18" x14ac:dyDescent="0.2">
      <c r="A900">
        <v>894</v>
      </c>
      <c r="B900" t="s">
        <v>201</v>
      </c>
      <c r="C900">
        <v>2017</v>
      </c>
      <c r="D900">
        <v>0</v>
      </c>
      <c r="E900">
        <v>986.09400000000005</v>
      </c>
      <c r="F900">
        <v>34574.300000000003</v>
      </c>
      <c r="G900">
        <v>542246</v>
      </c>
      <c r="H900">
        <v>922409</v>
      </c>
      <c r="I900">
        <v>191481</v>
      </c>
      <c r="J900">
        <v>171169</v>
      </c>
      <c r="K900">
        <v>109407</v>
      </c>
      <c r="L900">
        <v>96278.1</v>
      </c>
      <c r="M900">
        <v>11030.8</v>
      </c>
      <c r="N900">
        <v>11722.5</v>
      </c>
      <c r="O900">
        <v>5460.11</v>
      </c>
      <c r="P900">
        <v>0</v>
      </c>
      <c r="Q900">
        <v>0</v>
      </c>
      <c r="R900">
        <v>305.37099999999998</v>
      </c>
    </row>
    <row r="901" spans="1:18" x14ac:dyDescent="0.2">
      <c r="A901">
        <v>895</v>
      </c>
      <c r="B901" t="s">
        <v>201</v>
      </c>
      <c r="C901">
        <v>2017</v>
      </c>
      <c r="D901">
        <v>0</v>
      </c>
      <c r="E901">
        <v>710.56200000000001</v>
      </c>
      <c r="F901">
        <v>40561.800000000003</v>
      </c>
      <c r="G901">
        <v>547310</v>
      </c>
      <c r="H901">
        <v>895839</v>
      </c>
      <c r="I901">
        <v>211919</v>
      </c>
      <c r="J901">
        <v>151799</v>
      </c>
      <c r="K901">
        <v>107280</v>
      </c>
      <c r="L901">
        <v>95961.7</v>
      </c>
      <c r="M901">
        <v>29994.2</v>
      </c>
      <c r="N901">
        <v>9173.64</v>
      </c>
      <c r="O901">
        <v>7569.67</v>
      </c>
      <c r="P901">
        <v>0</v>
      </c>
      <c r="Q901">
        <v>629.43100000000004</v>
      </c>
      <c r="R901">
        <v>0</v>
      </c>
    </row>
    <row r="902" spans="1:18" x14ac:dyDescent="0.2">
      <c r="A902">
        <v>896</v>
      </c>
      <c r="B902" t="s">
        <v>201</v>
      </c>
      <c r="C902">
        <v>2017</v>
      </c>
      <c r="D902">
        <v>0</v>
      </c>
      <c r="E902">
        <v>1352.75</v>
      </c>
      <c r="F902">
        <v>29992.7</v>
      </c>
      <c r="G902">
        <v>554855</v>
      </c>
      <c r="H902">
        <v>884122</v>
      </c>
      <c r="I902">
        <v>223024</v>
      </c>
      <c r="J902">
        <v>136128</v>
      </c>
      <c r="K902">
        <v>117130</v>
      </c>
      <c r="L902">
        <v>111155</v>
      </c>
      <c r="M902">
        <v>27923.8</v>
      </c>
      <c r="N902">
        <v>11506.1</v>
      </c>
      <c r="O902">
        <v>1705.26</v>
      </c>
      <c r="P902">
        <v>0</v>
      </c>
      <c r="Q902">
        <v>0</v>
      </c>
      <c r="R902">
        <v>0</v>
      </c>
    </row>
    <row r="903" spans="1:18" x14ac:dyDescent="0.2">
      <c r="A903">
        <v>897</v>
      </c>
      <c r="B903" t="s">
        <v>201</v>
      </c>
      <c r="C903">
        <v>2017</v>
      </c>
      <c r="D903">
        <v>0</v>
      </c>
      <c r="E903">
        <v>47.6648</v>
      </c>
      <c r="F903">
        <v>40288.5</v>
      </c>
      <c r="G903">
        <v>544859</v>
      </c>
      <c r="H903">
        <v>912865</v>
      </c>
      <c r="I903">
        <v>206867</v>
      </c>
      <c r="J903">
        <v>136689</v>
      </c>
      <c r="K903">
        <v>110230</v>
      </c>
      <c r="L903">
        <v>101701</v>
      </c>
      <c r="M903">
        <v>15528.8</v>
      </c>
      <c r="N903">
        <v>20185.8</v>
      </c>
      <c r="O903">
        <v>4096.28</v>
      </c>
      <c r="P903">
        <v>368.28199999999998</v>
      </c>
      <c r="Q903">
        <v>0</v>
      </c>
      <c r="R903">
        <v>0</v>
      </c>
    </row>
    <row r="904" spans="1:18" x14ac:dyDescent="0.2">
      <c r="A904">
        <v>898</v>
      </c>
      <c r="B904" t="s">
        <v>201</v>
      </c>
      <c r="C904">
        <v>2017</v>
      </c>
      <c r="D904">
        <v>0</v>
      </c>
      <c r="E904">
        <v>19.759699999999999</v>
      </c>
      <c r="F904">
        <v>35060.800000000003</v>
      </c>
      <c r="G904">
        <v>555718</v>
      </c>
      <c r="H904">
        <v>885466</v>
      </c>
      <c r="I904">
        <v>218764</v>
      </c>
      <c r="J904">
        <v>135667</v>
      </c>
      <c r="K904">
        <v>114301</v>
      </c>
      <c r="L904">
        <v>109710</v>
      </c>
      <c r="M904">
        <v>24042.799999999999</v>
      </c>
      <c r="N904">
        <v>9364.75</v>
      </c>
      <c r="O904">
        <v>7330.05</v>
      </c>
      <c r="P904">
        <v>1227.3599999999999</v>
      </c>
      <c r="Q904">
        <v>0</v>
      </c>
      <c r="R904">
        <v>332.84</v>
      </c>
    </row>
    <row r="905" spans="1:18" x14ac:dyDescent="0.2">
      <c r="A905">
        <v>899</v>
      </c>
      <c r="B905" t="s">
        <v>201</v>
      </c>
      <c r="C905">
        <v>2017</v>
      </c>
      <c r="D905">
        <v>0</v>
      </c>
      <c r="E905">
        <v>66.830200000000005</v>
      </c>
      <c r="F905">
        <v>38169.800000000003</v>
      </c>
      <c r="G905">
        <v>569458</v>
      </c>
      <c r="H905">
        <v>842947</v>
      </c>
      <c r="I905">
        <v>230015</v>
      </c>
      <c r="J905">
        <v>149801</v>
      </c>
      <c r="K905">
        <v>122199</v>
      </c>
      <c r="L905">
        <v>105948</v>
      </c>
      <c r="M905">
        <v>25779.4</v>
      </c>
      <c r="N905">
        <v>6679.98</v>
      </c>
      <c r="O905">
        <v>2519.5300000000002</v>
      </c>
      <c r="P905">
        <v>0</v>
      </c>
      <c r="Q905">
        <v>618.44500000000005</v>
      </c>
      <c r="R905">
        <v>0</v>
      </c>
    </row>
    <row r="906" spans="1:18" x14ac:dyDescent="0.2">
      <c r="A906">
        <v>900</v>
      </c>
      <c r="B906" t="s">
        <v>201</v>
      </c>
      <c r="C906">
        <v>2017</v>
      </c>
      <c r="D906">
        <v>0</v>
      </c>
      <c r="E906">
        <v>3006.13</v>
      </c>
      <c r="F906">
        <v>17820.599999999999</v>
      </c>
      <c r="G906">
        <v>551257</v>
      </c>
      <c r="H906">
        <v>925683</v>
      </c>
      <c r="I906">
        <v>210912</v>
      </c>
      <c r="J906">
        <v>133887</v>
      </c>
      <c r="K906">
        <v>126804</v>
      </c>
      <c r="L906">
        <v>88856.4</v>
      </c>
      <c r="M906">
        <v>23481.9</v>
      </c>
      <c r="N906">
        <v>3240.09</v>
      </c>
      <c r="O906">
        <v>7188.62</v>
      </c>
      <c r="P906">
        <v>0</v>
      </c>
      <c r="Q906">
        <v>0</v>
      </c>
      <c r="R906">
        <v>360.62900000000002</v>
      </c>
    </row>
    <row r="907" spans="1:18" x14ac:dyDescent="0.2">
      <c r="A907">
        <v>901</v>
      </c>
      <c r="B907" t="s">
        <v>201</v>
      </c>
      <c r="C907">
        <v>2017</v>
      </c>
      <c r="D907">
        <v>0</v>
      </c>
      <c r="E907">
        <v>2083.64</v>
      </c>
      <c r="F907">
        <v>20772.599999999999</v>
      </c>
      <c r="G907">
        <v>550693</v>
      </c>
      <c r="H907">
        <v>896583</v>
      </c>
      <c r="I907">
        <v>207785</v>
      </c>
      <c r="J907">
        <v>164088</v>
      </c>
      <c r="K907">
        <v>132894</v>
      </c>
      <c r="L907">
        <v>85995.3</v>
      </c>
      <c r="M907">
        <v>15523</v>
      </c>
      <c r="N907">
        <v>8776.4</v>
      </c>
      <c r="O907">
        <v>7672.84</v>
      </c>
      <c r="P907">
        <v>1787.31</v>
      </c>
      <c r="Q907">
        <v>0</v>
      </c>
      <c r="R907">
        <v>228.11</v>
      </c>
    </row>
    <row r="908" spans="1:18" x14ac:dyDescent="0.2">
      <c r="A908">
        <v>902</v>
      </c>
      <c r="B908" t="s">
        <v>201</v>
      </c>
      <c r="C908">
        <v>2017</v>
      </c>
      <c r="D908">
        <v>0</v>
      </c>
      <c r="E908">
        <v>2257.92</v>
      </c>
      <c r="F908">
        <v>28079.200000000001</v>
      </c>
      <c r="G908">
        <v>571832</v>
      </c>
      <c r="H908">
        <v>874050</v>
      </c>
      <c r="I908">
        <v>210569</v>
      </c>
      <c r="J908">
        <v>148708</v>
      </c>
      <c r="K908">
        <v>126224</v>
      </c>
      <c r="L908">
        <v>102995</v>
      </c>
      <c r="M908">
        <v>10718.4</v>
      </c>
      <c r="N908">
        <v>11879.5</v>
      </c>
      <c r="O908">
        <v>3373.26</v>
      </c>
      <c r="P908">
        <v>0</v>
      </c>
      <c r="Q908">
        <v>0</v>
      </c>
      <c r="R908">
        <v>214.39</v>
      </c>
    </row>
    <row r="909" spans="1:18" x14ac:dyDescent="0.2">
      <c r="A909">
        <v>903</v>
      </c>
      <c r="B909" t="s">
        <v>201</v>
      </c>
      <c r="C909">
        <v>2017</v>
      </c>
      <c r="D909">
        <v>0</v>
      </c>
      <c r="E909">
        <v>3802.51</v>
      </c>
      <c r="F909">
        <v>27561.5</v>
      </c>
      <c r="G909">
        <v>557605</v>
      </c>
      <c r="H909">
        <v>857282</v>
      </c>
      <c r="I909">
        <v>220960</v>
      </c>
      <c r="J909">
        <v>171324</v>
      </c>
      <c r="K909">
        <v>121684</v>
      </c>
      <c r="L909">
        <v>98001</v>
      </c>
      <c r="M909">
        <v>15819.4</v>
      </c>
      <c r="N909">
        <v>5680.27</v>
      </c>
      <c r="O909">
        <v>10863.6</v>
      </c>
      <c r="P909">
        <v>1055.6400000000001</v>
      </c>
      <c r="Q909">
        <v>0</v>
      </c>
      <c r="R909">
        <v>0</v>
      </c>
    </row>
    <row r="910" spans="1:18" x14ac:dyDescent="0.2">
      <c r="A910">
        <v>904</v>
      </c>
      <c r="B910" t="s">
        <v>201</v>
      </c>
      <c r="C910">
        <v>2017</v>
      </c>
      <c r="D910">
        <v>0</v>
      </c>
      <c r="E910">
        <v>2537.75</v>
      </c>
      <c r="F910">
        <v>30510</v>
      </c>
      <c r="G910">
        <v>545955</v>
      </c>
      <c r="H910">
        <v>899845</v>
      </c>
      <c r="I910">
        <v>197910</v>
      </c>
      <c r="J910">
        <v>168364</v>
      </c>
      <c r="K910">
        <v>128910</v>
      </c>
      <c r="L910">
        <v>80593.2</v>
      </c>
      <c r="M910">
        <v>23966.5</v>
      </c>
      <c r="N910">
        <v>7971.8</v>
      </c>
      <c r="O910">
        <v>7531.58</v>
      </c>
      <c r="P910">
        <v>0</v>
      </c>
      <c r="Q910">
        <v>0</v>
      </c>
      <c r="R910">
        <v>0</v>
      </c>
    </row>
    <row r="911" spans="1:18" x14ac:dyDescent="0.2">
      <c r="A911">
        <v>905</v>
      </c>
      <c r="B911" t="s">
        <v>201</v>
      </c>
      <c r="C911">
        <v>2017</v>
      </c>
      <c r="D911">
        <v>0</v>
      </c>
      <c r="E911">
        <v>2657.77</v>
      </c>
      <c r="F911">
        <v>21251.9</v>
      </c>
      <c r="G911">
        <v>528773</v>
      </c>
      <c r="H911">
        <v>920361</v>
      </c>
      <c r="I911">
        <v>207506</v>
      </c>
      <c r="J911">
        <v>127709</v>
      </c>
      <c r="K911">
        <v>156437</v>
      </c>
      <c r="L911">
        <v>84101.2</v>
      </c>
      <c r="M911">
        <v>22039.200000000001</v>
      </c>
      <c r="N911">
        <v>9777.4</v>
      </c>
      <c r="O911">
        <v>1569.4</v>
      </c>
      <c r="P911">
        <v>1427.78</v>
      </c>
      <c r="Q911">
        <v>0</v>
      </c>
      <c r="R911">
        <v>0</v>
      </c>
    </row>
    <row r="912" spans="1:18" x14ac:dyDescent="0.2">
      <c r="A912">
        <v>906</v>
      </c>
      <c r="B912" t="s">
        <v>201</v>
      </c>
      <c r="C912">
        <v>2017</v>
      </c>
      <c r="D912">
        <v>0</v>
      </c>
      <c r="E912">
        <v>42.999699999999997</v>
      </c>
      <c r="F912">
        <v>22400.3</v>
      </c>
      <c r="G912">
        <v>543686</v>
      </c>
      <c r="H912">
        <v>902157</v>
      </c>
      <c r="I912">
        <v>214463</v>
      </c>
      <c r="J912">
        <v>137365</v>
      </c>
      <c r="K912">
        <v>141154</v>
      </c>
      <c r="L912">
        <v>91640</v>
      </c>
      <c r="M912">
        <v>16852</v>
      </c>
      <c r="N912">
        <v>11627.1</v>
      </c>
      <c r="O912">
        <v>9616.75</v>
      </c>
      <c r="P912">
        <v>0</v>
      </c>
      <c r="Q912">
        <v>0</v>
      </c>
      <c r="R912">
        <v>484.935</v>
      </c>
    </row>
    <row r="913" spans="1:18" x14ac:dyDescent="0.2">
      <c r="A913">
        <v>907</v>
      </c>
      <c r="B913" t="s">
        <v>201</v>
      </c>
      <c r="C913">
        <v>2017</v>
      </c>
      <c r="D913">
        <v>0</v>
      </c>
      <c r="E913">
        <v>1837.19</v>
      </c>
      <c r="F913">
        <v>32671.4</v>
      </c>
      <c r="G913">
        <v>535408</v>
      </c>
      <c r="H913">
        <v>884880</v>
      </c>
      <c r="I913">
        <v>207006</v>
      </c>
      <c r="J913">
        <v>160849</v>
      </c>
      <c r="K913">
        <v>127316</v>
      </c>
      <c r="L913">
        <v>106520</v>
      </c>
      <c r="M913">
        <v>18728.900000000001</v>
      </c>
      <c r="N913">
        <v>4985.51</v>
      </c>
      <c r="O913">
        <v>4928.76</v>
      </c>
      <c r="P913">
        <v>1464.63</v>
      </c>
      <c r="Q913">
        <v>0</v>
      </c>
      <c r="R913">
        <v>0</v>
      </c>
    </row>
    <row r="914" spans="1:18" x14ac:dyDescent="0.2">
      <c r="A914">
        <v>908</v>
      </c>
      <c r="B914" t="s">
        <v>201</v>
      </c>
      <c r="C914">
        <v>2017</v>
      </c>
      <c r="D914">
        <v>0</v>
      </c>
      <c r="E914">
        <v>4625.92</v>
      </c>
      <c r="F914">
        <v>29518.1</v>
      </c>
      <c r="G914">
        <v>575725</v>
      </c>
      <c r="H914">
        <v>853338</v>
      </c>
      <c r="I914">
        <v>218916</v>
      </c>
      <c r="J914">
        <v>145733</v>
      </c>
      <c r="K914">
        <v>147172</v>
      </c>
      <c r="L914">
        <v>84063.4</v>
      </c>
      <c r="M914">
        <v>22979</v>
      </c>
      <c r="N914">
        <v>9046.94</v>
      </c>
      <c r="O914">
        <v>6153.89</v>
      </c>
      <c r="P914">
        <v>0</v>
      </c>
      <c r="Q914">
        <v>121.01300000000001</v>
      </c>
      <c r="R914">
        <v>0</v>
      </c>
    </row>
    <row r="915" spans="1:18" x14ac:dyDescent="0.2">
      <c r="A915">
        <v>909</v>
      </c>
      <c r="B915" t="s">
        <v>201</v>
      </c>
      <c r="C915">
        <v>2017</v>
      </c>
      <c r="D915">
        <v>0</v>
      </c>
      <c r="E915">
        <v>1079.95</v>
      </c>
      <c r="F915">
        <v>36979.300000000003</v>
      </c>
      <c r="G915">
        <v>562298</v>
      </c>
      <c r="H915">
        <v>897333</v>
      </c>
      <c r="I915">
        <v>220580</v>
      </c>
      <c r="J915">
        <v>131248</v>
      </c>
      <c r="K915">
        <v>124012</v>
      </c>
      <c r="L915">
        <v>93813.3</v>
      </c>
      <c r="M915">
        <v>20486.900000000001</v>
      </c>
      <c r="N915">
        <v>8266.15</v>
      </c>
      <c r="O915">
        <v>6376.78</v>
      </c>
      <c r="P915">
        <v>0</v>
      </c>
      <c r="Q915">
        <v>0</v>
      </c>
      <c r="R915">
        <v>337.697</v>
      </c>
    </row>
    <row r="916" spans="1:18" x14ac:dyDescent="0.2">
      <c r="A916">
        <v>910</v>
      </c>
      <c r="B916" t="s">
        <v>201</v>
      </c>
      <c r="C916">
        <v>2017</v>
      </c>
      <c r="D916">
        <v>0</v>
      </c>
      <c r="E916">
        <v>2011.41</v>
      </c>
      <c r="F916">
        <v>28285.5</v>
      </c>
      <c r="G916">
        <v>552452</v>
      </c>
      <c r="H916">
        <v>852162</v>
      </c>
      <c r="I916">
        <v>242288</v>
      </c>
      <c r="J916">
        <v>149557</v>
      </c>
      <c r="K916">
        <v>131722</v>
      </c>
      <c r="L916">
        <v>112703</v>
      </c>
      <c r="M916">
        <v>16819.5</v>
      </c>
      <c r="N916">
        <v>3546.41</v>
      </c>
      <c r="O916">
        <v>3985.79</v>
      </c>
      <c r="P916">
        <v>2858.28</v>
      </c>
      <c r="Q916">
        <v>638.70100000000002</v>
      </c>
      <c r="R916">
        <v>0</v>
      </c>
    </row>
    <row r="917" spans="1:18" x14ac:dyDescent="0.2">
      <c r="A917">
        <v>911</v>
      </c>
      <c r="B917" t="s">
        <v>201</v>
      </c>
      <c r="C917">
        <v>2017</v>
      </c>
      <c r="D917">
        <v>0</v>
      </c>
      <c r="E917">
        <v>2075.25</v>
      </c>
      <c r="F917">
        <v>40128.300000000003</v>
      </c>
      <c r="G917">
        <v>551211</v>
      </c>
      <c r="H917">
        <v>877251</v>
      </c>
      <c r="I917">
        <v>222842</v>
      </c>
      <c r="J917">
        <v>146436</v>
      </c>
      <c r="K917">
        <v>118605</v>
      </c>
      <c r="L917">
        <v>101885</v>
      </c>
      <c r="M917">
        <v>24243.9</v>
      </c>
      <c r="N917">
        <v>10645.9</v>
      </c>
      <c r="O917">
        <v>7522.18</v>
      </c>
      <c r="P917">
        <v>0</v>
      </c>
      <c r="Q917">
        <v>0</v>
      </c>
      <c r="R917">
        <v>0</v>
      </c>
    </row>
    <row r="918" spans="1:18" x14ac:dyDescent="0.2">
      <c r="A918">
        <v>912</v>
      </c>
      <c r="B918" t="s">
        <v>201</v>
      </c>
      <c r="C918">
        <v>2017</v>
      </c>
      <c r="D918">
        <v>0</v>
      </c>
      <c r="E918">
        <v>2374.75</v>
      </c>
      <c r="F918">
        <v>36446.9</v>
      </c>
      <c r="G918">
        <v>545005</v>
      </c>
      <c r="H918">
        <v>900217</v>
      </c>
      <c r="I918">
        <v>238210</v>
      </c>
      <c r="J918">
        <v>142559</v>
      </c>
      <c r="K918">
        <v>97691</v>
      </c>
      <c r="L918">
        <v>94344.8</v>
      </c>
      <c r="M918">
        <v>23627.200000000001</v>
      </c>
      <c r="N918">
        <v>7087.11</v>
      </c>
      <c r="O918">
        <v>10750.3</v>
      </c>
      <c r="P918">
        <v>0</v>
      </c>
      <c r="Q918">
        <v>0</v>
      </c>
      <c r="R918">
        <v>0</v>
      </c>
    </row>
    <row r="919" spans="1:18" x14ac:dyDescent="0.2">
      <c r="A919">
        <v>913</v>
      </c>
      <c r="B919" t="s">
        <v>201</v>
      </c>
      <c r="C919">
        <v>2017</v>
      </c>
      <c r="D919">
        <v>0</v>
      </c>
      <c r="E919">
        <v>1617.71</v>
      </c>
      <c r="F919">
        <v>39075.699999999997</v>
      </c>
      <c r="G919">
        <v>566186</v>
      </c>
      <c r="H919">
        <v>875326</v>
      </c>
      <c r="I919">
        <v>222473</v>
      </c>
      <c r="J919">
        <v>152947</v>
      </c>
      <c r="K919">
        <v>113721</v>
      </c>
      <c r="L919">
        <v>95226.1</v>
      </c>
      <c r="M919">
        <v>22252.6</v>
      </c>
      <c r="N919">
        <v>4970.9799999999996</v>
      </c>
      <c r="O919">
        <v>4747.67</v>
      </c>
      <c r="P919">
        <v>0</v>
      </c>
      <c r="Q919">
        <v>624.97699999999998</v>
      </c>
      <c r="R919">
        <v>218.78100000000001</v>
      </c>
    </row>
    <row r="920" spans="1:18" x14ac:dyDescent="0.2">
      <c r="A920">
        <v>914</v>
      </c>
      <c r="B920" t="s">
        <v>201</v>
      </c>
      <c r="C920">
        <v>2017</v>
      </c>
      <c r="D920">
        <v>0</v>
      </c>
      <c r="E920">
        <v>2232.7800000000002</v>
      </c>
      <c r="F920">
        <v>31820.3</v>
      </c>
      <c r="G920">
        <v>537785</v>
      </c>
      <c r="H920">
        <v>919100</v>
      </c>
      <c r="I920">
        <v>192173</v>
      </c>
      <c r="J920">
        <v>155778</v>
      </c>
      <c r="K920">
        <v>122955</v>
      </c>
      <c r="L920">
        <v>86483.1</v>
      </c>
      <c r="M920">
        <v>24007.9</v>
      </c>
      <c r="N920">
        <v>9162.81</v>
      </c>
      <c r="O920">
        <v>4595.3100000000004</v>
      </c>
      <c r="P920">
        <v>487.44499999999999</v>
      </c>
      <c r="Q920">
        <v>225.94800000000001</v>
      </c>
      <c r="R920">
        <v>0</v>
      </c>
    </row>
    <row r="921" spans="1:18" x14ac:dyDescent="0.2">
      <c r="A921">
        <v>915</v>
      </c>
      <c r="B921" t="s">
        <v>201</v>
      </c>
      <c r="C921">
        <v>2017</v>
      </c>
      <c r="D921">
        <v>0</v>
      </c>
      <c r="E921">
        <v>50.592100000000002</v>
      </c>
      <c r="F921">
        <v>25949.7</v>
      </c>
      <c r="G921">
        <v>544827</v>
      </c>
      <c r="H921">
        <v>885334</v>
      </c>
      <c r="I921">
        <v>238093</v>
      </c>
      <c r="J921">
        <v>126501</v>
      </c>
      <c r="K921">
        <v>126806</v>
      </c>
      <c r="L921">
        <v>110261</v>
      </c>
      <c r="M921">
        <v>25712.1</v>
      </c>
      <c r="N921">
        <v>7849.96</v>
      </c>
      <c r="O921">
        <v>3630.83</v>
      </c>
      <c r="P921">
        <v>0</v>
      </c>
      <c r="Q921">
        <v>611.60599999999999</v>
      </c>
      <c r="R921">
        <v>0</v>
      </c>
    </row>
    <row r="922" spans="1:18" x14ac:dyDescent="0.2">
      <c r="A922">
        <v>916</v>
      </c>
      <c r="B922" t="s">
        <v>201</v>
      </c>
      <c r="C922">
        <v>2017</v>
      </c>
      <c r="D922">
        <v>0</v>
      </c>
      <c r="E922">
        <v>586.47500000000002</v>
      </c>
      <c r="F922">
        <v>33316.9</v>
      </c>
      <c r="G922">
        <v>553816</v>
      </c>
      <c r="H922">
        <v>909034</v>
      </c>
      <c r="I922">
        <v>194159</v>
      </c>
      <c r="J922">
        <v>148670</v>
      </c>
      <c r="K922">
        <v>124763</v>
      </c>
      <c r="L922">
        <v>102253</v>
      </c>
      <c r="M922">
        <v>21670.9</v>
      </c>
      <c r="N922">
        <v>4486.03</v>
      </c>
      <c r="O922">
        <v>5603.24</v>
      </c>
      <c r="P922">
        <v>505.91699999999997</v>
      </c>
      <c r="Q922">
        <v>483.798</v>
      </c>
      <c r="R922">
        <v>0</v>
      </c>
    </row>
    <row r="923" spans="1:18" x14ac:dyDescent="0.2">
      <c r="A923">
        <v>917</v>
      </c>
      <c r="B923" t="s">
        <v>201</v>
      </c>
      <c r="C923">
        <v>2017</v>
      </c>
      <c r="D923">
        <v>0</v>
      </c>
      <c r="E923">
        <v>2708.09</v>
      </c>
      <c r="F923">
        <v>17334.8</v>
      </c>
      <c r="G923">
        <v>545539</v>
      </c>
      <c r="H923">
        <v>904013</v>
      </c>
      <c r="I923">
        <v>218232</v>
      </c>
      <c r="J923">
        <v>140712</v>
      </c>
      <c r="K923">
        <v>135286</v>
      </c>
      <c r="L923">
        <v>101411</v>
      </c>
      <c r="M923">
        <v>13877</v>
      </c>
      <c r="N923">
        <v>9329.3799999999992</v>
      </c>
      <c r="O923">
        <v>3951.83</v>
      </c>
      <c r="P923">
        <v>1101.06</v>
      </c>
      <c r="Q923">
        <v>0</v>
      </c>
      <c r="R923">
        <v>562.12199999999996</v>
      </c>
    </row>
    <row r="924" spans="1:18" x14ac:dyDescent="0.2">
      <c r="A924">
        <v>918</v>
      </c>
      <c r="B924" t="s">
        <v>201</v>
      </c>
      <c r="C924">
        <v>2017</v>
      </c>
      <c r="D924">
        <v>0</v>
      </c>
      <c r="E924">
        <v>784.62</v>
      </c>
      <c r="F924">
        <v>25234.799999999999</v>
      </c>
      <c r="G924">
        <v>550057</v>
      </c>
      <c r="H924">
        <v>914546</v>
      </c>
      <c r="I924">
        <v>194012</v>
      </c>
      <c r="J924">
        <v>147583</v>
      </c>
      <c r="K924">
        <v>124046</v>
      </c>
      <c r="L924">
        <v>101472</v>
      </c>
      <c r="M924">
        <v>23002</v>
      </c>
      <c r="N924">
        <v>8750</v>
      </c>
      <c r="O924">
        <v>10208.5</v>
      </c>
      <c r="P924">
        <v>0</v>
      </c>
      <c r="Q924">
        <v>0</v>
      </c>
      <c r="R924">
        <v>451.94200000000001</v>
      </c>
    </row>
    <row r="925" spans="1:18" x14ac:dyDescent="0.2">
      <c r="A925">
        <v>919</v>
      </c>
      <c r="B925" t="s">
        <v>201</v>
      </c>
      <c r="C925">
        <v>2017</v>
      </c>
      <c r="D925">
        <v>0</v>
      </c>
      <c r="E925">
        <v>2833.03</v>
      </c>
      <c r="F925">
        <v>26392.7</v>
      </c>
      <c r="G925">
        <v>578334</v>
      </c>
      <c r="H925">
        <v>863842</v>
      </c>
      <c r="I925">
        <v>221208</v>
      </c>
      <c r="J925">
        <v>146431</v>
      </c>
      <c r="K925">
        <v>122936</v>
      </c>
      <c r="L925">
        <v>90857.9</v>
      </c>
      <c r="M925">
        <v>22940.3</v>
      </c>
      <c r="N925">
        <v>10647.4</v>
      </c>
      <c r="O925">
        <v>4206.2700000000004</v>
      </c>
      <c r="P925">
        <v>550.25199999999995</v>
      </c>
      <c r="Q925">
        <v>0</v>
      </c>
      <c r="R925">
        <v>190.10400000000001</v>
      </c>
    </row>
    <row r="926" spans="1:18" x14ac:dyDescent="0.2">
      <c r="A926">
        <v>920</v>
      </c>
      <c r="B926" t="s">
        <v>201</v>
      </c>
      <c r="C926">
        <v>2017</v>
      </c>
      <c r="D926">
        <v>0</v>
      </c>
      <c r="E926">
        <v>829.93100000000004</v>
      </c>
      <c r="F926">
        <v>29859.200000000001</v>
      </c>
      <c r="G926">
        <v>591441</v>
      </c>
      <c r="H926">
        <v>882222</v>
      </c>
      <c r="I926">
        <v>205284</v>
      </c>
      <c r="J926">
        <v>150021</v>
      </c>
      <c r="K926">
        <v>110910</v>
      </c>
      <c r="L926">
        <v>81233.5</v>
      </c>
      <c r="M926">
        <v>21917.3</v>
      </c>
      <c r="N926">
        <v>9875.86</v>
      </c>
      <c r="O926">
        <v>8762</v>
      </c>
      <c r="P926">
        <v>459.721</v>
      </c>
      <c r="Q926">
        <v>0</v>
      </c>
      <c r="R926">
        <v>332.39100000000002</v>
      </c>
    </row>
    <row r="927" spans="1:18" x14ac:dyDescent="0.2">
      <c r="A927">
        <v>921</v>
      </c>
      <c r="B927" t="s">
        <v>201</v>
      </c>
      <c r="C927">
        <v>2017</v>
      </c>
      <c r="D927">
        <v>0</v>
      </c>
      <c r="E927">
        <v>1660.87</v>
      </c>
      <c r="F927">
        <v>21669.3</v>
      </c>
      <c r="G927">
        <v>546599</v>
      </c>
      <c r="H927">
        <v>914096</v>
      </c>
      <c r="I927">
        <v>186608</v>
      </c>
      <c r="J927">
        <v>173366</v>
      </c>
      <c r="K927">
        <v>126086</v>
      </c>
      <c r="L927">
        <v>90269.7</v>
      </c>
      <c r="M927">
        <v>18598.7</v>
      </c>
      <c r="N927">
        <v>12656.2</v>
      </c>
      <c r="O927">
        <v>1746.65</v>
      </c>
      <c r="P927">
        <v>0</v>
      </c>
      <c r="Q927">
        <v>0</v>
      </c>
      <c r="R927">
        <v>328.93200000000002</v>
      </c>
    </row>
    <row r="928" spans="1:18" x14ac:dyDescent="0.2">
      <c r="A928">
        <v>922</v>
      </c>
      <c r="B928" t="s">
        <v>201</v>
      </c>
      <c r="C928">
        <v>2017</v>
      </c>
      <c r="D928">
        <v>0</v>
      </c>
      <c r="E928">
        <v>2503.25</v>
      </c>
      <c r="F928">
        <v>25807.5</v>
      </c>
      <c r="G928">
        <v>536092</v>
      </c>
      <c r="H928">
        <v>877517</v>
      </c>
      <c r="I928">
        <v>254358</v>
      </c>
      <c r="J928">
        <v>151037</v>
      </c>
      <c r="K928">
        <v>125425</v>
      </c>
      <c r="L928">
        <v>87281.4</v>
      </c>
      <c r="M928">
        <v>14477.9</v>
      </c>
      <c r="N928">
        <v>9977.34</v>
      </c>
      <c r="O928">
        <v>7203.25</v>
      </c>
      <c r="P928">
        <v>510.483</v>
      </c>
      <c r="Q928">
        <v>559.50400000000002</v>
      </c>
      <c r="R928">
        <v>0</v>
      </c>
    </row>
    <row r="929" spans="1:18" x14ac:dyDescent="0.2">
      <c r="A929">
        <v>923</v>
      </c>
      <c r="B929" t="s">
        <v>201</v>
      </c>
      <c r="C929">
        <v>2017</v>
      </c>
      <c r="D929">
        <v>0</v>
      </c>
      <c r="E929">
        <v>3766.47</v>
      </c>
      <c r="F929">
        <v>25248.400000000001</v>
      </c>
      <c r="G929">
        <v>550174</v>
      </c>
      <c r="H929">
        <v>895412</v>
      </c>
      <c r="I929">
        <v>215176</v>
      </c>
      <c r="J929">
        <v>151021</v>
      </c>
      <c r="K929">
        <v>105235</v>
      </c>
      <c r="L929">
        <v>117380</v>
      </c>
      <c r="M929">
        <v>20701.8</v>
      </c>
      <c r="N929">
        <v>5551.36</v>
      </c>
      <c r="O929">
        <v>6433.28</v>
      </c>
      <c r="P929">
        <v>0</v>
      </c>
      <c r="Q929">
        <v>693.24900000000002</v>
      </c>
      <c r="R929">
        <v>0</v>
      </c>
    </row>
    <row r="930" spans="1:18" x14ac:dyDescent="0.2">
      <c r="A930">
        <v>924</v>
      </c>
      <c r="B930" t="s">
        <v>201</v>
      </c>
      <c r="C930">
        <v>2017</v>
      </c>
      <c r="D930">
        <v>0</v>
      </c>
      <c r="E930">
        <v>962.05600000000004</v>
      </c>
      <c r="F930">
        <v>30908.1</v>
      </c>
      <c r="G930">
        <v>560685</v>
      </c>
      <c r="H930">
        <v>876056</v>
      </c>
      <c r="I930">
        <v>219837</v>
      </c>
      <c r="J930">
        <v>158981</v>
      </c>
      <c r="K930">
        <v>125898</v>
      </c>
      <c r="L930">
        <v>91962.2</v>
      </c>
      <c r="M930">
        <v>21033.9</v>
      </c>
      <c r="N930">
        <v>12434.7</v>
      </c>
      <c r="O930">
        <v>3479.01</v>
      </c>
      <c r="P930">
        <v>593.76</v>
      </c>
      <c r="Q930">
        <v>0</v>
      </c>
      <c r="R930">
        <v>139.02600000000001</v>
      </c>
    </row>
    <row r="931" spans="1:18" x14ac:dyDescent="0.2">
      <c r="A931">
        <v>925</v>
      </c>
      <c r="B931" t="s">
        <v>201</v>
      </c>
      <c r="C931">
        <v>2017</v>
      </c>
      <c r="D931">
        <v>0</v>
      </c>
      <c r="E931">
        <v>817.33600000000001</v>
      </c>
      <c r="F931">
        <v>38847.300000000003</v>
      </c>
      <c r="G931">
        <v>529721</v>
      </c>
      <c r="H931">
        <v>929323</v>
      </c>
      <c r="I931">
        <v>216672</v>
      </c>
      <c r="J931">
        <v>130915</v>
      </c>
      <c r="K931">
        <v>142162</v>
      </c>
      <c r="L931">
        <v>76981.399999999994</v>
      </c>
      <c r="M931">
        <v>18728.099999999999</v>
      </c>
      <c r="N931">
        <v>4244.97</v>
      </c>
      <c r="O931">
        <v>5048.8599999999997</v>
      </c>
      <c r="P931">
        <v>0</v>
      </c>
      <c r="Q931">
        <v>0</v>
      </c>
      <c r="R931">
        <v>194.23099999999999</v>
      </c>
    </row>
    <row r="932" spans="1:18" x14ac:dyDescent="0.2">
      <c r="A932">
        <v>926</v>
      </c>
      <c r="B932" t="s">
        <v>201</v>
      </c>
      <c r="C932">
        <v>2017</v>
      </c>
      <c r="D932">
        <v>0</v>
      </c>
      <c r="E932">
        <v>2091.16</v>
      </c>
      <c r="F932">
        <v>26207.200000000001</v>
      </c>
      <c r="G932">
        <v>543652</v>
      </c>
      <c r="H932">
        <v>912281</v>
      </c>
      <c r="I932">
        <v>185624</v>
      </c>
      <c r="J932">
        <v>165846</v>
      </c>
      <c r="K932">
        <v>119293</v>
      </c>
      <c r="L932">
        <v>107553</v>
      </c>
      <c r="M932">
        <v>19591.599999999999</v>
      </c>
      <c r="N932">
        <v>4178.6099999999997</v>
      </c>
      <c r="O932">
        <v>7451.06</v>
      </c>
      <c r="P932">
        <v>0</v>
      </c>
      <c r="Q932">
        <v>612.54499999999996</v>
      </c>
      <c r="R932">
        <v>384.10899999999998</v>
      </c>
    </row>
    <row r="933" spans="1:18" x14ac:dyDescent="0.2">
      <c r="A933">
        <v>927</v>
      </c>
      <c r="B933" t="s">
        <v>201</v>
      </c>
      <c r="C933">
        <v>2017</v>
      </c>
      <c r="D933">
        <v>0</v>
      </c>
      <c r="E933">
        <v>807.58299999999997</v>
      </c>
      <c r="F933">
        <v>33213.599999999999</v>
      </c>
      <c r="G933">
        <v>551779</v>
      </c>
      <c r="H933">
        <v>893435</v>
      </c>
      <c r="I933">
        <v>213625</v>
      </c>
      <c r="J933">
        <v>140188</v>
      </c>
      <c r="K933">
        <v>123266</v>
      </c>
      <c r="L933">
        <v>108624</v>
      </c>
      <c r="M933">
        <v>19189</v>
      </c>
      <c r="N933">
        <v>10861.3</v>
      </c>
      <c r="O933">
        <v>3887.11</v>
      </c>
      <c r="P933">
        <v>1126.9000000000001</v>
      </c>
      <c r="Q933">
        <v>0</v>
      </c>
      <c r="R933">
        <v>124.42100000000001</v>
      </c>
    </row>
    <row r="934" spans="1:18" x14ac:dyDescent="0.2">
      <c r="A934">
        <v>928</v>
      </c>
      <c r="B934" t="s">
        <v>201</v>
      </c>
      <c r="C934">
        <v>2017</v>
      </c>
      <c r="D934">
        <v>0</v>
      </c>
      <c r="E934">
        <v>2662</v>
      </c>
      <c r="F934">
        <v>27272.5</v>
      </c>
      <c r="G934">
        <v>534907</v>
      </c>
      <c r="H934">
        <v>938917</v>
      </c>
      <c r="I934">
        <v>206242</v>
      </c>
      <c r="J934">
        <v>146068</v>
      </c>
      <c r="K934">
        <v>106342</v>
      </c>
      <c r="L934">
        <v>92902.399999999994</v>
      </c>
      <c r="M934">
        <v>19249.900000000001</v>
      </c>
      <c r="N934">
        <v>9245.91</v>
      </c>
      <c r="O934">
        <v>7976.58</v>
      </c>
      <c r="P934">
        <v>646.32000000000005</v>
      </c>
      <c r="Q934">
        <v>0</v>
      </c>
      <c r="R934">
        <v>419.50299999999999</v>
      </c>
    </row>
    <row r="935" spans="1:18" x14ac:dyDescent="0.2">
      <c r="A935">
        <v>929</v>
      </c>
      <c r="B935" t="s">
        <v>201</v>
      </c>
      <c r="C935">
        <v>2017</v>
      </c>
      <c r="D935">
        <v>0</v>
      </c>
      <c r="E935">
        <v>968.16300000000001</v>
      </c>
      <c r="F935">
        <v>39405.199999999997</v>
      </c>
      <c r="G935">
        <v>549969</v>
      </c>
      <c r="H935">
        <v>895456</v>
      </c>
      <c r="I935">
        <v>220110</v>
      </c>
      <c r="J935">
        <v>141197</v>
      </c>
      <c r="K935">
        <v>114196</v>
      </c>
      <c r="L935">
        <v>88795.6</v>
      </c>
      <c r="M935">
        <v>32133.8</v>
      </c>
      <c r="N935">
        <v>8534.33</v>
      </c>
      <c r="O935">
        <v>5269.47</v>
      </c>
      <c r="P935">
        <v>0</v>
      </c>
      <c r="Q935">
        <v>0</v>
      </c>
      <c r="R935">
        <v>422.87</v>
      </c>
    </row>
    <row r="936" spans="1:18" x14ac:dyDescent="0.2">
      <c r="A936">
        <v>930</v>
      </c>
      <c r="B936" t="s">
        <v>201</v>
      </c>
      <c r="C936">
        <v>2017</v>
      </c>
      <c r="D936">
        <v>0</v>
      </c>
      <c r="E936">
        <v>4201.38</v>
      </c>
      <c r="F936">
        <v>40875.4</v>
      </c>
      <c r="G936">
        <v>526927</v>
      </c>
      <c r="H936">
        <v>904374</v>
      </c>
      <c r="I936">
        <v>238437</v>
      </c>
      <c r="J936">
        <v>128617</v>
      </c>
      <c r="K936">
        <v>108743</v>
      </c>
      <c r="L936">
        <v>101920</v>
      </c>
      <c r="M936">
        <v>29050.6</v>
      </c>
      <c r="N936">
        <v>6028.03</v>
      </c>
      <c r="O936">
        <v>5822.31</v>
      </c>
      <c r="P936">
        <v>0</v>
      </c>
      <c r="Q936">
        <v>0</v>
      </c>
      <c r="R936">
        <v>435.86099999999999</v>
      </c>
    </row>
    <row r="937" spans="1:18" x14ac:dyDescent="0.2">
      <c r="A937">
        <v>931</v>
      </c>
      <c r="B937" t="s">
        <v>201</v>
      </c>
      <c r="C937">
        <v>2017</v>
      </c>
      <c r="D937">
        <v>0</v>
      </c>
      <c r="E937">
        <v>712.428</v>
      </c>
      <c r="F937">
        <v>29662.2</v>
      </c>
      <c r="G937">
        <v>564771</v>
      </c>
      <c r="H937">
        <v>857596</v>
      </c>
      <c r="I937">
        <v>206726</v>
      </c>
      <c r="J937">
        <v>153070</v>
      </c>
      <c r="K937">
        <v>160534</v>
      </c>
      <c r="L937">
        <v>80954.8</v>
      </c>
      <c r="M937">
        <v>27322.2</v>
      </c>
      <c r="N937">
        <v>8304.07</v>
      </c>
      <c r="O937">
        <v>10232.799999999999</v>
      </c>
      <c r="P937">
        <v>0</v>
      </c>
      <c r="Q937">
        <v>0</v>
      </c>
      <c r="R937">
        <v>0</v>
      </c>
    </row>
    <row r="938" spans="1:18" x14ac:dyDescent="0.2">
      <c r="A938">
        <v>932</v>
      </c>
      <c r="B938" t="s">
        <v>201</v>
      </c>
      <c r="C938">
        <v>2017</v>
      </c>
      <c r="D938">
        <v>0</v>
      </c>
      <c r="E938">
        <v>4352.83</v>
      </c>
      <c r="F938">
        <v>35969.300000000003</v>
      </c>
      <c r="G938">
        <v>545111</v>
      </c>
      <c r="H938">
        <v>912422</v>
      </c>
      <c r="I938">
        <v>192115</v>
      </c>
      <c r="J938">
        <v>141641</v>
      </c>
      <c r="K938">
        <v>121468</v>
      </c>
      <c r="L938">
        <v>105830</v>
      </c>
      <c r="M938">
        <v>27822.400000000001</v>
      </c>
      <c r="N938">
        <v>7365.82</v>
      </c>
      <c r="O938">
        <v>0</v>
      </c>
      <c r="P938">
        <v>353.49799999999999</v>
      </c>
      <c r="Q938">
        <v>423.56799999999998</v>
      </c>
      <c r="R938">
        <v>0</v>
      </c>
    </row>
    <row r="939" spans="1:18" x14ac:dyDescent="0.2">
      <c r="A939">
        <v>933</v>
      </c>
      <c r="B939" t="s">
        <v>201</v>
      </c>
      <c r="C939">
        <v>2017</v>
      </c>
      <c r="D939">
        <v>0</v>
      </c>
      <c r="E939">
        <v>640.34299999999996</v>
      </c>
      <c r="F939">
        <v>26967.5</v>
      </c>
      <c r="G939">
        <v>554856</v>
      </c>
      <c r="H939">
        <v>912937</v>
      </c>
      <c r="I939">
        <v>213044</v>
      </c>
      <c r="J939">
        <v>146521</v>
      </c>
      <c r="K939">
        <v>119233</v>
      </c>
      <c r="L939">
        <v>88789.3</v>
      </c>
      <c r="M939">
        <v>15862.8</v>
      </c>
      <c r="N939">
        <v>9454.7000000000007</v>
      </c>
      <c r="O939">
        <v>6957.32</v>
      </c>
      <c r="P939">
        <v>0</v>
      </c>
      <c r="Q939">
        <v>0</v>
      </c>
      <c r="R939">
        <v>119.35</v>
      </c>
    </row>
    <row r="940" spans="1:18" x14ac:dyDescent="0.2">
      <c r="A940">
        <v>934</v>
      </c>
      <c r="B940" t="s">
        <v>201</v>
      </c>
      <c r="C940">
        <v>2017</v>
      </c>
      <c r="D940">
        <v>0</v>
      </c>
      <c r="E940">
        <v>1268.8399999999999</v>
      </c>
      <c r="F940">
        <v>41094.199999999997</v>
      </c>
      <c r="G940">
        <v>530769</v>
      </c>
      <c r="H940">
        <v>911094</v>
      </c>
      <c r="I940">
        <v>217911</v>
      </c>
      <c r="J940">
        <v>150813</v>
      </c>
      <c r="K940">
        <v>98546.2</v>
      </c>
      <c r="L940">
        <v>109341</v>
      </c>
      <c r="M940">
        <v>14953.1</v>
      </c>
      <c r="N940">
        <v>9471.25</v>
      </c>
      <c r="O940">
        <v>9073.85</v>
      </c>
      <c r="P940">
        <v>0</v>
      </c>
      <c r="Q940">
        <v>0</v>
      </c>
      <c r="R940">
        <v>127.03400000000001</v>
      </c>
    </row>
    <row r="941" spans="1:18" x14ac:dyDescent="0.2">
      <c r="A941">
        <v>935</v>
      </c>
      <c r="B941" t="s">
        <v>201</v>
      </c>
      <c r="C941">
        <v>2017</v>
      </c>
      <c r="D941">
        <v>0</v>
      </c>
      <c r="E941">
        <v>1030.7</v>
      </c>
      <c r="F941">
        <v>35118.699999999997</v>
      </c>
      <c r="G941">
        <v>562078</v>
      </c>
      <c r="H941">
        <v>877631</v>
      </c>
      <c r="I941">
        <v>225684</v>
      </c>
      <c r="J941">
        <v>131807</v>
      </c>
      <c r="K941">
        <v>116404</v>
      </c>
      <c r="L941">
        <v>111470</v>
      </c>
      <c r="M941">
        <v>26300.400000000001</v>
      </c>
      <c r="N941">
        <v>2990.55</v>
      </c>
      <c r="O941">
        <v>6143.02</v>
      </c>
      <c r="P941">
        <v>1909.02</v>
      </c>
      <c r="Q941">
        <v>0</v>
      </c>
      <c r="R941">
        <v>287.41399999999999</v>
      </c>
    </row>
    <row r="942" spans="1:18" x14ac:dyDescent="0.2">
      <c r="A942">
        <v>936</v>
      </c>
      <c r="B942" t="s">
        <v>201</v>
      </c>
      <c r="C942">
        <v>2017</v>
      </c>
      <c r="D942">
        <v>0</v>
      </c>
      <c r="E942">
        <v>3362.03</v>
      </c>
      <c r="F942">
        <v>24611.200000000001</v>
      </c>
      <c r="G942">
        <v>557367</v>
      </c>
      <c r="H942">
        <v>888803</v>
      </c>
      <c r="I942">
        <v>208599</v>
      </c>
      <c r="J942">
        <v>149522</v>
      </c>
      <c r="K942">
        <v>128923</v>
      </c>
      <c r="L942">
        <v>95865.8</v>
      </c>
      <c r="M942">
        <v>25156.400000000001</v>
      </c>
      <c r="N942">
        <v>4781.6400000000003</v>
      </c>
      <c r="O942">
        <v>9732.49</v>
      </c>
      <c r="P942">
        <v>0</v>
      </c>
      <c r="Q942">
        <v>512.76700000000005</v>
      </c>
      <c r="R942">
        <v>189.375</v>
      </c>
    </row>
    <row r="943" spans="1:18" x14ac:dyDescent="0.2">
      <c r="A943">
        <v>937</v>
      </c>
      <c r="B943" t="s">
        <v>201</v>
      </c>
      <c r="C943">
        <v>2017</v>
      </c>
      <c r="D943">
        <v>0</v>
      </c>
      <c r="E943">
        <v>1834.29</v>
      </c>
      <c r="F943">
        <v>22128.5</v>
      </c>
      <c r="G943">
        <v>559176</v>
      </c>
      <c r="H943">
        <v>899637</v>
      </c>
      <c r="I943">
        <v>195417</v>
      </c>
      <c r="J943">
        <v>161945</v>
      </c>
      <c r="K943">
        <v>117076</v>
      </c>
      <c r="L943">
        <v>96490.9</v>
      </c>
      <c r="M943">
        <v>26673.9</v>
      </c>
      <c r="N943">
        <v>11145.5</v>
      </c>
      <c r="O943">
        <v>2457.6999999999998</v>
      </c>
      <c r="P943">
        <v>1724.32</v>
      </c>
      <c r="Q943">
        <v>0</v>
      </c>
      <c r="R943">
        <v>457.47399999999999</v>
      </c>
    </row>
    <row r="944" spans="1:18" x14ac:dyDescent="0.2">
      <c r="A944">
        <v>938</v>
      </c>
      <c r="B944" t="s">
        <v>201</v>
      </c>
      <c r="C944">
        <v>2017</v>
      </c>
      <c r="D944">
        <v>0</v>
      </c>
      <c r="E944">
        <v>909.60699999999997</v>
      </c>
      <c r="F944">
        <v>39690.400000000001</v>
      </c>
      <c r="G944">
        <v>548451</v>
      </c>
      <c r="H944">
        <v>885938</v>
      </c>
      <c r="I944">
        <v>206082</v>
      </c>
      <c r="J944">
        <v>159391</v>
      </c>
      <c r="K944">
        <v>122627</v>
      </c>
      <c r="L944">
        <v>84681</v>
      </c>
      <c r="M944">
        <v>25347.5</v>
      </c>
      <c r="N944">
        <v>6190.19</v>
      </c>
      <c r="O944">
        <v>6423.74</v>
      </c>
      <c r="P944">
        <v>448.46699999999998</v>
      </c>
      <c r="Q944">
        <v>0</v>
      </c>
      <c r="R944">
        <v>0</v>
      </c>
    </row>
    <row r="945" spans="1:18" x14ac:dyDescent="0.2">
      <c r="A945">
        <v>939</v>
      </c>
      <c r="B945" t="s">
        <v>201</v>
      </c>
      <c r="C945">
        <v>2017</v>
      </c>
      <c r="D945">
        <v>0</v>
      </c>
      <c r="E945">
        <v>67.257999999999996</v>
      </c>
      <c r="F945">
        <v>30811</v>
      </c>
      <c r="G945">
        <v>533617</v>
      </c>
      <c r="H945">
        <v>906477</v>
      </c>
      <c r="I945">
        <v>221134</v>
      </c>
      <c r="J945">
        <v>165245</v>
      </c>
      <c r="K945">
        <v>119686</v>
      </c>
      <c r="L945">
        <v>85779.4</v>
      </c>
      <c r="M945">
        <v>22303.9</v>
      </c>
      <c r="N945">
        <v>3668.81</v>
      </c>
      <c r="O945">
        <v>6188.14</v>
      </c>
      <c r="P945">
        <v>0</v>
      </c>
      <c r="Q945">
        <v>494.79599999999999</v>
      </c>
      <c r="R945">
        <v>0</v>
      </c>
    </row>
    <row r="946" spans="1:18" x14ac:dyDescent="0.2">
      <c r="A946">
        <v>940</v>
      </c>
      <c r="B946" t="s">
        <v>201</v>
      </c>
      <c r="C946">
        <v>2017</v>
      </c>
      <c r="D946">
        <v>0</v>
      </c>
      <c r="E946">
        <v>957.31</v>
      </c>
      <c r="F946">
        <v>26865.8</v>
      </c>
      <c r="G946">
        <v>570280</v>
      </c>
      <c r="H946">
        <v>877143</v>
      </c>
      <c r="I946">
        <v>234414</v>
      </c>
      <c r="J946">
        <v>122513</v>
      </c>
      <c r="K946">
        <v>138801</v>
      </c>
      <c r="L946">
        <v>95025.9</v>
      </c>
      <c r="M946">
        <v>18679</v>
      </c>
      <c r="N946">
        <v>5697.27</v>
      </c>
      <c r="O946">
        <v>3787.02</v>
      </c>
      <c r="P946">
        <v>377.40699999999998</v>
      </c>
      <c r="Q946">
        <v>0</v>
      </c>
      <c r="R946">
        <v>444.61399999999998</v>
      </c>
    </row>
    <row r="947" spans="1:18" x14ac:dyDescent="0.2">
      <c r="A947">
        <v>941</v>
      </c>
      <c r="B947" t="s">
        <v>201</v>
      </c>
      <c r="C947">
        <v>2017</v>
      </c>
      <c r="D947">
        <v>0</v>
      </c>
      <c r="E947">
        <v>2486.41</v>
      </c>
      <c r="F947">
        <v>45258.6</v>
      </c>
      <c r="G947">
        <v>546644</v>
      </c>
      <c r="H947">
        <v>907366</v>
      </c>
      <c r="I947">
        <v>194078</v>
      </c>
      <c r="J947">
        <v>139182</v>
      </c>
      <c r="K947">
        <v>129314</v>
      </c>
      <c r="L947">
        <v>100912</v>
      </c>
      <c r="M947">
        <v>20366.400000000001</v>
      </c>
      <c r="N947">
        <v>6695.85</v>
      </c>
      <c r="O947">
        <v>7795.45</v>
      </c>
      <c r="P947">
        <v>0</v>
      </c>
      <c r="Q947">
        <v>710.49599999999998</v>
      </c>
      <c r="R947">
        <v>203.40899999999999</v>
      </c>
    </row>
    <row r="948" spans="1:18" x14ac:dyDescent="0.2">
      <c r="A948">
        <v>942</v>
      </c>
      <c r="B948" t="s">
        <v>201</v>
      </c>
      <c r="C948">
        <v>2017</v>
      </c>
      <c r="D948">
        <v>0</v>
      </c>
      <c r="E948">
        <v>869.26499999999999</v>
      </c>
      <c r="F948">
        <v>39144.5</v>
      </c>
      <c r="G948">
        <v>511511</v>
      </c>
      <c r="H948">
        <v>911402</v>
      </c>
      <c r="I948">
        <v>229709</v>
      </c>
      <c r="J948">
        <v>161489</v>
      </c>
      <c r="K948">
        <v>115136</v>
      </c>
      <c r="L948">
        <v>82509.3</v>
      </c>
      <c r="M948">
        <v>22349.5</v>
      </c>
      <c r="N948">
        <v>5967.71</v>
      </c>
      <c r="O948">
        <v>13962.1</v>
      </c>
      <c r="P948">
        <v>0</v>
      </c>
      <c r="Q948">
        <v>0</v>
      </c>
      <c r="R948">
        <v>0</v>
      </c>
    </row>
    <row r="949" spans="1:18" x14ac:dyDescent="0.2">
      <c r="A949">
        <v>943</v>
      </c>
      <c r="B949" t="s">
        <v>201</v>
      </c>
      <c r="C949">
        <v>2017</v>
      </c>
      <c r="D949">
        <v>0</v>
      </c>
      <c r="E949">
        <v>3274.27</v>
      </c>
      <c r="F949">
        <v>46070</v>
      </c>
      <c r="G949">
        <v>517943</v>
      </c>
      <c r="H949">
        <v>918413</v>
      </c>
      <c r="I949">
        <v>221565</v>
      </c>
      <c r="J949">
        <v>138069</v>
      </c>
      <c r="K949">
        <v>108244</v>
      </c>
      <c r="L949">
        <v>103073</v>
      </c>
      <c r="M949">
        <v>15289.5</v>
      </c>
      <c r="N949">
        <v>11451.5</v>
      </c>
      <c r="O949">
        <v>8869.6299999999992</v>
      </c>
      <c r="P949">
        <v>0</v>
      </c>
      <c r="Q949">
        <v>0</v>
      </c>
      <c r="R949">
        <v>0</v>
      </c>
    </row>
    <row r="950" spans="1:18" x14ac:dyDescent="0.2">
      <c r="A950">
        <v>944</v>
      </c>
      <c r="B950" t="s">
        <v>201</v>
      </c>
      <c r="C950">
        <v>2017</v>
      </c>
      <c r="D950">
        <v>0</v>
      </c>
      <c r="E950">
        <v>15.9238</v>
      </c>
      <c r="F950">
        <v>31676</v>
      </c>
      <c r="G950">
        <v>567691</v>
      </c>
      <c r="H950">
        <v>857509</v>
      </c>
      <c r="I950">
        <v>211156</v>
      </c>
      <c r="J950">
        <v>184800</v>
      </c>
      <c r="K950">
        <v>100985</v>
      </c>
      <c r="L950">
        <v>111592</v>
      </c>
      <c r="M950">
        <v>20361</v>
      </c>
      <c r="N950">
        <v>3239.12</v>
      </c>
      <c r="O950">
        <v>7326.78</v>
      </c>
      <c r="P950">
        <v>1250.22</v>
      </c>
      <c r="Q950">
        <v>482.23899999999998</v>
      </c>
      <c r="R950">
        <v>0</v>
      </c>
    </row>
    <row r="951" spans="1:18" x14ac:dyDescent="0.2">
      <c r="A951">
        <v>945</v>
      </c>
      <c r="B951" t="s">
        <v>201</v>
      </c>
      <c r="C951">
        <v>2017</v>
      </c>
      <c r="D951">
        <v>0</v>
      </c>
      <c r="E951">
        <v>6346.06</v>
      </c>
      <c r="F951">
        <v>41589.199999999997</v>
      </c>
      <c r="G951">
        <v>528046</v>
      </c>
      <c r="H951">
        <v>887172</v>
      </c>
      <c r="I951">
        <v>223069</v>
      </c>
      <c r="J951">
        <v>134699</v>
      </c>
      <c r="K951">
        <v>113260</v>
      </c>
      <c r="L951">
        <v>117867</v>
      </c>
      <c r="M951">
        <v>25674.799999999999</v>
      </c>
      <c r="N951">
        <v>10860.4</v>
      </c>
      <c r="O951">
        <v>2654.27</v>
      </c>
      <c r="P951">
        <v>345.32600000000002</v>
      </c>
      <c r="Q951">
        <v>0</v>
      </c>
      <c r="R951">
        <v>190.29400000000001</v>
      </c>
    </row>
    <row r="952" spans="1:18" x14ac:dyDescent="0.2">
      <c r="A952">
        <v>946</v>
      </c>
      <c r="B952" t="s">
        <v>201</v>
      </c>
      <c r="C952">
        <v>2017</v>
      </c>
      <c r="D952">
        <v>0</v>
      </c>
      <c r="E952">
        <v>1685</v>
      </c>
      <c r="F952">
        <v>27438.400000000001</v>
      </c>
      <c r="G952">
        <v>580360</v>
      </c>
      <c r="H952">
        <v>911155</v>
      </c>
      <c r="I952">
        <v>194391</v>
      </c>
      <c r="J952">
        <v>132412</v>
      </c>
      <c r="K952">
        <v>107161</v>
      </c>
      <c r="L952">
        <v>108090</v>
      </c>
      <c r="M952">
        <v>22606.799999999999</v>
      </c>
      <c r="N952">
        <v>6311.21</v>
      </c>
      <c r="O952">
        <v>3420.58</v>
      </c>
      <c r="P952">
        <v>609.75900000000001</v>
      </c>
      <c r="Q952">
        <v>0</v>
      </c>
      <c r="R952">
        <v>354.06400000000002</v>
      </c>
    </row>
    <row r="953" spans="1:18" x14ac:dyDescent="0.2">
      <c r="A953">
        <v>947</v>
      </c>
      <c r="B953" t="s">
        <v>201</v>
      </c>
      <c r="C953">
        <v>2017</v>
      </c>
      <c r="D953">
        <v>0</v>
      </c>
      <c r="E953">
        <v>778.34900000000005</v>
      </c>
      <c r="F953">
        <v>27737.7</v>
      </c>
      <c r="G953">
        <v>554494</v>
      </c>
      <c r="H953">
        <v>861996</v>
      </c>
      <c r="I953">
        <v>207051</v>
      </c>
      <c r="J953">
        <v>163850</v>
      </c>
      <c r="K953">
        <v>119831</v>
      </c>
      <c r="L953">
        <v>111578</v>
      </c>
      <c r="M953">
        <v>29997.200000000001</v>
      </c>
      <c r="N953">
        <v>7471.85</v>
      </c>
      <c r="O953">
        <v>5890.26</v>
      </c>
      <c r="P953">
        <v>4085.66</v>
      </c>
      <c r="Q953">
        <v>0</v>
      </c>
      <c r="R953">
        <v>384.47699999999998</v>
      </c>
    </row>
    <row r="954" spans="1:18" x14ac:dyDescent="0.2">
      <c r="A954">
        <v>948</v>
      </c>
      <c r="B954" t="s">
        <v>201</v>
      </c>
      <c r="C954">
        <v>2017</v>
      </c>
      <c r="D954">
        <v>0</v>
      </c>
      <c r="E954">
        <v>3068.8</v>
      </c>
      <c r="F954">
        <v>32607.1</v>
      </c>
      <c r="G954">
        <v>551044</v>
      </c>
      <c r="H954">
        <v>920331</v>
      </c>
      <c r="I954">
        <v>223326</v>
      </c>
      <c r="J954">
        <v>117559</v>
      </c>
      <c r="K954">
        <v>113340</v>
      </c>
      <c r="L954">
        <v>106506</v>
      </c>
      <c r="M954">
        <v>17529.7</v>
      </c>
      <c r="N954">
        <v>6468.15</v>
      </c>
      <c r="O954">
        <v>6674.9</v>
      </c>
      <c r="P954">
        <v>1297.49</v>
      </c>
      <c r="Q954">
        <v>0</v>
      </c>
      <c r="R954">
        <v>0</v>
      </c>
    </row>
    <row r="955" spans="1:18" x14ac:dyDescent="0.2">
      <c r="A955">
        <v>949</v>
      </c>
      <c r="B955" t="s">
        <v>201</v>
      </c>
      <c r="C955">
        <v>2017</v>
      </c>
      <c r="D955">
        <v>0</v>
      </c>
      <c r="E955">
        <v>4563.5</v>
      </c>
      <c r="F955">
        <v>15134.5</v>
      </c>
      <c r="G955">
        <v>576021</v>
      </c>
      <c r="H955">
        <v>886753</v>
      </c>
      <c r="I955">
        <v>215192</v>
      </c>
      <c r="J955">
        <v>147670</v>
      </c>
      <c r="K955">
        <v>116011</v>
      </c>
      <c r="L955">
        <v>106004</v>
      </c>
      <c r="M955">
        <v>11588.3</v>
      </c>
      <c r="N955">
        <v>10491.3</v>
      </c>
      <c r="O955">
        <v>4340.13</v>
      </c>
      <c r="P955">
        <v>0</v>
      </c>
      <c r="Q955">
        <v>465.17700000000002</v>
      </c>
      <c r="R955">
        <v>162.58799999999999</v>
      </c>
    </row>
    <row r="956" spans="1:18" x14ac:dyDescent="0.2">
      <c r="A956">
        <v>950</v>
      </c>
      <c r="B956" t="s">
        <v>201</v>
      </c>
      <c r="C956">
        <v>2017</v>
      </c>
      <c r="D956">
        <v>0</v>
      </c>
      <c r="E956">
        <v>4286.7</v>
      </c>
      <c r="F956">
        <v>23657.200000000001</v>
      </c>
      <c r="G956">
        <v>593632</v>
      </c>
      <c r="H956">
        <v>887090</v>
      </c>
      <c r="I956">
        <v>208622</v>
      </c>
      <c r="J956">
        <v>155849</v>
      </c>
      <c r="K956">
        <v>111113</v>
      </c>
      <c r="L956">
        <v>70132</v>
      </c>
      <c r="M956">
        <v>24711.9</v>
      </c>
      <c r="N956">
        <v>7494.68</v>
      </c>
      <c r="O956">
        <v>7437.38</v>
      </c>
      <c r="P956">
        <v>0</v>
      </c>
      <c r="Q956">
        <v>257.65600000000001</v>
      </c>
      <c r="R956">
        <v>0</v>
      </c>
    </row>
    <row r="957" spans="1:18" x14ac:dyDescent="0.2">
      <c r="A957">
        <v>951</v>
      </c>
      <c r="B957" t="s">
        <v>201</v>
      </c>
      <c r="C957">
        <v>2017</v>
      </c>
      <c r="D957">
        <v>0</v>
      </c>
      <c r="E957">
        <v>1520.84</v>
      </c>
      <c r="F957">
        <v>29449.4</v>
      </c>
      <c r="G957">
        <v>557985</v>
      </c>
      <c r="H957">
        <v>883485</v>
      </c>
      <c r="I957">
        <v>226901</v>
      </c>
      <c r="J957">
        <v>165388</v>
      </c>
      <c r="K957">
        <v>98762.4</v>
      </c>
      <c r="L957">
        <v>103760</v>
      </c>
      <c r="M957">
        <v>14838.4</v>
      </c>
      <c r="N957">
        <v>7606.33</v>
      </c>
      <c r="O957">
        <v>6955.27</v>
      </c>
      <c r="P957">
        <v>0</v>
      </c>
      <c r="Q957">
        <v>0</v>
      </c>
      <c r="R957">
        <v>437.09800000000001</v>
      </c>
    </row>
    <row r="958" spans="1:18" x14ac:dyDescent="0.2">
      <c r="A958">
        <v>952</v>
      </c>
      <c r="B958" t="s">
        <v>201</v>
      </c>
      <c r="C958">
        <v>2017</v>
      </c>
      <c r="D958">
        <v>0</v>
      </c>
      <c r="E958">
        <v>2832.68</v>
      </c>
      <c r="F958">
        <v>24586.5</v>
      </c>
      <c r="G958">
        <v>554825</v>
      </c>
      <c r="H958">
        <v>883961</v>
      </c>
      <c r="I958">
        <v>234945</v>
      </c>
      <c r="J958">
        <v>139985</v>
      </c>
      <c r="K958">
        <v>108934</v>
      </c>
      <c r="L958">
        <v>92057.5</v>
      </c>
      <c r="M958">
        <v>32379.3</v>
      </c>
      <c r="N958">
        <v>7014.71</v>
      </c>
      <c r="O958">
        <v>3428.33</v>
      </c>
      <c r="P958">
        <v>1988.3</v>
      </c>
      <c r="Q958">
        <v>744.46100000000001</v>
      </c>
      <c r="R958">
        <v>308.56900000000002</v>
      </c>
    </row>
    <row r="959" spans="1:18" x14ac:dyDescent="0.2">
      <c r="A959">
        <v>953</v>
      </c>
      <c r="B959" t="s">
        <v>201</v>
      </c>
      <c r="C959">
        <v>2017</v>
      </c>
      <c r="D959">
        <v>0</v>
      </c>
      <c r="E959">
        <v>3920.22</v>
      </c>
      <c r="F959">
        <v>22809.9</v>
      </c>
      <c r="G959">
        <v>529859</v>
      </c>
      <c r="H959">
        <v>897975</v>
      </c>
      <c r="I959">
        <v>217629</v>
      </c>
      <c r="J959">
        <v>159912</v>
      </c>
      <c r="K959">
        <v>115686</v>
      </c>
      <c r="L959">
        <v>108197</v>
      </c>
      <c r="M959">
        <v>26226.9</v>
      </c>
      <c r="N959">
        <v>9763.25</v>
      </c>
      <c r="O959">
        <v>6651.13</v>
      </c>
      <c r="P959">
        <v>865.64200000000005</v>
      </c>
      <c r="Q959">
        <v>779.86800000000005</v>
      </c>
      <c r="R959">
        <v>0</v>
      </c>
    </row>
    <row r="960" spans="1:18" x14ac:dyDescent="0.2">
      <c r="A960">
        <v>954</v>
      </c>
      <c r="B960" t="s">
        <v>201</v>
      </c>
      <c r="C960">
        <v>2017</v>
      </c>
      <c r="D960">
        <v>0</v>
      </c>
      <c r="E960">
        <v>2639.16</v>
      </c>
      <c r="F960">
        <v>30341</v>
      </c>
      <c r="G960">
        <v>535743</v>
      </c>
      <c r="H960">
        <v>882082</v>
      </c>
      <c r="I960">
        <v>235559</v>
      </c>
      <c r="J960">
        <v>143113</v>
      </c>
      <c r="K960">
        <v>127044</v>
      </c>
      <c r="L960">
        <v>109402</v>
      </c>
      <c r="M960">
        <v>17443.7</v>
      </c>
      <c r="N960">
        <v>9314.32</v>
      </c>
      <c r="O960">
        <v>2735.88</v>
      </c>
      <c r="P960">
        <v>881.63900000000001</v>
      </c>
      <c r="Q960">
        <v>0</v>
      </c>
      <c r="R960">
        <v>0</v>
      </c>
    </row>
    <row r="961" spans="1:18" x14ac:dyDescent="0.2">
      <c r="A961">
        <v>955</v>
      </c>
      <c r="B961" t="s">
        <v>201</v>
      </c>
      <c r="C961">
        <v>2017</v>
      </c>
      <c r="D961">
        <v>0</v>
      </c>
      <c r="E961">
        <v>3814.68</v>
      </c>
      <c r="F961">
        <v>30768</v>
      </c>
      <c r="G961">
        <v>560827</v>
      </c>
      <c r="H961">
        <v>902677</v>
      </c>
      <c r="I961">
        <v>207298</v>
      </c>
      <c r="J961">
        <v>129847</v>
      </c>
      <c r="K961">
        <v>136082</v>
      </c>
      <c r="L961">
        <v>84823.2</v>
      </c>
      <c r="M961">
        <v>21406.799999999999</v>
      </c>
      <c r="N961">
        <v>9785.44</v>
      </c>
      <c r="O961">
        <v>5952.65</v>
      </c>
      <c r="P961">
        <v>1166.6400000000001</v>
      </c>
      <c r="Q961">
        <v>255.9</v>
      </c>
      <c r="R961">
        <v>311.69099999999997</v>
      </c>
    </row>
    <row r="962" spans="1:18" x14ac:dyDescent="0.2">
      <c r="A962">
        <v>956</v>
      </c>
      <c r="B962" t="s">
        <v>201</v>
      </c>
      <c r="C962">
        <v>2017</v>
      </c>
      <c r="D962">
        <v>0</v>
      </c>
      <c r="E962">
        <v>2494.2399999999998</v>
      </c>
      <c r="F962">
        <v>25192.400000000001</v>
      </c>
      <c r="G962">
        <v>558008</v>
      </c>
      <c r="H962">
        <v>883649</v>
      </c>
      <c r="I962">
        <v>203493</v>
      </c>
      <c r="J962">
        <v>156666</v>
      </c>
      <c r="K962">
        <v>119290</v>
      </c>
      <c r="L962">
        <v>112822</v>
      </c>
      <c r="M962">
        <v>14384.8</v>
      </c>
      <c r="N962">
        <v>5909.88</v>
      </c>
      <c r="O962">
        <v>11645.2</v>
      </c>
      <c r="P962">
        <v>0</v>
      </c>
      <c r="Q962">
        <v>154.34299999999999</v>
      </c>
      <c r="R962">
        <v>0</v>
      </c>
    </row>
    <row r="963" spans="1:18" x14ac:dyDescent="0.2">
      <c r="A963">
        <v>957</v>
      </c>
      <c r="B963" t="s">
        <v>201</v>
      </c>
      <c r="C963">
        <v>2017</v>
      </c>
      <c r="D963">
        <v>0</v>
      </c>
      <c r="E963">
        <v>894.98</v>
      </c>
      <c r="F963">
        <v>39317.599999999999</v>
      </c>
      <c r="G963">
        <v>545236</v>
      </c>
      <c r="H963">
        <v>888258</v>
      </c>
      <c r="I963">
        <v>235334</v>
      </c>
      <c r="J963">
        <v>136889</v>
      </c>
      <c r="K963">
        <v>106598</v>
      </c>
      <c r="L963">
        <v>107743</v>
      </c>
      <c r="M963">
        <v>21350.2</v>
      </c>
      <c r="N963">
        <v>7645.7</v>
      </c>
      <c r="O963">
        <v>1715.73</v>
      </c>
      <c r="P963">
        <v>2007.18</v>
      </c>
      <c r="Q963">
        <v>666.14</v>
      </c>
      <c r="R963">
        <v>0</v>
      </c>
    </row>
    <row r="964" spans="1:18" x14ac:dyDescent="0.2">
      <c r="A964">
        <v>958</v>
      </c>
      <c r="B964" t="s">
        <v>201</v>
      </c>
      <c r="C964">
        <v>2017</v>
      </c>
      <c r="D964">
        <v>0</v>
      </c>
      <c r="E964">
        <v>976.38</v>
      </c>
      <c r="F964">
        <v>30305.7</v>
      </c>
      <c r="G964">
        <v>537974</v>
      </c>
      <c r="H964">
        <v>923429</v>
      </c>
      <c r="I964">
        <v>215862</v>
      </c>
      <c r="J964">
        <v>146966</v>
      </c>
      <c r="K964">
        <v>110201</v>
      </c>
      <c r="L964">
        <v>97084.7</v>
      </c>
      <c r="M964">
        <v>20691.8</v>
      </c>
      <c r="N964">
        <v>6407.72</v>
      </c>
      <c r="O964">
        <v>5622.11</v>
      </c>
      <c r="P964">
        <v>0</v>
      </c>
      <c r="Q964">
        <v>444.464</v>
      </c>
      <c r="R964">
        <v>247.89400000000001</v>
      </c>
    </row>
    <row r="965" spans="1:18" x14ac:dyDescent="0.2">
      <c r="A965">
        <v>959</v>
      </c>
      <c r="B965" t="s">
        <v>201</v>
      </c>
      <c r="C965">
        <v>2017</v>
      </c>
      <c r="D965">
        <v>0</v>
      </c>
      <c r="E965">
        <v>2951.7</v>
      </c>
      <c r="F965">
        <v>26398.5</v>
      </c>
      <c r="G965">
        <v>540759</v>
      </c>
      <c r="H965">
        <v>898552</v>
      </c>
      <c r="I965">
        <v>233685</v>
      </c>
      <c r="J965">
        <v>147700</v>
      </c>
      <c r="K965">
        <v>114225</v>
      </c>
      <c r="L965">
        <v>102059</v>
      </c>
      <c r="M965">
        <v>16747.599999999999</v>
      </c>
      <c r="N965">
        <v>13428.3</v>
      </c>
      <c r="O965">
        <v>3564.51</v>
      </c>
      <c r="P965">
        <v>0</v>
      </c>
      <c r="Q965">
        <v>633.14800000000002</v>
      </c>
      <c r="R965">
        <v>0</v>
      </c>
    </row>
    <row r="966" spans="1:18" x14ac:dyDescent="0.2">
      <c r="A966">
        <v>960</v>
      </c>
      <c r="B966" t="s">
        <v>201</v>
      </c>
      <c r="C966">
        <v>2017</v>
      </c>
      <c r="D966">
        <v>0</v>
      </c>
      <c r="E966">
        <v>2180.09</v>
      </c>
      <c r="F966">
        <v>39904</v>
      </c>
      <c r="G966">
        <v>554358</v>
      </c>
      <c r="H966">
        <v>893185</v>
      </c>
      <c r="I966">
        <v>208870</v>
      </c>
      <c r="J966">
        <v>153483</v>
      </c>
      <c r="K966">
        <v>118099</v>
      </c>
      <c r="L966">
        <v>97062.9</v>
      </c>
      <c r="M966">
        <v>14334.2</v>
      </c>
      <c r="N966">
        <v>8050.24</v>
      </c>
      <c r="O966">
        <v>8230.2099999999991</v>
      </c>
      <c r="P966">
        <v>0</v>
      </c>
      <c r="Q966">
        <v>0</v>
      </c>
      <c r="R966">
        <v>0</v>
      </c>
    </row>
    <row r="967" spans="1:18" x14ac:dyDescent="0.2">
      <c r="A967">
        <v>961</v>
      </c>
      <c r="B967" t="s">
        <v>201</v>
      </c>
      <c r="C967">
        <v>2017</v>
      </c>
      <c r="D967">
        <v>0</v>
      </c>
      <c r="E967">
        <v>1784.8</v>
      </c>
      <c r="F967">
        <v>23201.9</v>
      </c>
      <c r="G967">
        <v>575060</v>
      </c>
      <c r="H967">
        <v>878757</v>
      </c>
      <c r="I967">
        <v>230180</v>
      </c>
      <c r="J967">
        <v>146905</v>
      </c>
      <c r="K967">
        <v>115961</v>
      </c>
      <c r="L967">
        <v>86680.4</v>
      </c>
      <c r="M967">
        <v>21161.3</v>
      </c>
      <c r="N967">
        <v>5945.61</v>
      </c>
      <c r="O967">
        <v>12813</v>
      </c>
      <c r="P967">
        <v>2521.67</v>
      </c>
      <c r="Q967">
        <v>0</v>
      </c>
      <c r="R967">
        <v>0</v>
      </c>
    </row>
    <row r="968" spans="1:18" x14ac:dyDescent="0.2">
      <c r="A968">
        <v>962</v>
      </c>
      <c r="B968" t="s">
        <v>201</v>
      </c>
      <c r="C968">
        <v>2017</v>
      </c>
      <c r="D968">
        <v>0</v>
      </c>
      <c r="E968">
        <v>1090.04</v>
      </c>
      <c r="F968">
        <v>20042.3</v>
      </c>
      <c r="G968">
        <v>555156</v>
      </c>
      <c r="H968">
        <v>913417</v>
      </c>
      <c r="I968">
        <v>200763</v>
      </c>
      <c r="J968">
        <v>144644</v>
      </c>
      <c r="K968">
        <v>123493</v>
      </c>
      <c r="L968">
        <v>94073.1</v>
      </c>
      <c r="M968">
        <v>32801.9</v>
      </c>
      <c r="N968">
        <v>3440.3</v>
      </c>
      <c r="O968">
        <v>7104.79</v>
      </c>
      <c r="P968">
        <v>0</v>
      </c>
      <c r="Q968">
        <v>0</v>
      </c>
      <c r="R968">
        <v>377.99599999999998</v>
      </c>
    </row>
    <row r="969" spans="1:18" x14ac:dyDescent="0.2">
      <c r="A969">
        <v>963</v>
      </c>
      <c r="B969" t="s">
        <v>201</v>
      </c>
      <c r="C969">
        <v>2017</v>
      </c>
      <c r="D969">
        <v>0</v>
      </c>
      <c r="E969">
        <v>3105.97</v>
      </c>
      <c r="F969">
        <v>20499.900000000001</v>
      </c>
      <c r="G969">
        <v>547392</v>
      </c>
      <c r="H969">
        <v>917756</v>
      </c>
      <c r="I969">
        <v>194859</v>
      </c>
      <c r="J969">
        <v>144037</v>
      </c>
      <c r="K969">
        <v>137377</v>
      </c>
      <c r="L969">
        <v>85660.5</v>
      </c>
      <c r="M969">
        <v>24977.9</v>
      </c>
      <c r="N969">
        <v>10178.1</v>
      </c>
      <c r="O969">
        <v>4092.89</v>
      </c>
      <c r="P969">
        <v>986.63599999999997</v>
      </c>
      <c r="Q969">
        <v>0</v>
      </c>
      <c r="R969">
        <v>0</v>
      </c>
    </row>
    <row r="970" spans="1:18" x14ac:dyDescent="0.2">
      <c r="A970">
        <v>964</v>
      </c>
      <c r="B970" t="s">
        <v>201</v>
      </c>
      <c r="C970">
        <v>2017</v>
      </c>
      <c r="D970">
        <v>0</v>
      </c>
      <c r="E970">
        <v>3836.22</v>
      </c>
      <c r="F970">
        <v>33954.800000000003</v>
      </c>
      <c r="G970">
        <v>529182</v>
      </c>
      <c r="H970">
        <v>870166</v>
      </c>
      <c r="I970">
        <v>216621</v>
      </c>
      <c r="J970">
        <v>157100</v>
      </c>
      <c r="K970">
        <v>141605</v>
      </c>
      <c r="L970">
        <v>100262</v>
      </c>
      <c r="M970">
        <v>19734.5</v>
      </c>
      <c r="N970">
        <v>8204.81</v>
      </c>
      <c r="O970">
        <v>6888.31</v>
      </c>
      <c r="P970">
        <v>0</v>
      </c>
      <c r="Q970">
        <v>0</v>
      </c>
      <c r="R970">
        <v>483.04899999999998</v>
      </c>
    </row>
    <row r="971" spans="1:18" x14ac:dyDescent="0.2">
      <c r="A971">
        <v>965</v>
      </c>
      <c r="B971" t="s">
        <v>201</v>
      </c>
      <c r="C971">
        <v>2017</v>
      </c>
      <c r="D971">
        <v>0</v>
      </c>
      <c r="E971">
        <v>544.04700000000003</v>
      </c>
      <c r="F971">
        <v>25304.7</v>
      </c>
      <c r="G971">
        <v>552801</v>
      </c>
      <c r="H971">
        <v>881608</v>
      </c>
      <c r="I971">
        <v>237333</v>
      </c>
      <c r="J971">
        <v>128529</v>
      </c>
      <c r="K971">
        <v>122533</v>
      </c>
      <c r="L971">
        <v>107687</v>
      </c>
      <c r="M971">
        <v>20715.2</v>
      </c>
      <c r="N971">
        <v>5864.71</v>
      </c>
      <c r="O971">
        <v>8235.02</v>
      </c>
      <c r="P971">
        <v>734.80899999999997</v>
      </c>
      <c r="Q971">
        <v>717.21900000000005</v>
      </c>
      <c r="R971">
        <v>0</v>
      </c>
    </row>
    <row r="972" spans="1:18" x14ac:dyDescent="0.2">
      <c r="A972">
        <v>966</v>
      </c>
      <c r="B972" t="s">
        <v>201</v>
      </c>
      <c r="C972">
        <v>2017</v>
      </c>
      <c r="D972">
        <v>0</v>
      </c>
      <c r="E972">
        <v>860.60900000000004</v>
      </c>
      <c r="F972">
        <v>35390</v>
      </c>
      <c r="G972">
        <v>542261</v>
      </c>
      <c r="H972">
        <v>913105</v>
      </c>
      <c r="I972">
        <v>225288</v>
      </c>
      <c r="J972">
        <v>130386</v>
      </c>
      <c r="K972">
        <v>110688</v>
      </c>
      <c r="L972">
        <v>105347</v>
      </c>
      <c r="M972">
        <v>19595</v>
      </c>
      <c r="N972">
        <v>8696.7800000000007</v>
      </c>
      <c r="O972">
        <v>8405.4</v>
      </c>
      <c r="P972">
        <v>0</v>
      </c>
      <c r="Q972">
        <v>643.94299999999998</v>
      </c>
      <c r="R972">
        <v>0</v>
      </c>
    </row>
    <row r="973" spans="1:18" x14ac:dyDescent="0.2">
      <c r="A973">
        <v>967</v>
      </c>
      <c r="B973" t="s">
        <v>201</v>
      </c>
      <c r="C973">
        <v>2017</v>
      </c>
      <c r="D973">
        <v>0</v>
      </c>
      <c r="E973">
        <v>2448.88</v>
      </c>
      <c r="F973">
        <v>25222.1</v>
      </c>
      <c r="G973">
        <v>538998</v>
      </c>
      <c r="H973">
        <v>936026</v>
      </c>
      <c r="I973">
        <v>183515</v>
      </c>
      <c r="J973">
        <v>153007</v>
      </c>
      <c r="K973">
        <v>132210</v>
      </c>
      <c r="L973">
        <v>99620.7</v>
      </c>
      <c r="M973">
        <v>17143.099999999999</v>
      </c>
      <c r="N973">
        <v>4611.76</v>
      </c>
      <c r="O973">
        <v>5682.36</v>
      </c>
      <c r="P973">
        <v>0</v>
      </c>
      <c r="Q973">
        <v>575.255</v>
      </c>
      <c r="R973">
        <v>0</v>
      </c>
    </row>
    <row r="974" spans="1:18" x14ac:dyDescent="0.2">
      <c r="A974">
        <v>968</v>
      </c>
      <c r="B974" t="s">
        <v>201</v>
      </c>
      <c r="C974">
        <v>2017</v>
      </c>
      <c r="D974">
        <v>0</v>
      </c>
      <c r="E974">
        <v>828.91</v>
      </c>
      <c r="F974">
        <v>37745.300000000003</v>
      </c>
      <c r="G974">
        <v>501026</v>
      </c>
      <c r="H974">
        <v>920512</v>
      </c>
      <c r="I974">
        <v>227048</v>
      </c>
      <c r="J974">
        <v>155742</v>
      </c>
      <c r="K974">
        <v>130140</v>
      </c>
      <c r="L974">
        <v>88445.5</v>
      </c>
      <c r="M974">
        <v>16925.8</v>
      </c>
      <c r="N974">
        <v>5664.24</v>
      </c>
      <c r="O974">
        <v>5085.3</v>
      </c>
      <c r="P974">
        <v>0</v>
      </c>
      <c r="Q974">
        <v>0</v>
      </c>
      <c r="R974">
        <v>369.435</v>
      </c>
    </row>
    <row r="975" spans="1:18" x14ac:dyDescent="0.2">
      <c r="A975">
        <v>969</v>
      </c>
      <c r="B975" t="s">
        <v>201</v>
      </c>
      <c r="C975">
        <v>2017</v>
      </c>
      <c r="D975">
        <v>0</v>
      </c>
      <c r="E975">
        <v>2745.95</v>
      </c>
      <c r="F975">
        <v>34750.699999999997</v>
      </c>
      <c r="G975">
        <v>555286</v>
      </c>
      <c r="H975">
        <v>881146</v>
      </c>
      <c r="I975">
        <v>221291</v>
      </c>
      <c r="J975">
        <v>136503</v>
      </c>
      <c r="K975">
        <v>126798</v>
      </c>
      <c r="L975">
        <v>111377</v>
      </c>
      <c r="M975">
        <v>20237.8</v>
      </c>
      <c r="N975">
        <v>4094.93</v>
      </c>
      <c r="O975">
        <v>8892.76</v>
      </c>
      <c r="P975">
        <v>594.70799999999997</v>
      </c>
      <c r="Q975">
        <v>0</v>
      </c>
      <c r="R975">
        <v>0</v>
      </c>
    </row>
    <row r="976" spans="1:18" x14ac:dyDescent="0.2">
      <c r="A976">
        <v>970</v>
      </c>
      <c r="B976" t="s">
        <v>201</v>
      </c>
      <c r="C976">
        <v>2017</v>
      </c>
      <c r="D976">
        <v>0</v>
      </c>
      <c r="E976">
        <v>2721.52</v>
      </c>
      <c r="F976">
        <v>20893.2</v>
      </c>
      <c r="G976">
        <v>548481</v>
      </c>
      <c r="H976">
        <v>902314</v>
      </c>
      <c r="I976">
        <v>217123</v>
      </c>
      <c r="J976">
        <v>145084</v>
      </c>
      <c r="K976">
        <v>131198</v>
      </c>
      <c r="L976">
        <v>101186</v>
      </c>
      <c r="M976">
        <v>14475.4</v>
      </c>
      <c r="N976">
        <v>6205.56</v>
      </c>
      <c r="O976">
        <v>2820.59</v>
      </c>
      <c r="P976">
        <v>1401.4</v>
      </c>
      <c r="Q976">
        <v>717.00699999999995</v>
      </c>
      <c r="R976">
        <v>169.70400000000001</v>
      </c>
    </row>
    <row r="977" spans="1:18" x14ac:dyDescent="0.2">
      <c r="A977">
        <v>971</v>
      </c>
      <c r="B977" t="s">
        <v>201</v>
      </c>
      <c r="C977">
        <v>2017</v>
      </c>
      <c r="D977">
        <v>0</v>
      </c>
      <c r="E977">
        <v>1357.89</v>
      </c>
      <c r="F977">
        <v>20361.599999999999</v>
      </c>
      <c r="G977">
        <v>577730</v>
      </c>
      <c r="H977">
        <v>882499</v>
      </c>
      <c r="I977">
        <v>209968</v>
      </c>
      <c r="J977">
        <v>153468</v>
      </c>
      <c r="K977">
        <v>123326</v>
      </c>
      <c r="L977">
        <v>93658.9</v>
      </c>
      <c r="M977">
        <v>13707.2</v>
      </c>
      <c r="N977">
        <v>6658.44</v>
      </c>
      <c r="O977">
        <v>6591.76</v>
      </c>
      <c r="P977">
        <v>1813.18</v>
      </c>
      <c r="Q977">
        <v>665.57100000000003</v>
      </c>
      <c r="R977">
        <v>268.80900000000003</v>
      </c>
    </row>
    <row r="978" spans="1:18" x14ac:dyDescent="0.2">
      <c r="A978">
        <v>972</v>
      </c>
      <c r="B978" t="s">
        <v>201</v>
      </c>
      <c r="C978">
        <v>2017</v>
      </c>
      <c r="D978">
        <v>0</v>
      </c>
      <c r="E978">
        <v>1535.35</v>
      </c>
      <c r="F978">
        <v>23856.6</v>
      </c>
      <c r="G978">
        <v>554448</v>
      </c>
      <c r="H978">
        <v>896147</v>
      </c>
      <c r="I978">
        <v>220789</v>
      </c>
      <c r="J978">
        <v>144103</v>
      </c>
      <c r="K978">
        <v>120088</v>
      </c>
      <c r="L978">
        <v>104235</v>
      </c>
      <c r="M978">
        <v>15689.9</v>
      </c>
      <c r="N978">
        <v>2409.1799999999998</v>
      </c>
      <c r="O978">
        <v>8447.98</v>
      </c>
      <c r="P978">
        <v>0</v>
      </c>
      <c r="Q978">
        <v>0</v>
      </c>
      <c r="R978">
        <v>504.54599999999999</v>
      </c>
    </row>
    <row r="979" spans="1:18" x14ac:dyDescent="0.2">
      <c r="A979">
        <v>973</v>
      </c>
      <c r="B979" t="s">
        <v>201</v>
      </c>
      <c r="C979">
        <v>2017</v>
      </c>
      <c r="D979">
        <v>0</v>
      </c>
      <c r="E979">
        <v>1022.41</v>
      </c>
      <c r="F979">
        <v>30456.799999999999</v>
      </c>
      <c r="G979">
        <v>583579</v>
      </c>
      <c r="H979">
        <v>887109</v>
      </c>
      <c r="I979">
        <v>203564</v>
      </c>
      <c r="J979">
        <v>161381</v>
      </c>
      <c r="K979">
        <v>103874</v>
      </c>
      <c r="L979">
        <v>107148</v>
      </c>
      <c r="M979">
        <v>14982.5</v>
      </c>
      <c r="N979">
        <v>5472.65</v>
      </c>
      <c r="O979">
        <v>4612.3500000000004</v>
      </c>
      <c r="P979">
        <v>0</v>
      </c>
      <c r="Q979">
        <v>627.84699999999998</v>
      </c>
      <c r="R979">
        <v>426.702</v>
      </c>
    </row>
    <row r="980" spans="1:18" x14ac:dyDescent="0.2">
      <c r="A980">
        <v>974</v>
      </c>
      <c r="B980" t="s">
        <v>201</v>
      </c>
      <c r="C980">
        <v>2017</v>
      </c>
      <c r="D980">
        <v>0</v>
      </c>
      <c r="E980">
        <v>5714.78</v>
      </c>
      <c r="F980">
        <v>35066.9</v>
      </c>
      <c r="G980">
        <v>585460</v>
      </c>
      <c r="H980">
        <v>880105</v>
      </c>
      <c r="I980">
        <v>207378</v>
      </c>
      <c r="J980">
        <v>141634</v>
      </c>
      <c r="K980">
        <v>115564</v>
      </c>
      <c r="L980">
        <v>102160</v>
      </c>
      <c r="M980">
        <v>20575.8</v>
      </c>
      <c r="N980">
        <v>5076.21</v>
      </c>
      <c r="O980">
        <v>505.91800000000001</v>
      </c>
      <c r="P980">
        <v>546.38199999999995</v>
      </c>
      <c r="Q980">
        <v>375.64299999999997</v>
      </c>
      <c r="R980">
        <v>369.04500000000002</v>
      </c>
    </row>
    <row r="981" spans="1:18" x14ac:dyDescent="0.2">
      <c r="A981">
        <v>975</v>
      </c>
      <c r="B981" t="s">
        <v>201</v>
      </c>
      <c r="C981">
        <v>2017</v>
      </c>
      <c r="D981">
        <v>0</v>
      </c>
      <c r="E981">
        <v>1950.59</v>
      </c>
      <c r="F981">
        <v>25493.3</v>
      </c>
      <c r="G981">
        <v>553284</v>
      </c>
      <c r="H981">
        <v>945566</v>
      </c>
      <c r="I981">
        <v>197212</v>
      </c>
      <c r="J981">
        <v>135614</v>
      </c>
      <c r="K981">
        <v>122537</v>
      </c>
      <c r="L981">
        <v>80506.899999999994</v>
      </c>
      <c r="M981">
        <v>18099.2</v>
      </c>
      <c r="N981">
        <v>5972.35</v>
      </c>
      <c r="O981">
        <v>7084.61</v>
      </c>
      <c r="P981">
        <v>1451.73</v>
      </c>
      <c r="Q981">
        <v>727.22199999999998</v>
      </c>
      <c r="R981">
        <v>373.93099999999998</v>
      </c>
    </row>
    <row r="982" spans="1:18" x14ac:dyDescent="0.2">
      <c r="A982">
        <v>976</v>
      </c>
      <c r="B982" t="s">
        <v>201</v>
      </c>
      <c r="C982">
        <v>2017</v>
      </c>
      <c r="D982">
        <v>0</v>
      </c>
      <c r="E982">
        <v>3203.35</v>
      </c>
      <c r="F982">
        <v>27330.2</v>
      </c>
      <c r="G982">
        <v>536611</v>
      </c>
      <c r="H982">
        <v>914114</v>
      </c>
      <c r="I982">
        <v>200485</v>
      </c>
      <c r="J982">
        <v>141579</v>
      </c>
      <c r="K982">
        <v>130071</v>
      </c>
      <c r="L982">
        <v>105073</v>
      </c>
      <c r="M982">
        <v>24413.1</v>
      </c>
      <c r="N982">
        <v>6615.32</v>
      </c>
      <c r="O982">
        <v>3879.8</v>
      </c>
      <c r="P982">
        <v>474.26400000000001</v>
      </c>
      <c r="Q982">
        <v>244.42</v>
      </c>
      <c r="R982">
        <v>103.143</v>
      </c>
    </row>
    <row r="983" spans="1:18" x14ac:dyDescent="0.2">
      <c r="A983">
        <v>977</v>
      </c>
      <c r="B983" t="s">
        <v>201</v>
      </c>
      <c r="C983">
        <v>2017</v>
      </c>
      <c r="D983">
        <v>0</v>
      </c>
      <c r="E983">
        <v>1084.74</v>
      </c>
      <c r="F983">
        <v>34566.1</v>
      </c>
      <c r="G983">
        <v>556326</v>
      </c>
      <c r="H983">
        <v>890668</v>
      </c>
      <c r="I983">
        <v>224865</v>
      </c>
      <c r="J983">
        <v>155647</v>
      </c>
      <c r="K983">
        <v>110458</v>
      </c>
      <c r="L983">
        <v>84802.4</v>
      </c>
      <c r="M983">
        <v>26107</v>
      </c>
      <c r="N983">
        <v>10518.1</v>
      </c>
      <c r="O983">
        <v>1785.62</v>
      </c>
      <c r="P983">
        <v>0</v>
      </c>
      <c r="Q983">
        <v>594.22</v>
      </c>
      <c r="R983">
        <v>219.23599999999999</v>
      </c>
    </row>
    <row r="984" spans="1:18" x14ac:dyDescent="0.2">
      <c r="A984">
        <v>978</v>
      </c>
      <c r="B984" t="s">
        <v>201</v>
      </c>
      <c r="C984">
        <v>2017</v>
      </c>
      <c r="D984">
        <v>0</v>
      </c>
      <c r="E984">
        <v>2170.85</v>
      </c>
      <c r="F984">
        <v>36830.9</v>
      </c>
      <c r="G984">
        <v>537798</v>
      </c>
      <c r="H984">
        <v>918410</v>
      </c>
      <c r="I984">
        <v>232587</v>
      </c>
      <c r="J984">
        <v>132673</v>
      </c>
      <c r="K984">
        <v>127210</v>
      </c>
      <c r="L984">
        <v>83412.600000000006</v>
      </c>
      <c r="M984">
        <v>18218</v>
      </c>
      <c r="N984">
        <v>4894.8900000000003</v>
      </c>
      <c r="O984">
        <v>7265.19</v>
      </c>
      <c r="P984">
        <v>782.91499999999996</v>
      </c>
      <c r="Q984">
        <v>0</v>
      </c>
      <c r="R984">
        <v>445.91899999999998</v>
      </c>
    </row>
    <row r="985" spans="1:18" x14ac:dyDescent="0.2">
      <c r="A985">
        <v>979</v>
      </c>
      <c r="B985" t="s">
        <v>201</v>
      </c>
      <c r="C985">
        <v>2017</v>
      </c>
      <c r="D985">
        <v>0</v>
      </c>
      <c r="E985">
        <v>1330.19</v>
      </c>
      <c r="F985">
        <v>23135.200000000001</v>
      </c>
      <c r="G985">
        <v>546244</v>
      </c>
      <c r="H985">
        <v>896007</v>
      </c>
      <c r="I985">
        <v>235663</v>
      </c>
      <c r="J985">
        <v>174709</v>
      </c>
      <c r="K985">
        <v>90223</v>
      </c>
      <c r="L985">
        <v>91628.5</v>
      </c>
      <c r="M985">
        <v>25976.7</v>
      </c>
      <c r="N985">
        <v>3925.53</v>
      </c>
      <c r="O985">
        <v>8940.7099999999991</v>
      </c>
      <c r="P985">
        <v>416.983</v>
      </c>
      <c r="Q985">
        <v>704.70600000000002</v>
      </c>
      <c r="R985">
        <v>0</v>
      </c>
    </row>
    <row r="986" spans="1:18" x14ac:dyDescent="0.2">
      <c r="A986">
        <v>980</v>
      </c>
      <c r="B986" t="s">
        <v>201</v>
      </c>
      <c r="C986">
        <v>2017</v>
      </c>
      <c r="D986">
        <v>0</v>
      </c>
      <c r="E986">
        <v>1825.26</v>
      </c>
      <c r="F986">
        <v>37659.1</v>
      </c>
      <c r="G986">
        <v>551736</v>
      </c>
      <c r="H986">
        <v>895770</v>
      </c>
      <c r="I986">
        <v>211737</v>
      </c>
      <c r="J986">
        <v>133532</v>
      </c>
      <c r="K986">
        <v>124986</v>
      </c>
      <c r="L986">
        <v>99961.7</v>
      </c>
      <c r="M986">
        <v>20288.599999999999</v>
      </c>
      <c r="N986">
        <v>13891.9</v>
      </c>
      <c r="O986">
        <v>2149.25</v>
      </c>
      <c r="P986">
        <v>1393.63</v>
      </c>
      <c r="Q986">
        <v>0</v>
      </c>
      <c r="R986">
        <v>0</v>
      </c>
    </row>
    <row r="987" spans="1:18" x14ac:dyDescent="0.2">
      <c r="A987">
        <v>981</v>
      </c>
      <c r="B987" t="s">
        <v>201</v>
      </c>
      <c r="C987">
        <v>2017</v>
      </c>
      <c r="D987">
        <v>0</v>
      </c>
      <c r="E987">
        <v>4167.3</v>
      </c>
      <c r="F987">
        <v>37888.800000000003</v>
      </c>
      <c r="G987">
        <v>573008</v>
      </c>
      <c r="H987">
        <v>891819</v>
      </c>
      <c r="I987">
        <v>198831</v>
      </c>
      <c r="J987">
        <v>141438</v>
      </c>
      <c r="K987">
        <v>115682</v>
      </c>
      <c r="L987">
        <v>87905.7</v>
      </c>
      <c r="M987">
        <v>26824.5</v>
      </c>
      <c r="N987">
        <v>5656.23</v>
      </c>
      <c r="O987">
        <v>10380</v>
      </c>
      <c r="P987">
        <v>572.61800000000005</v>
      </c>
      <c r="Q987">
        <v>0</v>
      </c>
      <c r="R987">
        <v>409.68400000000003</v>
      </c>
    </row>
    <row r="988" spans="1:18" x14ac:dyDescent="0.2">
      <c r="A988">
        <v>982</v>
      </c>
      <c r="B988" t="s">
        <v>201</v>
      </c>
      <c r="C988">
        <v>2017</v>
      </c>
      <c r="D988">
        <v>0</v>
      </c>
      <c r="E988">
        <v>5369.65</v>
      </c>
      <c r="F988">
        <v>30210.1</v>
      </c>
      <c r="G988">
        <v>565225</v>
      </c>
      <c r="H988">
        <v>871683</v>
      </c>
      <c r="I988">
        <v>222317</v>
      </c>
      <c r="J988">
        <v>133990</v>
      </c>
      <c r="K988">
        <v>125790</v>
      </c>
      <c r="L988">
        <v>95272.5</v>
      </c>
      <c r="M988">
        <v>24715.5</v>
      </c>
      <c r="N988">
        <v>9512.5</v>
      </c>
      <c r="O988">
        <v>8439.01</v>
      </c>
      <c r="P988">
        <v>499.17700000000002</v>
      </c>
      <c r="Q988">
        <v>0</v>
      </c>
      <c r="R988">
        <v>0</v>
      </c>
    </row>
    <row r="989" spans="1:18" x14ac:dyDescent="0.2">
      <c r="A989">
        <v>983</v>
      </c>
      <c r="B989" t="s">
        <v>201</v>
      </c>
      <c r="C989">
        <v>2017</v>
      </c>
      <c r="D989">
        <v>0</v>
      </c>
      <c r="E989">
        <v>67.003299999999996</v>
      </c>
      <c r="F989">
        <v>41684.5</v>
      </c>
      <c r="G989">
        <v>529828</v>
      </c>
      <c r="H989">
        <v>894850</v>
      </c>
      <c r="I989">
        <v>223010</v>
      </c>
      <c r="J989">
        <v>165143</v>
      </c>
      <c r="K989">
        <v>128538</v>
      </c>
      <c r="L989">
        <v>83430.100000000006</v>
      </c>
      <c r="M989">
        <v>16790.900000000001</v>
      </c>
      <c r="N989">
        <v>6082.82</v>
      </c>
      <c r="O989">
        <v>3064.98</v>
      </c>
      <c r="P989">
        <v>491.74099999999999</v>
      </c>
      <c r="Q989">
        <v>0</v>
      </c>
      <c r="R989">
        <v>300.65699999999998</v>
      </c>
    </row>
    <row r="990" spans="1:18" x14ac:dyDescent="0.2">
      <c r="A990">
        <v>984</v>
      </c>
      <c r="B990" t="s">
        <v>201</v>
      </c>
      <c r="C990">
        <v>2017</v>
      </c>
      <c r="D990">
        <v>0</v>
      </c>
      <c r="E990">
        <v>0</v>
      </c>
      <c r="F990">
        <v>32885.599999999999</v>
      </c>
      <c r="G990">
        <v>566068</v>
      </c>
      <c r="H990">
        <v>865274</v>
      </c>
      <c r="I990">
        <v>214757</v>
      </c>
      <c r="J990">
        <v>175893</v>
      </c>
      <c r="K990">
        <v>116974</v>
      </c>
      <c r="L990">
        <v>91531.199999999997</v>
      </c>
      <c r="M990">
        <v>21453.9</v>
      </c>
      <c r="N990">
        <v>9773.83</v>
      </c>
      <c r="O990">
        <v>3443.06</v>
      </c>
      <c r="P990">
        <v>549.03899999999999</v>
      </c>
      <c r="Q990">
        <v>0</v>
      </c>
      <c r="R990">
        <v>399.92500000000001</v>
      </c>
    </row>
    <row r="991" spans="1:18" x14ac:dyDescent="0.2">
      <c r="A991">
        <v>985</v>
      </c>
      <c r="B991" t="s">
        <v>201</v>
      </c>
      <c r="C991">
        <v>2017</v>
      </c>
      <c r="D991">
        <v>0</v>
      </c>
      <c r="E991">
        <v>2259.9</v>
      </c>
      <c r="F991">
        <v>41524.9</v>
      </c>
      <c r="G991">
        <v>547286</v>
      </c>
      <c r="H991">
        <v>868326</v>
      </c>
      <c r="I991">
        <v>235314</v>
      </c>
      <c r="J991">
        <v>161957</v>
      </c>
      <c r="K991">
        <v>131780</v>
      </c>
      <c r="L991">
        <v>82632.899999999994</v>
      </c>
      <c r="M991">
        <v>20515.7</v>
      </c>
      <c r="N991">
        <v>1257.03</v>
      </c>
      <c r="O991">
        <v>7181.98</v>
      </c>
      <c r="P991">
        <v>0</v>
      </c>
      <c r="Q991">
        <v>727.70600000000002</v>
      </c>
      <c r="R991">
        <v>300.05799999999999</v>
      </c>
    </row>
    <row r="992" spans="1:18" x14ac:dyDescent="0.2">
      <c r="A992">
        <v>986</v>
      </c>
      <c r="B992" t="s">
        <v>201</v>
      </c>
      <c r="C992">
        <v>2017</v>
      </c>
      <c r="D992">
        <v>0</v>
      </c>
      <c r="E992">
        <v>3776.2</v>
      </c>
      <c r="F992">
        <v>27159.8</v>
      </c>
      <c r="G992">
        <v>565036</v>
      </c>
      <c r="H992">
        <v>871745</v>
      </c>
      <c r="I992">
        <v>229731</v>
      </c>
      <c r="J992">
        <v>142106</v>
      </c>
      <c r="K992">
        <v>122412</v>
      </c>
      <c r="L992">
        <v>99849.8</v>
      </c>
      <c r="M992">
        <v>16788.7</v>
      </c>
      <c r="N992">
        <v>4163.58</v>
      </c>
      <c r="O992">
        <v>13348.6</v>
      </c>
      <c r="P992">
        <v>0</v>
      </c>
      <c r="Q992">
        <v>677.72</v>
      </c>
      <c r="R992">
        <v>197.875</v>
      </c>
    </row>
    <row r="993" spans="1:18" x14ac:dyDescent="0.2">
      <c r="A993">
        <v>987</v>
      </c>
      <c r="B993" t="s">
        <v>201</v>
      </c>
      <c r="C993">
        <v>2017</v>
      </c>
      <c r="D993">
        <v>0</v>
      </c>
      <c r="E993">
        <v>4652.76</v>
      </c>
      <c r="F993">
        <v>44900.4</v>
      </c>
      <c r="G993">
        <v>530720</v>
      </c>
      <c r="H993">
        <v>853569</v>
      </c>
      <c r="I993">
        <v>243027</v>
      </c>
      <c r="J993">
        <v>139718</v>
      </c>
      <c r="K993">
        <v>131168</v>
      </c>
      <c r="L993">
        <v>107725</v>
      </c>
      <c r="M993">
        <v>21680.7</v>
      </c>
      <c r="N993">
        <v>7575.09</v>
      </c>
      <c r="O993">
        <v>4490.43</v>
      </c>
      <c r="P993">
        <v>0</v>
      </c>
      <c r="Q993">
        <v>0</v>
      </c>
      <c r="R993">
        <v>488.447</v>
      </c>
    </row>
    <row r="994" spans="1:18" x14ac:dyDescent="0.2">
      <c r="A994">
        <v>988</v>
      </c>
      <c r="B994" t="s">
        <v>201</v>
      </c>
      <c r="C994">
        <v>2017</v>
      </c>
      <c r="D994">
        <v>0</v>
      </c>
      <c r="E994">
        <v>2931.41</v>
      </c>
      <c r="F994">
        <v>25335.4</v>
      </c>
      <c r="G994">
        <v>559783</v>
      </c>
      <c r="H994">
        <v>894799</v>
      </c>
      <c r="I994">
        <v>205992</v>
      </c>
      <c r="J994">
        <v>147806</v>
      </c>
      <c r="K994">
        <v>134562</v>
      </c>
      <c r="L994">
        <v>85320.9</v>
      </c>
      <c r="M994">
        <v>18414.2</v>
      </c>
      <c r="N994">
        <v>13895</v>
      </c>
      <c r="O994">
        <v>6447.13</v>
      </c>
      <c r="P994">
        <v>0</v>
      </c>
      <c r="Q994">
        <v>0</v>
      </c>
      <c r="R994">
        <v>389.19099999999997</v>
      </c>
    </row>
    <row r="995" spans="1:18" x14ac:dyDescent="0.2">
      <c r="A995">
        <v>989</v>
      </c>
      <c r="B995" t="s">
        <v>201</v>
      </c>
      <c r="C995">
        <v>2017</v>
      </c>
      <c r="D995">
        <v>0</v>
      </c>
      <c r="E995">
        <v>2472.5300000000002</v>
      </c>
      <c r="F995">
        <v>31134.2</v>
      </c>
      <c r="G995">
        <v>528968</v>
      </c>
      <c r="H995">
        <v>915803</v>
      </c>
      <c r="I995">
        <v>229721</v>
      </c>
      <c r="J995">
        <v>137789</v>
      </c>
      <c r="K995">
        <v>119950</v>
      </c>
      <c r="L995">
        <v>92490.4</v>
      </c>
      <c r="M995">
        <v>26566.799999999999</v>
      </c>
      <c r="N995">
        <v>8945.34</v>
      </c>
      <c r="O995">
        <v>1986.75</v>
      </c>
      <c r="P995">
        <v>995.15</v>
      </c>
      <c r="Q995">
        <v>0</v>
      </c>
      <c r="R995">
        <v>0</v>
      </c>
    </row>
    <row r="996" spans="1:18" x14ac:dyDescent="0.2">
      <c r="A996">
        <v>990</v>
      </c>
      <c r="B996" t="s">
        <v>201</v>
      </c>
      <c r="C996">
        <v>2017</v>
      </c>
      <c r="D996">
        <v>0</v>
      </c>
      <c r="E996">
        <v>3221.22</v>
      </c>
      <c r="F996">
        <v>27442.2</v>
      </c>
      <c r="G996">
        <v>566647</v>
      </c>
      <c r="H996">
        <v>906292</v>
      </c>
      <c r="I996">
        <v>188692</v>
      </c>
      <c r="J996">
        <v>141140</v>
      </c>
      <c r="K996">
        <v>119331</v>
      </c>
      <c r="L996">
        <v>112377</v>
      </c>
      <c r="M996">
        <v>24851.5</v>
      </c>
      <c r="N996">
        <v>4732.6899999999996</v>
      </c>
      <c r="O996">
        <v>4707.1899999999996</v>
      </c>
      <c r="P996">
        <v>757.87699999999995</v>
      </c>
      <c r="Q996">
        <v>0</v>
      </c>
      <c r="R996">
        <v>0</v>
      </c>
    </row>
    <row r="997" spans="1:18" x14ac:dyDescent="0.2">
      <c r="A997">
        <v>991</v>
      </c>
      <c r="B997" t="s">
        <v>201</v>
      </c>
      <c r="C997">
        <v>2017</v>
      </c>
      <c r="D997">
        <v>0</v>
      </c>
      <c r="E997">
        <v>3442.38</v>
      </c>
      <c r="F997">
        <v>29224.7</v>
      </c>
      <c r="G997">
        <v>537366</v>
      </c>
      <c r="H997">
        <v>903530</v>
      </c>
      <c r="I997">
        <v>204277</v>
      </c>
      <c r="J997">
        <v>138782</v>
      </c>
      <c r="K997">
        <v>136003</v>
      </c>
      <c r="L997">
        <v>99263</v>
      </c>
      <c r="M997">
        <v>21558.1</v>
      </c>
      <c r="N997">
        <v>15512.7</v>
      </c>
      <c r="O997">
        <v>5564.94</v>
      </c>
      <c r="P997">
        <v>0</v>
      </c>
      <c r="Q997">
        <v>358.11399999999998</v>
      </c>
      <c r="R997">
        <v>0</v>
      </c>
    </row>
    <row r="998" spans="1:18" x14ac:dyDescent="0.2">
      <c r="A998">
        <v>992</v>
      </c>
      <c r="B998" t="s">
        <v>201</v>
      </c>
      <c r="C998">
        <v>2017</v>
      </c>
      <c r="D998">
        <v>0</v>
      </c>
      <c r="E998">
        <v>1647.58</v>
      </c>
      <c r="F998">
        <v>25691.1</v>
      </c>
      <c r="G998">
        <v>530132</v>
      </c>
      <c r="H998">
        <v>925031</v>
      </c>
      <c r="I998">
        <v>209808</v>
      </c>
      <c r="J998">
        <v>155165</v>
      </c>
      <c r="K998">
        <v>116840</v>
      </c>
      <c r="L998">
        <v>97486.5</v>
      </c>
      <c r="M998">
        <v>18646.8</v>
      </c>
      <c r="N998">
        <v>13346.6</v>
      </c>
      <c r="O998">
        <v>2366.79</v>
      </c>
      <c r="P998">
        <v>0</v>
      </c>
      <c r="Q998">
        <v>286.46699999999998</v>
      </c>
      <c r="R998">
        <v>276.76499999999999</v>
      </c>
    </row>
    <row r="999" spans="1:18" x14ac:dyDescent="0.2">
      <c r="A999">
        <v>993</v>
      </c>
      <c r="B999" t="s">
        <v>201</v>
      </c>
      <c r="C999">
        <v>2017</v>
      </c>
      <c r="D999">
        <v>0</v>
      </c>
      <c r="E999">
        <v>2786.5</v>
      </c>
      <c r="F999">
        <v>36226.1</v>
      </c>
      <c r="G999">
        <v>528840</v>
      </c>
      <c r="H999">
        <v>908207</v>
      </c>
      <c r="I999">
        <v>211429</v>
      </c>
      <c r="J999">
        <v>147555</v>
      </c>
      <c r="K999">
        <v>134817</v>
      </c>
      <c r="L999">
        <v>93807.6</v>
      </c>
      <c r="M999">
        <v>20176.599999999999</v>
      </c>
      <c r="N999">
        <v>4965.03</v>
      </c>
      <c r="O999">
        <v>4292.29</v>
      </c>
      <c r="P999">
        <v>0</v>
      </c>
      <c r="Q999">
        <v>312.30500000000001</v>
      </c>
      <c r="R999">
        <v>268.29599999999999</v>
      </c>
    </row>
    <row r="1000" spans="1:18" x14ac:dyDescent="0.2">
      <c r="A1000">
        <v>994</v>
      </c>
      <c r="B1000" t="s">
        <v>201</v>
      </c>
      <c r="C1000">
        <v>2017</v>
      </c>
      <c r="D1000">
        <v>0</v>
      </c>
      <c r="E1000">
        <v>1497.72</v>
      </c>
      <c r="F1000">
        <v>35393.5</v>
      </c>
      <c r="G1000">
        <v>533076</v>
      </c>
      <c r="H1000">
        <v>900467</v>
      </c>
      <c r="I1000">
        <v>224138</v>
      </c>
      <c r="J1000">
        <v>132950</v>
      </c>
      <c r="K1000">
        <v>127856</v>
      </c>
      <c r="L1000">
        <v>96430.8</v>
      </c>
      <c r="M1000">
        <v>14161.3</v>
      </c>
      <c r="N1000">
        <v>10306</v>
      </c>
      <c r="O1000">
        <v>10148.4</v>
      </c>
      <c r="P1000">
        <v>0</v>
      </c>
      <c r="Q1000">
        <v>0</v>
      </c>
      <c r="R1000">
        <v>0</v>
      </c>
    </row>
    <row r="1001" spans="1:18" x14ac:dyDescent="0.2">
      <c r="A1001">
        <v>995</v>
      </c>
      <c r="B1001" t="s">
        <v>201</v>
      </c>
      <c r="C1001">
        <v>2017</v>
      </c>
      <c r="D1001">
        <v>0</v>
      </c>
      <c r="E1001">
        <v>533.72400000000005</v>
      </c>
      <c r="F1001">
        <v>24760.3</v>
      </c>
      <c r="G1001">
        <v>575093</v>
      </c>
      <c r="H1001">
        <v>900539</v>
      </c>
      <c r="I1001">
        <v>206488</v>
      </c>
      <c r="J1001">
        <v>144889</v>
      </c>
      <c r="K1001">
        <v>122244</v>
      </c>
      <c r="L1001">
        <v>76715.199999999997</v>
      </c>
      <c r="M1001">
        <v>27753.599999999999</v>
      </c>
      <c r="N1001">
        <v>9335.34</v>
      </c>
      <c r="O1001">
        <v>3927.03</v>
      </c>
      <c r="P1001">
        <v>0</v>
      </c>
      <c r="Q1001">
        <v>0</v>
      </c>
      <c r="R1001">
        <v>214.63399999999999</v>
      </c>
    </row>
    <row r="1002" spans="1:18" x14ac:dyDescent="0.2">
      <c r="A1002">
        <v>996</v>
      </c>
      <c r="B1002" t="s">
        <v>201</v>
      </c>
      <c r="C1002">
        <v>2017</v>
      </c>
      <c r="D1002">
        <v>0</v>
      </c>
      <c r="E1002">
        <v>916.79499999999996</v>
      </c>
      <c r="F1002">
        <v>34681.599999999999</v>
      </c>
      <c r="G1002">
        <v>520351</v>
      </c>
      <c r="H1002">
        <v>888074</v>
      </c>
      <c r="I1002">
        <v>237765</v>
      </c>
      <c r="J1002">
        <v>149720</v>
      </c>
      <c r="K1002">
        <v>129459</v>
      </c>
      <c r="L1002">
        <v>89798.7</v>
      </c>
      <c r="M1002">
        <v>21467.4</v>
      </c>
      <c r="N1002">
        <v>5571.16</v>
      </c>
      <c r="O1002">
        <v>9167.48</v>
      </c>
      <c r="P1002">
        <v>1373.09</v>
      </c>
      <c r="Q1002">
        <v>0</v>
      </c>
      <c r="R1002">
        <v>84.252399999999994</v>
      </c>
    </row>
    <row r="1003" spans="1:18" x14ac:dyDescent="0.2">
      <c r="A1003">
        <v>997</v>
      </c>
      <c r="B1003" t="s">
        <v>201</v>
      </c>
      <c r="C1003">
        <v>2017</v>
      </c>
      <c r="D1003">
        <v>0</v>
      </c>
      <c r="E1003">
        <v>2585.1799999999998</v>
      </c>
      <c r="F1003">
        <v>38123</v>
      </c>
      <c r="G1003">
        <v>535390</v>
      </c>
      <c r="H1003">
        <v>898698</v>
      </c>
      <c r="I1003">
        <v>218158</v>
      </c>
      <c r="J1003">
        <v>150001</v>
      </c>
      <c r="K1003">
        <v>132180</v>
      </c>
      <c r="L1003">
        <v>92081.1</v>
      </c>
      <c r="M1003">
        <v>19767.400000000001</v>
      </c>
      <c r="N1003">
        <v>9514.83</v>
      </c>
      <c r="O1003">
        <v>5458.64</v>
      </c>
      <c r="P1003">
        <v>0</v>
      </c>
      <c r="Q1003">
        <v>364.11</v>
      </c>
      <c r="R1003">
        <v>425.56099999999998</v>
      </c>
    </row>
    <row r="1004" spans="1:18" x14ac:dyDescent="0.2">
      <c r="A1004">
        <v>998</v>
      </c>
      <c r="B1004" t="s">
        <v>201</v>
      </c>
      <c r="C1004">
        <v>2017</v>
      </c>
      <c r="D1004">
        <v>0</v>
      </c>
      <c r="E1004">
        <v>55.373199999999997</v>
      </c>
      <c r="F1004">
        <v>28095</v>
      </c>
      <c r="G1004">
        <v>574823</v>
      </c>
      <c r="H1004">
        <v>883528</v>
      </c>
      <c r="I1004">
        <v>220940</v>
      </c>
      <c r="J1004">
        <v>132351</v>
      </c>
      <c r="K1004">
        <v>128851</v>
      </c>
      <c r="L1004">
        <v>88643.8</v>
      </c>
      <c r="M1004">
        <v>20536.3</v>
      </c>
      <c r="N1004">
        <v>11871.4</v>
      </c>
      <c r="O1004">
        <v>6347.8</v>
      </c>
      <c r="P1004">
        <v>457.06599999999997</v>
      </c>
      <c r="Q1004">
        <v>625.93299999999999</v>
      </c>
      <c r="R1004">
        <v>0</v>
      </c>
    </row>
    <row r="1005" spans="1:18" x14ac:dyDescent="0.2">
      <c r="A1005">
        <v>999</v>
      </c>
      <c r="B1005" t="s">
        <v>201</v>
      </c>
      <c r="C1005">
        <v>2017</v>
      </c>
      <c r="D1005">
        <v>0</v>
      </c>
      <c r="E1005">
        <v>15.785399999999999</v>
      </c>
      <c r="F1005">
        <v>37272.6</v>
      </c>
      <c r="G1005">
        <v>537319</v>
      </c>
      <c r="H1005">
        <v>908005</v>
      </c>
      <c r="I1005">
        <v>195074</v>
      </c>
      <c r="J1005">
        <v>148843</v>
      </c>
      <c r="K1005">
        <v>132332</v>
      </c>
      <c r="L1005">
        <v>113591</v>
      </c>
      <c r="M1005">
        <v>12044.8</v>
      </c>
      <c r="N1005">
        <v>5527</v>
      </c>
      <c r="O1005">
        <v>6161.4</v>
      </c>
      <c r="P1005">
        <v>0</v>
      </c>
      <c r="Q1005">
        <v>380.18599999999998</v>
      </c>
      <c r="R1005">
        <v>0</v>
      </c>
    </row>
    <row r="1006" spans="1:18" x14ac:dyDescent="0.2">
      <c r="A1006">
        <v>1000</v>
      </c>
      <c r="B1006" t="s">
        <v>201</v>
      </c>
      <c r="C1006">
        <v>2017</v>
      </c>
      <c r="D1006">
        <v>0</v>
      </c>
      <c r="E1006">
        <v>67.648200000000003</v>
      </c>
      <c r="F1006">
        <v>23754.6</v>
      </c>
      <c r="G1006">
        <v>540184</v>
      </c>
      <c r="H1006">
        <v>903935</v>
      </c>
      <c r="I1006">
        <v>213018</v>
      </c>
      <c r="J1006">
        <v>152739</v>
      </c>
      <c r="K1006">
        <v>133563</v>
      </c>
      <c r="L1006">
        <v>89698.9</v>
      </c>
      <c r="M1006">
        <v>25875.200000000001</v>
      </c>
      <c r="N1006">
        <v>7644.15</v>
      </c>
      <c r="O1006">
        <v>6040.35</v>
      </c>
      <c r="P1006">
        <v>559.01099999999997</v>
      </c>
      <c r="Q1006">
        <v>0</v>
      </c>
      <c r="R1006">
        <v>337.70800000000003</v>
      </c>
    </row>
    <row r="1007" spans="1:18" x14ac:dyDescent="0.2">
      <c r="A1007">
        <v>1</v>
      </c>
      <c r="B1007" t="s">
        <v>201</v>
      </c>
      <c r="C1007">
        <v>2017</v>
      </c>
      <c r="D1007">
        <v>0</v>
      </c>
      <c r="E1007">
        <v>2403.1799999999998</v>
      </c>
      <c r="F1007">
        <v>31037.1</v>
      </c>
      <c r="G1007">
        <v>553685</v>
      </c>
      <c r="H1007">
        <v>893323</v>
      </c>
      <c r="I1007">
        <v>213264</v>
      </c>
      <c r="J1007">
        <v>148809</v>
      </c>
      <c r="K1007">
        <v>122051</v>
      </c>
      <c r="L1007">
        <v>97055.9</v>
      </c>
      <c r="M1007">
        <v>21442.9</v>
      </c>
      <c r="N1007">
        <v>8984.23</v>
      </c>
      <c r="O1007">
        <v>7824.35</v>
      </c>
      <c r="P1007">
        <v>497.56200000000001</v>
      </c>
      <c r="Q1007">
        <v>333.96300000000002</v>
      </c>
      <c r="R1007">
        <v>200.017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workbookViewId="0">
      <selection activeCell="O27" sqref="O27"/>
    </sheetView>
  </sheetViews>
  <sheetFormatPr baseColWidth="10" defaultColWidth="11" defaultRowHeight="16" x14ac:dyDescent="0.2"/>
  <sheetData>
    <row r="1" spans="1:15" x14ac:dyDescent="0.2">
      <c r="B1" t="s">
        <v>177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 x14ac:dyDescent="0.2">
      <c r="A2">
        <v>1</v>
      </c>
      <c r="B2">
        <v>1991</v>
      </c>
      <c r="C2">
        <v>7.5588171645744898E-2</v>
      </c>
      <c r="D2">
        <v>5.0464292241041299E-2</v>
      </c>
      <c r="E2">
        <v>1.83804307618705E-2</v>
      </c>
      <c r="F2">
        <v>1.7961679113984299E-2</v>
      </c>
      <c r="G2">
        <v>1.62745655404101E-2</v>
      </c>
      <c r="H2">
        <v>2.9074366104374399E-2</v>
      </c>
      <c r="I2">
        <v>1.58154075253382E-2</v>
      </c>
      <c r="J2">
        <v>4.2468921518562103E-2</v>
      </c>
      <c r="K2">
        <v>2.55371692002168E-2</v>
      </c>
      <c r="L2">
        <v>4.9329943915124998E-2</v>
      </c>
      <c r="M2">
        <v>2.4113848690886602E-2</v>
      </c>
      <c r="N2">
        <v>6.0470403037110897E-2</v>
      </c>
      <c r="O2">
        <v>3.4002590430806903E-2</v>
      </c>
    </row>
    <row r="3" spans="1:15" x14ac:dyDescent="0.2">
      <c r="A3">
        <v>2</v>
      </c>
      <c r="B3">
        <v>1992</v>
      </c>
      <c r="C3">
        <v>3.30498561362201E-2</v>
      </c>
      <c r="D3">
        <v>3.84591011002701E-2</v>
      </c>
      <c r="E3">
        <v>4.6341701257924597E-2</v>
      </c>
      <c r="F3">
        <v>4.9586145363306099E-2</v>
      </c>
      <c r="G3">
        <v>2.4494164810270801E-2</v>
      </c>
      <c r="H3">
        <v>1.95975128792782E-2</v>
      </c>
      <c r="I3">
        <v>2.8257098443913602E-2</v>
      </c>
      <c r="J3">
        <v>2.3454099085306799E-2</v>
      </c>
      <c r="K3">
        <v>3.3391722877179099E-2</v>
      </c>
      <c r="L3">
        <v>3.3942410208955699E-2</v>
      </c>
      <c r="M3">
        <v>8.2678901230537796E-2</v>
      </c>
      <c r="N3">
        <v>4.7082671931129902E-2</v>
      </c>
      <c r="O3">
        <v>4.9061477238097499E-2</v>
      </c>
    </row>
    <row r="4" spans="1:15" x14ac:dyDescent="0.2">
      <c r="A4">
        <v>3</v>
      </c>
      <c r="B4">
        <v>1993</v>
      </c>
      <c r="C4">
        <v>1.4614235216462899E-2</v>
      </c>
      <c r="D4">
        <v>5.5197669941054002E-3</v>
      </c>
      <c r="E4">
        <v>2.4229509465237799E-2</v>
      </c>
      <c r="F4">
        <v>4.6163948412566401E-2</v>
      </c>
      <c r="G4">
        <v>5.3572392575828597E-2</v>
      </c>
      <c r="H4">
        <v>3.6371323542400899E-2</v>
      </c>
      <c r="I4">
        <v>2.0248596015823499E-2</v>
      </c>
      <c r="J4">
        <v>3.0236692397266899E-2</v>
      </c>
      <c r="K4">
        <v>3.2529205634366599E-2</v>
      </c>
      <c r="L4">
        <v>4.6164049514441002E-2</v>
      </c>
      <c r="M4">
        <v>5.2285784870028502E-2</v>
      </c>
      <c r="N4">
        <v>8.3297293298624203E-2</v>
      </c>
      <c r="O4">
        <v>5.0661754772679403E-2</v>
      </c>
    </row>
    <row r="5" spans="1:15" x14ac:dyDescent="0.2">
      <c r="A5">
        <v>4</v>
      </c>
      <c r="B5">
        <v>1994</v>
      </c>
      <c r="C5">
        <v>7.6165014834871897E-2</v>
      </c>
      <c r="D5">
        <v>1.8400821299677399E-2</v>
      </c>
      <c r="E5">
        <v>8.8443304763756794E-3</v>
      </c>
      <c r="F5">
        <v>2.2769327363889098E-2</v>
      </c>
      <c r="G5">
        <v>6.2419114990425503E-2</v>
      </c>
      <c r="H5">
        <v>0.10670540354956</v>
      </c>
      <c r="I5">
        <v>5.12006254925019E-2</v>
      </c>
      <c r="J5">
        <v>4.4565674100739298E-2</v>
      </c>
      <c r="K5">
        <v>4.6500529100950497E-2</v>
      </c>
      <c r="L5">
        <v>4.0833674877147098E-2</v>
      </c>
      <c r="M5">
        <v>5.6349090926584501E-2</v>
      </c>
      <c r="N5">
        <v>0.10277132887594</v>
      </c>
      <c r="O5">
        <v>6.8300182365046494E-2</v>
      </c>
    </row>
    <row r="6" spans="1:15" x14ac:dyDescent="0.2">
      <c r="A6">
        <v>5</v>
      </c>
      <c r="B6">
        <v>1995</v>
      </c>
      <c r="C6">
        <v>4.6640656836702099E-2</v>
      </c>
      <c r="D6">
        <v>3.52169836930653E-2</v>
      </c>
      <c r="E6">
        <v>1.75315280382837E-2</v>
      </c>
      <c r="F6">
        <v>9.6611402804285193E-3</v>
      </c>
      <c r="G6">
        <v>2.1866637734966499E-2</v>
      </c>
      <c r="H6">
        <v>3.4571544851650503E-2</v>
      </c>
      <c r="I6">
        <v>6.68070148681984E-2</v>
      </c>
      <c r="J6">
        <v>6.6119758158877495E-2</v>
      </c>
      <c r="K6">
        <v>3.9439413208648903E-2</v>
      </c>
      <c r="L6">
        <v>8.8442931898592606E-2</v>
      </c>
      <c r="M6">
        <v>4.7046609247367803E-2</v>
      </c>
      <c r="N6">
        <v>0.32412102452413499</v>
      </c>
      <c r="O6">
        <v>9.5629048674107597E-2</v>
      </c>
    </row>
    <row r="7" spans="1:15" x14ac:dyDescent="0.2">
      <c r="A7">
        <v>6</v>
      </c>
      <c r="B7">
        <v>1996</v>
      </c>
      <c r="C7">
        <v>7.9050293171639294E-2</v>
      </c>
      <c r="D7">
        <v>7.6072909899278895E-2</v>
      </c>
      <c r="E7">
        <v>3.26591168118575E-2</v>
      </c>
      <c r="F7">
        <v>1.7529618432767902E-2</v>
      </c>
      <c r="G7">
        <v>1.0393118722032701E-2</v>
      </c>
      <c r="H7">
        <v>1.8409312510093E-2</v>
      </c>
      <c r="I7">
        <v>3.3839634158886703E-2</v>
      </c>
      <c r="J7">
        <v>4.9302724033500799E-2</v>
      </c>
      <c r="K7">
        <v>0.105989122046745</v>
      </c>
      <c r="L7">
        <v>7.7860497364402703E-2</v>
      </c>
      <c r="M7">
        <v>6.6372144265144206E-2</v>
      </c>
      <c r="N7">
        <v>4.1591678133976101E-2</v>
      </c>
      <c r="O7">
        <v>0.13853004844674599</v>
      </c>
    </row>
    <row r="8" spans="1:15" x14ac:dyDescent="0.2">
      <c r="A8">
        <v>7</v>
      </c>
      <c r="B8">
        <v>1997</v>
      </c>
      <c r="C8">
        <v>8.1679462203359504E-2</v>
      </c>
      <c r="D8">
        <v>2.38613211436631E-2</v>
      </c>
      <c r="E8">
        <v>1.43705794896824E-2</v>
      </c>
      <c r="F8">
        <v>1.6597037221661601E-2</v>
      </c>
      <c r="G8">
        <v>1.51453839870258E-2</v>
      </c>
      <c r="H8">
        <v>1.7972344398732399E-2</v>
      </c>
      <c r="I8">
        <v>3.1423905855705599E-2</v>
      </c>
      <c r="J8">
        <v>5.4864464724317802E-2</v>
      </c>
      <c r="K8">
        <v>0.101301823945543</v>
      </c>
      <c r="L8">
        <v>7.4587394572668594E-2</v>
      </c>
      <c r="M8">
        <v>0.142647654931368</v>
      </c>
      <c r="N8">
        <v>7.5128686622019103E-2</v>
      </c>
      <c r="O8">
        <v>6.09702754098667E-2</v>
      </c>
    </row>
    <row r="9" spans="1:15" x14ac:dyDescent="0.2">
      <c r="A9">
        <v>8</v>
      </c>
      <c r="B9">
        <v>1998</v>
      </c>
      <c r="C9">
        <v>6.2734160697137206E-2</v>
      </c>
      <c r="D9">
        <v>5.72613408712161E-2</v>
      </c>
      <c r="E9">
        <v>3.2762441605053497E-2</v>
      </c>
      <c r="F9">
        <v>1.1928722207008999E-2</v>
      </c>
      <c r="G9">
        <v>2.64477212182311E-2</v>
      </c>
      <c r="H9">
        <v>2.7749376598832101E-2</v>
      </c>
      <c r="I9">
        <v>2.01704321974321E-2</v>
      </c>
      <c r="J9">
        <v>4.7340963766217402E-2</v>
      </c>
      <c r="K9">
        <v>7.7047099513142495E-2</v>
      </c>
      <c r="L9">
        <v>9.9439274371784195E-2</v>
      </c>
      <c r="M9">
        <v>0.124587358522422</v>
      </c>
      <c r="N9">
        <v>0.12588277751855001</v>
      </c>
      <c r="O9">
        <v>0.108557061073148</v>
      </c>
    </row>
    <row r="10" spans="1:15" x14ac:dyDescent="0.2">
      <c r="A10">
        <v>9</v>
      </c>
      <c r="B10">
        <v>1999</v>
      </c>
      <c r="C10">
        <v>1.10425847383024E-2</v>
      </c>
      <c r="D10">
        <v>1.3347593781220499E-2</v>
      </c>
      <c r="E10">
        <v>2.0156972188789E-2</v>
      </c>
      <c r="F10">
        <v>1.8273894583532499E-2</v>
      </c>
      <c r="G10">
        <v>8.0534326027906292E-3</v>
      </c>
      <c r="H10">
        <v>2.3008998428918102E-2</v>
      </c>
      <c r="I10">
        <v>3.16080549378586E-2</v>
      </c>
      <c r="J10">
        <v>3.6290754645828198E-2</v>
      </c>
      <c r="K10">
        <v>0.12767485789539901</v>
      </c>
      <c r="L10">
        <v>0.123525514195389</v>
      </c>
      <c r="M10">
        <v>0.45873023179835598</v>
      </c>
      <c r="N10">
        <v>1.09988648424535</v>
      </c>
      <c r="O10">
        <v>0.23656394284148399</v>
      </c>
    </row>
    <row r="11" spans="1:15" x14ac:dyDescent="0.2">
      <c r="A11">
        <v>10</v>
      </c>
      <c r="B11">
        <v>2000</v>
      </c>
      <c r="C11">
        <v>3.7344705009383201E-2</v>
      </c>
      <c r="D11">
        <v>1.0229631247042599E-2</v>
      </c>
      <c r="E11">
        <v>1.0227266179604099E-2</v>
      </c>
      <c r="F11">
        <v>2.09779626418637E-2</v>
      </c>
      <c r="G11">
        <v>1.54808589707693E-2</v>
      </c>
      <c r="H11">
        <v>1.0456734238777E-2</v>
      </c>
      <c r="I11">
        <v>2.7030357035321199E-2</v>
      </c>
      <c r="J11">
        <v>5.5705709999532803E-2</v>
      </c>
      <c r="K11">
        <v>4.0987078409470197E-2</v>
      </c>
      <c r="L11">
        <v>9.71324927238994E-2</v>
      </c>
      <c r="M11">
        <v>0.46990570101843399</v>
      </c>
      <c r="N11">
        <v>0.67147834985342802</v>
      </c>
      <c r="O11">
        <v>0.35842296968967102</v>
      </c>
    </row>
    <row r="12" spans="1:15" x14ac:dyDescent="0.2">
      <c r="A12">
        <v>11</v>
      </c>
      <c r="B12">
        <v>2001</v>
      </c>
      <c r="C12">
        <v>4.3397390856390397E-2</v>
      </c>
      <c r="D12">
        <v>2.8808489868922E-2</v>
      </c>
      <c r="E12">
        <v>1.19917935987686E-2</v>
      </c>
      <c r="F12">
        <v>1.4967749042830601E-2</v>
      </c>
      <c r="G12">
        <v>2.82555396929383E-2</v>
      </c>
      <c r="H12">
        <v>2.4332199896008402E-2</v>
      </c>
      <c r="I12">
        <v>1.79294000799738E-2</v>
      </c>
      <c r="J12">
        <v>4.41405233343923E-2</v>
      </c>
      <c r="K12">
        <v>4.8726870645605498E-2</v>
      </c>
      <c r="L12">
        <v>6.1518346493894302E-2</v>
      </c>
      <c r="M12">
        <v>8.9163064868212696E-2</v>
      </c>
      <c r="N12">
        <v>9.8316906763388598E-2</v>
      </c>
      <c r="O12">
        <v>0.31762547403438202</v>
      </c>
    </row>
    <row r="13" spans="1:15" x14ac:dyDescent="0.2">
      <c r="A13">
        <v>12</v>
      </c>
      <c r="B13">
        <v>2002</v>
      </c>
      <c r="C13">
        <v>3.5426560755309602E-2</v>
      </c>
      <c r="D13">
        <v>1.66920599573523E-2</v>
      </c>
      <c r="E13">
        <v>1.72578847880402E-2</v>
      </c>
      <c r="F13">
        <v>9.5315917846153994E-3</v>
      </c>
      <c r="G13">
        <v>1.4402636859759999E-2</v>
      </c>
      <c r="H13">
        <v>2.46189700186705E-2</v>
      </c>
      <c r="I13">
        <v>2.8755975147974601E-2</v>
      </c>
      <c r="J13">
        <v>2.4943872047304E-2</v>
      </c>
      <c r="K13">
        <v>4.4934297920012099E-2</v>
      </c>
      <c r="L13">
        <v>4.5337089781149302E-2</v>
      </c>
      <c r="M13">
        <v>6.4347283010021905E-2</v>
      </c>
      <c r="N13">
        <v>0.25212497973766601</v>
      </c>
      <c r="O13">
        <v>0.15864809213901901</v>
      </c>
    </row>
    <row r="14" spans="1:15" x14ac:dyDescent="0.2">
      <c r="A14">
        <v>13</v>
      </c>
      <c r="B14">
        <v>2003</v>
      </c>
      <c r="C14">
        <v>9.9774836861059608E-3</v>
      </c>
      <c r="D14">
        <v>1.87275001847312E-2</v>
      </c>
      <c r="E14">
        <v>1.35110651523294E-2</v>
      </c>
      <c r="F14">
        <v>1.4184782619141099E-2</v>
      </c>
      <c r="G14">
        <v>1.25465091649564E-2</v>
      </c>
      <c r="H14">
        <v>2.0339342692305001E-2</v>
      </c>
      <c r="I14">
        <v>3.3654422458110303E-2</v>
      </c>
      <c r="J14">
        <v>4.7138584753977003E-2</v>
      </c>
      <c r="K14">
        <v>4.4327840915773201E-2</v>
      </c>
      <c r="L14">
        <v>5.4202311523881601E-2</v>
      </c>
      <c r="M14">
        <v>0.100289945061771</v>
      </c>
      <c r="N14">
        <v>0.204363784477854</v>
      </c>
      <c r="O14">
        <v>0.132091459381278</v>
      </c>
    </row>
    <row r="15" spans="1:15" x14ac:dyDescent="0.2">
      <c r="A15">
        <v>14</v>
      </c>
      <c r="B15">
        <v>2004</v>
      </c>
      <c r="C15">
        <v>4.0921553707951801E-2</v>
      </c>
      <c r="D15">
        <v>9.0116632918416893E-3</v>
      </c>
      <c r="E15">
        <v>1.26916800127513E-2</v>
      </c>
      <c r="F15">
        <v>1.9879416967664501E-2</v>
      </c>
      <c r="G15">
        <v>1.7398984468175199E-2</v>
      </c>
      <c r="H15">
        <v>1.82172118007786E-2</v>
      </c>
      <c r="I15">
        <v>2.9494343801413001E-2</v>
      </c>
      <c r="J15">
        <v>6.6090635214002699E-2</v>
      </c>
      <c r="K15">
        <v>5.4269690935885101E-2</v>
      </c>
      <c r="L15">
        <v>4.6336640461638101E-2</v>
      </c>
      <c r="M15">
        <v>0.103884355461568</v>
      </c>
      <c r="N15">
        <v>0.12834981432814299</v>
      </c>
      <c r="O15">
        <v>7.41064747684506E-2</v>
      </c>
    </row>
    <row r="16" spans="1:15" x14ac:dyDescent="0.2">
      <c r="A16">
        <v>15</v>
      </c>
      <c r="B16">
        <v>2005</v>
      </c>
      <c r="C16">
        <v>4.8497324908866601E-2</v>
      </c>
      <c r="D16">
        <v>1.10602382529281E-2</v>
      </c>
      <c r="E16">
        <v>7.7326430466833299E-3</v>
      </c>
      <c r="F16">
        <v>1.08395583267162E-2</v>
      </c>
      <c r="G16">
        <v>2.038688255407E-2</v>
      </c>
      <c r="H16">
        <v>3.0253073647540499E-2</v>
      </c>
      <c r="I16">
        <v>2.6681531569751001E-2</v>
      </c>
      <c r="J16">
        <v>4.8645449588403999E-2</v>
      </c>
      <c r="K16">
        <v>7.17571153776628E-2</v>
      </c>
      <c r="L16">
        <v>5.4743589783393699E-2</v>
      </c>
      <c r="M16">
        <v>0.21625123389225301</v>
      </c>
      <c r="N16">
        <v>0.22578753085081099</v>
      </c>
      <c r="O16">
        <v>0.242734348872018</v>
      </c>
    </row>
    <row r="17" spans="1:15" x14ac:dyDescent="0.2">
      <c r="A17">
        <v>16</v>
      </c>
      <c r="B17">
        <v>2006</v>
      </c>
      <c r="C17">
        <v>4.4002959408999197E-2</v>
      </c>
      <c r="D17">
        <v>1.56497987185409E-2</v>
      </c>
      <c r="E17">
        <v>9.3959671716078198E-3</v>
      </c>
      <c r="F17">
        <v>9.7401891461073899E-3</v>
      </c>
      <c r="G17">
        <v>1.47235797646339E-2</v>
      </c>
      <c r="H17">
        <v>2.55603800527507E-2</v>
      </c>
      <c r="I17">
        <v>3.2468224700245102E-2</v>
      </c>
      <c r="J17">
        <v>3.2076719725459002E-2</v>
      </c>
      <c r="K17">
        <v>8.0931666090286597E-2</v>
      </c>
      <c r="L17">
        <v>0.105821616550065</v>
      </c>
      <c r="M17">
        <v>8.7460052237566796E-2</v>
      </c>
      <c r="N17">
        <v>0.108207447795946</v>
      </c>
      <c r="O17">
        <v>8.3763367826602805E-2</v>
      </c>
    </row>
    <row r="18" spans="1:15" x14ac:dyDescent="0.2">
      <c r="A18">
        <v>17</v>
      </c>
      <c r="B18">
        <v>2007</v>
      </c>
      <c r="C18">
        <v>2.73007346020432E-2</v>
      </c>
      <c r="D18">
        <v>1.9776753025327901E-2</v>
      </c>
      <c r="E18">
        <v>9.7735697191994406E-3</v>
      </c>
      <c r="F18">
        <v>8.5042582027380405E-3</v>
      </c>
      <c r="G18">
        <v>1.2761293027271E-2</v>
      </c>
      <c r="H18">
        <v>1.8974145156320201E-2</v>
      </c>
      <c r="I18">
        <v>3.3387088321371203E-2</v>
      </c>
      <c r="J18">
        <v>4.3933788395249702E-2</v>
      </c>
      <c r="K18">
        <v>4.3495082729085997E-2</v>
      </c>
      <c r="L18">
        <v>7.6955511010005195E-2</v>
      </c>
      <c r="M18">
        <v>0.104173400190961</v>
      </c>
      <c r="N18">
        <v>6.66792527531887E-2</v>
      </c>
      <c r="O18">
        <v>5.7390789153461699E-2</v>
      </c>
    </row>
    <row r="19" spans="1:15" x14ac:dyDescent="0.2">
      <c r="A19">
        <v>18</v>
      </c>
      <c r="B19">
        <v>2008</v>
      </c>
      <c r="C19">
        <v>3.1854468258568198E-2</v>
      </c>
      <c r="D19">
        <v>2.1898839204716702E-2</v>
      </c>
      <c r="E19">
        <v>1.5483950007033599E-2</v>
      </c>
      <c r="F19">
        <v>9.2157927415462606E-3</v>
      </c>
      <c r="G19">
        <v>1.28637411745577E-2</v>
      </c>
      <c r="H19">
        <v>1.7578923037438798E-2</v>
      </c>
      <c r="I19">
        <v>2.34397516448158E-2</v>
      </c>
      <c r="J19">
        <v>5.4019122333757101E-2</v>
      </c>
      <c r="K19">
        <v>6.1813720066385802E-2</v>
      </c>
      <c r="L19">
        <v>5.6802481137598698E-2</v>
      </c>
      <c r="M19">
        <v>5.1621674805877198E-2</v>
      </c>
      <c r="N19">
        <v>0.120275910764731</v>
      </c>
      <c r="O19">
        <v>6.3453628701296394E-2</v>
      </c>
    </row>
    <row r="20" spans="1:15" x14ac:dyDescent="0.2">
      <c r="A20">
        <v>19</v>
      </c>
      <c r="B20">
        <v>2009</v>
      </c>
      <c r="C20">
        <v>1.6492688255648199E-2</v>
      </c>
      <c r="D20">
        <v>1.70532025162894E-2</v>
      </c>
      <c r="E20">
        <v>3.6669683800925001E-2</v>
      </c>
      <c r="F20">
        <v>1.9630534576719198E-2</v>
      </c>
      <c r="G20">
        <v>1.8388253193845499E-2</v>
      </c>
      <c r="H20">
        <v>2.3170250742712901E-2</v>
      </c>
      <c r="I20">
        <v>2.7078425056006598E-2</v>
      </c>
      <c r="J20">
        <v>3.6822436713582402E-2</v>
      </c>
      <c r="K20">
        <v>7.3017181210096704E-2</v>
      </c>
      <c r="L20">
        <v>6.3842492834459599E-2</v>
      </c>
      <c r="M20">
        <v>4.9655552325781102E-2</v>
      </c>
      <c r="N20">
        <v>0.15174442441153299</v>
      </c>
      <c r="O20">
        <v>3.98213288077547E-2</v>
      </c>
    </row>
    <row r="21" spans="1:15" x14ac:dyDescent="0.2">
      <c r="A21">
        <v>20</v>
      </c>
      <c r="B21">
        <v>2010</v>
      </c>
      <c r="C21">
        <v>6.7679693853455902E-2</v>
      </c>
      <c r="D21">
        <v>6.6037595037283098E-3</v>
      </c>
      <c r="E21">
        <v>1.41897627282865E-2</v>
      </c>
      <c r="F21">
        <v>3.4994711058448598E-2</v>
      </c>
      <c r="G21">
        <v>2.68467651830573E-2</v>
      </c>
      <c r="H21">
        <v>2.8750806020569699E-2</v>
      </c>
      <c r="I21">
        <v>2.5375355902942601E-2</v>
      </c>
      <c r="J21">
        <v>3.01526903749628E-2</v>
      </c>
      <c r="K21">
        <v>4.4512711030466202E-2</v>
      </c>
      <c r="L21">
        <v>4.5253257896790203E-2</v>
      </c>
      <c r="M21">
        <v>6.4411769813325595E-2</v>
      </c>
      <c r="N21">
        <v>6.05840953128476E-2</v>
      </c>
      <c r="O21">
        <v>5.3155568100674101E-2</v>
      </c>
    </row>
    <row r="22" spans="1:15" x14ac:dyDescent="0.2">
      <c r="A22">
        <v>21</v>
      </c>
      <c r="B22">
        <v>2011</v>
      </c>
      <c r="C22">
        <v>1.8003096276338001E-2</v>
      </c>
      <c r="D22">
        <v>2.4970221883161701E-2</v>
      </c>
      <c r="E22">
        <v>6.6021897083639296E-3</v>
      </c>
      <c r="F22">
        <v>1.3078779451835901E-2</v>
      </c>
      <c r="G22">
        <v>3.0975717385989299E-2</v>
      </c>
      <c r="H22">
        <v>3.3466167218999199E-2</v>
      </c>
      <c r="I22">
        <v>3.7041247455655402E-2</v>
      </c>
      <c r="J22">
        <v>3.4379012776366201E-2</v>
      </c>
      <c r="K22">
        <v>3.8694924541385303E-2</v>
      </c>
      <c r="L22">
        <v>5.5433492238355003E-2</v>
      </c>
      <c r="M22">
        <v>0.14532341943120999</v>
      </c>
      <c r="N22">
        <v>8.3262427771468694E-2</v>
      </c>
      <c r="O22">
        <v>9.1984743797274005E-2</v>
      </c>
    </row>
    <row r="23" spans="1:15" x14ac:dyDescent="0.2">
      <c r="A23">
        <v>22</v>
      </c>
      <c r="B23">
        <v>2012</v>
      </c>
      <c r="C23">
        <v>2.9802721002286502E-2</v>
      </c>
      <c r="D23">
        <v>5.9915728202497801E-3</v>
      </c>
      <c r="E23">
        <v>2.4080689338577099E-2</v>
      </c>
      <c r="F23">
        <v>9.7889140090049506E-3</v>
      </c>
      <c r="G23">
        <v>2.1995257936764101E-2</v>
      </c>
      <c r="H23">
        <v>4.5337328735918503E-2</v>
      </c>
      <c r="I23">
        <v>6.2577919688252603E-2</v>
      </c>
      <c r="J23">
        <v>7.1379619231113106E-2</v>
      </c>
      <c r="K23">
        <v>5.5211959255576197E-2</v>
      </c>
      <c r="L23">
        <v>6.1465172087808502E-2</v>
      </c>
      <c r="M23">
        <v>8.15026470105919E-2</v>
      </c>
      <c r="N23">
        <v>0.10950261289392101</v>
      </c>
      <c r="O23">
        <v>0.22499642345565801</v>
      </c>
    </row>
    <row r="24" spans="1:15" x14ac:dyDescent="0.2">
      <c r="A24">
        <v>23</v>
      </c>
      <c r="B24">
        <v>2013</v>
      </c>
      <c r="C24">
        <v>2.9803230722612001E-2</v>
      </c>
      <c r="D24">
        <v>1.1724773578305999E-2</v>
      </c>
      <c r="E24">
        <v>6.8915790820404397E-3</v>
      </c>
      <c r="F24">
        <v>2.43056523774022E-2</v>
      </c>
      <c r="G24">
        <v>2.1791637362903502E-2</v>
      </c>
      <c r="H24">
        <v>2.92463042388873E-2</v>
      </c>
      <c r="I24">
        <v>5.2085575641267097E-2</v>
      </c>
      <c r="J24">
        <v>5.5342062037844302E-2</v>
      </c>
      <c r="K24">
        <v>5.6521925475953097E-2</v>
      </c>
      <c r="L24">
        <v>5.8790324245974197E-2</v>
      </c>
      <c r="M24">
        <v>6.9328777902780206E-2</v>
      </c>
      <c r="N24">
        <v>0.10466009853824799</v>
      </c>
      <c r="O24">
        <v>6.5411314581820798E-2</v>
      </c>
    </row>
    <row r="25" spans="1:15" x14ac:dyDescent="0.2">
      <c r="A25">
        <v>24</v>
      </c>
      <c r="B25">
        <v>2014</v>
      </c>
      <c r="C25">
        <v>5.4970774604178402E-2</v>
      </c>
      <c r="D25">
        <v>1.7109280304156E-2</v>
      </c>
      <c r="E25">
        <v>1.0758288968274901E-2</v>
      </c>
      <c r="F25">
        <v>6.6877601803631602E-3</v>
      </c>
      <c r="G25">
        <v>1.6911806517009E-2</v>
      </c>
      <c r="H25">
        <v>2.3618581736179801E-2</v>
      </c>
      <c r="I25">
        <v>4.2541424511447101E-2</v>
      </c>
      <c r="J25">
        <v>9.6890441413593001E-2</v>
      </c>
      <c r="K25">
        <v>9.6025052650696802E-2</v>
      </c>
      <c r="L25">
        <v>0.10071386154985799</v>
      </c>
      <c r="M25">
        <v>8.7576699399564001E-2</v>
      </c>
      <c r="N25">
        <v>0.164623931168628</v>
      </c>
      <c r="O25">
        <v>6.8900166993764195E-2</v>
      </c>
    </row>
    <row r="26" spans="1:15" x14ac:dyDescent="0.2">
      <c r="A26">
        <v>25</v>
      </c>
      <c r="B26">
        <v>2015</v>
      </c>
      <c r="C26">
        <v>6.9324121988760899E-3</v>
      </c>
      <c r="D26">
        <v>1.7726349390502799E-2</v>
      </c>
      <c r="E26">
        <v>1.4471190401179199E-2</v>
      </c>
      <c r="F26">
        <v>9.4548706907611295E-3</v>
      </c>
      <c r="G26">
        <v>7.7308646087735503E-3</v>
      </c>
      <c r="H26">
        <v>2.3836901418861502E-2</v>
      </c>
      <c r="I26">
        <v>3.9383926519676801E-2</v>
      </c>
      <c r="J26">
        <v>6.4942090865301894E-2</v>
      </c>
      <c r="K26">
        <v>0.13771406342630399</v>
      </c>
      <c r="L26">
        <v>0.136855922089684</v>
      </c>
      <c r="M26">
        <v>0.114692617534532</v>
      </c>
      <c r="N26">
        <v>0.169832361541678</v>
      </c>
      <c r="O26">
        <v>0.16273212157689501</v>
      </c>
    </row>
    <row r="27" spans="1:15" x14ac:dyDescent="0.2">
      <c r="A27">
        <v>26</v>
      </c>
      <c r="B27">
        <v>2016</v>
      </c>
      <c r="C27">
        <v>3.1593195239795903E-2</v>
      </c>
      <c r="D27">
        <v>3.4145824684553602E-3</v>
      </c>
      <c r="E27">
        <v>1.75212662165256E-2</v>
      </c>
      <c r="F27">
        <v>1.5617143434098601E-2</v>
      </c>
      <c r="G27">
        <v>1.8003187261443801E-2</v>
      </c>
      <c r="H27">
        <v>1.3584677069440901E-2</v>
      </c>
      <c r="I27">
        <v>4.9235380824992001E-2</v>
      </c>
      <c r="J27">
        <v>7.5027310575768599E-2</v>
      </c>
      <c r="K27">
        <v>9.9632983268773498E-2</v>
      </c>
      <c r="L27">
        <v>1.13687517366811</v>
      </c>
      <c r="M27">
        <v>0.65562082387182297</v>
      </c>
      <c r="N27">
        <v>0.35602635571229502</v>
      </c>
      <c r="O27">
        <v>0.66882573786979604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4"/>
  <sheetViews>
    <sheetView workbookViewId="0">
      <selection activeCell="C2" sqref="C2:K27"/>
    </sheetView>
  </sheetViews>
  <sheetFormatPr baseColWidth="10" defaultColWidth="11" defaultRowHeight="16" x14ac:dyDescent="0.2"/>
  <sheetData>
    <row r="1" spans="1:15" x14ac:dyDescent="0.2">
      <c r="B1" t="s">
        <v>177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 x14ac:dyDescent="0.2">
      <c r="A2">
        <v>1</v>
      </c>
      <c r="B2">
        <v>1991</v>
      </c>
      <c r="C2">
        <v>0.285831903</v>
      </c>
      <c r="D2">
        <v>0.4763462</v>
      </c>
      <c r="E2">
        <v>0.60438824400000002</v>
      </c>
      <c r="F2">
        <v>0.72757859000000003</v>
      </c>
      <c r="G2">
        <v>0.83865891699999995</v>
      </c>
      <c r="H2">
        <v>0.87330405300000002</v>
      </c>
      <c r="I2">
        <v>1.0139296170000001</v>
      </c>
      <c r="J2">
        <v>1.126930891</v>
      </c>
      <c r="K2">
        <v>1.12934103</v>
      </c>
      <c r="L2">
        <v>1.25103857</v>
      </c>
      <c r="M2">
        <v>1.2398261399999999</v>
      </c>
      <c r="N2">
        <v>1.30809624</v>
      </c>
      <c r="O2">
        <v>1.2493070900000001</v>
      </c>
    </row>
    <row r="3" spans="1:15" x14ac:dyDescent="0.2">
      <c r="A3">
        <v>2</v>
      </c>
      <c r="B3">
        <v>1992</v>
      </c>
      <c r="C3">
        <v>0.39381160900000001</v>
      </c>
      <c r="D3">
        <v>0.46200888899999998</v>
      </c>
      <c r="E3">
        <v>0.64725544999999995</v>
      </c>
      <c r="F3">
        <v>0.70067005999999998</v>
      </c>
      <c r="G3">
        <v>0.811723113</v>
      </c>
      <c r="H3">
        <v>0.98187545700000001</v>
      </c>
      <c r="I3">
        <v>1.0305708149999999</v>
      </c>
      <c r="J3">
        <v>1.2103165199999999</v>
      </c>
      <c r="K3">
        <v>1.2263809299999999</v>
      </c>
      <c r="L3">
        <v>1.27217625</v>
      </c>
      <c r="M3">
        <v>1.198747639</v>
      </c>
      <c r="N3">
        <v>1.34037031</v>
      </c>
      <c r="O3">
        <v>1.4303851400000001</v>
      </c>
    </row>
    <row r="4" spans="1:15" x14ac:dyDescent="0.2">
      <c r="A4">
        <v>3</v>
      </c>
      <c r="B4">
        <v>1993</v>
      </c>
      <c r="C4">
        <v>0.49703545100000002</v>
      </c>
      <c r="D4">
        <v>0.61014173900000002</v>
      </c>
      <c r="E4">
        <v>0.64977752600000005</v>
      </c>
      <c r="F4">
        <v>0.753521793</v>
      </c>
      <c r="G4">
        <v>0.90396379500000001</v>
      </c>
      <c r="H4">
        <v>1.039495496</v>
      </c>
      <c r="I4">
        <v>1.21128119</v>
      </c>
      <c r="J4">
        <v>1.2320325999999999</v>
      </c>
      <c r="K4">
        <v>1.3914348000000001</v>
      </c>
      <c r="L4">
        <v>1.53791677</v>
      </c>
      <c r="M4">
        <v>1.61033834</v>
      </c>
      <c r="N4">
        <v>1.64628496</v>
      </c>
      <c r="O4">
        <v>1.58357897</v>
      </c>
    </row>
    <row r="5" spans="1:15" x14ac:dyDescent="0.2">
      <c r="A5">
        <v>4</v>
      </c>
      <c r="B5">
        <v>1994</v>
      </c>
      <c r="C5">
        <v>0.40526662400000002</v>
      </c>
      <c r="D5">
        <v>0.65068223199999997</v>
      </c>
      <c r="E5">
        <v>0.72849960800000002</v>
      </c>
      <c r="F5">
        <v>0.74723297700000002</v>
      </c>
      <c r="G5">
        <v>0.70736453099999996</v>
      </c>
      <c r="H5">
        <v>1.057313237</v>
      </c>
      <c r="I5">
        <v>1.39452065</v>
      </c>
      <c r="J5">
        <v>1.3474982</v>
      </c>
      <c r="K5">
        <v>1.3469198600000001</v>
      </c>
      <c r="L5">
        <v>1.3911817500000001</v>
      </c>
      <c r="M5">
        <v>1.3941476399999999</v>
      </c>
      <c r="N5">
        <v>1.3010208000000001</v>
      </c>
      <c r="O5">
        <v>1.3412601099999999</v>
      </c>
    </row>
    <row r="6" spans="1:15" x14ac:dyDescent="0.2">
      <c r="A6">
        <v>5</v>
      </c>
      <c r="B6">
        <v>1995</v>
      </c>
      <c r="C6">
        <v>0.37708986300000003</v>
      </c>
      <c r="D6">
        <v>0.49815483300000002</v>
      </c>
      <c r="E6">
        <v>0.73532449300000002</v>
      </c>
      <c r="F6">
        <v>0.83997333299999999</v>
      </c>
      <c r="G6">
        <v>0.85633702499999997</v>
      </c>
      <c r="H6">
        <v>0.98566918400000003</v>
      </c>
      <c r="I6">
        <v>1.2201855500000001</v>
      </c>
      <c r="J6">
        <v>1.31482583</v>
      </c>
      <c r="K6">
        <v>1.3876079800000001</v>
      </c>
      <c r="L6">
        <v>1.4769455499999999</v>
      </c>
      <c r="M6">
        <v>1.3898841399999999</v>
      </c>
      <c r="N6">
        <v>1.2974704619999999</v>
      </c>
      <c r="O6">
        <v>1.340887086</v>
      </c>
    </row>
    <row r="7" spans="1:15" x14ac:dyDescent="0.2">
      <c r="A7">
        <v>6</v>
      </c>
      <c r="B7">
        <v>1996</v>
      </c>
      <c r="C7">
        <v>0.32274860300000002</v>
      </c>
      <c r="D7">
        <v>0.42734274999999999</v>
      </c>
      <c r="E7">
        <v>0.67863592500000003</v>
      </c>
      <c r="F7">
        <v>0.79367553300000004</v>
      </c>
      <c r="G7">
        <v>0.94852852899999995</v>
      </c>
      <c r="H7">
        <v>0.95264307500000001</v>
      </c>
      <c r="I7">
        <v>1.0202686670000001</v>
      </c>
      <c r="J7">
        <v>1.095993765</v>
      </c>
      <c r="K7">
        <v>1.3619166389999999</v>
      </c>
      <c r="L7">
        <v>1.50001019</v>
      </c>
      <c r="M7">
        <v>1.52034212</v>
      </c>
      <c r="N7">
        <v>1.7102096499999999</v>
      </c>
      <c r="O7">
        <v>1.59813542</v>
      </c>
    </row>
    <row r="8" spans="1:15" x14ac:dyDescent="0.2">
      <c r="A8">
        <v>7</v>
      </c>
      <c r="B8">
        <v>1997</v>
      </c>
      <c r="C8">
        <v>0.31503196999999999</v>
      </c>
      <c r="D8">
        <v>0.47067610500000001</v>
      </c>
      <c r="E8">
        <v>0.55850195400000002</v>
      </c>
      <c r="F8">
        <v>0.74738351599999997</v>
      </c>
      <c r="G8">
        <v>0.89271527399999995</v>
      </c>
      <c r="H8">
        <v>1.07220585</v>
      </c>
      <c r="I8">
        <v>1.0905433360000001</v>
      </c>
      <c r="J8">
        <v>1.2428800310000001</v>
      </c>
      <c r="K8">
        <v>1.3458074</v>
      </c>
      <c r="L8">
        <v>1.44292292</v>
      </c>
      <c r="M8">
        <v>1.6677276000000001</v>
      </c>
      <c r="N8">
        <v>1.42339697</v>
      </c>
      <c r="O8">
        <v>1.3831085599999999</v>
      </c>
    </row>
    <row r="9" spans="1:15" x14ac:dyDescent="0.2">
      <c r="A9">
        <v>8</v>
      </c>
      <c r="B9">
        <v>1998</v>
      </c>
      <c r="C9">
        <v>0.36837766100000002</v>
      </c>
      <c r="D9">
        <v>0.58858912900000004</v>
      </c>
      <c r="E9">
        <v>0.62727587500000004</v>
      </c>
      <c r="F9">
        <v>0.62064388999999998</v>
      </c>
      <c r="G9">
        <v>0.77505537199999996</v>
      </c>
      <c r="H9">
        <v>1.029246329</v>
      </c>
      <c r="I9">
        <v>1.1685028399999999</v>
      </c>
      <c r="J9">
        <v>1.25266839</v>
      </c>
      <c r="K9">
        <v>1.3267773700000001</v>
      </c>
      <c r="L9">
        <v>1.4521300800000001</v>
      </c>
      <c r="M9">
        <v>1.4136468900000001</v>
      </c>
      <c r="N9">
        <v>1.52324441</v>
      </c>
      <c r="O9">
        <v>1.5371140999999999</v>
      </c>
    </row>
    <row r="10" spans="1:15" x14ac:dyDescent="0.2">
      <c r="A10">
        <v>9</v>
      </c>
      <c r="B10">
        <v>1999</v>
      </c>
      <c r="C10">
        <v>0.40473760600000003</v>
      </c>
      <c r="D10">
        <v>0.50737361400000003</v>
      </c>
      <c r="E10">
        <v>0.642725412</v>
      </c>
      <c r="F10">
        <v>0.70053221600000004</v>
      </c>
      <c r="G10">
        <v>0.72792719800000005</v>
      </c>
      <c r="H10">
        <v>0.890782721</v>
      </c>
      <c r="I10">
        <v>1.036612622</v>
      </c>
      <c r="J10">
        <v>1.2500708300000001</v>
      </c>
      <c r="K10">
        <v>1.248240432</v>
      </c>
      <c r="L10">
        <v>1.43060692</v>
      </c>
      <c r="M10">
        <v>0.99033293099999997</v>
      </c>
      <c r="N10">
        <v>0.51599183999999998</v>
      </c>
      <c r="O10">
        <v>1.235554203</v>
      </c>
    </row>
    <row r="11" spans="1:15" x14ac:dyDescent="0.2">
      <c r="A11">
        <v>10</v>
      </c>
      <c r="B11">
        <v>2000</v>
      </c>
      <c r="C11">
        <v>0.35270836799999999</v>
      </c>
      <c r="D11">
        <v>0.52578446899999998</v>
      </c>
      <c r="E11">
        <v>0.62924242699999999</v>
      </c>
      <c r="F11">
        <v>0.730682041</v>
      </c>
      <c r="G11">
        <v>0.78200124800000004</v>
      </c>
      <c r="H11">
        <v>0.80583256999999997</v>
      </c>
      <c r="I11">
        <v>0.96579178099999996</v>
      </c>
      <c r="J11">
        <v>1.0065317170000001</v>
      </c>
      <c r="K11">
        <v>1.24215959</v>
      </c>
      <c r="L11">
        <v>1.320810898</v>
      </c>
      <c r="M11">
        <v>1.1006466610000001</v>
      </c>
      <c r="N11">
        <v>1.16522963</v>
      </c>
      <c r="O11">
        <v>1.46629382</v>
      </c>
    </row>
    <row r="12" spans="1:15" x14ac:dyDescent="0.2">
      <c r="A12">
        <v>11</v>
      </c>
      <c r="B12">
        <v>2001</v>
      </c>
      <c r="C12">
        <v>0.32697119099999999</v>
      </c>
      <c r="D12">
        <v>0.50346252599999997</v>
      </c>
      <c r="E12">
        <v>0.66903487900000003</v>
      </c>
      <c r="F12">
        <v>0.78766595500000003</v>
      </c>
      <c r="G12">
        <v>0.95771825799999999</v>
      </c>
      <c r="H12">
        <v>0.98661956500000003</v>
      </c>
      <c r="I12">
        <v>1.0631794699999999</v>
      </c>
      <c r="J12">
        <v>1.1154464820000001</v>
      </c>
      <c r="K12">
        <v>1.3138952800000001</v>
      </c>
      <c r="L12">
        <v>1.4349928999999999</v>
      </c>
      <c r="M12">
        <v>1.5626480730000001</v>
      </c>
      <c r="N12">
        <v>1.4333403</v>
      </c>
      <c r="O12">
        <v>1.46689118</v>
      </c>
    </row>
    <row r="13" spans="1:15" x14ac:dyDescent="0.2">
      <c r="A13">
        <v>12</v>
      </c>
      <c r="B13">
        <v>2002</v>
      </c>
      <c r="C13">
        <v>0.38608136500000001</v>
      </c>
      <c r="D13">
        <v>0.50899233200000005</v>
      </c>
      <c r="E13">
        <v>0.66613830100000004</v>
      </c>
      <c r="F13">
        <v>0.79498863799999997</v>
      </c>
      <c r="G13">
        <v>0.90973658800000001</v>
      </c>
      <c r="H13">
        <v>1.0294999760000001</v>
      </c>
      <c r="I13">
        <v>1.1039371099999999</v>
      </c>
      <c r="J13">
        <v>1.094826922</v>
      </c>
      <c r="K13">
        <v>1.28846182</v>
      </c>
      <c r="L13">
        <v>1.4480751700000001</v>
      </c>
      <c r="M13">
        <v>1.5967901</v>
      </c>
      <c r="N13">
        <v>1.342783668</v>
      </c>
      <c r="O13">
        <v>1.6825219300000001</v>
      </c>
    </row>
    <row r="14" spans="1:15" x14ac:dyDescent="0.2">
      <c r="A14">
        <v>13</v>
      </c>
      <c r="B14">
        <v>2003</v>
      </c>
      <c r="C14">
        <v>0.48928823799999999</v>
      </c>
      <c r="D14">
        <v>0.54655928200000004</v>
      </c>
      <c r="E14">
        <v>0.64893459499999995</v>
      </c>
      <c r="F14">
        <v>0.76704551399999998</v>
      </c>
      <c r="G14">
        <v>0.862457327</v>
      </c>
      <c r="H14">
        <v>0.95326739599999999</v>
      </c>
      <c r="I14">
        <v>1.081378341</v>
      </c>
      <c r="J14">
        <v>1.1997925700000001</v>
      </c>
      <c r="K14">
        <v>1.2000169700000001</v>
      </c>
      <c r="L14">
        <v>1.2055391799999999</v>
      </c>
      <c r="M14">
        <v>1.3615026649999999</v>
      </c>
      <c r="N14">
        <v>1.377197601</v>
      </c>
      <c r="O14">
        <v>1.69915317</v>
      </c>
    </row>
    <row r="15" spans="1:15" x14ac:dyDescent="0.2">
      <c r="A15">
        <v>14</v>
      </c>
      <c r="B15">
        <v>2004</v>
      </c>
      <c r="C15">
        <v>0.40901797000000001</v>
      </c>
      <c r="D15">
        <v>0.58270198600000001</v>
      </c>
      <c r="E15">
        <v>0.64026062800000005</v>
      </c>
      <c r="F15">
        <v>0.75845813100000004</v>
      </c>
      <c r="G15">
        <v>0.888571047</v>
      </c>
      <c r="H15">
        <v>0.92411166499999997</v>
      </c>
      <c r="I15">
        <v>1.0352945520000001</v>
      </c>
      <c r="J15">
        <v>1.161821378</v>
      </c>
      <c r="K15">
        <v>1.1096824380000001</v>
      </c>
      <c r="L15">
        <v>1.160295818</v>
      </c>
      <c r="M15">
        <v>1.333459146</v>
      </c>
      <c r="N15">
        <v>1.2810300889999999</v>
      </c>
      <c r="O15">
        <v>1.2132510700000001</v>
      </c>
    </row>
    <row r="16" spans="1:15" x14ac:dyDescent="0.2">
      <c r="A16">
        <v>15</v>
      </c>
      <c r="B16">
        <v>2005</v>
      </c>
      <c r="C16">
        <v>0.34639855600000002</v>
      </c>
      <c r="D16">
        <v>0.50825602700000005</v>
      </c>
      <c r="E16">
        <v>0.64190091800000004</v>
      </c>
      <c r="F16">
        <v>0.74104308500000005</v>
      </c>
      <c r="G16">
        <v>0.88173943099999996</v>
      </c>
      <c r="H16">
        <v>0.95378384400000005</v>
      </c>
      <c r="I16">
        <v>1.0624631840000001</v>
      </c>
      <c r="J16">
        <v>1.0962984099999999</v>
      </c>
      <c r="K16">
        <v>1.2247241790000001</v>
      </c>
      <c r="L16">
        <v>1.27560092</v>
      </c>
      <c r="M16">
        <v>1.25146073</v>
      </c>
      <c r="N16">
        <v>1.174224326</v>
      </c>
      <c r="O16">
        <v>1.3729742490000001</v>
      </c>
    </row>
    <row r="17" spans="1:15" x14ac:dyDescent="0.2">
      <c r="A17">
        <v>16</v>
      </c>
      <c r="B17">
        <v>2006</v>
      </c>
      <c r="C17">
        <v>0.30511706</v>
      </c>
      <c r="D17">
        <v>0.44741953099999998</v>
      </c>
      <c r="E17">
        <v>0.60596206399999997</v>
      </c>
      <c r="F17">
        <v>0.75457959399999996</v>
      </c>
      <c r="G17">
        <v>0.852636744</v>
      </c>
      <c r="H17">
        <v>0.95207157899999995</v>
      </c>
      <c r="I17">
        <v>1.064660379</v>
      </c>
      <c r="J17">
        <v>1.1144682800000001</v>
      </c>
      <c r="K17">
        <v>1.2192204369999999</v>
      </c>
      <c r="L17">
        <v>1.2340434680000001</v>
      </c>
      <c r="M17">
        <v>1.282166044</v>
      </c>
      <c r="N17">
        <v>1.39935871</v>
      </c>
      <c r="O17">
        <v>1.4617772899999999</v>
      </c>
    </row>
    <row r="18" spans="1:15" x14ac:dyDescent="0.2">
      <c r="A18">
        <v>17</v>
      </c>
      <c r="B18">
        <v>2007</v>
      </c>
      <c r="C18">
        <v>0.346450376</v>
      </c>
      <c r="D18">
        <v>0.50595245799999999</v>
      </c>
      <c r="E18">
        <v>0.64108189999999998</v>
      </c>
      <c r="F18">
        <v>0.78121324000000003</v>
      </c>
      <c r="G18">
        <v>0.96184033999999996</v>
      </c>
      <c r="H18">
        <v>1.09794638</v>
      </c>
      <c r="I18">
        <v>1.1818616099999999</v>
      </c>
      <c r="J18">
        <v>1.27493799</v>
      </c>
      <c r="K18">
        <v>1.3041845299999999</v>
      </c>
      <c r="L18">
        <v>1.47701463</v>
      </c>
      <c r="M18">
        <v>1.5001639200000001</v>
      </c>
      <c r="N18">
        <v>1.7376032299999999</v>
      </c>
      <c r="O18">
        <v>1.52026134</v>
      </c>
    </row>
    <row r="19" spans="1:15" x14ac:dyDescent="0.2">
      <c r="A19">
        <v>18</v>
      </c>
      <c r="B19">
        <v>2008</v>
      </c>
      <c r="C19">
        <v>0.32965354099999999</v>
      </c>
      <c r="D19">
        <v>0.51957448299999998</v>
      </c>
      <c r="E19">
        <v>0.65228515399999998</v>
      </c>
      <c r="F19">
        <v>0.77404446000000005</v>
      </c>
      <c r="G19">
        <v>0.90267483500000001</v>
      </c>
      <c r="H19">
        <v>1.049082275</v>
      </c>
      <c r="I19">
        <v>1.1185356500000001</v>
      </c>
      <c r="J19">
        <v>1.28179423</v>
      </c>
      <c r="K19">
        <v>1.4208071</v>
      </c>
      <c r="L19">
        <v>1.5240582300000001</v>
      </c>
      <c r="M19">
        <v>1.5526720899999999</v>
      </c>
      <c r="N19">
        <v>1.9211944700000001</v>
      </c>
      <c r="O19">
        <v>1.65965238</v>
      </c>
    </row>
    <row r="20" spans="1:15" x14ac:dyDescent="0.2">
      <c r="A20">
        <v>19</v>
      </c>
      <c r="B20">
        <v>2009</v>
      </c>
      <c r="C20">
        <v>0.339597386</v>
      </c>
      <c r="D20">
        <v>0.52592318500000002</v>
      </c>
      <c r="E20">
        <v>0.70446937300000001</v>
      </c>
      <c r="F20">
        <v>0.87885154099999996</v>
      </c>
      <c r="G20">
        <v>1.001725644</v>
      </c>
      <c r="H20">
        <v>1.1254004</v>
      </c>
      <c r="I20">
        <v>1.39856113</v>
      </c>
      <c r="J20">
        <v>1.49005817</v>
      </c>
      <c r="K20">
        <v>1.5632283600000001</v>
      </c>
      <c r="L20">
        <v>1.6136672400000001</v>
      </c>
      <c r="M20">
        <v>1.81413939</v>
      </c>
      <c r="N20">
        <v>1.99574433</v>
      </c>
      <c r="O20">
        <v>2.2298296799999999</v>
      </c>
    </row>
    <row r="21" spans="1:15" x14ac:dyDescent="0.2">
      <c r="A21">
        <v>20</v>
      </c>
      <c r="B21">
        <v>2010</v>
      </c>
      <c r="C21">
        <v>0.38297868699999998</v>
      </c>
      <c r="D21">
        <v>0.48948259100000002</v>
      </c>
      <c r="E21">
        <v>0.66449410200000003</v>
      </c>
      <c r="F21">
        <v>0.91516265600000002</v>
      </c>
      <c r="G21">
        <v>1.11856036</v>
      </c>
      <c r="H21">
        <v>1.2609021</v>
      </c>
      <c r="I21">
        <v>1.3711128800000001</v>
      </c>
      <c r="J21">
        <v>1.5874197000000001</v>
      </c>
      <c r="K21">
        <v>1.6586642899999999</v>
      </c>
      <c r="L21">
        <v>1.9240474999999999</v>
      </c>
      <c r="M21">
        <v>1.92283575</v>
      </c>
      <c r="N21">
        <v>2.07927632</v>
      </c>
      <c r="O21">
        <v>2.3162119900000002</v>
      </c>
    </row>
    <row r="22" spans="1:15" x14ac:dyDescent="0.2">
      <c r="A22">
        <v>21</v>
      </c>
      <c r="B22">
        <v>2011</v>
      </c>
      <c r="C22">
        <v>0.29041160900000001</v>
      </c>
      <c r="D22">
        <v>0.50868443200000002</v>
      </c>
      <c r="E22">
        <v>0.66511497600000002</v>
      </c>
      <c r="F22">
        <v>0.808472144</v>
      </c>
      <c r="G22">
        <v>0.97573500599999996</v>
      </c>
      <c r="H22">
        <v>1.22470357</v>
      </c>
      <c r="I22">
        <v>1.3464160999999999</v>
      </c>
      <c r="J22">
        <v>1.5176902999999999</v>
      </c>
      <c r="K22">
        <v>1.58467716</v>
      </c>
      <c r="L22">
        <v>1.6210097299999999</v>
      </c>
      <c r="M22">
        <v>2.17603071</v>
      </c>
      <c r="N22">
        <v>1.75379734</v>
      </c>
      <c r="O22">
        <v>2.28679933</v>
      </c>
    </row>
    <row r="23" spans="1:15" x14ac:dyDescent="0.2">
      <c r="A23">
        <v>22</v>
      </c>
      <c r="B23">
        <v>2012</v>
      </c>
      <c r="C23">
        <v>0.27036007899999998</v>
      </c>
      <c r="D23">
        <v>0.40963897399999999</v>
      </c>
      <c r="E23">
        <v>0.64271115599999995</v>
      </c>
      <c r="F23">
        <v>0.82371985199999997</v>
      </c>
      <c r="G23">
        <v>0.97437947599999997</v>
      </c>
      <c r="H23">
        <v>1.17166434</v>
      </c>
      <c r="I23">
        <v>1.3061895299999999</v>
      </c>
      <c r="J23">
        <v>1.51921456</v>
      </c>
      <c r="K23">
        <v>1.6142341899999999</v>
      </c>
      <c r="L23">
        <v>1.64407634</v>
      </c>
      <c r="M23">
        <v>1.71695646</v>
      </c>
      <c r="N23">
        <v>2.0401804800000001</v>
      </c>
      <c r="O23">
        <v>2.0862588899999999</v>
      </c>
    </row>
    <row r="24" spans="1:15" x14ac:dyDescent="0.2">
      <c r="A24">
        <v>23</v>
      </c>
      <c r="B24">
        <v>2013</v>
      </c>
      <c r="C24">
        <v>0.28855872300000002</v>
      </c>
      <c r="D24">
        <v>0.44197592200000002</v>
      </c>
      <c r="E24">
        <v>0.56424349799999995</v>
      </c>
      <c r="F24">
        <v>0.78199227999999998</v>
      </c>
      <c r="G24">
        <v>1.13146386</v>
      </c>
      <c r="H24">
        <v>1.2839594700000001</v>
      </c>
      <c r="I24">
        <v>1.4259477</v>
      </c>
      <c r="J24">
        <v>1.69200945</v>
      </c>
      <c r="K24">
        <v>1.8337709099999999</v>
      </c>
      <c r="L24">
        <v>1.80581269</v>
      </c>
      <c r="M24">
        <v>1.96027938</v>
      </c>
      <c r="N24">
        <v>2.1865804500000001</v>
      </c>
      <c r="O24">
        <v>2.20673042</v>
      </c>
    </row>
    <row r="25" spans="1:15" x14ac:dyDescent="0.2">
      <c r="A25">
        <v>24</v>
      </c>
      <c r="B25">
        <v>2014</v>
      </c>
      <c r="C25">
        <v>0.31631329800000002</v>
      </c>
      <c r="D25">
        <v>0.45464192399999998</v>
      </c>
      <c r="E25">
        <v>0.61695911599999997</v>
      </c>
      <c r="F25">
        <v>0.75100178399999995</v>
      </c>
      <c r="G25">
        <v>0.89350185900000001</v>
      </c>
      <c r="H25">
        <v>1.1541569599999999</v>
      </c>
      <c r="I25">
        <v>1.3099915099999999</v>
      </c>
      <c r="J25">
        <v>1.370274953</v>
      </c>
      <c r="K25">
        <v>1.6915376499999999</v>
      </c>
      <c r="L25">
        <v>1.8146651300000001</v>
      </c>
      <c r="M25">
        <v>1.73304554</v>
      </c>
      <c r="N25">
        <v>1.65809597</v>
      </c>
      <c r="O25">
        <v>2.2359191699999998</v>
      </c>
    </row>
    <row r="26" spans="1:15" x14ac:dyDescent="0.2">
      <c r="A26">
        <v>25</v>
      </c>
      <c r="B26">
        <v>2015</v>
      </c>
      <c r="C26">
        <v>0.40307783400000002</v>
      </c>
      <c r="D26">
        <v>0.46302596499999998</v>
      </c>
      <c r="E26">
        <v>0.57050188700000004</v>
      </c>
      <c r="F26">
        <v>0.689736711</v>
      </c>
      <c r="G26">
        <v>0.78601693399999994</v>
      </c>
      <c r="H26">
        <v>0.88723834300000004</v>
      </c>
      <c r="I26">
        <v>1.144517813</v>
      </c>
      <c r="J26">
        <v>1.200508701</v>
      </c>
      <c r="K26">
        <v>1.3777770600000001</v>
      </c>
      <c r="L26">
        <v>1.8916251900000001</v>
      </c>
      <c r="M26">
        <v>1.4524032200000001</v>
      </c>
      <c r="N26">
        <v>1.60281008</v>
      </c>
      <c r="O26">
        <v>2.6271085900000002</v>
      </c>
    </row>
    <row r="27" spans="1:15" x14ac:dyDescent="0.2">
      <c r="A27">
        <v>26</v>
      </c>
      <c r="B27">
        <v>2016</v>
      </c>
      <c r="C27">
        <v>0.40726420800000002</v>
      </c>
      <c r="D27">
        <v>0.53086899499999995</v>
      </c>
      <c r="E27">
        <v>0.55684727599999995</v>
      </c>
      <c r="F27">
        <v>0.64769455799999998</v>
      </c>
      <c r="G27">
        <v>0.73219136799999995</v>
      </c>
      <c r="H27">
        <v>0.80126061900000001</v>
      </c>
      <c r="I27">
        <v>0.94278595499999995</v>
      </c>
      <c r="J27">
        <v>1.046683754</v>
      </c>
      <c r="K27">
        <v>1.20051774</v>
      </c>
      <c r="L27">
        <v>0.63702886000000003</v>
      </c>
      <c r="M27">
        <v>1.087659782</v>
      </c>
      <c r="N27">
        <v>1.869536944</v>
      </c>
      <c r="O27">
        <v>1.6383150500000001</v>
      </c>
    </row>
    <row r="29" spans="1:15" x14ac:dyDescent="0.2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3:15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3:15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3:15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3:15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3:15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3:15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3:15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3:15" x14ac:dyDescent="0.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3:15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3:15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3:15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3:15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3:15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3:15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3:15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3:15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3:15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3:15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3:15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3:15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3:15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3:15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9B20A-A8EB-6D42-9C91-2B9DF5F00971}">
  <dimension ref="B3:AH41"/>
  <sheetViews>
    <sheetView topLeftCell="N15" workbookViewId="0">
      <selection activeCell="AH37" sqref="AH37"/>
    </sheetView>
  </sheetViews>
  <sheetFormatPr baseColWidth="10" defaultRowHeight="16" x14ac:dyDescent="0.2"/>
  <sheetData>
    <row r="3" spans="2:16" x14ac:dyDescent="0.2">
      <c r="D3">
        <v>3</v>
      </c>
      <c r="E3">
        <f>D3+1</f>
        <v>4</v>
      </c>
      <c r="F3">
        <f t="shared" ref="F3:P3" si="0">E3+1</f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  <c r="N3">
        <f t="shared" si="0"/>
        <v>13</v>
      </c>
      <c r="O3">
        <f t="shared" si="0"/>
        <v>14</v>
      </c>
      <c r="P3">
        <f t="shared" si="0"/>
        <v>15</v>
      </c>
    </row>
    <row r="4" spans="2:16" x14ac:dyDescent="0.2">
      <c r="C4">
        <v>2018</v>
      </c>
      <c r="D4" t="str">
        <f>TEXT(ROUND(D12,3),"0.000")</f>
        <v>0.363</v>
      </c>
      <c r="E4" t="str">
        <f t="shared" ref="E4:P4" si="1">TEXT(ROUND(E12,3),"0.000")</f>
        <v>0.507</v>
      </c>
      <c r="F4" t="str">
        <f t="shared" si="1"/>
        <v>0.656</v>
      </c>
      <c r="G4" t="str">
        <f t="shared" si="1"/>
        <v>0.804</v>
      </c>
      <c r="H4" t="str">
        <f t="shared" si="1"/>
        <v>0.851</v>
      </c>
      <c r="I4" t="str">
        <f t="shared" si="1"/>
        <v>0.930</v>
      </c>
      <c r="J4" t="str">
        <f t="shared" si="1"/>
        <v>1.050</v>
      </c>
      <c r="K4" t="str">
        <f t="shared" si="1"/>
        <v>1.157</v>
      </c>
      <c r="L4" t="str">
        <f t="shared" si="1"/>
        <v>1.321</v>
      </c>
      <c r="M4" t="str">
        <f t="shared" si="1"/>
        <v>1.491</v>
      </c>
      <c r="N4" t="str">
        <f t="shared" si="1"/>
        <v>1.629</v>
      </c>
      <c r="O4" t="str">
        <f t="shared" si="1"/>
        <v>1.786</v>
      </c>
      <c r="P4" t="str">
        <f t="shared" si="1"/>
        <v>1.888</v>
      </c>
    </row>
    <row r="5" spans="2:16" x14ac:dyDescent="0.2">
      <c r="C5">
        <v>2019</v>
      </c>
      <c r="D5" t="str">
        <f t="shared" ref="D5:P5" si="2">TEXT(ROUND(D13,3),"0.000")</f>
        <v>0.399</v>
      </c>
      <c r="E5" t="str">
        <f t="shared" si="2"/>
        <v>0.490</v>
      </c>
      <c r="F5" t="str">
        <f t="shared" si="2"/>
        <v>0.636</v>
      </c>
      <c r="G5" t="str">
        <f t="shared" si="2"/>
        <v>0.784</v>
      </c>
      <c r="H5" t="str">
        <f t="shared" si="2"/>
        <v>0.927</v>
      </c>
      <c r="I5" t="str">
        <f t="shared" si="2"/>
        <v>0.969</v>
      </c>
      <c r="J5" t="str">
        <f t="shared" si="2"/>
        <v>1.040</v>
      </c>
      <c r="K5" t="str">
        <f t="shared" si="2"/>
        <v>1.152</v>
      </c>
      <c r="L5" t="str">
        <f t="shared" si="2"/>
        <v>1.250</v>
      </c>
      <c r="M5" t="str">
        <f t="shared" si="2"/>
        <v>1.406</v>
      </c>
      <c r="N5" t="str">
        <f t="shared" si="2"/>
        <v>1.568</v>
      </c>
      <c r="O5" t="str">
        <f t="shared" si="2"/>
        <v>1.698</v>
      </c>
      <c r="P5" t="str">
        <f t="shared" si="2"/>
        <v>1.847</v>
      </c>
    </row>
    <row r="6" spans="2:16" x14ac:dyDescent="0.2">
      <c r="C6">
        <v>2020</v>
      </c>
      <c r="D6" t="str">
        <f t="shared" ref="D6:P6" si="3">TEXT(ROUND(D14,3),"0.000")</f>
        <v>0.399</v>
      </c>
      <c r="E6" t="str">
        <f t="shared" si="3"/>
        <v>0.526</v>
      </c>
      <c r="F6" t="str">
        <f t="shared" si="3"/>
        <v>0.620</v>
      </c>
      <c r="G6" t="str">
        <f t="shared" si="3"/>
        <v>0.764</v>
      </c>
      <c r="H6" t="str">
        <f t="shared" si="3"/>
        <v>0.907</v>
      </c>
      <c r="I6" t="str">
        <f t="shared" si="3"/>
        <v>1.045</v>
      </c>
      <c r="J6" t="str">
        <f t="shared" si="3"/>
        <v>1.079</v>
      </c>
      <c r="K6" t="str">
        <f t="shared" si="3"/>
        <v>1.141</v>
      </c>
      <c r="L6" t="str">
        <f t="shared" si="3"/>
        <v>1.245</v>
      </c>
      <c r="M6" t="str">
        <f t="shared" si="3"/>
        <v>1.335</v>
      </c>
      <c r="N6" t="str">
        <f t="shared" si="3"/>
        <v>1.482</v>
      </c>
      <c r="O6" t="str">
        <f t="shared" si="3"/>
        <v>1.637</v>
      </c>
      <c r="P6" t="str">
        <f t="shared" si="3"/>
        <v>1.760</v>
      </c>
    </row>
    <row r="7" spans="2:16" x14ac:dyDescent="0.2">
      <c r="C7" t="str">
        <f>C4&amp;" &amp; 0.025 &amp; 0.191  &amp; "&amp;D4&amp;" &amp; "&amp;E4&amp;" &amp; "&amp;F4&amp;" &amp; "&amp;G4&amp;" &amp; "&amp;H4&amp;" &amp; "&amp;I4&amp;" &amp; "&amp;J4&amp;" &amp; "&amp;K4&amp;" &amp; "&amp;L4&amp;" &amp; "&amp;M4&amp;" &amp; "&amp;N4&amp;" &amp; "&amp;O4&amp;" &amp; "&amp;P4&amp;" &amp; "</f>
        <v xml:space="preserve">2018 &amp; 0.025 &amp; 0.191  &amp; 0.363 &amp; 0.507 &amp; 0.656 &amp; 0.804 &amp; 0.851 &amp; 0.930 &amp; 1.050 &amp; 1.157 &amp; 1.321 &amp; 1.491 &amp; 1.629 &amp; 1.786 &amp; 1.888 &amp; </v>
      </c>
    </row>
    <row r="8" spans="2:16" x14ac:dyDescent="0.2">
      <c r="C8" t="str">
        <f t="shared" ref="C8:C9" si="4">C5&amp;" &amp; 0.025 &amp; 0.191  &amp; "&amp;D5&amp;" &amp; "&amp;E5&amp;" &amp; "&amp;F5&amp;" &amp; "&amp;G5&amp;" &amp; "&amp;H5&amp;" &amp; "&amp;I5&amp;" &amp; "&amp;J5&amp;" &amp; "&amp;K5&amp;" &amp; "&amp;L5&amp;" &amp; "&amp;M5&amp;" &amp; "&amp;N5&amp;" &amp; "&amp;O5&amp;" &amp; "&amp;P5&amp;" &amp; "</f>
        <v xml:space="preserve">2019 &amp; 0.025 &amp; 0.191  &amp; 0.399 &amp; 0.490 &amp; 0.636 &amp; 0.784 &amp; 0.927 &amp; 0.969 &amp; 1.040 &amp; 1.152 &amp; 1.250 &amp; 1.406 &amp; 1.568 &amp; 1.698 &amp; 1.847 &amp; </v>
      </c>
    </row>
    <row r="9" spans="2:16" x14ac:dyDescent="0.2">
      <c r="C9" t="str">
        <f t="shared" si="4"/>
        <v xml:space="preserve">2020 &amp; 0.025 &amp; 0.191  &amp; 0.399 &amp; 0.526 &amp; 0.620 &amp; 0.764 &amp; 0.907 &amp; 1.045 &amp; 1.079 &amp; 1.141 &amp; 1.245 &amp; 1.335 &amp; 1.482 &amp; 1.637 &amp; 1.760 &amp; </v>
      </c>
    </row>
    <row r="10" spans="2:16" x14ac:dyDescent="0.2">
      <c r="B10" t="s">
        <v>370</v>
      </c>
    </row>
    <row r="11" spans="2:16" x14ac:dyDescent="0.2">
      <c r="B11" t="s">
        <v>204</v>
      </c>
    </row>
    <row r="12" spans="2:16" x14ac:dyDescent="0.2">
      <c r="C12">
        <v>2018</v>
      </c>
      <c r="D12">
        <v>0.36346400000000001</v>
      </c>
      <c r="E12">
        <v>0.50682400000000005</v>
      </c>
      <c r="F12">
        <v>0.65568899999999997</v>
      </c>
      <c r="G12">
        <v>0.80378499999999997</v>
      </c>
      <c r="H12">
        <v>0.85142099999999998</v>
      </c>
      <c r="I12">
        <v>0.92968099999999998</v>
      </c>
      <c r="J12">
        <v>1.0501100000000001</v>
      </c>
      <c r="K12">
        <v>1.1568799999999999</v>
      </c>
      <c r="L12">
        <v>1.32067</v>
      </c>
      <c r="M12">
        <v>1.49143</v>
      </c>
      <c r="N12">
        <v>1.6289100000000001</v>
      </c>
      <c r="O12">
        <v>1.78559</v>
      </c>
      <c r="P12">
        <v>1.8880399999999999</v>
      </c>
    </row>
    <row r="13" spans="2:16" x14ac:dyDescent="0.2">
      <c r="B13" t="s">
        <v>371</v>
      </c>
      <c r="C13">
        <v>2019</v>
      </c>
      <c r="D13">
        <v>0.398951</v>
      </c>
      <c r="E13">
        <v>0.49034899999999998</v>
      </c>
      <c r="F13">
        <v>0.63614999999999999</v>
      </c>
      <c r="G13">
        <v>0.78362399999999999</v>
      </c>
      <c r="H13">
        <v>0.927485</v>
      </c>
      <c r="I13">
        <v>0.96890500000000002</v>
      </c>
      <c r="J13">
        <v>1.0396799999999999</v>
      </c>
      <c r="K13">
        <v>1.1519299999999999</v>
      </c>
      <c r="L13">
        <v>1.25023</v>
      </c>
      <c r="M13">
        <v>1.4056</v>
      </c>
      <c r="N13">
        <v>1.56819</v>
      </c>
      <c r="O13">
        <v>1.69791</v>
      </c>
      <c r="P13">
        <v>1.8473299999999999</v>
      </c>
    </row>
    <row r="14" spans="2:16" x14ac:dyDescent="0.2">
      <c r="C14">
        <v>2020</v>
      </c>
      <c r="D14">
        <v>0.398951</v>
      </c>
      <c r="E14">
        <v>0.52583599999999997</v>
      </c>
      <c r="F14">
        <v>0.61967499999999998</v>
      </c>
      <c r="G14">
        <v>0.76408500000000001</v>
      </c>
      <c r="H14">
        <v>0.90732299999999999</v>
      </c>
      <c r="I14">
        <v>1.04497</v>
      </c>
      <c r="J14">
        <v>1.07891</v>
      </c>
      <c r="K14">
        <v>1.1414899999999999</v>
      </c>
      <c r="L14">
        <v>1.2452700000000001</v>
      </c>
      <c r="M14">
        <v>1.3351500000000001</v>
      </c>
      <c r="N14">
        <v>1.4823500000000001</v>
      </c>
      <c r="O14">
        <v>1.6371899999999999</v>
      </c>
      <c r="P14">
        <v>1.7596499999999999</v>
      </c>
    </row>
    <row r="15" spans="2:16" x14ac:dyDescent="0.2">
      <c r="B15" t="s">
        <v>203</v>
      </c>
    </row>
    <row r="17" spans="2:16" x14ac:dyDescent="0.2">
      <c r="B17" t="s">
        <v>372</v>
      </c>
    </row>
    <row r="19" spans="2:16" x14ac:dyDescent="0.2">
      <c r="B19" t="s">
        <v>202</v>
      </c>
      <c r="C19">
        <v>2018</v>
      </c>
      <c r="D19">
        <v>2.9627299999999999E-2</v>
      </c>
      <c r="E19">
        <v>1.78233E-2</v>
      </c>
      <c r="F19">
        <v>1.0465800000000001E-2</v>
      </c>
      <c r="G19">
        <v>9.9692500000000007E-3</v>
      </c>
      <c r="H19">
        <v>1.02784E-2</v>
      </c>
      <c r="I19">
        <v>9.9515899999999997E-3</v>
      </c>
      <c r="J19">
        <v>9.40854E-3</v>
      </c>
      <c r="K19">
        <v>8.8175800000000002E-3</v>
      </c>
      <c r="L19">
        <v>1.01257E-2</v>
      </c>
      <c r="M19">
        <v>9.3058900000000007E-3</v>
      </c>
      <c r="N19">
        <v>1.02749E-2</v>
      </c>
      <c r="O19">
        <v>1.2217199999999999E-2</v>
      </c>
      <c r="P19">
        <v>1.22871E-2</v>
      </c>
    </row>
    <row r="20" spans="2:16" x14ac:dyDescent="0.2">
      <c r="C20">
        <v>2019</v>
      </c>
      <c r="D20">
        <v>5.8994499999999998E-2</v>
      </c>
      <c r="E20">
        <v>5.3815799999999997E-2</v>
      </c>
      <c r="F20">
        <v>4.9143199999999998E-2</v>
      </c>
      <c r="G20">
        <v>4.6498299999999999E-2</v>
      </c>
      <c r="H20">
        <v>4.4922999999999998E-2</v>
      </c>
      <c r="I20">
        <v>4.2853299999999997E-2</v>
      </c>
      <c r="J20">
        <v>4.0208300000000002E-2</v>
      </c>
      <c r="K20">
        <v>3.7278800000000001E-2</v>
      </c>
      <c r="L20">
        <v>3.4255000000000001E-2</v>
      </c>
      <c r="M20">
        <v>3.1808999999999997E-2</v>
      </c>
      <c r="N20">
        <v>2.8870199999999999E-2</v>
      </c>
      <c r="O20">
        <v>2.6711700000000001E-2</v>
      </c>
      <c r="P20">
        <v>2.53046E-2</v>
      </c>
    </row>
    <row r="21" spans="2:16" x14ac:dyDescent="0.2">
      <c r="C21">
        <v>2020</v>
      </c>
      <c r="D21">
        <v>5.8994499999999998E-2</v>
      </c>
      <c r="E21">
        <v>7.4151499999999995E-2</v>
      </c>
      <c r="F21">
        <v>7.0665400000000003E-2</v>
      </c>
      <c r="G21">
        <v>6.6841999999999999E-2</v>
      </c>
      <c r="H21">
        <v>6.3883300000000004E-2</v>
      </c>
      <c r="I21">
        <v>6.1228900000000003E-2</v>
      </c>
      <c r="J21">
        <v>5.7916599999999999E-2</v>
      </c>
      <c r="K21">
        <v>5.4018900000000002E-2</v>
      </c>
      <c r="L21">
        <v>4.9854299999999997E-2</v>
      </c>
      <c r="M21">
        <v>4.5638699999999997E-2</v>
      </c>
      <c r="N21">
        <v>4.1929000000000001E-2</v>
      </c>
      <c r="O21">
        <v>3.7963900000000002E-2</v>
      </c>
      <c r="P21">
        <v>3.4714500000000002E-2</v>
      </c>
    </row>
    <row r="23" spans="2:16" x14ac:dyDescent="0.2">
      <c r="C23">
        <v>2018</v>
      </c>
      <c r="D23" t="str">
        <f>TEXT(D19/D12,"#0%")</f>
        <v>8%</v>
      </c>
      <c r="E23" t="str">
        <f t="shared" ref="E23:P23" si="5">TEXT(E19/E12,"#0%")</f>
        <v>4%</v>
      </c>
      <c r="F23" t="str">
        <f t="shared" si="5"/>
        <v>2%</v>
      </c>
      <c r="G23" t="str">
        <f t="shared" si="5"/>
        <v>1%</v>
      </c>
      <c r="H23" t="str">
        <f t="shared" si="5"/>
        <v>1%</v>
      </c>
      <c r="I23" t="str">
        <f t="shared" si="5"/>
        <v>1%</v>
      </c>
      <c r="J23" t="str">
        <f t="shared" si="5"/>
        <v>1%</v>
      </c>
      <c r="K23" t="str">
        <f t="shared" si="5"/>
        <v>1%</v>
      </c>
      <c r="L23" t="str">
        <f t="shared" si="5"/>
        <v>1%</v>
      </c>
      <c r="M23" t="str">
        <f t="shared" si="5"/>
        <v>1%</v>
      </c>
      <c r="N23" t="str">
        <f t="shared" si="5"/>
        <v>1%</v>
      </c>
      <c r="O23" t="str">
        <f t="shared" si="5"/>
        <v>1%</v>
      </c>
      <c r="P23" t="str">
        <f t="shared" si="5"/>
        <v>1%</v>
      </c>
    </row>
    <row r="24" spans="2:16" x14ac:dyDescent="0.2">
      <c r="C24">
        <v>2019</v>
      </c>
      <c r="D24" t="str">
        <f t="shared" ref="D24:P24" si="6">TEXT(D20/D13,"#0%")</f>
        <v>15%</v>
      </c>
      <c r="E24" t="str">
        <f t="shared" si="6"/>
        <v>11%</v>
      </c>
      <c r="F24" t="str">
        <f t="shared" si="6"/>
        <v>8%</v>
      </c>
      <c r="G24" t="str">
        <f t="shared" si="6"/>
        <v>6%</v>
      </c>
      <c r="H24" t="str">
        <f t="shared" si="6"/>
        <v>5%</v>
      </c>
      <c r="I24" t="str">
        <f t="shared" si="6"/>
        <v>4%</v>
      </c>
      <c r="J24" t="str">
        <f t="shared" si="6"/>
        <v>4%</v>
      </c>
      <c r="K24" t="str">
        <f t="shared" si="6"/>
        <v>3%</v>
      </c>
      <c r="L24" t="str">
        <f t="shared" si="6"/>
        <v>3%</v>
      </c>
      <c r="M24" t="str">
        <f t="shared" si="6"/>
        <v>2%</v>
      </c>
      <c r="N24" t="str">
        <f t="shared" si="6"/>
        <v>2%</v>
      </c>
      <c r="O24" t="str">
        <f t="shared" si="6"/>
        <v>2%</v>
      </c>
      <c r="P24" t="str">
        <f t="shared" si="6"/>
        <v>1%</v>
      </c>
    </row>
    <row r="25" spans="2:16" x14ac:dyDescent="0.2">
      <c r="C25">
        <v>2020</v>
      </c>
      <c r="D25" t="str">
        <f t="shared" ref="D25:P25" si="7">TEXT(D21/D14,"#0%")</f>
        <v>15%</v>
      </c>
      <c r="E25" t="str">
        <f t="shared" si="7"/>
        <v>14%</v>
      </c>
      <c r="F25" t="str">
        <f t="shared" si="7"/>
        <v>11%</v>
      </c>
      <c r="G25" t="str">
        <f t="shared" si="7"/>
        <v>9%</v>
      </c>
      <c r="H25" t="str">
        <f t="shared" si="7"/>
        <v>7%</v>
      </c>
      <c r="I25" t="str">
        <f t="shared" si="7"/>
        <v>6%</v>
      </c>
      <c r="J25" t="str">
        <f t="shared" si="7"/>
        <v>5%</v>
      </c>
      <c r="K25" t="str">
        <f t="shared" si="7"/>
        <v>5%</v>
      </c>
      <c r="L25" t="str">
        <f t="shared" si="7"/>
        <v>4%</v>
      </c>
      <c r="M25" t="str">
        <f t="shared" si="7"/>
        <v>3%</v>
      </c>
      <c r="N25" t="str">
        <f t="shared" si="7"/>
        <v>3%</v>
      </c>
      <c r="O25" t="str">
        <f t="shared" si="7"/>
        <v>2%</v>
      </c>
      <c r="P25" t="str">
        <f t="shared" si="7"/>
        <v>2%</v>
      </c>
    </row>
    <row r="26" spans="2:16" x14ac:dyDescent="0.2">
      <c r="C26" t="str">
        <f>C23&amp;" &amp; &amp;  &amp; "&amp;D23&amp;" &amp; "&amp;E23&amp;" &amp; "&amp;F23&amp;" &amp; "&amp;G23&amp;" &amp; "&amp;H23&amp;" &amp; "&amp;I23&amp;" &amp; "&amp;J23&amp;" &amp; "&amp;K23&amp;" &amp; "&amp;L23&amp;" &amp; "&amp;M23&amp;" &amp; "&amp;N23&amp;" &amp; "&amp;O23&amp;" &amp; "&amp;P23&amp;" &amp; "</f>
        <v xml:space="preserve">2018 &amp; &amp;  &amp; 8% &amp; 4% &amp; 2% &amp; 1% &amp; 1% &amp; 1% &amp; 1% &amp; 1% &amp; 1% &amp; 1% &amp; 1% &amp; 1% &amp; 1% &amp; </v>
      </c>
    </row>
    <row r="27" spans="2:16" x14ac:dyDescent="0.2">
      <c r="C27" t="str">
        <f t="shared" ref="C27:C28" si="8">C24&amp;" &amp; &amp;  &amp; "&amp;D24&amp;" &amp; "&amp;E24&amp;" &amp; "&amp;F24&amp;" &amp; "&amp;G24&amp;" &amp; "&amp;H24&amp;" &amp; "&amp;I24&amp;" &amp; "&amp;J24&amp;" &amp; "&amp;K24&amp;" &amp; "&amp;L24&amp;" &amp; "&amp;M24&amp;" &amp; "&amp;N24&amp;" &amp; "&amp;O24&amp;" &amp; "&amp;P24&amp;" &amp; "</f>
        <v xml:space="preserve">2019 &amp; &amp;  &amp; 15% &amp; 11% &amp; 8% &amp; 6% &amp; 5% &amp; 4% &amp; 4% &amp; 3% &amp; 3% &amp; 2% &amp; 2% &amp; 2% &amp; 1% &amp; </v>
      </c>
    </row>
    <row r="28" spans="2:16" x14ac:dyDescent="0.2">
      <c r="C28" t="str">
        <f t="shared" si="8"/>
        <v xml:space="preserve">2020 &amp; &amp;  &amp; 15% &amp; 14% &amp; 11% &amp; 9% &amp; 7% &amp; 6% &amp; 5% &amp; 5% &amp; 4% &amp; 3% &amp; 3% &amp; 2% &amp; 2% &amp; </v>
      </c>
    </row>
    <row r="34" spans="3:34" x14ac:dyDescent="0.2">
      <c r="C34">
        <v>2017</v>
      </c>
      <c r="D34" t="s">
        <v>205</v>
      </c>
      <c r="E34">
        <v>2.5000000000000001E-2</v>
      </c>
      <c r="F34" t="s">
        <v>205</v>
      </c>
      <c r="G34">
        <v>0.191</v>
      </c>
      <c r="H34" t="s">
        <v>205</v>
      </c>
      <c r="I34">
        <v>0.40400000000000003</v>
      </c>
      <c r="J34" t="s">
        <v>205</v>
      </c>
      <c r="K34">
        <v>0.498</v>
      </c>
      <c r="L34" t="s">
        <v>205</v>
      </c>
      <c r="M34">
        <v>0.65100000000000002</v>
      </c>
      <c r="N34" t="s">
        <v>205</v>
      </c>
      <c r="O34">
        <v>0.69399999999999995</v>
      </c>
      <c r="P34" t="s">
        <v>205</v>
      </c>
      <c r="Q34">
        <v>0.751</v>
      </c>
      <c r="R34" t="s">
        <v>205</v>
      </c>
      <c r="S34">
        <v>0.82699999999999996</v>
      </c>
      <c r="T34" t="s">
        <v>205</v>
      </c>
      <c r="U34">
        <v>0.89400000000000002</v>
      </c>
      <c r="V34" t="s">
        <v>205</v>
      </c>
      <c r="W34">
        <v>0.91200000000000003</v>
      </c>
      <c r="X34" t="s">
        <v>205</v>
      </c>
      <c r="Y34">
        <v>1.0189999999999999</v>
      </c>
      <c r="Z34" t="s">
        <v>205</v>
      </c>
      <c r="AA34">
        <v>1.097</v>
      </c>
      <c r="AB34" t="s">
        <v>205</v>
      </c>
      <c r="AC34">
        <v>1.278</v>
      </c>
      <c r="AD34" t="s">
        <v>205</v>
      </c>
      <c r="AE34">
        <v>1.46</v>
      </c>
      <c r="AF34" t="s">
        <v>205</v>
      </c>
      <c r="AG34">
        <v>1.657</v>
      </c>
      <c r="AH34" t="s">
        <v>206</v>
      </c>
    </row>
    <row r="35" spans="3:34" x14ac:dyDescent="0.2">
      <c r="C35" t="s">
        <v>207</v>
      </c>
    </row>
    <row r="36" spans="3:34" x14ac:dyDescent="0.2">
      <c r="C36" t="s">
        <v>209</v>
      </c>
      <c r="D36" t="s">
        <v>205</v>
      </c>
      <c r="E36">
        <v>1.6E-2</v>
      </c>
      <c r="F36" t="s">
        <v>205</v>
      </c>
      <c r="G36">
        <v>0.19900000000000001</v>
      </c>
      <c r="H36" t="s">
        <v>205</v>
      </c>
      <c r="I36">
        <v>0.36</v>
      </c>
      <c r="J36" t="s">
        <v>205</v>
      </c>
      <c r="K36">
        <v>0.50600000000000001</v>
      </c>
      <c r="L36" t="s">
        <v>205</v>
      </c>
      <c r="M36">
        <v>0.64</v>
      </c>
      <c r="N36" t="s">
        <v>205</v>
      </c>
      <c r="O36">
        <v>0.76200000000000001</v>
      </c>
      <c r="P36" t="s">
        <v>205</v>
      </c>
      <c r="Q36">
        <v>0.88800000000000001</v>
      </c>
      <c r="R36" t="s">
        <v>205</v>
      </c>
      <c r="S36">
        <v>1.0209999999999999</v>
      </c>
      <c r="T36" t="s">
        <v>205</v>
      </c>
      <c r="U36">
        <v>1.1579999999999999</v>
      </c>
      <c r="V36" t="s">
        <v>205</v>
      </c>
      <c r="W36">
        <v>1.2629999999999999</v>
      </c>
      <c r="X36" t="s">
        <v>205</v>
      </c>
      <c r="Y36">
        <v>1.37</v>
      </c>
      <c r="Z36" t="s">
        <v>205</v>
      </c>
      <c r="AA36">
        <v>1.4530000000000001</v>
      </c>
      <c r="AB36" t="s">
        <v>205</v>
      </c>
      <c r="AC36">
        <v>1.4930000000000001</v>
      </c>
      <c r="AD36" t="s">
        <v>205</v>
      </c>
      <c r="AE36">
        <v>1.542</v>
      </c>
      <c r="AF36" t="s">
        <v>205</v>
      </c>
      <c r="AG36">
        <v>1.6870000000000001</v>
      </c>
      <c r="AH36" t="s">
        <v>206</v>
      </c>
    </row>
    <row r="37" spans="3:34" x14ac:dyDescent="0.2">
      <c r="C37" t="s">
        <v>210</v>
      </c>
      <c r="D37" t="s">
        <v>205</v>
      </c>
      <c r="E37" t="s">
        <v>200</v>
      </c>
      <c r="F37" t="s">
        <v>205</v>
      </c>
      <c r="G37" t="s">
        <v>249</v>
      </c>
      <c r="H37" t="s">
        <v>205</v>
      </c>
      <c r="I37" t="s">
        <v>211</v>
      </c>
      <c r="J37" t="s">
        <v>205</v>
      </c>
      <c r="K37" t="s">
        <v>212</v>
      </c>
      <c r="L37" t="s">
        <v>205</v>
      </c>
      <c r="M37" t="s">
        <v>213</v>
      </c>
      <c r="N37" t="s">
        <v>205</v>
      </c>
      <c r="O37" t="s">
        <v>214</v>
      </c>
      <c r="P37" t="s">
        <v>205</v>
      </c>
      <c r="Q37" t="s">
        <v>215</v>
      </c>
      <c r="R37" t="s">
        <v>205</v>
      </c>
      <c r="S37" t="s">
        <v>216</v>
      </c>
      <c r="T37" t="s">
        <v>205</v>
      </c>
      <c r="U37" t="s">
        <v>216</v>
      </c>
      <c r="V37" t="s">
        <v>205</v>
      </c>
      <c r="W37" t="s">
        <v>217</v>
      </c>
      <c r="X37" t="s">
        <v>205</v>
      </c>
      <c r="Y37" t="s">
        <v>216</v>
      </c>
      <c r="Z37" t="s">
        <v>205</v>
      </c>
      <c r="AA37" t="s">
        <v>218</v>
      </c>
      <c r="AB37" t="s">
        <v>205</v>
      </c>
      <c r="AC37" t="s">
        <v>219</v>
      </c>
      <c r="AD37" t="s">
        <v>205</v>
      </c>
      <c r="AE37" t="s">
        <v>220</v>
      </c>
      <c r="AF37" t="s">
        <v>205</v>
      </c>
      <c r="AG37" t="s">
        <v>221</v>
      </c>
      <c r="AH37" t="s">
        <v>206</v>
      </c>
    </row>
    <row r="38" spans="3:34" x14ac:dyDescent="0.2">
      <c r="C38" t="s">
        <v>207</v>
      </c>
    </row>
    <row r="39" spans="3:34" x14ac:dyDescent="0.2">
      <c r="C39">
        <v>2018</v>
      </c>
      <c r="D39" t="s">
        <v>205</v>
      </c>
      <c r="E39">
        <v>2.5000000000000001E-2</v>
      </c>
      <c r="F39" t="s">
        <v>205</v>
      </c>
      <c r="G39">
        <v>0.191</v>
      </c>
      <c r="H39" t="s">
        <v>205</v>
      </c>
      <c r="I39">
        <v>0.36299999999999999</v>
      </c>
      <c r="J39" t="s">
        <v>205</v>
      </c>
      <c r="K39">
        <v>0.50700000000000001</v>
      </c>
      <c r="L39" t="s">
        <v>205</v>
      </c>
      <c r="M39">
        <v>0.65600000000000003</v>
      </c>
      <c r="N39" t="s">
        <v>205</v>
      </c>
      <c r="O39">
        <v>0.80400000000000005</v>
      </c>
      <c r="P39" t="s">
        <v>205</v>
      </c>
      <c r="Q39">
        <v>0.85099999999999998</v>
      </c>
      <c r="R39" t="s">
        <v>205</v>
      </c>
      <c r="S39">
        <v>0.93</v>
      </c>
      <c r="T39" t="s">
        <v>205</v>
      </c>
      <c r="U39">
        <v>1.05</v>
      </c>
      <c r="V39" t="s">
        <v>205</v>
      </c>
      <c r="W39">
        <v>1.157</v>
      </c>
      <c r="X39" t="s">
        <v>205</v>
      </c>
      <c r="Y39">
        <v>1.321</v>
      </c>
      <c r="Z39" t="s">
        <v>205</v>
      </c>
      <c r="AA39">
        <v>1.4910000000000001</v>
      </c>
      <c r="AB39" t="s">
        <v>205</v>
      </c>
      <c r="AC39">
        <v>1.629</v>
      </c>
      <c r="AD39" t="s">
        <v>205</v>
      </c>
      <c r="AE39">
        <v>1.786</v>
      </c>
      <c r="AF39" t="s">
        <v>205</v>
      </c>
      <c r="AG39">
        <v>1.8879999999999999</v>
      </c>
      <c r="AH39" t="s">
        <v>206</v>
      </c>
    </row>
    <row r="40" spans="3:34" x14ac:dyDescent="0.2">
      <c r="C40">
        <v>2019</v>
      </c>
      <c r="D40" t="s">
        <v>205</v>
      </c>
      <c r="E40">
        <v>2.5000000000000001E-2</v>
      </c>
      <c r="F40" t="s">
        <v>205</v>
      </c>
      <c r="G40">
        <v>0.191</v>
      </c>
      <c r="H40" t="s">
        <v>205</v>
      </c>
      <c r="I40">
        <v>0.39900000000000002</v>
      </c>
      <c r="J40" t="s">
        <v>205</v>
      </c>
      <c r="K40">
        <v>0.49</v>
      </c>
      <c r="L40" t="s">
        <v>205</v>
      </c>
      <c r="M40">
        <v>0.63600000000000001</v>
      </c>
      <c r="N40" t="s">
        <v>205</v>
      </c>
      <c r="O40">
        <v>0.78400000000000003</v>
      </c>
      <c r="P40" t="s">
        <v>205</v>
      </c>
      <c r="Q40">
        <v>0.92700000000000005</v>
      </c>
      <c r="R40" t="s">
        <v>205</v>
      </c>
      <c r="S40">
        <v>0.96899999999999997</v>
      </c>
      <c r="T40" t="s">
        <v>205</v>
      </c>
      <c r="U40">
        <v>1.04</v>
      </c>
      <c r="V40" t="s">
        <v>205</v>
      </c>
      <c r="W40">
        <v>1.1519999999999999</v>
      </c>
      <c r="X40" t="s">
        <v>205</v>
      </c>
      <c r="Y40">
        <v>1.25</v>
      </c>
      <c r="Z40" t="s">
        <v>205</v>
      </c>
      <c r="AA40">
        <v>1.4059999999999999</v>
      </c>
      <c r="AB40" t="s">
        <v>205</v>
      </c>
      <c r="AC40">
        <v>1.5680000000000001</v>
      </c>
      <c r="AD40" t="s">
        <v>205</v>
      </c>
      <c r="AE40">
        <v>1.698</v>
      </c>
      <c r="AF40" t="s">
        <v>205</v>
      </c>
      <c r="AG40">
        <v>1.847</v>
      </c>
      <c r="AH40" t="s">
        <v>206</v>
      </c>
    </row>
    <row r="41" spans="3:34" x14ac:dyDescent="0.2">
      <c r="C4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9804-EA07-B54A-A4AD-A3BC555CF7D1}">
  <dimension ref="A1:AK317"/>
  <sheetViews>
    <sheetView topLeftCell="A294" zoomScale="75" workbookViewId="0">
      <selection activeCell="Q313" sqref="C313:Q313"/>
    </sheetView>
  </sheetViews>
  <sheetFormatPr baseColWidth="10" defaultRowHeight="16" x14ac:dyDescent="0.2"/>
  <cols>
    <col min="2" max="2" width="11" bestFit="1" customWidth="1"/>
    <col min="3" max="3" width="13.1640625" bestFit="1" customWidth="1"/>
    <col min="4" max="4" width="15.6640625" bestFit="1" customWidth="1"/>
    <col min="5" max="5" width="6.83203125" bestFit="1" customWidth="1"/>
    <col min="6" max="6" width="7.1640625" bestFit="1" customWidth="1"/>
    <col min="7" max="7" width="7.83203125" bestFit="1" customWidth="1"/>
    <col min="8" max="8" width="6.83203125" bestFit="1" customWidth="1"/>
    <col min="9" max="10" width="7.83203125" bestFit="1" customWidth="1"/>
    <col min="11" max="11" width="7" bestFit="1" customWidth="1"/>
    <col min="12" max="12" width="7.1640625" bestFit="1" customWidth="1"/>
    <col min="13" max="13" width="11.1640625" bestFit="1" customWidth="1"/>
    <col min="14" max="14" width="13.1640625" bestFit="1" customWidth="1"/>
    <col min="15" max="15" width="12.83203125" bestFit="1" customWidth="1"/>
    <col min="16" max="16" width="11.6640625" bestFit="1" customWidth="1"/>
    <col min="17" max="17" width="11.33203125" bestFit="1" customWidth="1"/>
    <col min="18" max="18" width="11.6640625" bestFit="1" customWidth="1"/>
    <col min="19" max="19" width="11.33203125" bestFit="1" customWidth="1"/>
    <col min="20" max="20" width="13.1640625" bestFit="1" customWidth="1"/>
    <col min="21" max="21" width="12.6640625" bestFit="1" customWidth="1"/>
    <col min="22" max="22" width="16.1640625" bestFit="1" customWidth="1"/>
    <col min="23" max="23" width="15.6640625" bestFit="1" customWidth="1"/>
    <col min="24" max="24" width="11.5" bestFit="1" customWidth="1"/>
    <col min="25" max="25" width="11.33203125" bestFit="1" customWidth="1"/>
    <col min="26" max="26" width="11" bestFit="1" customWidth="1"/>
    <col min="27" max="27" width="11.5" bestFit="1" customWidth="1"/>
    <col min="28" max="28" width="12.83203125" bestFit="1" customWidth="1"/>
    <col min="29" max="29" width="12.5" bestFit="1" customWidth="1"/>
    <col min="30" max="30" width="13" bestFit="1" customWidth="1"/>
    <col min="31" max="31" width="16" bestFit="1" customWidth="1"/>
    <col min="32" max="32" width="15.6640625" bestFit="1" customWidth="1"/>
    <col min="33" max="33" width="16.33203125" bestFit="1" customWidth="1"/>
  </cols>
  <sheetData>
    <row r="1" spans="1:17" x14ac:dyDescent="0.2">
      <c r="A1" t="s">
        <v>268</v>
      </c>
      <c r="B1" t="s">
        <v>267</v>
      </c>
      <c r="D1" t="s">
        <v>266</v>
      </c>
      <c r="E1" t="s">
        <v>264</v>
      </c>
      <c r="F1" t="s">
        <v>265</v>
      </c>
      <c r="H1" t="s">
        <v>265</v>
      </c>
      <c r="I1" t="s">
        <v>264</v>
      </c>
      <c r="J1" t="s">
        <v>263</v>
      </c>
      <c r="K1" t="s">
        <v>205</v>
      </c>
      <c r="L1" t="s">
        <v>262</v>
      </c>
      <c r="M1" t="s">
        <v>261</v>
      </c>
      <c r="N1" t="s">
        <v>260</v>
      </c>
      <c r="O1" t="s">
        <v>206</v>
      </c>
    </row>
    <row r="2" spans="1:17" x14ac:dyDescent="0.2">
      <c r="A2" t="s">
        <v>177</v>
      </c>
      <c r="B2" t="s">
        <v>205</v>
      </c>
      <c r="C2" t="s">
        <v>294</v>
      </c>
      <c r="D2" t="s">
        <v>205</v>
      </c>
      <c r="E2" t="s">
        <v>293</v>
      </c>
      <c r="F2" t="s">
        <v>205</v>
      </c>
      <c r="G2" t="s">
        <v>292</v>
      </c>
      <c r="H2" t="s">
        <v>205</v>
      </c>
      <c r="I2" t="s">
        <v>70</v>
      </c>
      <c r="J2" t="s">
        <v>205</v>
      </c>
      <c r="K2" t="s">
        <v>21</v>
      </c>
      <c r="L2" t="s">
        <v>259</v>
      </c>
      <c r="M2" t="s">
        <v>205</v>
      </c>
      <c r="N2" t="s">
        <v>116</v>
      </c>
      <c r="O2" t="s">
        <v>205</v>
      </c>
      <c r="P2" t="s">
        <v>89</v>
      </c>
      <c r="Q2" t="s">
        <v>206</v>
      </c>
    </row>
    <row r="3" spans="1:17" x14ac:dyDescent="0.2">
      <c r="A3">
        <v>1979</v>
      </c>
      <c r="B3" t="s">
        <v>205</v>
      </c>
      <c r="D3" t="s">
        <v>205</v>
      </c>
      <c r="F3" t="s">
        <v>205</v>
      </c>
      <c r="H3" t="s">
        <v>205</v>
      </c>
      <c r="I3">
        <v>7.4580000000000002</v>
      </c>
      <c r="J3" t="s">
        <v>205</v>
      </c>
      <c r="K3" t="s">
        <v>238</v>
      </c>
      <c r="L3" t="s">
        <v>205</v>
      </c>
      <c r="M3" t="s">
        <v>205</v>
      </c>
      <c r="N3" t="s">
        <v>206</v>
      </c>
    </row>
    <row r="4" spans="1:17" x14ac:dyDescent="0.2">
      <c r="A4">
        <v>1980</v>
      </c>
      <c r="B4" t="s">
        <v>205</v>
      </c>
      <c r="D4" t="s">
        <v>205</v>
      </c>
      <c r="F4" t="s">
        <v>205</v>
      </c>
      <c r="H4" t="s">
        <v>205</v>
      </c>
      <c r="I4" t="s">
        <v>205</v>
      </c>
      <c r="J4" t="s">
        <v>205</v>
      </c>
      <c r="K4" t="s">
        <v>205</v>
      </c>
      <c r="L4" t="s">
        <v>206</v>
      </c>
    </row>
    <row r="5" spans="1:17" x14ac:dyDescent="0.2">
      <c r="A5">
        <v>1981</v>
      </c>
      <c r="B5" t="s">
        <v>205</v>
      </c>
      <c r="D5" t="s">
        <v>205</v>
      </c>
      <c r="F5" t="s">
        <v>205</v>
      </c>
      <c r="H5" t="s">
        <v>205</v>
      </c>
      <c r="I5" t="s">
        <v>205</v>
      </c>
      <c r="J5" t="s">
        <v>205</v>
      </c>
      <c r="K5" t="s">
        <v>205</v>
      </c>
      <c r="L5" t="s">
        <v>206</v>
      </c>
    </row>
    <row r="6" spans="1:17" x14ac:dyDescent="0.2">
      <c r="A6">
        <v>1982</v>
      </c>
      <c r="B6" t="s">
        <v>205</v>
      </c>
      <c r="C6" s="2">
        <v>4.0692104194193002</v>
      </c>
      <c r="D6" t="s">
        <v>205</v>
      </c>
      <c r="E6" s="2">
        <v>3.80193166819432</v>
      </c>
      <c r="F6" t="s">
        <v>205</v>
      </c>
      <c r="G6" s="2">
        <v>3.8189933253444202</v>
      </c>
      <c r="H6" t="s">
        <v>205</v>
      </c>
      <c r="I6">
        <v>4.9009999999999998</v>
      </c>
      <c r="J6" t="s">
        <v>205</v>
      </c>
      <c r="K6" t="s">
        <v>285</v>
      </c>
      <c r="L6" t="s">
        <v>205</v>
      </c>
      <c r="M6" s="2">
        <f>I6+C6</f>
        <v>8.9702104194192991</v>
      </c>
      <c r="N6" t="s">
        <v>205</v>
      </c>
      <c r="O6" t="s">
        <v>250</v>
      </c>
      <c r="P6" t="s">
        <v>206</v>
      </c>
    </row>
    <row r="7" spans="1:17" x14ac:dyDescent="0.2">
      <c r="A7">
        <v>1983</v>
      </c>
      <c r="B7" t="s">
        <v>205</v>
      </c>
      <c r="C7" s="2">
        <v>8.4091923219393294</v>
      </c>
      <c r="D7" t="s">
        <v>205</v>
      </c>
      <c r="E7" s="2">
        <v>9.6010287406141703</v>
      </c>
      <c r="F7" t="s">
        <v>205</v>
      </c>
      <c r="G7" s="2">
        <v>9.8246600632935905</v>
      </c>
      <c r="H7" t="s">
        <v>205</v>
      </c>
      <c r="I7" t="s">
        <v>205</v>
      </c>
      <c r="J7" t="s">
        <v>205</v>
      </c>
      <c r="K7" t="s">
        <v>205</v>
      </c>
      <c r="L7" t="s">
        <v>206</v>
      </c>
    </row>
    <row r="8" spans="1:17" x14ac:dyDescent="0.2">
      <c r="A8">
        <v>1984</v>
      </c>
      <c r="B8" t="s">
        <v>205</v>
      </c>
      <c r="C8" s="2">
        <v>6.4086833399698797</v>
      </c>
      <c r="D8" t="s">
        <v>205</v>
      </c>
      <c r="E8" s="2">
        <v>6.9268441497794502</v>
      </c>
      <c r="F8" t="s">
        <v>205</v>
      </c>
      <c r="G8" s="2">
        <v>6.9864288573292903</v>
      </c>
      <c r="H8" t="s">
        <v>205</v>
      </c>
      <c r="I8" t="s">
        <v>205</v>
      </c>
      <c r="J8" t="s">
        <v>205</v>
      </c>
      <c r="K8" t="s">
        <v>205</v>
      </c>
      <c r="L8" t="s">
        <v>206</v>
      </c>
    </row>
    <row r="9" spans="1:17" x14ac:dyDescent="0.2">
      <c r="A9">
        <v>1985</v>
      </c>
      <c r="B9" t="s">
        <v>205</v>
      </c>
      <c r="C9" s="2">
        <v>8.2503651792136399</v>
      </c>
      <c r="D9" t="s">
        <v>205</v>
      </c>
      <c r="E9" s="2">
        <v>7.8280496918402296</v>
      </c>
      <c r="F9" t="s">
        <v>205</v>
      </c>
      <c r="G9" s="2">
        <v>8.1994200045703689</v>
      </c>
      <c r="H9" t="s">
        <v>205</v>
      </c>
      <c r="I9">
        <v>4.7990000000000004</v>
      </c>
      <c r="J9" t="s">
        <v>205</v>
      </c>
      <c r="K9" t="s">
        <v>270</v>
      </c>
      <c r="L9" t="s">
        <v>205</v>
      </c>
      <c r="M9" s="2">
        <f>I9+C9</f>
        <v>13.049365179213641</v>
      </c>
      <c r="N9" t="s">
        <v>205</v>
      </c>
      <c r="O9" t="s">
        <v>269</v>
      </c>
      <c r="P9" t="s">
        <v>206</v>
      </c>
    </row>
    <row r="10" spans="1:17" x14ac:dyDescent="0.2">
      <c r="A10">
        <v>1986</v>
      </c>
      <c r="B10" t="s">
        <v>205</v>
      </c>
      <c r="C10" s="2">
        <v>6.8255721687737205</v>
      </c>
      <c r="D10" t="s">
        <v>205</v>
      </c>
      <c r="E10" s="2">
        <v>7.2745321028897205</v>
      </c>
      <c r="F10" t="s">
        <v>205</v>
      </c>
      <c r="G10" s="2">
        <v>7.3993342210923903</v>
      </c>
      <c r="H10" t="s">
        <v>205</v>
      </c>
      <c r="I10" t="s">
        <v>205</v>
      </c>
      <c r="J10" t="s">
        <v>205</v>
      </c>
      <c r="K10" t="s">
        <v>205</v>
      </c>
      <c r="L10" t="s">
        <v>206</v>
      </c>
    </row>
    <row r="11" spans="1:17" x14ac:dyDescent="0.2">
      <c r="A11">
        <v>1987</v>
      </c>
      <c r="B11" t="s">
        <v>205</v>
      </c>
      <c r="C11" s="2">
        <v>7.8921940662357297</v>
      </c>
      <c r="D11" t="s">
        <v>205</v>
      </c>
      <c r="E11" s="2">
        <v>7.7083882823821108</v>
      </c>
      <c r="F11" t="s">
        <v>205</v>
      </c>
      <c r="G11" s="2">
        <v>7.7868624231876788</v>
      </c>
      <c r="H11" t="s">
        <v>205</v>
      </c>
      <c r="I11" t="s">
        <v>205</v>
      </c>
      <c r="J11" t="s">
        <v>205</v>
      </c>
      <c r="K11" t="s">
        <v>205</v>
      </c>
      <c r="L11" t="s">
        <v>206</v>
      </c>
    </row>
    <row r="12" spans="1:17" x14ac:dyDescent="0.2">
      <c r="A12">
        <v>1988</v>
      </c>
      <c r="B12" t="s">
        <v>205</v>
      </c>
      <c r="C12" s="2">
        <v>11.088283644076</v>
      </c>
      <c r="D12" t="s">
        <v>205</v>
      </c>
      <c r="E12" s="2">
        <v>10.901263482671798</v>
      </c>
      <c r="F12" t="s">
        <v>205</v>
      </c>
      <c r="G12" s="2">
        <v>10.9220332970546</v>
      </c>
      <c r="H12" t="s">
        <v>205</v>
      </c>
      <c r="I12">
        <v>4.6749999999999998</v>
      </c>
      <c r="J12" t="s">
        <v>205</v>
      </c>
      <c r="K12" t="s">
        <v>270</v>
      </c>
      <c r="L12" t="s">
        <v>205</v>
      </c>
      <c r="M12">
        <v>11.964</v>
      </c>
      <c r="N12" t="s">
        <v>205</v>
      </c>
      <c r="O12" t="s">
        <v>291</v>
      </c>
      <c r="P12" t="s">
        <v>206</v>
      </c>
    </row>
    <row r="13" spans="1:17" x14ac:dyDescent="0.2">
      <c r="A13">
        <v>1989</v>
      </c>
      <c r="B13" t="s">
        <v>205</v>
      </c>
      <c r="C13" s="2">
        <v>9.7957952107628099</v>
      </c>
      <c r="D13" t="s">
        <v>205</v>
      </c>
      <c r="E13" s="2">
        <v>10.339675287433401</v>
      </c>
      <c r="F13" t="s">
        <v>205</v>
      </c>
      <c r="G13" s="2">
        <v>10.482383259650099</v>
      </c>
      <c r="H13" t="s">
        <v>205</v>
      </c>
      <c r="I13" t="s">
        <v>205</v>
      </c>
      <c r="J13" t="s">
        <v>205</v>
      </c>
      <c r="K13" t="s">
        <v>205</v>
      </c>
      <c r="L13" t="s">
        <v>206</v>
      </c>
    </row>
    <row r="14" spans="1:17" x14ac:dyDescent="0.2">
      <c r="A14">
        <v>1990</v>
      </c>
      <c r="B14" t="s">
        <v>205</v>
      </c>
      <c r="C14" s="2">
        <v>11.899774426726301</v>
      </c>
      <c r="D14" t="s">
        <v>205</v>
      </c>
      <c r="E14" s="2">
        <v>11.61457845784</v>
      </c>
      <c r="F14" t="s">
        <v>205</v>
      </c>
      <c r="G14" s="2">
        <v>11.674228855959599</v>
      </c>
      <c r="H14" t="s">
        <v>205</v>
      </c>
      <c r="I14" t="s">
        <v>205</v>
      </c>
      <c r="J14" t="s">
        <v>205</v>
      </c>
      <c r="K14" t="s">
        <v>205</v>
      </c>
      <c r="L14" t="s">
        <v>206</v>
      </c>
    </row>
    <row r="15" spans="1:17" x14ac:dyDescent="0.2">
      <c r="A15">
        <v>1991</v>
      </c>
      <c r="B15" t="s">
        <v>205</v>
      </c>
      <c r="C15" s="2">
        <v>7.3895233462108907</v>
      </c>
      <c r="D15" t="s">
        <v>205</v>
      </c>
      <c r="E15" s="2">
        <v>7.3357195032050893</v>
      </c>
      <c r="F15" t="s">
        <v>205</v>
      </c>
      <c r="G15" s="2">
        <v>7.5146693448022095</v>
      </c>
      <c r="H15" t="s">
        <v>205</v>
      </c>
      <c r="I15">
        <v>1.454</v>
      </c>
      <c r="J15" t="s">
        <v>205</v>
      </c>
      <c r="K15" t="s">
        <v>290</v>
      </c>
      <c r="L15" t="s">
        <v>205</v>
      </c>
      <c r="M15" s="2">
        <f>I15+C15</f>
        <v>8.8435233462108904</v>
      </c>
      <c r="N15" t="s">
        <v>205</v>
      </c>
      <c r="O15" t="s">
        <v>275</v>
      </c>
      <c r="P15" t="s">
        <v>206</v>
      </c>
    </row>
    <row r="16" spans="1:17" x14ac:dyDescent="0.2">
      <c r="A16">
        <v>1992</v>
      </c>
      <c r="B16" t="s">
        <v>205</v>
      </c>
      <c r="C16" s="2">
        <v>6.2109275746935699</v>
      </c>
      <c r="D16" t="s">
        <v>205</v>
      </c>
      <c r="E16" s="2">
        <v>6.62517972437744</v>
      </c>
      <c r="F16" t="s">
        <v>205</v>
      </c>
      <c r="G16" s="2">
        <v>6.6986422508976498</v>
      </c>
      <c r="H16" t="s">
        <v>205</v>
      </c>
      <c r="I16" t="s">
        <v>205</v>
      </c>
      <c r="J16" t="s">
        <v>205</v>
      </c>
      <c r="K16" t="s">
        <v>205</v>
      </c>
      <c r="L16" t="s">
        <v>206</v>
      </c>
    </row>
    <row r="17" spans="1:16" x14ac:dyDescent="0.2">
      <c r="A17">
        <v>1993</v>
      </c>
      <c r="B17" t="s">
        <v>205</v>
      </c>
      <c r="C17" s="2">
        <v>7.0893522550990502</v>
      </c>
      <c r="D17" t="s">
        <v>205</v>
      </c>
      <c r="E17" s="2">
        <v>7.7768037782985404</v>
      </c>
      <c r="F17" t="s">
        <v>205</v>
      </c>
      <c r="G17" s="2">
        <v>7.9366053751508208</v>
      </c>
      <c r="H17" t="s">
        <v>205</v>
      </c>
      <c r="I17" t="s">
        <v>205</v>
      </c>
      <c r="J17" t="s">
        <v>205</v>
      </c>
      <c r="K17" t="s">
        <v>205</v>
      </c>
      <c r="L17" t="s">
        <v>206</v>
      </c>
    </row>
    <row r="18" spans="1:16" x14ac:dyDescent="0.2">
      <c r="A18">
        <v>1994</v>
      </c>
      <c r="B18" t="s">
        <v>205</v>
      </c>
      <c r="C18" s="2">
        <v>7.1000313095268703</v>
      </c>
      <c r="D18" t="s">
        <v>205</v>
      </c>
      <c r="E18" s="2">
        <v>7.3478483576099096</v>
      </c>
      <c r="F18" t="s">
        <v>205</v>
      </c>
      <c r="G18" s="2">
        <v>7.4318631046287704</v>
      </c>
      <c r="H18" t="s">
        <v>205</v>
      </c>
      <c r="I18">
        <v>2.8860000000000001</v>
      </c>
      <c r="J18" t="s">
        <v>205</v>
      </c>
      <c r="K18" t="s">
        <v>289</v>
      </c>
      <c r="L18" t="s">
        <v>205</v>
      </c>
      <c r="M18">
        <v>7.9130000000000003</v>
      </c>
      <c r="N18" t="s">
        <v>205</v>
      </c>
      <c r="O18" t="s">
        <v>288</v>
      </c>
      <c r="P18" t="s">
        <v>206</v>
      </c>
    </row>
    <row r="19" spans="1:16" x14ac:dyDescent="0.2">
      <c r="A19">
        <v>1995</v>
      </c>
      <c r="B19" t="s">
        <v>205</v>
      </c>
      <c r="C19" s="2">
        <v>9.1070586227612207</v>
      </c>
      <c r="D19" t="s">
        <v>205</v>
      </c>
      <c r="E19" s="2">
        <v>6.4811014398432505</v>
      </c>
      <c r="F19" t="s">
        <v>205</v>
      </c>
      <c r="G19" s="2">
        <v>6.5441272433507205</v>
      </c>
      <c r="H19" t="s">
        <v>205</v>
      </c>
      <c r="I19" t="s">
        <v>205</v>
      </c>
      <c r="J19" t="s">
        <v>205</v>
      </c>
      <c r="K19" t="s">
        <v>205</v>
      </c>
      <c r="L19" t="s">
        <v>206</v>
      </c>
    </row>
    <row r="20" spans="1:16" x14ac:dyDescent="0.2">
      <c r="A20">
        <v>1996</v>
      </c>
      <c r="B20" t="s">
        <v>205</v>
      </c>
      <c r="C20" s="2">
        <v>4.0797469437607301</v>
      </c>
      <c r="D20" t="s">
        <v>205</v>
      </c>
      <c r="E20" s="2">
        <v>3.9156706698063202</v>
      </c>
      <c r="F20" t="s">
        <v>205</v>
      </c>
      <c r="G20" s="2">
        <v>4.0668356687474798</v>
      </c>
      <c r="H20" t="s">
        <v>205</v>
      </c>
      <c r="I20">
        <v>2.3109999999999999</v>
      </c>
      <c r="J20" t="s">
        <v>205</v>
      </c>
      <c r="K20" t="s">
        <v>270</v>
      </c>
      <c r="L20" t="s">
        <v>205</v>
      </c>
      <c r="M20" s="2">
        <f>I20+C20</f>
        <v>6.39074694376073</v>
      </c>
      <c r="N20" t="s">
        <v>205</v>
      </c>
      <c r="O20" t="s">
        <v>287</v>
      </c>
      <c r="P20" t="s">
        <v>206</v>
      </c>
    </row>
    <row r="21" spans="1:16" x14ac:dyDescent="0.2">
      <c r="A21">
        <v>1997</v>
      </c>
      <c r="B21" t="s">
        <v>205</v>
      </c>
      <c r="C21" s="2">
        <v>5.0194167520682305</v>
      </c>
      <c r="D21" t="s">
        <v>205</v>
      </c>
      <c r="E21" s="2">
        <v>4.8339127336924106</v>
      </c>
      <c r="F21" t="s">
        <v>205</v>
      </c>
      <c r="G21" s="2">
        <v>5.0307694585984297</v>
      </c>
      <c r="H21" t="s">
        <v>205</v>
      </c>
      <c r="I21">
        <v>2.5910000000000002</v>
      </c>
      <c r="J21" t="s">
        <v>205</v>
      </c>
      <c r="K21" t="s">
        <v>244</v>
      </c>
      <c r="L21" t="s">
        <v>205</v>
      </c>
      <c r="M21" s="2">
        <f>I21+C21</f>
        <v>7.6104167520682307</v>
      </c>
      <c r="N21" t="s">
        <v>205</v>
      </c>
      <c r="O21" t="s">
        <v>286</v>
      </c>
      <c r="P21" t="s">
        <v>206</v>
      </c>
    </row>
    <row r="22" spans="1:16" x14ac:dyDescent="0.2">
      <c r="A22">
        <v>1998</v>
      </c>
      <c r="B22" t="s">
        <v>205</v>
      </c>
      <c r="C22" s="2">
        <v>3.5099100588644596</v>
      </c>
      <c r="D22" t="s">
        <v>205</v>
      </c>
      <c r="E22" s="2">
        <v>3.6481135562359901</v>
      </c>
      <c r="F22" t="s">
        <v>205</v>
      </c>
      <c r="G22" s="2">
        <v>4.0375712153656602</v>
      </c>
      <c r="H22" t="s">
        <v>205</v>
      </c>
      <c r="I22" t="s">
        <v>205</v>
      </c>
      <c r="J22" t="s">
        <v>205</v>
      </c>
      <c r="K22" t="s">
        <v>205</v>
      </c>
      <c r="L22" t="s">
        <v>206</v>
      </c>
    </row>
    <row r="23" spans="1:16" x14ac:dyDescent="0.2">
      <c r="A23">
        <v>1999</v>
      </c>
      <c r="B23" t="s">
        <v>205</v>
      </c>
      <c r="C23" s="2">
        <v>5.4547213912649308</v>
      </c>
      <c r="D23" t="s">
        <v>205</v>
      </c>
      <c r="E23" s="2">
        <v>5.1292495218454892</v>
      </c>
      <c r="F23" t="s">
        <v>205</v>
      </c>
      <c r="G23" s="2">
        <v>5.1846505452118796</v>
      </c>
      <c r="H23" t="s">
        <v>205</v>
      </c>
      <c r="I23">
        <v>3.2850000000000001</v>
      </c>
      <c r="J23" t="s">
        <v>205</v>
      </c>
      <c r="K23" t="s">
        <v>285</v>
      </c>
      <c r="L23" t="s">
        <v>205</v>
      </c>
      <c r="M23" s="2">
        <f>I23+C23</f>
        <v>8.739721391264931</v>
      </c>
      <c r="N23" t="s">
        <v>205</v>
      </c>
      <c r="O23" t="s">
        <v>280</v>
      </c>
      <c r="P23" t="s">
        <v>206</v>
      </c>
    </row>
    <row r="24" spans="1:16" x14ac:dyDescent="0.2">
      <c r="A24">
        <v>2000</v>
      </c>
      <c r="B24" t="s">
        <v>205</v>
      </c>
      <c r="C24" s="2">
        <v>7.3551066873746702</v>
      </c>
      <c r="D24" t="s">
        <v>205</v>
      </c>
      <c r="E24" s="2">
        <v>7.9373154939057793</v>
      </c>
      <c r="F24" t="s">
        <v>205</v>
      </c>
      <c r="G24" s="2">
        <v>8.0243331145972299</v>
      </c>
      <c r="H24" t="s">
        <v>205</v>
      </c>
      <c r="I24">
        <v>3.0489999999999999</v>
      </c>
      <c r="J24" t="s">
        <v>205</v>
      </c>
      <c r="K24" t="s">
        <v>285</v>
      </c>
      <c r="L24" t="s">
        <v>205</v>
      </c>
      <c r="M24" s="2">
        <f>I24+C24</f>
        <v>10.40410668737467</v>
      </c>
      <c r="N24" t="s">
        <v>205</v>
      </c>
      <c r="O24" t="s">
        <v>284</v>
      </c>
      <c r="P24" t="s">
        <v>206</v>
      </c>
    </row>
    <row r="25" spans="1:16" x14ac:dyDescent="0.2">
      <c r="A25">
        <v>2001</v>
      </c>
      <c r="B25" t="s">
        <v>205</v>
      </c>
      <c r="C25" s="2">
        <v>5.4397519541030794</v>
      </c>
      <c r="D25" t="s">
        <v>205</v>
      </c>
      <c r="E25" s="2">
        <v>6.0350496328937107</v>
      </c>
      <c r="F25" t="s">
        <v>205</v>
      </c>
      <c r="G25" s="2">
        <v>6.10565469931095</v>
      </c>
      <c r="H25" t="s">
        <v>205</v>
      </c>
      <c r="I25" t="s">
        <v>205</v>
      </c>
      <c r="J25" t="s">
        <v>205</v>
      </c>
      <c r="K25" t="s">
        <v>205</v>
      </c>
      <c r="L25" t="s">
        <v>206</v>
      </c>
    </row>
    <row r="26" spans="1:16" x14ac:dyDescent="0.2">
      <c r="A26">
        <v>2002</v>
      </c>
      <c r="B26" t="s">
        <v>205</v>
      </c>
      <c r="C26" s="2">
        <v>6.7707229783998102</v>
      </c>
      <c r="D26" t="s">
        <v>205</v>
      </c>
      <c r="E26" s="2">
        <v>6.8419993223201612</v>
      </c>
      <c r="F26" t="s">
        <v>205</v>
      </c>
      <c r="G26" s="2">
        <v>7.0284760927655094</v>
      </c>
      <c r="H26" t="s">
        <v>205</v>
      </c>
      <c r="I26">
        <v>3.6219999999999999</v>
      </c>
      <c r="J26" t="s">
        <v>205</v>
      </c>
      <c r="K26" t="s">
        <v>283</v>
      </c>
      <c r="L26" t="s">
        <v>205</v>
      </c>
      <c r="M26" s="2">
        <f>I26+C26</f>
        <v>10.39272297839981</v>
      </c>
      <c r="N26" t="s">
        <v>205</v>
      </c>
      <c r="O26" t="s">
        <v>282</v>
      </c>
      <c r="P26" t="s">
        <v>206</v>
      </c>
    </row>
    <row r="27" spans="1:16" x14ac:dyDescent="0.2">
      <c r="A27">
        <v>2003</v>
      </c>
      <c r="B27" t="s">
        <v>205</v>
      </c>
      <c r="C27" s="2">
        <v>13.508104743639899</v>
      </c>
      <c r="D27" t="s">
        <v>205</v>
      </c>
      <c r="E27" s="2">
        <v>10.8459820091047</v>
      </c>
      <c r="F27" t="s">
        <v>205</v>
      </c>
      <c r="G27" s="2">
        <v>11.468192246516901</v>
      </c>
      <c r="H27" t="s">
        <v>205</v>
      </c>
      <c r="I27" t="s">
        <v>205</v>
      </c>
      <c r="J27" t="s">
        <v>205</v>
      </c>
      <c r="K27" t="s">
        <v>205</v>
      </c>
      <c r="L27" t="s">
        <v>206</v>
      </c>
    </row>
    <row r="28" spans="1:16" x14ac:dyDescent="0.2">
      <c r="A28">
        <v>2004</v>
      </c>
      <c r="B28" t="s">
        <v>205</v>
      </c>
      <c r="C28" s="2">
        <v>5.1058036671354206</v>
      </c>
      <c r="D28" t="s">
        <v>205</v>
      </c>
      <c r="E28" s="2">
        <v>5.4227919299603498</v>
      </c>
      <c r="F28" t="s">
        <v>205</v>
      </c>
      <c r="G28" s="2">
        <v>5.7431417959675901</v>
      </c>
      <c r="H28" t="s">
        <v>205</v>
      </c>
      <c r="I28">
        <v>3.3069999999999999</v>
      </c>
      <c r="J28" t="s">
        <v>205</v>
      </c>
      <c r="K28" t="s">
        <v>281</v>
      </c>
      <c r="L28" t="s">
        <v>205</v>
      </c>
      <c r="M28" s="2">
        <f>I28+C28</f>
        <v>8.4128036671354209</v>
      </c>
      <c r="N28" t="s">
        <v>205</v>
      </c>
      <c r="O28" t="s">
        <v>280</v>
      </c>
      <c r="P28" t="s">
        <v>206</v>
      </c>
    </row>
    <row r="29" spans="1:16" x14ac:dyDescent="0.2">
      <c r="A29">
        <v>2005</v>
      </c>
      <c r="B29" t="s">
        <v>205</v>
      </c>
      <c r="C29" s="2">
        <v>6.6964670234023496</v>
      </c>
      <c r="D29" t="s">
        <v>205</v>
      </c>
      <c r="E29" s="2">
        <v>6.9047260946486499</v>
      </c>
      <c r="F29" t="s">
        <v>205</v>
      </c>
      <c r="G29" s="2">
        <v>7.0177872623366104</v>
      </c>
      <c r="H29" t="s">
        <v>205</v>
      </c>
      <c r="I29" t="s">
        <v>205</v>
      </c>
      <c r="J29" t="s">
        <v>205</v>
      </c>
      <c r="K29" t="s">
        <v>205</v>
      </c>
      <c r="L29" t="s">
        <v>206</v>
      </c>
    </row>
    <row r="30" spans="1:16" x14ac:dyDescent="0.2">
      <c r="A30">
        <v>2006</v>
      </c>
      <c r="B30" t="s">
        <v>205</v>
      </c>
      <c r="C30" s="2">
        <v>3.8861514837244999</v>
      </c>
      <c r="D30" t="s">
        <v>205</v>
      </c>
      <c r="E30" s="2">
        <v>4.00366814247747</v>
      </c>
      <c r="F30" t="s">
        <v>205</v>
      </c>
      <c r="G30" s="2">
        <v>4.0157990820866702</v>
      </c>
      <c r="H30" t="s">
        <v>205</v>
      </c>
      <c r="I30">
        <v>1.56</v>
      </c>
      <c r="J30" t="s">
        <v>205</v>
      </c>
      <c r="K30" t="s">
        <v>279</v>
      </c>
      <c r="L30" t="s">
        <v>205</v>
      </c>
      <c r="M30" s="2">
        <f t="shared" ref="M30:M34" si="0">I30+C30</f>
        <v>5.4461514837245</v>
      </c>
      <c r="N30" t="s">
        <v>205</v>
      </c>
      <c r="O30" t="s">
        <v>278</v>
      </c>
      <c r="P30" t="s">
        <v>206</v>
      </c>
    </row>
    <row r="31" spans="1:16" x14ac:dyDescent="0.2">
      <c r="A31">
        <v>2007</v>
      </c>
      <c r="B31" t="s">
        <v>205</v>
      </c>
      <c r="C31" s="2">
        <v>6.1451109599469804</v>
      </c>
      <c r="D31" t="s">
        <v>205</v>
      </c>
      <c r="E31" s="2">
        <v>6.4114135909775491</v>
      </c>
      <c r="F31" t="s">
        <v>205</v>
      </c>
      <c r="G31" s="2">
        <v>6.4381672200075002</v>
      </c>
      <c r="H31" t="s">
        <v>205</v>
      </c>
      <c r="I31">
        <v>1.7689999999999999</v>
      </c>
      <c r="J31" t="s">
        <v>205</v>
      </c>
      <c r="K31" t="s">
        <v>277</v>
      </c>
      <c r="L31" t="s">
        <v>205</v>
      </c>
      <c r="M31" s="2">
        <f t="shared" si="0"/>
        <v>7.9141109599469806</v>
      </c>
      <c r="N31" t="s">
        <v>205</v>
      </c>
      <c r="O31" t="s">
        <v>273</v>
      </c>
      <c r="P31" t="s">
        <v>206</v>
      </c>
    </row>
    <row r="32" spans="1:16" x14ac:dyDescent="0.2">
      <c r="A32">
        <v>2008</v>
      </c>
      <c r="B32" t="s">
        <v>205</v>
      </c>
      <c r="C32" s="2">
        <v>3.9943283550103499</v>
      </c>
      <c r="D32" t="s">
        <v>205</v>
      </c>
      <c r="E32" s="2">
        <v>4.2464862382190098</v>
      </c>
      <c r="F32" t="s">
        <v>205</v>
      </c>
      <c r="G32" s="2">
        <v>4.2579405790535905</v>
      </c>
      <c r="H32" t="s">
        <v>205</v>
      </c>
      <c r="I32">
        <v>0.997</v>
      </c>
      <c r="J32" t="s">
        <v>205</v>
      </c>
      <c r="K32" t="s">
        <v>243</v>
      </c>
      <c r="L32" t="s">
        <v>205</v>
      </c>
      <c r="M32" s="2">
        <f t="shared" si="0"/>
        <v>4.9913283550103502</v>
      </c>
      <c r="N32" t="s">
        <v>205</v>
      </c>
      <c r="O32" t="s">
        <v>276</v>
      </c>
      <c r="P32" t="s">
        <v>206</v>
      </c>
    </row>
    <row r="33" spans="1:16" x14ac:dyDescent="0.2">
      <c r="A33">
        <v>2009</v>
      </c>
      <c r="B33" t="s">
        <v>205</v>
      </c>
      <c r="C33" s="2">
        <v>2.9896963935654699</v>
      </c>
      <c r="D33" t="s">
        <v>205</v>
      </c>
      <c r="E33" s="2">
        <v>2.9285897271255705</v>
      </c>
      <c r="F33" t="s">
        <v>205</v>
      </c>
      <c r="G33" s="2">
        <v>2.9337374754880603</v>
      </c>
      <c r="H33" t="s">
        <v>205</v>
      </c>
      <c r="I33">
        <v>0.92400000000000004</v>
      </c>
      <c r="J33" t="s">
        <v>205</v>
      </c>
      <c r="K33" t="s">
        <v>275</v>
      </c>
      <c r="L33" t="s">
        <v>205</v>
      </c>
      <c r="M33" s="2">
        <f t="shared" si="0"/>
        <v>3.9136963935654698</v>
      </c>
      <c r="N33" t="s">
        <v>205</v>
      </c>
      <c r="O33" t="s">
        <v>273</v>
      </c>
      <c r="P33" t="s">
        <v>206</v>
      </c>
    </row>
    <row r="34" spans="1:16" x14ac:dyDescent="0.2">
      <c r="A34">
        <v>2010</v>
      </c>
      <c r="B34" t="s">
        <v>205</v>
      </c>
      <c r="C34" s="2">
        <v>5.1316989097886703</v>
      </c>
      <c r="D34" t="s">
        <v>205</v>
      </c>
      <c r="E34" s="2">
        <v>5.17392609249577</v>
      </c>
      <c r="F34" t="s">
        <v>205</v>
      </c>
      <c r="G34" s="2">
        <v>5.18294770742453</v>
      </c>
      <c r="H34" t="s">
        <v>205</v>
      </c>
      <c r="I34">
        <v>2.323</v>
      </c>
      <c r="J34" t="s">
        <v>205</v>
      </c>
      <c r="K34" t="s">
        <v>272</v>
      </c>
      <c r="L34" t="s">
        <v>205</v>
      </c>
      <c r="M34" s="2">
        <f t="shared" si="0"/>
        <v>7.4546989097886698</v>
      </c>
      <c r="N34" t="s">
        <v>205</v>
      </c>
      <c r="O34" t="s">
        <v>274</v>
      </c>
      <c r="P34" t="s">
        <v>206</v>
      </c>
    </row>
    <row r="35" spans="1:16" x14ac:dyDescent="0.2">
      <c r="A35">
        <v>2011</v>
      </c>
      <c r="B35" t="s">
        <v>205</v>
      </c>
      <c r="C35" s="2">
        <v>3.9486031318827299</v>
      </c>
      <c r="D35" t="s">
        <v>205</v>
      </c>
      <c r="E35" s="2">
        <v>4.5387971448022713</v>
      </c>
      <c r="F35" t="s">
        <v>205</v>
      </c>
      <c r="G35" s="2">
        <v>4.6038047776180804</v>
      </c>
      <c r="H35" t="s">
        <v>205</v>
      </c>
      <c r="I35" t="s">
        <v>205</v>
      </c>
      <c r="J35" t="s">
        <v>205</v>
      </c>
      <c r="K35" t="s">
        <v>205</v>
      </c>
      <c r="L35" t="s">
        <v>206</v>
      </c>
    </row>
    <row r="36" spans="1:16" x14ac:dyDescent="0.2">
      <c r="A36">
        <v>2012</v>
      </c>
      <c r="B36" t="s">
        <v>205</v>
      </c>
      <c r="C36" s="2">
        <v>4.6138707696066605</v>
      </c>
      <c r="D36" t="s">
        <v>205</v>
      </c>
      <c r="E36" s="2">
        <v>4.7292992961900699</v>
      </c>
      <c r="F36" t="s">
        <v>205</v>
      </c>
      <c r="G36" s="2">
        <v>4.7708032046217701</v>
      </c>
      <c r="H36" t="s">
        <v>205</v>
      </c>
      <c r="I36">
        <v>1.843</v>
      </c>
      <c r="J36" t="s">
        <v>205</v>
      </c>
      <c r="K36" t="s">
        <v>273</v>
      </c>
      <c r="L36" t="s">
        <v>205</v>
      </c>
      <c r="M36" s="2">
        <f>I36+C36</f>
        <v>6.4568707696066605</v>
      </c>
      <c r="N36" t="s">
        <v>205</v>
      </c>
      <c r="O36" t="s">
        <v>272</v>
      </c>
      <c r="P36" t="s">
        <v>206</v>
      </c>
    </row>
    <row r="37" spans="1:16" x14ac:dyDescent="0.2">
      <c r="A37">
        <v>2013</v>
      </c>
      <c r="B37" t="s">
        <v>205</v>
      </c>
      <c r="C37" s="2">
        <v>6.1148965482844808</v>
      </c>
      <c r="D37" t="s">
        <v>205</v>
      </c>
      <c r="E37" s="2">
        <v>6.0958705855407604</v>
      </c>
      <c r="F37" t="s">
        <v>205</v>
      </c>
      <c r="G37" s="2">
        <v>6.16629201564598</v>
      </c>
      <c r="H37" t="s">
        <v>205</v>
      </c>
      <c r="I37" t="s">
        <v>205</v>
      </c>
      <c r="J37" t="s">
        <v>205</v>
      </c>
      <c r="K37" t="s">
        <v>205</v>
      </c>
      <c r="L37" t="s">
        <v>206</v>
      </c>
    </row>
    <row r="38" spans="1:16" x14ac:dyDescent="0.2">
      <c r="A38">
        <v>2014</v>
      </c>
      <c r="B38" t="s">
        <v>205</v>
      </c>
      <c r="C38" s="2">
        <v>10.3312458246888</v>
      </c>
      <c r="D38" t="s">
        <v>205</v>
      </c>
      <c r="E38" s="2">
        <v>11.888944216903601</v>
      </c>
      <c r="F38" t="s">
        <v>205</v>
      </c>
      <c r="G38" s="2">
        <v>12.5080956911742</v>
      </c>
      <c r="H38" t="s">
        <v>205</v>
      </c>
      <c r="I38">
        <v>3.4390000000000001</v>
      </c>
      <c r="J38" t="s">
        <v>205</v>
      </c>
      <c r="K38" t="s">
        <v>272</v>
      </c>
      <c r="L38" t="s">
        <v>205</v>
      </c>
      <c r="M38" s="2">
        <f>I38+C38</f>
        <v>13.7702458246888</v>
      </c>
      <c r="N38" t="s">
        <v>205</v>
      </c>
      <c r="O38" t="s">
        <v>271</v>
      </c>
      <c r="P38" t="s">
        <v>206</v>
      </c>
    </row>
    <row r="39" spans="1:16" x14ac:dyDescent="0.2">
      <c r="A39">
        <v>2015</v>
      </c>
      <c r="B39" t="s">
        <v>205</v>
      </c>
      <c r="C39" s="2">
        <v>8.5874017629549595</v>
      </c>
      <c r="D39" t="s">
        <v>205</v>
      </c>
      <c r="E39" s="2">
        <v>9.6037950995927801</v>
      </c>
      <c r="F39" t="s">
        <v>205</v>
      </c>
      <c r="G39" s="2">
        <v>10.877713566532099</v>
      </c>
      <c r="H39" t="s">
        <v>205</v>
      </c>
      <c r="I39" t="s">
        <v>205</v>
      </c>
      <c r="J39" t="s">
        <v>205</v>
      </c>
      <c r="K39" t="s">
        <v>205</v>
      </c>
      <c r="L39" t="s">
        <v>206</v>
      </c>
    </row>
    <row r="40" spans="1:16" x14ac:dyDescent="0.2">
      <c r="A40">
        <v>2016</v>
      </c>
      <c r="B40" t="s">
        <v>205</v>
      </c>
      <c r="C40" s="2">
        <v>6.6076368714117502</v>
      </c>
      <c r="D40" t="s">
        <v>205</v>
      </c>
      <c r="E40" s="2">
        <v>7.2155298732600697</v>
      </c>
      <c r="F40" t="s">
        <v>205</v>
      </c>
      <c r="G40" s="2">
        <v>9.776255140598451</v>
      </c>
      <c r="H40" t="s">
        <v>205</v>
      </c>
      <c r="I40">
        <v>4.0629999999999997</v>
      </c>
      <c r="J40" t="s">
        <v>205</v>
      </c>
      <c r="K40" t="s">
        <v>270</v>
      </c>
      <c r="L40" t="s">
        <v>205</v>
      </c>
      <c r="M40" s="2">
        <f>I40+C40</f>
        <v>10.67063687141175</v>
      </c>
      <c r="N40" t="s">
        <v>205</v>
      </c>
      <c r="O40" t="s">
        <v>269</v>
      </c>
      <c r="P40" t="s">
        <v>206</v>
      </c>
    </row>
    <row r="41" spans="1:16" x14ac:dyDescent="0.2">
      <c r="A41">
        <v>2017</v>
      </c>
      <c r="B41" t="s">
        <v>205</v>
      </c>
      <c r="C41" s="2">
        <v>6.2563738808491598</v>
      </c>
      <c r="D41" t="s">
        <v>205</v>
      </c>
      <c r="E41" s="2">
        <v>6.9407192451605901</v>
      </c>
      <c r="F41" t="s">
        <v>205</v>
      </c>
      <c r="G41" s="2">
        <v>8.6940519634740312</v>
      </c>
      <c r="H41" t="s">
        <v>205</v>
      </c>
      <c r="J41" t="s">
        <v>205</v>
      </c>
      <c r="L41" t="s">
        <v>205</v>
      </c>
      <c r="N41" t="s">
        <v>205</v>
      </c>
      <c r="O41" t="s">
        <v>206</v>
      </c>
    </row>
    <row r="42" spans="1:16" x14ac:dyDescent="0.2">
      <c r="A42">
        <v>2018</v>
      </c>
      <c r="B42" t="s">
        <v>205</v>
      </c>
      <c r="C42" s="2">
        <v>4.1874237485267596</v>
      </c>
      <c r="D42" t="s">
        <v>205</v>
      </c>
      <c r="E42" s="2">
        <v>4.0020620546011605</v>
      </c>
      <c r="F42" t="s">
        <v>205</v>
      </c>
      <c r="G42" s="2">
        <v>5.5957610611152901</v>
      </c>
      <c r="H42" t="s">
        <v>205</v>
      </c>
      <c r="I42" s="7">
        <v>2.4994010640816899</v>
      </c>
      <c r="J42" t="s">
        <v>205</v>
      </c>
      <c r="L42" t="s">
        <v>205</v>
      </c>
      <c r="M42" s="2">
        <f>I42+C42</f>
        <v>6.6868248126084495</v>
      </c>
      <c r="N42" t="s">
        <v>205</v>
      </c>
      <c r="O42" t="s">
        <v>206</v>
      </c>
    </row>
    <row r="43" spans="1:16" x14ac:dyDescent="0.2">
      <c r="A43" t="s">
        <v>209</v>
      </c>
      <c r="B43" t="s">
        <v>205</v>
      </c>
      <c r="C43" s="2">
        <f>AVERAGE(C6:C42)</f>
        <v>6.682977154747654</v>
      </c>
      <c r="D43" t="s">
        <v>205</v>
      </c>
      <c r="E43" s="2">
        <f>AVERAGE(E6:E42)</f>
        <v>6.7799150523983682</v>
      </c>
      <c r="F43" t="s">
        <v>205</v>
      </c>
      <c r="G43" s="2">
        <f>AVERAGE(G6:G42)</f>
        <v>7.1013252219073149</v>
      </c>
      <c r="H43" t="s">
        <v>205</v>
      </c>
      <c r="I43" s="2">
        <f>AVERAGE(I6:I42)</f>
        <v>2.8148700532040847</v>
      </c>
      <c r="J43" t="s">
        <v>205</v>
      </c>
      <c r="L43" t="s">
        <v>205</v>
      </c>
      <c r="M43" s="2">
        <f>AVERAGE(M6:M42)</f>
        <v>8.4997590872599638</v>
      </c>
      <c r="N43" t="s">
        <v>205</v>
      </c>
      <c r="O43" t="s">
        <v>206</v>
      </c>
    </row>
    <row r="49" spans="1:34" x14ac:dyDescent="0.2">
      <c r="A49" t="s">
        <v>177</v>
      </c>
      <c r="B49" t="s">
        <v>205</v>
      </c>
      <c r="C49">
        <v>1</v>
      </c>
      <c r="D49" t="s">
        <v>205</v>
      </c>
      <c r="E49">
        <v>2</v>
      </c>
      <c r="F49" t="s">
        <v>205</v>
      </c>
      <c r="G49">
        <v>3</v>
      </c>
      <c r="H49" t="s">
        <v>205</v>
      </c>
      <c r="I49">
        <v>4</v>
      </c>
      <c r="J49" t="s">
        <v>205</v>
      </c>
      <c r="K49">
        <v>5</v>
      </c>
      <c r="L49" t="s">
        <v>205</v>
      </c>
      <c r="M49">
        <v>6</v>
      </c>
      <c r="N49" t="s">
        <v>205</v>
      </c>
      <c r="O49">
        <v>7</v>
      </c>
      <c r="P49" t="s">
        <v>205</v>
      </c>
      <c r="Q49">
        <v>8</v>
      </c>
      <c r="R49" t="s">
        <v>205</v>
      </c>
      <c r="S49">
        <v>9</v>
      </c>
      <c r="T49" t="s">
        <v>205</v>
      </c>
      <c r="U49">
        <v>10</v>
      </c>
      <c r="V49" t="s">
        <v>205</v>
      </c>
      <c r="W49">
        <v>11</v>
      </c>
      <c r="X49" t="s">
        <v>205</v>
      </c>
      <c r="Y49">
        <v>12</v>
      </c>
      <c r="Z49" t="s">
        <v>205</v>
      </c>
      <c r="AA49">
        <v>13</v>
      </c>
      <c r="AB49" t="s">
        <v>205</v>
      </c>
      <c r="AC49">
        <v>14</v>
      </c>
      <c r="AD49" t="s">
        <v>205</v>
      </c>
      <c r="AE49">
        <v>15</v>
      </c>
      <c r="AF49" t="s">
        <v>205</v>
      </c>
      <c r="AG49" t="s">
        <v>116</v>
      </c>
      <c r="AH49" t="s">
        <v>206</v>
      </c>
    </row>
    <row r="50" spans="1:34" x14ac:dyDescent="0.2">
      <c r="A50" t="s">
        <v>207</v>
      </c>
    </row>
    <row r="51" spans="1:34" x14ac:dyDescent="0.2">
      <c r="A51">
        <v>1982</v>
      </c>
      <c r="B51" t="s">
        <v>205</v>
      </c>
      <c r="C51" s="34">
        <v>1281</v>
      </c>
      <c r="D51" t="s">
        <v>205</v>
      </c>
      <c r="E51" s="34">
        <v>2986</v>
      </c>
      <c r="F51" t="s">
        <v>205</v>
      </c>
      <c r="G51" s="34">
        <v>3356</v>
      </c>
      <c r="H51" t="s">
        <v>205</v>
      </c>
      <c r="I51" s="34">
        <v>4377</v>
      </c>
      <c r="J51" t="s">
        <v>205</v>
      </c>
      <c r="K51" s="34">
        <v>1505</v>
      </c>
      <c r="L51" t="s">
        <v>205</v>
      </c>
      <c r="M51">
        <v>206</v>
      </c>
      <c r="N51" t="s">
        <v>205</v>
      </c>
      <c r="O51">
        <v>143</v>
      </c>
      <c r="P51" t="s">
        <v>205</v>
      </c>
      <c r="Q51">
        <v>68</v>
      </c>
      <c r="R51" t="s">
        <v>205</v>
      </c>
      <c r="S51">
        <v>43</v>
      </c>
      <c r="T51" t="s">
        <v>205</v>
      </c>
      <c r="U51">
        <v>27</v>
      </c>
      <c r="V51" t="s">
        <v>205</v>
      </c>
      <c r="W51">
        <v>17</v>
      </c>
      <c r="X51" t="s">
        <v>205</v>
      </c>
      <c r="Y51">
        <v>10</v>
      </c>
      <c r="Z51" t="s">
        <v>205</v>
      </c>
      <c r="AA51">
        <v>3</v>
      </c>
      <c r="AB51" t="s">
        <v>205</v>
      </c>
      <c r="AC51">
        <v>1</v>
      </c>
      <c r="AD51" t="s">
        <v>205</v>
      </c>
      <c r="AE51">
        <v>0</v>
      </c>
      <c r="AF51" t="s">
        <v>205</v>
      </c>
      <c r="AG51" s="34">
        <v>14024</v>
      </c>
      <c r="AH51" t="s">
        <v>206</v>
      </c>
    </row>
    <row r="52" spans="1:34" x14ac:dyDescent="0.2">
      <c r="A52">
        <v>1983</v>
      </c>
      <c r="B52" t="s">
        <v>205</v>
      </c>
      <c r="C52" s="34">
        <v>1810</v>
      </c>
      <c r="D52" t="s">
        <v>205</v>
      </c>
      <c r="E52">
        <v>681</v>
      </c>
      <c r="F52" t="s">
        <v>205</v>
      </c>
      <c r="G52" s="34">
        <v>1655</v>
      </c>
      <c r="H52" t="s">
        <v>205</v>
      </c>
      <c r="I52" s="34">
        <v>2980</v>
      </c>
      <c r="J52" t="s">
        <v>205</v>
      </c>
      <c r="K52" s="34">
        <v>6690</v>
      </c>
      <c r="L52" t="s">
        <v>205</v>
      </c>
      <c r="M52" s="34">
        <v>2042</v>
      </c>
      <c r="N52" t="s">
        <v>205</v>
      </c>
      <c r="O52">
        <v>371</v>
      </c>
      <c r="P52" t="s">
        <v>205</v>
      </c>
      <c r="Q52">
        <v>198</v>
      </c>
      <c r="R52" t="s">
        <v>205</v>
      </c>
      <c r="S52">
        <v>89</v>
      </c>
      <c r="T52" t="s">
        <v>205</v>
      </c>
      <c r="U52">
        <v>77</v>
      </c>
      <c r="V52" t="s">
        <v>205</v>
      </c>
      <c r="W52">
        <v>58</v>
      </c>
      <c r="X52" t="s">
        <v>205</v>
      </c>
      <c r="Y52">
        <v>20</v>
      </c>
      <c r="Z52" t="s">
        <v>205</v>
      </c>
      <c r="AA52">
        <v>8</v>
      </c>
      <c r="AB52" t="s">
        <v>205</v>
      </c>
      <c r="AC52">
        <v>7</v>
      </c>
      <c r="AD52" t="s">
        <v>205</v>
      </c>
      <c r="AE52">
        <v>2</v>
      </c>
      <c r="AF52" t="s">
        <v>205</v>
      </c>
      <c r="AG52" s="34">
        <v>16688</v>
      </c>
      <c r="AH52" t="s">
        <v>206</v>
      </c>
    </row>
    <row r="53" spans="1:34" x14ac:dyDescent="0.2">
      <c r="A53">
        <v>1984</v>
      </c>
      <c r="B53" t="s">
        <v>205</v>
      </c>
      <c r="C53">
        <v>431</v>
      </c>
      <c r="D53" t="s">
        <v>205</v>
      </c>
      <c r="E53">
        <v>348</v>
      </c>
      <c r="F53" t="s">
        <v>205</v>
      </c>
      <c r="G53">
        <v>537</v>
      </c>
      <c r="H53" t="s">
        <v>205</v>
      </c>
      <c r="I53" s="34">
        <v>1535</v>
      </c>
      <c r="J53" t="s">
        <v>205</v>
      </c>
      <c r="K53" s="34">
        <v>1905</v>
      </c>
      <c r="L53" t="s">
        <v>205</v>
      </c>
      <c r="M53" s="34">
        <v>4451</v>
      </c>
      <c r="N53" t="s">
        <v>205</v>
      </c>
      <c r="O53">
        <v>853</v>
      </c>
      <c r="P53" t="s">
        <v>205</v>
      </c>
      <c r="Q53">
        <v>189</v>
      </c>
      <c r="R53" t="s">
        <v>205</v>
      </c>
      <c r="S53">
        <v>88</v>
      </c>
      <c r="T53" t="s">
        <v>205</v>
      </c>
      <c r="U53">
        <v>31</v>
      </c>
      <c r="V53" t="s">
        <v>205</v>
      </c>
      <c r="W53">
        <v>21</v>
      </c>
      <c r="X53" t="s">
        <v>205</v>
      </c>
      <c r="Y53">
        <v>8</v>
      </c>
      <c r="Z53" t="s">
        <v>205</v>
      </c>
      <c r="AA53">
        <v>5</v>
      </c>
      <c r="AB53" t="s">
        <v>205</v>
      </c>
      <c r="AC53">
        <v>6</v>
      </c>
      <c r="AD53" t="s">
        <v>205</v>
      </c>
      <c r="AE53">
        <v>3</v>
      </c>
      <c r="AF53" t="s">
        <v>205</v>
      </c>
      <c r="AG53" s="34">
        <v>10411</v>
      </c>
      <c r="AH53" t="s">
        <v>206</v>
      </c>
    </row>
    <row r="54" spans="1:34" x14ac:dyDescent="0.2">
      <c r="A54">
        <v>1985</v>
      </c>
      <c r="B54" t="s">
        <v>205</v>
      </c>
      <c r="C54" s="34">
        <v>5919</v>
      </c>
      <c r="D54" t="s">
        <v>205</v>
      </c>
      <c r="E54">
        <v>959</v>
      </c>
      <c r="F54" t="s">
        <v>205</v>
      </c>
      <c r="G54" s="34">
        <v>3844</v>
      </c>
      <c r="H54" t="s">
        <v>205</v>
      </c>
      <c r="I54" s="34">
        <v>1222</v>
      </c>
      <c r="J54" t="s">
        <v>205</v>
      </c>
      <c r="K54" s="34">
        <v>4031</v>
      </c>
      <c r="L54" t="s">
        <v>205</v>
      </c>
      <c r="M54" s="34">
        <v>2455</v>
      </c>
      <c r="N54" t="s">
        <v>205</v>
      </c>
      <c r="O54" s="34">
        <v>1678</v>
      </c>
      <c r="P54" t="s">
        <v>205</v>
      </c>
      <c r="Q54">
        <v>331</v>
      </c>
      <c r="R54" t="s">
        <v>205</v>
      </c>
      <c r="S54">
        <v>84</v>
      </c>
      <c r="T54" t="s">
        <v>205</v>
      </c>
      <c r="U54">
        <v>69</v>
      </c>
      <c r="V54" t="s">
        <v>205</v>
      </c>
      <c r="W54">
        <v>23</v>
      </c>
      <c r="X54" t="s">
        <v>205</v>
      </c>
      <c r="Y54">
        <v>8</v>
      </c>
      <c r="Z54" t="s">
        <v>205</v>
      </c>
      <c r="AA54">
        <v>9</v>
      </c>
      <c r="AB54" t="s">
        <v>205</v>
      </c>
      <c r="AC54">
        <v>1</v>
      </c>
      <c r="AD54" t="s">
        <v>205</v>
      </c>
      <c r="AE54">
        <v>0</v>
      </c>
      <c r="AF54" t="s">
        <v>205</v>
      </c>
      <c r="AG54" s="34">
        <v>20634</v>
      </c>
      <c r="AH54" t="s">
        <v>206</v>
      </c>
    </row>
    <row r="55" spans="1:34" x14ac:dyDescent="0.2">
      <c r="A55">
        <v>1986</v>
      </c>
      <c r="B55" t="s">
        <v>205</v>
      </c>
      <c r="C55" s="34">
        <v>2690</v>
      </c>
      <c r="D55" t="s">
        <v>205</v>
      </c>
      <c r="E55">
        <v>428</v>
      </c>
      <c r="F55" t="s">
        <v>205</v>
      </c>
      <c r="G55">
        <v>499</v>
      </c>
      <c r="H55" t="s">
        <v>205</v>
      </c>
      <c r="I55" s="34">
        <v>1875</v>
      </c>
      <c r="J55" t="s">
        <v>205</v>
      </c>
      <c r="K55" s="34">
        <v>1135</v>
      </c>
      <c r="L55" t="s">
        <v>205</v>
      </c>
      <c r="M55" s="34">
        <v>1889</v>
      </c>
      <c r="N55" t="s">
        <v>205</v>
      </c>
      <c r="O55" s="34">
        <v>1653</v>
      </c>
      <c r="P55" t="s">
        <v>205</v>
      </c>
      <c r="Q55" s="34">
        <v>1501</v>
      </c>
      <c r="R55" t="s">
        <v>205</v>
      </c>
      <c r="S55">
        <v>470</v>
      </c>
      <c r="T55" t="s">
        <v>205</v>
      </c>
      <c r="U55">
        <v>72</v>
      </c>
      <c r="V55" t="s">
        <v>205</v>
      </c>
      <c r="W55">
        <v>33</v>
      </c>
      <c r="X55" t="s">
        <v>205</v>
      </c>
      <c r="Y55">
        <v>15</v>
      </c>
      <c r="Z55" t="s">
        <v>205</v>
      </c>
      <c r="AA55">
        <v>1</v>
      </c>
      <c r="AB55" t="s">
        <v>205</v>
      </c>
      <c r="AC55">
        <v>4</v>
      </c>
      <c r="AD55" t="s">
        <v>205</v>
      </c>
      <c r="AE55" t="s">
        <v>303</v>
      </c>
      <c r="AF55" t="s">
        <v>205</v>
      </c>
      <c r="AG55" s="34">
        <v>12266</v>
      </c>
      <c r="AH55" t="s">
        <v>206</v>
      </c>
    </row>
    <row r="56" spans="1:34" x14ac:dyDescent="0.2">
      <c r="A56">
        <v>1987</v>
      </c>
      <c r="B56" t="s">
        <v>205</v>
      </c>
      <c r="C56">
        <v>379</v>
      </c>
      <c r="D56" t="s">
        <v>205</v>
      </c>
      <c r="E56">
        <v>779</v>
      </c>
      <c r="F56" t="s">
        <v>205</v>
      </c>
      <c r="G56" s="34">
        <v>1082</v>
      </c>
      <c r="H56" t="s">
        <v>205</v>
      </c>
      <c r="I56">
        <v>817</v>
      </c>
      <c r="J56" t="s">
        <v>205</v>
      </c>
      <c r="K56" s="34">
        <v>4956</v>
      </c>
      <c r="L56" t="s">
        <v>205</v>
      </c>
      <c r="M56" s="34">
        <v>1371</v>
      </c>
      <c r="N56" t="s">
        <v>205</v>
      </c>
      <c r="O56" s="34">
        <v>1313</v>
      </c>
      <c r="P56" t="s">
        <v>205</v>
      </c>
      <c r="Q56">
        <v>519</v>
      </c>
      <c r="R56" t="s">
        <v>205</v>
      </c>
      <c r="S56" s="34">
        <v>1640</v>
      </c>
      <c r="T56" t="s">
        <v>205</v>
      </c>
      <c r="U56">
        <v>253</v>
      </c>
      <c r="V56" t="s">
        <v>205</v>
      </c>
      <c r="W56">
        <v>74</v>
      </c>
      <c r="X56" t="s">
        <v>205</v>
      </c>
      <c r="Y56">
        <v>29</v>
      </c>
      <c r="Z56" t="s">
        <v>205</v>
      </c>
      <c r="AA56">
        <v>5</v>
      </c>
      <c r="AB56" t="s">
        <v>205</v>
      </c>
      <c r="AC56">
        <v>2</v>
      </c>
      <c r="AD56" t="s">
        <v>205</v>
      </c>
      <c r="AE56">
        <v>2</v>
      </c>
      <c r="AF56" t="s">
        <v>205</v>
      </c>
      <c r="AG56" s="34">
        <v>13222</v>
      </c>
      <c r="AH56" t="s">
        <v>206</v>
      </c>
    </row>
    <row r="57" spans="1:34" x14ac:dyDescent="0.2">
      <c r="A57">
        <v>1988</v>
      </c>
      <c r="B57" t="s">
        <v>205</v>
      </c>
      <c r="C57" s="34">
        <v>1225</v>
      </c>
      <c r="D57" t="s">
        <v>205</v>
      </c>
      <c r="E57">
        <v>715</v>
      </c>
      <c r="F57" t="s">
        <v>205</v>
      </c>
      <c r="G57" s="34">
        <v>1943</v>
      </c>
      <c r="H57" t="s">
        <v>205</v>
      </c>
      <c r="I57" s="34">
        <v>3692</v>
      </c>
      <c r="J57" t="s">
        <v>205</v>
      </c>
      <c r="K57" s="34">
        <v>1606</v>
      </c>
      <c r="L57" t="s">
        <v>205</v>
      </c>
      <c r="M57" s="34">
        <v>5209</v>
      </c>
      <c r="N57" t="s">
        <v>205</v>
      </c>
      <c r="O57" s="34">
        <v>1544</v>
      </c>
      <c r="P57" t="s">
        <v>205</v>
      </c>
      <c r="Q57" s="34">
        <v>1169</v>
      </c>
      <c r="R57" t="s">
        <v>205</v>
      </c>
      <c r="S57">
        <v>673</v>
      </c>
      <c r="T57" t="s">
        <v>205</v>
      </c>
      <c r="U57" s="34">
        <v>1596</v>
      </c>
      <c r="V57" t="s">
        <v>205</v>
      </c>
      <c r="W57">
        <v>150</v>
      </c>
      <c r="X57" t="s">
        <v>205</v>
      </c>
      <c r="Y57">
        <v>89</v>
      </c>
      <c r="Z57" t="s">
        <v>205</v>
      </c>
      <c r="AA57">
        <v>18</v>
      </c>
      <c r="AB57" t="s">
        <v>205</v>
      </c>
      <c r="AC57">
        <v>24</v>
      </c>
      <c r="AD57" t="s">
        <v>205</v>
      </c>
      <c r="AE57">
        <v>10</v>
      </c>
      <c r="AF57" t="s">
        <v>205</v>
      </c>
      <c r="AG57" s="34">
        <v>19662</v>
      </c>
      <c r="AH57" t="s">
        <v>206</v>
      </c>
    </row>
    <row r="58" spans="1:34" x14ac:dyDescent="0.2">
      <c r="A58">
        <v>1989</v>
      </c>
      <c r="B58" t="s">
        <v>205</v>
      </c>
      <c r="C58">
        <v>917</v>
      </c>
      <c r="D58" t="s">
        <v>205</v>
      </c>
      <c r="E58">
        <v>342</v>
      </c>
      <c r="F58" t="s">
        <v>205</v>
      </c>
      <c r="G58">
        <v>672</v>
      </c>
      <c r="H58" t="s">
        <v>205</v>
      </c>
      <c r="I58" s="34">
        <v>2218</v>
      </c>
      <c r="J58" t="s">
        <v>205</v>
      </c>
      <c r="K58" s="34">
        <v>4981</v>
      </c>
      <c r="L58" t="s">
        <v>205</v>
      </c>
      <c r="M58">
        <v>989</v>
      </c>
      <c r="N58" t="s">
        <v>205</v>
      </c>
      <c r="O58" s="34">
        <v>3761</v>
      </c>
      <c r="P58" t="s">
        <v>205</v>
      </c>
      <c r="Q58">
        <v>571</v>
      </c>
      <c r="R58" t="s">
        <v>205</v>
      </c>
      <c r="S58">
        <v>686</v>
      </c>
      <c r="T58" t="s">
        <v>205</v>
      </c>
      <c r="U58">
        <v>266</v>
      </c>
      <c r="V58" t="s">
        <v>205</v>
      </c>
      <c r="W58">
        <v>836</v>
      </c>
      <c r="X58" t="s">
        <v>205</v>
      </c>
      <c r="Y58">
        <v>144</v>
      </c>
      <c r="Z58" t="s">
        <v>205</v>
      </c>
      <c r="AA58">
        <v>126</v>
      </c>
      <c r="AB58" t="s">
        <v>205</v>
      </c>
      <c r="AC58">
        <v>63</v>
      </c>
      <c r="AD58" t="s">
        <v>205</v>
      </c>
      <c r="AE58">
        <v>83</v>
      </c>
      <c r="AF58" t="s">
        <v>205</v>
      </c>
      <c r="AG58" s="34">
        <v>16656</v>
      </c>
      <c r="AH58" t="s">
        <v>206</v>
      </c>
    </row>
    <row r="59" spans="1:34" x14ac:dyDescent="0.2">
      <c r="A59">
        <v>1990</v>
      </c>
      <c r="B59" t="s">
        <v>205</v>
      </c>
      <c r="C59" s="34">
        <v>2335</v>
      </c>
      <c r="D59" t="s">
        <v>205</v>
      </c>
      <c r="E59">
        <v>354</v>
      </c>
      <c r="F59" t="s">
        <v>205</v>
      </c>
      <c r="G59">
        <v>120</v>
      </c>
      <c r="H59" t="s">
        <v>205</v>
      </c>
      <c r="I59">
        <v>924</v>
      </c>
      <c r="J59" t="s">
        <v>205</v>
      </c>
      <c r="K59" s="34">
        <v>1847</v>
      </c>
      <c r="L59" t="s">
        <v>205</v>
      </c>
      <c r="M59" s="34">
        <v>6193</v>
      </c>
      <c r="N59" t="s">
        <v>205</v>
      </c>
      <c r="O59" s="34">
        <v>1243</v>
      </c>
      <c r="P59" t="s">
        <v>205</v>
      </c>
      <c r="Q59" s="34">
        <v>3058</v>
      </c>
      <c r="R59" t="s">
        <v>205</v>
      </c>
      <c r="S59">
        <v>310</v>
      </c>
      <c r="T59" t="s">
        <v>205</v>
      </c>
      <c r="U59">
        <v>549</v>
      </c>
      <c r="V59" t="s">
        <v>205</v>
      </c>
      <c r="W59">
        <v>84</v>
      </c>
      <c r="X59" t="s">
        <v>205</v>
      </c>
      <c r="Y59">
        <v>789</v>
      </c>
      <c r="Z59" t="s">
        <v>205</v>
      </c>
      <c r="AA59">
        <v>68</v>
      </c>
      <c r="AB59" t="s">
        <v>205</v>
      </c>
      <c r="AC59">
        <v>51</v>
      </c>
      <c r="AD59" t="s">
        <v>205</v>
      </c>
      <c r="AE59">
        <v>67</v>
      </c>
      <c r="AF59" t="s">
        <v>205</v>
      </c>
      <c r="AG59" s="34">
        <v>17992</v>
      </c>
      <c r="AH59" t="s">
        <v>206</v>
      </c>
    </row>
    <row r="60" spans="1:34" x14ac:dyDescent="0.2">
      <c r="A60">
        <v>1991</v>
      </c>
      <c r="B60" t="s">
        <v>205</v>
      </c>
      <c r="C60" s="34">
        <v>3161</v>
      </c>
      <c r="D60" t="s">
        <v>205</v>
      </c>
      <c r="E60">
        <v>885</v>
      </c>
      <c r="F60" t="s">
        <v>205</v>
      </c>
      <c r="G60">
        <v>319</v>
      </c>
      <c r="H60" t="s">
        <v>205</v>
      </c>
      <c r="I60">
        <v>94</v>
      </c>
      <c r="J60" t="s">
        <v>205</v>
      </c>
      <c r="K60">
        <v>639</v>
      </c>
      <c r="L60" t="s">
        <v>205</v>
      </c>
      <c r="M60">
        <v>600</v>
      </c>
      <c r="N60" t="s">
        <v>205</v>
      </c>
      <c r="O60" s="34">
        <v>1986</v>
      </c>
      <c r="P60" t="s">
        <v>205</v>
      </c>
      <c r="Q60">
        <v>746</v>
      </c>
      <c r="R60" t="s">
        <v>205</v>
      </c>
      <c r="S60" s="34">
        <v>1606</v>
      </c>
      <c r="T60" t="s">
        <v>205</v>
      </c>
      <c r="U60">
        <v>420</v>
      </c>
      <c r="V60" t="s">
        <v>205</v>
      </c>
      <c r="W60">
        <v>568</v>
      </c>
      <c r="X60" t="s">
        <v>205</v>
      </c>
      <c r="Y60">
        <v>116</v>
      </c>
      <c r="Z60" t="s">
        <v>205</v>
      </c>
      <c r="AA60">
        <v>352</v>
      </c>
      <c r="AB60" t="s">
        <v>205</v>
      </c>
      <c r="AC60">
        <v>49</v>
      </c>
      <c r="AD60" t="s">
        <v>205</v>
      </c>
      <c r="AE60">
        <v>40</v>
      </c>
      <c r="AF60" t="s">
        <v>205</v>
      </c>
      <c r="AG60" s="34">
        <v>11580</v>
      </c>
      <c r="AH60" t="s">
        <v>206</v>
      </c>
    </row>
    <row r="61" spans="1:34" x14ac:dyDescent="0.2">
      <c r="A61">
        <v>1992</v>
      </c>
      <c r="B61" t="s">
        <v>205</v>
      </c>
      <c r="C61" s="34">
        <v>1512</v>
      </c>
      <c r="D61" t="s">
        <v>205</v>
      </c>
      <c r="E61">
        <v>416</v>
      </c>
      <c r="F61" t="s">
        <v>205</v>
      </c>
      <c r="G61" s="34">
        <v>2361</v>
      </c>
      <c r="H61" t="s">
        <v>205</v>
      </c>
      <c r="I61">
        <v>398</v>
      </c>
      <c r="J61" t="s">
        <v>205</v>
      </c>
      <c r="K61">
        <v>445</v>
      </c>
      <c r="L61" t="s">
        <v>205</v>
      </c>
      <c r="M61">
        <v>745</v>
      </c>
      <c r="N61" t="s">
        <v>205</v>
      </c>
      <c r="O61">
        <v>655</v>
      </c>
      <c r="P61" t="s">
        <v>205</v>
      </c>
      <c r="Q61">
        <v>939</v>
      </c>
      <c r="R61" t="s">
        <v>205</v>
      </c>
      <c r="S61">
        <v>418</v>
      </c>
      <c r="T61" t="s">
        <v>205</v>
      </c>
      <c r="U61">
        <v>798</v>
      </c>
      <c r="V61" t="s">
        <v>205</v>
      </c>
      <c r="W61">
        <v>280</v>
      </c>
      <c r="X61" t="s">
        <v>205</v>
      </c>
      <c r="Y61">
        <v>349</v>
      </c>
      <c r="Z61" t="s">
        <v>205</v>
      </c>
      <c r="AA61">
        <v>149</v>
      </c>
      <c r="AB61" t="s">
        <v>205</v>
      </c>
      <c r="AC61">
        <v>118</v>
      </c>
      <c r="AD61" t="s">
        <v>205</v>
      </c>
      <c r="AE61">
        <v>93</v>
      </c>
      <c r="AF61" t="s">
        <v>205</v>
      </c>
      <c r="AG61" s="34">
        <v>9675</v>
      </c>
      <c r="AH61" t="s">
        <v>206</v>
      </c>
    </row>
    <row r="62" spans="1:34" x14ac:dyDescent="0.2">
      <c r="A62">
        <v>1993</v>
      </c>
      <c r="B62" t="s">
        <v>205</v>
      </c>
      <c r="C62" s="34">
        <v>2417</v>
      </c>
      <c r="D62" t="s">
        <v>205</v>
      </c>
      <c r="E62">
        <v>338</v>
      </c>
      <c r="F62" t="s">
        <v>205</v>
      </c>
      <c r="G62">
        <v>898</v>
      </c>
      <c r="H62" t="s">
        <v>205</v>
      </c>
      <c r="I62" s="34">
        <v>3844</v>
      </c>
      <c r="J62" t="s">
        <v>205</v>
      </c>
      <c r="K62">
        <v>833</v>
      </c>
      <c r="L62" t="s">
        <v>205</v>
      </c>
      <c r="M62">
        <v>667</v>
      </c>
      <c r="N62" t="s">
        <v>205</v>
      </c>
      <c r="O62">
        <v>345</v>
      </c>
      <c r="P62" t="s">
        <v>205</v>
      </c>
      <c r="Q62">
        <v>474</v>
      </c>
      <c r="R62" t="s">
        <v>205</v>
      </c>
      <c r="S62">
        <v>643</v>
      </c>
      <c r="T62" t="s">
        <v>205</v>
      </c>
      <c r="U62">
        <v>396</v>
      </c>
      <c r="V62" t="s">
        <v>205</v>
      </c>
      <c r="W62">
        <v>347</v>
      </c>
      <c r="X62" t="s">
        <v>205</v>
      </c>
      <c r="Y62">
        <v>252</v>
      </c>
      <c r="Z62" t="s">
        <v>205</v>
      </c>
      <c r="AA62">
        <v>198</v>
      </c>
      <c r="AB62" t="s">
        <v>205</v>
      </c>
      <c r="AC62">
        <v>109</v>
      </c>
      <c r="AD62" t="s">
        <v>205</v>
      </c>
      <c r="AE62">
        <v>128</v>
      </c>
      <c r="AF62" t="s">
        <v>205</v>
      </c>
      <c r="AG62" s="34">
        <v>11890</v>
      </c>
      <c r="AH62" t="s">
        <v>206</v>
      </c>
    </row>
    <row r="63" spans="1:34" x14ac:dyDescent="0.2">
      <c r="A63">
        <v>1994</v>
      </c>
      <c r="B63" t="s">
        <v>205</v>
      </c>
      <c r="C63" s="34">
        <v>1404</v>
      </c>
      <c r="D63" t="s">
        <v>205</v>
      </c>
      <c r="E63">
        <v>508</v>
      </c>
      <c r="F63" t="s">
        <v>205</v>
      </c>
      <c r="G63">
        <v>552</v>
      </c>
      <c r="H63" t="s">
        <v>205</v>
      </c>
      <c r="I63" s="34">
        <v>1631</v>
      </c>
      <c r="J63" t="s">
        <v>205</v>
      </c>
      <c r="K63" s="34">
        <v>4413</v>
      </c>
      <c r="L63" t="s">
        <v>205</v>
      </c>
      <c r="M63">
        <v>774</v>
      </c>
      <c r="N63" t="s">
        <v>205</v>
      </c>
      <c r="O63">
        <v>201</v>
      </c>
      <c r="P63" t="s">
        <v>205</v>
      </c>
      <c r="Q63">
        <v>173</v>
      </c>
      <c r="R63" t="s">
        <v>205</v>
      </c>
      <c r="S63">
        <v>192</v>
      </c>
      <c r="T63" t="s">
        <v>205</v>
      </c>
      <c r="U63">
        <v>366</v>
      </c>
      <c r="V63" t="s">
        <v>205</v>
      </c>
      <c r="W63">
        <v>220</v>
      </c>
      <c r="X63" t="s">
        <v>205</v>
      </c>
      <c r="Y63">
        <v>309</v>
      </c>
      <c r="Z63" t="s">
        <v>205</v>
      </c>
      <c r="AA63">
        <v>113</v>
      </c>
      <c r="AB63" t="s">
        <v>205</v>
      </c>
      <c r="AC63">
        <v>109</v>
      </c>
      <c r="AD63" t="s">
        <v>205</v>
      </c>
      <c r="AE63">
        <v>165</v>
      </c>
      <c r="AF63" t="s">
        <v>205</v>
      </c>
      <c r="AG63" s="34">
        <v>11129</v>
      </c>
      <c r="AH63" t="s">
        <v>206</v>
      </c>
    </row>
    <row r="64" spans="1:34" x14ac:dyDescent="0.2">
      <c r="A64">
        <v>1995</v>
      </c>
      <c r="B64" t="s">
        <v>205</v>
      </c>
      <c r="C64" s="34">
        <v>1571</v>
      </c>
      <c r="D64" t="s">
        <v>205</v>
      </c>
      <c r="E64">
        <v>137</v>
      </c>
      <c r="F64" t="s">
        <v>205</v>
      </c>
      <c r="G64">
        <v>426</v>
      </c>
      <c r="H64" t="s">
        <v>205</v>
      </c>
      <c r="I64" s="34">
        <v>1995</v>
      </c>
      <c r="J64" t="s">
        <v>205</v>
      </c>
      <c r="K64" s="34">
        <v>2654</v>
      </c>
      <c r="L64" t="s">
        <v>205</v>
      </c>
      <c r="M64" s="34">
        <v>4322</v>
      </c>
      <c r="N64" t="s">
        <v>205</v>
      </c>
      <c r="O64" s="34">
        <v>1834</v>
      </c>
      <c r="P64" t="s">
        <v>205</v>
      </c>
      <c r="Q64">
        <v>483</v>
      </c>
      <c r="R64" t="s">
        <v>205</v>
      </c>
      <c r="S64">
        <v>294</v>
      </c>
      <c r="T64" t="s">
        <v>205</v>
      </c>
      <c r="U64">
        <v>184</v>
      </c>
      <c r="V64" t="s">
        <v>205</v>
      </c>
      <c r="W64">
        <v>347</v>
      </c>
      <c r="X64" t="s">
        <v>205</v>
      </c>
      <c r="Y64">
        <v>137</v>
      </c>
      <c r="Z64" t="s">
        <v>205</v>
      </c>
      <c r="AA64">
        <v>255</v>
      </c>
      <c r="AB64" t="s">
        <v>205</v>
      </c>
      <c r="AC64">
        <v>100</v>
      </c>
      <c r="AD64" t="s">
        <v>205</v>
      </c>
      <c r="AE64">
        <v>137</v>
      </c>
      <c r="AF64" t="s">
        <v>205</v>
      </c>
      <c r="AG64" s="34">
        <v>14877</v>
      </c>
      <c r="AH64" t="s">
        <v>206</v>
      </c>
    </row>
    <row r="65" spans="1:34" x14ac:dyDescent="0.2">
      <c r="A65">
        <v>1996</v>
      </c>
      <c r="B65" t="s">
        <v>205</v>
      </c>
      <c r="C65" s="34">
        <v>1552</v>
      </c>
      <c r="D65" t="s">
        <v>205</v>
      </c>
      <c r="E65">
        <v>369</v>
      </c>
      <c r="F65" t="s">
        <v>205</v>
      </c>
      <c r="G65">
        <v>175</v>
      </c>
      <c r="H65" t="s">
        <v>205</v>
      </c>
      <c r="I65">
        <v>348</v>
      </c>
      <c r="J65" t="s">
        <v>205</v>
      </c>
      <c r="K65">
        <v>964</v>
      </c>
      <c r="L65" t="s">
        <v>205</v>
      </c>
      <c r="M65" s="34">
        <v>1363</v>
      </c>
      <c r="N65" t="s">
        <v>205</v>
      </c>
      <c r="O65" s="34">
        <v>1245</v>
      </c>
      <c r="P65" t="s">
        <v>205</v>
      </c>
      <c r="Q65">
        <v>424</v>
      </c>
      <c r="R65" t="s">
        <v>205</v>
      </c>
      <c r="S65">
        <v>105</v>
      </c>
      <c r="T65" t="s">
        <v>205</v>
      </c>
      <c r="U65">
        <v>113</v>
      </c>
      <c r="V65" t="s">
        <v>205</v>
      </c>
      <c r="W65">
        <v>76</v>
      </c>
      <c r="X65" t="s">
        <v>205</v>
      </c>
      <c r="Y65">
        <v>143</v>
      </c>
      <c r="Z65" t="s">
        <v>205</v>
      </c>
      <c r="AA65">
        <v>47</v>
      </c>
      <c r="AB65" t="s">
        <v>205</v>
      </c>
      <c r="AC65">
        <v>84</v>
      </c>
      <c r="AD65" t="s">
        <v>205</v>
      </c>
      <c r="AE65">
        <v>110</v>
      </c>
      <c r="AF65" t="s">
        <v>205</v>
      </c>
      <c r="AG65" s="34">
        <v>7119</v>
      </c>
      <c r="AH65" t="s">
        <v>206</v>
      </c>
    </row>
    <row r="66" spans="1:34" x14ac:dyDescent="0.2">
      <c r="A66">
        <v>1997</v>
      </c>
      <c r="B66" t="s">
        <v>205</v>
      </c>
      <c r="C66" s="34">
        <v>2490</v>
      </c>
      <c r="D66" t="s">
        <v>205</v>
      </c>
      <c r="E66">
        <v>383</v>
      </c>
      <c r="F66" t="s">
        <v>205</v>
      </c>
      <c r="G66">
        <v>201</v>
      </c>
      <c r="H66" t="s">
        <v>205</v>
      </c>
      <c r="I66">
        <v>259</v>
      </c>
      <c r="J66" t="s">
        <v>205</v>
      </c>
      <c r="K66" s="34">
        <v>3109</v>
      </c>
      <c r="L66" t="s">
        <v>205</v>
      </c>
      <c r="M66" s="34">
        <v>1383</v>
      </c>
      <c r="N66" t="s">
        <v>205</v>
      </c>
      <c r="O66">
        <v>828</v>
      </c>
      <c r="P66" t="s">
        <v>205</v>
      </c>
      <c r="Q66">
        <v>997</v>
      </c>
      <c r="R66" t="s">
        <v>205</v>
      </c>
      <c r="S66">
        <v>169</v>
      </c>
      <c r="T66" t="s">
        <v>205</v>
      </c>
      <c r="U66">
        <v>84</v>
      </c>
      <c r="V66" t="s">
        <v>205</v>
      </c>
      <c r="W66">
        <v>64</v>
      </c>
      <c r="X66" t="s">
        <v>205</v>
      </c>
      <c r="Y66">
        <v>70</v>
      </c>
      <c r="Z66" t="s">
        <v>205</v>
      </c>
      <c r="AA66">
        <v>114</v>
      </c>
      <c r="AB66" t="s">
        <v>205</v>
      </c>
      <c r="AC66">
        <v>37</v>
      </c>
      <c r="AD66" t="s">
        <v>205</v>
      </c>
      <c r="AE66">
        <v>127</v>
      </c>
      <c r="AF66" t="s">
        <v>205</v>
      </c>
      <c r="AG66" s="34">
        <v>10314</v>
      </c>
      <c r="AH66" t="s">
        <v>206</v>
      </c>
    </row>
    <row r="67" spans="1:34" x14ac:dyDescent="0.2">
      <c r="A67">
        <v>1998</v>
      </c>
      <c r="B67" t="s">
        <v>205</v>
      </c>
      <c r="C67">
        <v>727</v>
      </c>
      <c r="D67" t="s">
        <v>205</v>
      </c>
      <c r="E67">
        <v>639</v>
      </c>
      <c r="F67" t="s">
        <v>205</v>
      </c>
      <c r="G67">
        <v>336</v>
      </c>
      <c r="H67" t="s">
        <v>205</v>
      </c>
      <c r="I67">
        <v>240</v>
      </c>
      <c r="J67" t="s">
        <v>205</v>
      </c>
      <c r="K67">
        <v>468</v>
      </c>
      <c r="L67" t="s">
        <v>205</v>
      </c>
      <c r="M67" s="34">
        <v>2674</v>
      </c>
      <c r="N67" t="s">
        <v>205</v>
      </c>
      <c r="O67">
        <v>680</v>
      </c>
      <c r="P67" t="s">
        <v>205</v>
      </c>
      <c r="Q67">
        <v>429</v>
      </c>
      <c r="R67" t="s">
        <v>205</v>
      </c>
      <c r="S67">
        <v>332</v>
      </c>
      <c r="T67" t="s">
        <v>205</v>
      </c>
      <c r="U67">
        <v>83</v>
      </c>
      <c r="V67" t="s">
        <v>205</v>
      </c>
      <c r="W67">
        <v>37</v>
      </c>
      <c r="X67" t="s">
        <v>205</v>
      </c>
      <c r="Y67">
        <v>13</v>
      </c>
      <c r="Z67" t="s">
        <v>205</v>
      </c>
      <c r="AA67">
        <v>28</v>
      </c>
      <c r="AB67" t="s">
        <v>205</v>
      </c>
      <c r="AC67">
        <v>31</v>
      </c>
      <c r="AD67" t="s">
        <v>205</v>
      </c>
      <c r="AE67">
        <v>73</v>
      </c>
      <c r="AF67" t="s">
        <v>205</v>
      </c>
      <c r="AG67" s="34">
        <v>6789</v>
      </c>
      <c r="AH67" t="s">
        <v>206</v>
      </c>
    </row>
    <row r="68" spans="1:34" x14ac:dyDescent="0.2">
      <c r="A68">
        <v>1999</v>
      </c>
      <c r="B68" t="s">
        <v>205</v>
      </c>
      <c r="C68" s="34">
        <v>1109</v>
      </c>
      <c r="D68" t="s">
        <v>205</v>
      </c>
      <c r="E68" s="34">
        <v>1018</v>
      </c>
      <c r="F68" t="s">
        <v>205</v>
      </c>
      <c r="G68">
        <v>967</v>
      </c>
      <c r="H68" t="s">
        <v>205</v>
      </c>
      <c r="I68" s="34">
        <v>1050</v>
      </c>
      <c r="J68" t="s">
        <v>205</v>
      </c>
      <c r="K68">
        <v>599</v>
      </c>
      <c r="L68" t="s">
        <v>205</v>
      </c>
      <c r="M68" s="34">
        <v>1069</v>
      </c>
      <c r="N68" t="s">
        <v>205</v>
      </c>
      <c r="O68" s="34">
        <v>2691</v>
      </c>
      <c r="P68" t="s">
        <v>205</v>
      </c>
      <c r="Q68">
        <v>725</v>
      </c>
      <c r="R68" t="s">
        <v>205</v>
      </c>
      <c r="S68">
        <v>350</v>
      </c>
      <c r="T68" t="s">
        <v>205</v>
      </c>
      <c r="U68">
        <v>326</v>
      </c>
      <c r="V68" t="s">
        <v>205</v>
      </c>
      <c r="W68">
        <v>119</v>
      </c>
      <c r="X68" t="s">
        <v>205</v>
      </c>
      <c r="Y68">
        <v>50</v>
      </c>
      <c r="Z68" t="s">
        <v>205</v>
      </c>
      <c r="AA68">
        <v>19</v>
      </c>
      <c r="AB68" t="s">
        <v>205</v>
      </c>
      <c r="AC68">
        <v>28</v>
      </c>
      <c r="AD68" t="s">
        <v>205</v>
      </c>
      <c r="AE68">
        <v>96</v>
      </c>
      <c r="AF68" t="s">
        <v>205</v>
      </c>
      <c r="AG68" s="34">
        <v>10217</v>
      </c>
      <c r="AH68" t="s">
        <v>206</v>
      </c>
    </row>
    <row r="69" spans="1:34" x14ac:dyDescent="0.2">
      <c r="A69">
        <v>2000</v>
      </c>
      <c r="B69" t="s">
        <v>205</v>
      </c>
      <c r="C69" s="34">
        <v>1120</v>
      </c>
      <c r="D69" t="s">
        <v>205</v>
      </c>
      <c r="E69">
        <v>410</v>
      </c>
      <c r="F69" t="s">
        <v>205</v>
      </c>
      <c r="G69">
        <v>535</v>
      </c>
      <c r="H69" t="s">
        <v>205</v>
      </c>
      <c r="I69" s="34">
        <v>1825</v>
      </c>
      <c r="J69" t="s">
        <v>205</v>
      </c>
      <c r="K69" s="34">
        <v>1814</v>
      </c>
      <c r="L69" t="s">
        <v>205</v>
      </c>
      <c r="M69">
        <v>932</v>
      </c>
      <c r="N69" t="s">
        <v>205</v>
      </c>
      <c r="O69">
        <v>783</v>
      </c>
      <c r="P69" t="s">
        <v>205</v>
      </c>
      <c r="Q69" s="34">
        <v>2564</v>
      </c>
      <c r="R69" t="s">
        <v>205</v>
      </c>
      <c r="S69">
        <v>999</v>
      </c>
      <c r="T69" t="s">
        <v>205</v>
      </c>
      <c r="U69">
        <v>523</v>
      </c>
      <c r="V69" t="s">
        <v>205</v>
      </c>
      <c r="W69">
        <v>221</v>
      </c>
      <c r="X69" t="s">
        <v>205</v>
      </c>
      <c r="Y69">
        <v>150</v>
      </c>
      <c r="Z69" t="s">
        <v>205</v>
      </c>
      <c r="AA69">
        <v>46</v>
      </c>
      <c r="AB69" t="s">
        <v>205</v>
      </c>
      <c r="AC69">
        <v>20</v>
      </c>
      <c r="AD69" t="s">
        <v>205</v>
      </c>
      <c r="AE69">
        <v>86</v>
      </c>
      <c r="AF69" t="s">
        <v>205</v>
      </c>
      <c r="AG69" s="34">
        <v>12027</v>
      </c>
      <c r="AH69" t="s">
        <v>206</v>
      </c>
    </row>
    <row r="70" spans="1:34" x14ac:dyDescent="0.2">
      <c r="A70">
        <v>2001</v>
      </c>
      <c r="B70" t="s">
        <v>205</v>
      </c>
      <c r="C70" s="34">
        <v>1829</v>
      </c>
      <c r="D70" t="s">
        <v>205</v>
      </c>
      <c r="E70" s="34">
        <v>1052</v>
      </c>
      <c r="F70" t="s">
        <v>205</v>
      </c>
      <c r="G70">
        <v>571</v>
      </c>
      <c r="H70" t="s">
        <v>205</v>
      </c>
      <c r="I70">
        <v>546</v>
      </c>
      <c r="J70" t="s">
        <v>205</v>
      </c>
      <c r="K70" s="34">
        <v>1381</v>
      </c>
      <c r="L70" t="s">
        <v>205</v>
      </c>
      <c r="M70" s="34">
        <v>1444</v>
      </c>
      <c r="N70" t="s">
        <v>205</v>
      </c>
      <c r="O70">
        <v>621</v>
      </c>
      <c r="P70" t="s">
        <v>205</v>
      </c>
      <c r="Q70">
        <v>308</v>
      </c>
      <c r="R70" t="s">
        <v>205</v>
      </c>
      <c r="S70">
        <v>918</v>
      </c>
      <c r="T70" t="s">
        <v>205</v>
      </c>
      <c r="U70">
        <v>659</v>
      </c>
      <c r="V70" t="s">
        <v>205</v>
      </c>
      <c r="W70">
        <v>252</v>
      </c>
      <c r="X70" t="s">
        <v>205</v>
      </c>
      <c r="Y70">
        <v>201</v>
      </c>
      <c r="Z70" t="s">
        <v>205</v>
      </c>
      <c r="AA70">
        <v>80</v>
      </c>
      <c r="AB70" t="s">
        <v>205</v>
      </c>
      <c r="AC70">
        <v>28</v>
      </c>
      <c r="AD70" t="s">
        <v>205</v>
      </c>
      <c r="AE70">
        <v>77</v>
      </c>
      <c r="AF70" t="s">
        <v>205</v>
      </c>
      <c r="AG70" s="34">
        <v>9967</v>
      </c>
      <c r="AH70" t="s">
        <v>206</v>
      </c>
    </row>
    <row r="71" spans="1:34" x14ac:dyDescent="0.2">
      <c r="A71">
        <v>2002</v>
      </c>
      <c r="B71" t="s">
        <v>205</v>
      </c>
      <c r="C71">
        <v>811</v>
      </c>
      <c r="D71" t="s">
        <v>205</v>
      </c>
      <c r="E71">
        <v>408</v>
      </c>
      <c r="F71" t="s">
        <v>205</v>
      </c>
      <c r="G71">
        <v>851</v>
      </c>
      <c r="H71" t="s">
        <v>205</v>
      </c>
      <c r="I71" s="34">
        <v>1231</v>
      </c>
      <c r="J71" t="s">
        <v>205</v>
      </c>
      <c r="K71" s="34">
        <v>1272</v>
      </c>
      <c r="L71" t="s">
        <v>205</v>
      </c>
      <c r="M71" s="34">
        <v>1656</v>
      </c>
      <c r="N71" t="s">
        <v>205</v>
      </c>
      <c r="O71">
        <v>862</v>
      </c>
      <c r="P71" t="s">
        <v>205</v>
      </c>
      <c r="Q71">
        <v>417</v>
      </c>
      <c r="R71" t="s">
        <v>205</v>
      </c>
      <c r="S71">
        <v>565</v>
      </c>
      <c r="T71" t="s">
        <v>205</v>
      </c>
      <c r="U71" s="34">
        <v>1060</v>
      </c>
      <c r="V71" t="s">
        <v>205</v>
      </c>
      <c r="W71">
        <v>528</v>
      </c>
      <c r="X71" t="s">
        <v>205</v>
      </c>
      <c r="Y71">
        <v>234</v>
      </c>
      <c r="Z71" t="s">
        <v>205</v>
      </c>
      <c r="AA71">
        <v>137</v>
      </c>
      <c r="AB71" t="s">
        <v>205</v>
      </c>
      <c r="AC71">
        <v>42</v>
      </c>
      <c r="AD71" t="s">
        <v>205</v>
      </c>
      <c r="AE71">
        <v>45</v>
      </c>
      <c r="AF71" t="s">
        <v>205</v>
      </c>
      <c r="AG71" s="34">
        <v>10118</v>
      </c>
      <c r="AH71" t="s">
        <v>206</v>
      </c>
    </row>
    <row r="72" spans="1:34" x14ac:dyDescent="0.2">
      <c r="A72">
        <v>2003</v>
      </c>
      <c r="B72" t="s">
        <v>205</v>
      </c>
      <c r="C72">
        <v>549</v>
      </c>
      <c r="D72" t="s">
        <v>205</v>
      </c>
      <c r="E72">
        <v>165</v>
      </c>
      <c r="F72" t="s">
        <v>205</v>
      </c>
      <c r="G72" s="34">
        <v>1045</v>
      </c>
      <c r="H72" t="s">
        <v>205</v>
      </c>
      <c r="I72" s="34">
        <v>1752</v>
      </c>
      <c r="J72" t="s">
        <v>205</v>
      </c>
      <c r="K72" s="34">
        <v>2078</v>
      </c>
      <c r="L72" t="s">
        <v>205</v>
      </c>
      <c r="M72" s="34">
        <v>1908</v>
      </c>
      <c r="N72" t="s">
        <v>205</v>
      </c>
      <c r="O72" s="34">
        <v>2555</v>
      </c>
      <c r="P72" t="s">
        <v>205</v>
      </c>
      <c r="Q72" s="34">
        <v>1445</v>
      </c>
      <c r="R72" t="s">
        <v>205</v>
      </c>
      <c r="S72">
        <v>660</v>
      </c>
      <c r="T72" t="s">
        <v>205</v>
      </c>
      <c r="U72">
        <v>860</v>
      </c>
      <c r="V72" t="s">
        <v>205</v>
      </c>
      <c r="W72" s="34">
        <v>1752</v>
      </c>
      <c r="X72" t="s">
        <v>205</v>
      </c>
      <c r="Y72">
        <v>758</v>
      </c>
      <c r="Z72" t="s">
        <v>205</v>
      </c>
      <c r="AA72">
        <v>285</v>
      </c>
      <c r="AB72" t="s">
        <v>205</v>
      </c>
      <c r="AC72">
        <v>148</v>
      </c>
      <c r="AD72" t="s">
        <v>205</v>
      </c>
      <c r="AE72">
        <v>108</v>
      </c>
      <c r="AF72" t="s">
        <v>205</v>
      </c>
      <c r="AG72" s="34">
        <v>16068</v>
      </c>
      <c r="AH72" t="s">
        <v>206</v>
      </c>
    </row>
    <row r="73" spans="1:34" x14ac:dyDescent="0.2">
      <c r="A73">
        <v>2004</v>
      </c>
      <c r="B73" t="s">
        <v>205</v>
      </c>
      <c r="C73">
        <v>395</v>
      </c>
      <c r="D73" t="s">
        <v>205</v>
      </c>
      <c r="E73">
        <v>286</v>
      </c>
      <c r="F73" t="s">
        <v>205</v>
      </c>
      <c r="G73">
        <v>182</v>
      </c>
      <c r="H73" t="s">
        <v>205</v>
      </c>
      <c r="I73" s="34">
        <v>1372</v>
      </c>
      <c r="J73" t="s">
        <v>205</v>
      </c>
      <c r="K73" s="34">
        <v>1338</v>
      </c>
      <c r="L73" t="s">
        <v>205</v>
      </c>
      <c r="M73" s="34">
        <v>1018</v>
      </c>
      <c r="N73" t="s">
        <v>205</v>
      </c>
      <c r="O73">
        <v>598</v>
      </c>
      <c r="P73" t="s">
        <v>205</v>
      </c>
      <c r="Q73">
        <v>648</v>
      </c>
      <c r="R73" t="s">
        <v>205</v>
      </c>
      <c r="S73">
        <v>321</v>
      </c>
      <c r="T73" t="s">
        <v>205</v>
      </c>
      <c r="U73">
        <v>200</v>
      </c>
      <c r="V73" t="s">
        <v>205</v>
      </c>
      <c r="W73">
        <v>200</v>
      </c>
      <c r="X73" t="s">
        <v>205</v>
      </c>
      <c r="Y73">
        <v>361</v>
      </c>
      <c r="Z73" t="s">
        <v>205</v>
      </c>
      <c r="AA73">
        <v>154</v>
      </c>
      <c r="AB73" t="s">
        <v>205</v>
      </c>
      <c r="AC73">
        <v>37</v>
      </c>
      <c r="AD73" t="s">
        <v>205</v>
      </c>
      <c r="AE73">
        <v>28</v>
      </c>
      <c r="AF73" t="s">
        <v>205</v>
      </c>
      <c r="AG73" s="34">
        <v>7137</v>
      </c>
      <c r="AH73" t="s">
        <v>206</v>
      </c>
    </row>
    <row r="74" spans="1:34" x14ac:dyDescent="0.2">
      <c r="A74">
        <v>2005</v>
      </c>
      <c r="B74" t="s">
        <v>205</v>
      </c>
      <c r="C74">
        <v>397</v>
      </c>
      <c r="D74" t="s">
        <v>205</v>
      </c>
      <c r="E74">
        <v>151</v>
      </c>
      <c r="F74" t="s">
        <v>205</v>
      </c>
      <c r="G74">
        <v>247</v>
      </c>
      <c r="H74" t="s">
        <v>205</v>
      </c>
      <c r="I74" s="34">
        <v>1073</v>
      </c>
      <c r="J74" t="s">
        <v>205</v>
      </c>
      <c r="K74" s="34">
        <v>3008</v>
      </c>
      <c r="L74" t="s">
        <v>205</v>
      </c>
      <c r="M74" s="34">
        <v>2023</v>
      </c>
      <c r="N74" t="s">
        <v>205</v>
      </c>
      <c r="O74" s="34">
        <v>1055</v>
      </c>
      <c r="P74" t="s">
        <v>205</v>
      </c>
      <c r="Q74">
        <v>479</v>
      </c>
      <c r="R74" t="s">
        <v>205</v>
      </c>
      <c r="S74">
        <v>364</v>
      </c>
      <c r="T74" t="s">
        <v>205</v>
      </c>
      <c r="U74">
        <v>268</v>
      </c>
      <c r="V74" t="s">
        <v>205</v>
      </c>
      <c r="W74">
        <v>72</v>
      </c>
      <c r="X74" t="s">
        <v>205</v>
      </c>
      <c r="Y74">
        <v>152</v>
      </c>
      <c r="Z74" t="s">
        <v>205</v>
      </c>
      <c r="AA74">
        <v>248</v>
      </c>
      <c r="AB74" t="s">
        <v>205</v>
      </c>
      <c r="AC74">
        <v>96</v>
      </c>
      <c r="AD74" t="s">
        <v>205</v>
      </c>
      <c r="AE74">
        <v>98</v>
      </c>
      <c r="AF74" t="s">
        <v>205</v>
      </c>
      <c r="AG74" s="34">
        <v>9732</v>
      </c>
      <c r="AH74" t="s">
        <v>206</v>
      </c>
    </row>
    <row r="75" spans="1:34" x14ac:dyDescent="0.2">
      <c r="A75">
        <v>2006</v>
      </c>
      <c r="B75" t="s">
        <v>205</v>
      </c>
      <c r="C75">
        <v>872</v>
      </c>
      <c r="D75" t="s">
        <v>205</v>
      </c>
      <c r="E75">
        <v>45</v>
      </c>
      <c r="F75" t="s">
        <v>205</v>
      </c>
      <c r="G75">
        <v>61</v>
      </c>
      <c r="H75" t="s">
        <v>205</v>
      </c>
      <c r="I75">
        <v>381</v>
      </c>
      <c r="J75" t="s">
        <v>205</v>
      </c>
      <c r="K75" s="34">
        <v>1016</v>
      </c>
      <c r="L75" t="s">
        <v>205</v>
      </c>
      <c r="M75" s="34">
        <v>1298</v>
      </c>
      <c r="N75" t="s">
        <v>205</v>
      </c>
      <c r="O75">
        <v>831</v>
      </c>
      <c r="P75" t="s">
        <v>205</v>
      </c>
      <c r="Q75">
        <v>400</v>
      </c>
      <c r="R75" t="s">
        <v>205</v>
      </c>
      <c r="S75">
        <v>228</v>
      </c>
      <c r="T75" t="s">
        <v>205</v>
      </c>
      <c r="U75">
        <v>196</v>
      </c>
      <c r="V75" t="s">
        <v>205</v>
      </c>
      <c r="W75">
        <v>94</v>
      </c>
      <c r="X75" t="s">
        <v>205</v>
      </c>
      <c r="Y75">
        <v>59</v>
      </c>
      <c r="Z75" t="s">
        <v>205</v>
      </c>
      <c r="AA75">
        <v>85</v>
      </c>
      <c r="AB75" t="s">
        <v>205</v>
      </c>
      <c r="AC75">
        <v>114</v>
      </c>
      <c r="AD75" t="s">
        <v>205</v>
      </c>
      <c r="AE75">
        <v>111</v>
      </c>
      <c r="AF75" t="s">
        <v>205</v>
      </c>
      <c r="AG75" s="34">
        <v>5790</v>
      </c>
      <c r="AH75" t="s">
        <v>206</v>
      </c>
    </row>
    <row r="76" spans="1:34" x14ac:dyDescent="0.2">
      <c r="A76">
        <v>2007</v>
      </c>
      <c r="B76" t="s">
        <v>205</v>
      </c>
      <c r="C76" s="34">
        <v>2353</v>
      </c>
      <c r="D76" t="s">
        <v>205</v>
      </c>
      <c r="E76">
        <v>45</v>
      </c>
      <c r="F76" t="s">
        <v>205</v>
      </c>
      <c r="G76">
        <v>118</v>
      </c>
      <c r="H76" t="s">
        <v>205</v>
      </c>
      <c r="I76">
        <v>445</v>
      </c>
      <c r="J76" t="s">
        <v>205</v>
      </c>
      <c r="K76" s="34">
        <v>1501</v>
      </c>
      <c r="L76" t="s">
        <v>205</v>
      </c>
      <c r="M76" s="34">
        <v>1767</v>
      </c>
      <c r="N76" t="s">
        <v>205</v>
      </c>
      <c r="O76" s="34">
        <v>1275</v>
      </c>
      <c r="P76" t="s">
        <v>205</v>
      </c>
      <c r="Q76">
        <v>920</v>
      </c>
      <c r="R76" t="s">
        <v>205</v>
      </c>
      <c r="S76">
        <v>388</v>
      </c>
      <c r="T76" t="s">
        <v>205</v>
      </c>
      <c r="U76">
        <v>174</v>
      </c>
      <c r="V76" t="s">
        <v>205</v>
      </c>
      <c r="W76">
        <v>161</v>
      </c>
      <c r="X76" t="s">
        <v>205</v>
      </c>
      <c r="Y76">
        <v>140</v>
      </c>
      <c r="Z76" t="s">
        <v>205</v>
      </c>
      <c r="AA76">
        <v>63</v>
      </c>
      <c r="AB76" t="s">
        <v>205</v>
      </c>
      <c r="AC76">
        <v>80</v>
      </c>
      <c r="AD76" t="s">
        <v>205</v>
      </c>
      <c r="AE76">
        <v>152</v>
      </c>
      <c r="AF76" t="s">
        <v>205</v>
      </c>
      <c r="AG76" s="34">
        <v>9582</v>
      </c>
      <c r="AH76" t="s">
        <v>206</v>
      </c>
    </row>
    <row r="77" spans="1:34" x14ac:dyDescent="0.2">
      <c r="A77">
        <v>2008</v>
      </c>
      <c r="B77" t="s">
        <v>205</v>
      </c>
      <c r="C77">
        <v>516</v>
      </c>
      <c r="D77" t="s">
        <v>205</v>
      </c>
      <c r="E77">
        <v>97</v>
      </c>
      <c r="F77" t="s">
        <v>205</v>
      </c>
      <c r="G77">
        <v>85</v>
      </c>
      <c r="H77" t="s">
        <v>205</v>
      </c>
      <c r="I77">
        <v>169</v>
      </c>
      <c r="J77" t="s">
        <v>205</v>
      </c>
      <c r="K77">
        <v>548</v>
      </c>
      <c r="L77" t="s">
        <v>205</v>
      </c>
      <c r="M77" s="34">
        <v>1131</v>
      </c>
      <c r="N77" t="s">
        <v>205</v>
      </c>
      <c r="O77">
        <v>889</v>
      </c>
      <c r="P77" t="s">
        <v>205</v>
      </c>
      <c r="Q77">
        <v>618</v>
      </c>
      <c r="R77" t="s">
        <v>205</v>
      </c>
      <c r="S77">
        <v>392</v>
      </c>
      <c r="T77" t="s">
        <v>205</v>
      </c>
      <c r="U77">
        <v>154</v>
      </c>
      <c r="V77" t="s">
        <v>205</v>
      </c>
      <c r="W77">
        <v>128</v>
      </c>
      <c r="X77" t="s">
        <v>205</v>
      </c>
      <c r="Y77">
        <v>98</v>
      </c>
      <c r="Z77" t="s">
        <v>205</v>
      </c>
      <c r="AA77">
        <v>44</v>
      </c>
      <c r="AB77" t="s">
        <v>205</v>
      </c>
      <c r="AC77">
        <v>24</v>
      </c>
      <c r="AD77" t="s">
        <v>205</v>
      </c>
      <c r="AE77">
        <v>152</v>
      </c>
      <c r="AF77" t="s">
        <v>205</v>
      </c>
      <c r="AG77" s="34">
        <v>5045</v>
      </c>
      <c r="AH77" t="s">
        <v>206</v>
      </c>
    </row>
    <row r="78" spans="1:34" x14ac:dyDescent="0.2">
      <c r="A78">
        <v>2009</v>
      </c>
      <c r="B78" t="s">
        <v>205</v>
      </c>
      <c r="C78">
        <v>798</v>
      </c>
      <c r="D78" t="s">
        <v>205</v>
      </c>
      <c r="E78">
        <v>219</v>
      </c>
      <c r="F78" t="s">
        <v>205</v>
      </c>
      <c r="G78">
        <v>431</v>
      </c>
      <c r="H78" t="s">
        <v>205</v>
      </c>
      <c r="I78">
        <v>444</v>
      </c>
      <c r="J78" t="s">
        <v>205</v>
      </c>
      <c r="K78">
        <v>248</v>
      </c>
      <c r="L78" t="s">
        <v>205</v>
      </c>
      <c r="M78">
        <v>393</v>
      </c>
      <c r="N78" t="s">
        <v>205</v>
      </c>
      <c r="O78">
        <v>558</v>
      </c>
      <c r="P78" t="s">
        <v>205</v>
      </c>
      <c r="Q78">
        <v>443</v>
      </c>
      <c r="R78" t="s">
        <v>205</v>
      </c>
      <c r="S78">
        <v>323</v>
      </c>
      <c r="T78" t="s">
        <v>205</v>
      </c>
      <c r="U78">
        <v>155</v>
      </c>
      <c r="V78" t="s">
        <v>205</v>
      </c>
      <c r="W78">
        <v>103</v>
      </c>
      <c r="X78" t="s">
        <v>205</v>
      </c>
      <c r="Y78">
        <v>34</v>
      </c>
      <c r="Z78" t="s">
        <v>205</v>
      </c>
      <c r="AA78">
        <v>34</v>
      </c>
      <c r="AB78" t="s">
        <v>205</v>
      </c>
      <c r="AC78">
        <v>18</v>
      </c>
      <c r="AD78" t="s">
        <v>205</v>
      </c>
      <c r="AE78">
        <v>71</v>
      </c>
      <c r="AF78" t="s">
        <v>205</v>
      </c>
      <c r="AG78" s="34">
        <v>4271</v>
      </c>
      <c r="AH78" t="s">
        <v>206</v>
      </c>
    </row>
    <row r="79" spans="1:34" x14ac:dyDescent="0.2">
      <c r="A79">
        <v>2010</v>
      </c>
      <c r="B79" t="s">
        <v>205</v>
      </c>
      <c r="C79">
        <v>511</v>
      </c>
      <c r="D79" t="s">
        <v>205</v>
      </c>
      <c r="E79">
        <v>130</v>
      </c>
      <c r="F79" t="s">
        <v>205</v>
      </c>
      <c r="G79">
        <v>249</v>
      </c>
      <c r="H79" t="s">
        <v>205</v>
      </c>
      <c r="I79" s="34">
        <v>2966</v>
      </c>
      <c r="J79" t="s">
        <v>205</v>
      </c>
      <c r="K79" s="34">
        <v>1332</v>
      </c>
      <c r="L79" t="s">
        <v>205</v>
      </c>
      <c r="M79">
        <v>416</v>
      </c>
      <c r="N79" t="s">
        <v>205</v>
      </c>
      <c r="O79">
        <v>359</v>
      </c>
      <c r="P79" t="s">
        <v>205</v>
      </c>
      <c r="Q79">
        <v>380</v>
      </c>
      <c r="R79" t="s">
        <v>205</v>
      </c>
      <c r="S79">
        <v>399</v>
      </c>
      <c r="T79" t="s">
        <v>205</v>
      </c>
      <c r="U79">
        <v>272</v>
      </c>
      <c r="V79" t="s">
        <v>205</v>
      </c>
      <c r="W79">
        <v>234</v>
      </c>
      <c r="X79" t="s">
        <v>205</v>
      </c>
      <c r="Y79">
        <v>85</v>
      </c>
      <c r="Z79" t="s">
        <v>205</v>
      </c>
      <c r="AA79">
        <v>50</v>
      </c>
      <c r="AB79" t="s">
        <v>205</v>
      </c>
      <c r="AC79">
        <v>29</v>
      </c>
      <c r="AD79" t="s">
        <v>205</v>
      </c>
      <c r="AE79">
        <v>63</v>
      </c>
      <c r="AF79" t="s">
        <v>205</v>
      </c>
      <c r="AG79" s="34">
        <v>7475</v>
      </c>
      <c r="AH79" t="s">
        <v>206</v>
      </c>
    </row>
    <row r="80" spans="1:34" x14ac:dyDescent="0.2">
      <c r="A80">
        <v>2011</v>
      </c>
      <c r="B80" t="s">
        <v>205</v>
      </c>
      <c r="C80" s="34">
        <v>1115</v>
      </c>
      <c r="D80" t="s">
        <v>205</v>
      </c>
      <c r="E80">
        <v>119</v>
      </c>
      <c r="F80" t="s">
        <v>205</v>
      </c>
      <c r="G80">
        <v>268</v>
      </c>
      <c r="H80" t="s">
        <v>205</v>
      </c>
      <c r="I80">
        <v>360</v>
      </c>
      <c r="J80" t="s">
        <v>205</v>
      </c>
      <c r="K80" s="34">
        <v>1855</v>
      </c>
      <c r="L80" t="s">
        <v>205</v>
      </c>
      <c r="M80">
        <v>908</v>
      </c>
      <c r="N80" t="s">
        <v>205</v>
      </c>
      <c r="O80">
        <v>266</v>
      </c>
      <c r="P80" t="s">
        <v>205</v>
      </c>
      <c r="Q80">
        <v>151</v>
      </c>
      <c r="R80" t="s">
        <v>205</v>
      </c>
      <c r="S80">
        <v>237</v>
      </c>
      <c r="T80" t="s">
        <v>205</v>
      </c>
      <c r="U80">
        <v>236</v>
      </c>
      <c r="V80" t="s">
        <v>205</v>
      </c>
      <c r="W80">
        <v>197</v>
      </c>
      <c r="X80" t="s">
        <v>205</v>
      </c>
      <c r="Y80">
        <v>151</v>
      </c>
      <c r="Z80" t="s">
        <v>205</v>
      </c>
      <c r="AA80">
        <v>63</v>
      </c>
      <c r="AB80" t="s">
        <v>205</v>
      </c>
      <c r="AC80">
        <v>30</v>
      </c>
      <c r="AD80" t="s">
        <v>205</v>
      </c>
      <c r="AE80">
        <v>80</v>
      </c>
      <c r="AF80" t="s">
        <v>205</v>
      </c>
      <c r="AG80" s="34">
        <v>6036</v>
      </c>
      <c r="AH80" t="s">
        <v>206</v>
      </c>
    </row>
    <row r="81" spans="1:37" x14ac:dyDescent="0.2">
      <c r="A81">
        <v>2012</v>
      </c>
      <c r="B81" t="s">
        <v>205</v>
      </c>
      <c r="C81" s="34">
        <v>1170</v>
      </c>
      <c r="D81" t="s">
        <v>205</v>
      </c>
      <c r="E81">
        <v>235</v>
      </c>
      <c r="F81" t="s">
        <v>205</v>
      </c>
      <c r="G81">
        <v>442</v>
      </c>
      <c r="H81" t="s">
        <v>205</v>
      </c>
      <c r="I81" s="34">
        <v>3254</v>
      </c>
      <c r="J81" t="s">
        <v>205</v>
      </c>
      <c r="K81">
        <v>761</v>
      </c>
      <c r="L81" t="s">
        <v>205</v>
      </c>
      <c r="M81" s="34">
        <v>1228</v>
      </c>
      <c r="N81" t="s">
        <v>205</v>
      </c>
      <c r="O81">
        <v>421</v>
      </c>
      <c r="P81" t="s">
        <v>205</v>
      </c>
      <c r="Q81">
        <v>168</v>
      </c>
      <c r="R81" t="s">
        <v>205</v>
      </c>
      <c r="S81">
        <v>127</v>
      </c>
      <c r="T81" t="s">
        <v>205</v>
      </c>
      <c r="U81">
        <v>176</v>
      </c>
      <c r="V81" t="s">
        <v>205</v>
      </c>
      <c r="W81">
        <v>144</v>
      </c>
      <c r="X81" t="s">
        <v>205</v>
      </c>
      <c r="Y81">
        <v>127</v>
      </c>
      <c r="Z81" t="s">
        <v>205</v>
      </c>
      <c r="AA81">
        <v>106</v>
      </c>
      <c r="AB81" t="s">
        <v>205</v>
      </c>
      <c r="AC81">
        <v>38</v>
      </c>
      <c r="AD81" t="s">
        <v>205</v>
      </c>
      <c r="AE81">
        <v>67</v>
      </c>
      <c r="AF81" t="s">
        <v>205</v>
      </c>
      <c r="AG81" s="34">
        <v>8465</v>
      </c>
      <c r="AH81" t="s">
        <v>206</v>
      </c>
    </row>
    <row r="82" spans="1:37" x14ac:dyDescent="0.2">
      <c r="A82">
        <v>2013</v>
      </c>
      <c r="B82" t="s">
        <v>205</v>
      </c>
      <c r="C82" s="34">
        <v>1227</v>
      </c>
      <c r="D82" t="s">
        <v>205</v>
      </c>
      <c r="E82">
        <v>104</v>
      </c>
      <c r="F82" t="s">
        <v>205</v>
      </c>
      <c r="G82">
        <v>217</v>
      </c>
      <c r="H82" t="s">
        <v>205</v>
      </c>
      <c r="I82">
        <v>974</v>
      </c>
      <c r="J82" t="s">
        <v>205</v>
      </c>
      <c r="K82" s="34">
        <v>5002</v>
      </c>
      <c r="L82" t="s">
        <v>205</v>
      </c>
      <c r="M82" s="34">
        <v>1161</v>
      </c>
      <c r="N82" t="s">
        <v>205</v>
      </c>
      <c r="O82">
        <v>725</v>
      </c>
      <c r="P82" t="s">
        <v>205</v>
      </c>
      <c r="Q82">
        <v>254</v>
      </c>
      <c r="R82" t="s">
        <v>205</v>
      </c>
      <c r="S82">
        <v>86</v>
      </c>
      <c r="T82" t="s">
        <v>205</v>
      </c>
      <c r="U82">
        <v>78</v>
      </c>
      <c r="V82" t="s">
        <v>205</v>
      </c>
      <c r="W82">
        <v>102</v>
      </c>
      <c r="X82" t="s">
        <v>205</v>
      </c>
      <c r="Y82">
        <v>77</v>
      </c>
      <c r="Z82" t="s">
        <v>205</v>
      </c>
      <c r="AA82">
        <v>71</v>
      </c>
      <c r="AB82" t="s">
        <v>205</v>
      </c>
      <c r="AC82">
        <v>39</v>
      </c>
      <c r="AD82" t="s">
        <v>205</v>
      </c>
      <c r="AE82">
        <v>51</v>
      </c>
      <c r="AF82" t="s">
        <v>205</v>
      </c>
      <c r="AG82" s="34">
        <v>10167</v>
      </c>
      <c r="AH82" t="s">
        <v>206</v>
      </c>
    </row>
    <row r="83" spans="1:37" x14ac:dyDescent="0.2">
      <c r="A83">
        <v>2014</v>
      </c>
      <c r="B83" t="s">
        <v>205</v>
      </c>
      <c r="C83" s="34">
        <v>2256</v>
      </c>
      <c r="D83" t="s">
        <v>205</v>
      </c>
      <c r="E83">
        <v>580</v>
      </c>
      <c r="F83" t="s">
        <v>205</v>
      </c>
      <c r="G83">
        <v>272</v>
      </c>
      <c r="H83" t="s">
        <v>205</v>
      </c>
      <c r="I83">
        <v>366</v>
      </c>
      <c r="J83" t="s">
        <v>205</v>
      </c>
      <c r="K83" s="34">
        <v>1705</v>
      </c>
      <c r="L83" t="s">
        <v>205</v>
      </c>
      <c r="M83" s="34">
        <v>6257</v>
      </c>
      <c r="N83" t="s">
        <v>205</v>
      </c>
      <c r="O83" s="34">
        <v>3255</v>
      </c>
      <c r="P83" t="s">
        <v>205</v>
      </c>
      <c r="Q83">
        <v>693</v>
      </c>
      <c r="R83" t="s">
        <v>205</v>
      </c>
      <c r="S83">
        <v>381</v>
      </c>
      <c r="T83" t="s">
        <v>205</v>
      </c>
      <c r="U83">
        <v>139</v>
      </c>
      <c r="V83" t="s">
        <v>205</v>
      </c>
      <c r="W83">
        <v>53</v>
      </c>
      <c r="X83" t="s">
        <v>205</v>
      </c>
      <c r="Y83">
        <v>75</v>
      </c>
      <c r="Z83" t="s">
        <v>205</v>
      </c>
      <c r="AA83">
        <v>76</v>
      </c>
      <c r="AB83" t="s">
        <v>205</v>
      </c>
      <c r="AC83">
        <v>36</v>
      </c>
      <c r="AD83" t="s">
        <v>205</v>
      </c>
      <c r="AE83">
        <v>93</v>
      </c>
      <c r="AF83" t="s">
        <v>205</v>
      </c>
      <c r="AG83" s="34">
        <v>16237</v>
      </c>
      <c r="AH83" t="s">
        <v>206</v>
      </c>
    </row>
    <row r="84" spans="1:37" x14ac:dyDescent="0.2">
      <c r="A84">
        <v>2015</v>
      </c>
      <c r="B84" t="s">
        <v>205</v>
      </c>
      <c r="C84" s="34">
        <v>1183</v>
      </c>
      <c r="D84" t="s">
        <v>205</v>
      </c>
      <c r="E84">
        <v>809</v>
      </c>
      <c r="F84" t="s">
        <v>205</v>
      </c>
      <c r="G84" s="34">
        <v>2296</v>
      </c>
      <c r="H84" t="s">
        <v>205</v>
      </c>
      <c r="I84">
        <v>583</v>
      </c>
      <c r="J84" t="s">
        <v>205</v>
      </c>
      <c r="K84" s="34">
        <v>1221</v>
      </c>
      <c r="L84" t="s">
        <v>205</v>
      </c>
      <c r="M84" s="34">
        <v>2276</v>
      </c>
      <c r="N84" t="s">
        <v>205</v>
      </c>
      <c r="O84" s="34">
        <v>4433</v>
      </c>
      <c r="P84" t="s">
        <v>205</v>
      </c>
      <c r="Q84" s="34">
        <v>1292</v>
      </c>
      <c r="R84" t="s">
        <v>205</v>
      </c>
      <c r="S84">
        <v>305</v>
      </c>
      <c r="T84" t="s">
        <v>205</v>
      </c>
      <c r="U84">
        <v>145</v>
      </c>
      <c r="V84" t="s">
        <v>205</v>
      </c>
      <c r="W84">
        <v>17</v>
      </c>
      <c r="X84" t="s">
        <v>205</v>
      </c>
      <c r="Y84">
        <v>16</v>
      </c>
      <c r="Z84" t="s">
        <v>205</v>
      </c>
      <c r="AA84">
        <v>29</v>
      </c>
      <c r="AB84" t="s">
        <v>205</v>
      </c>
      <c r="AC84">
        <v>17</v>
      </c>
      <c r="AD84" t="s">
        <v>205</v>
      </c>
      <c r="AE84">
        <v>36</v>
      </c>
      <c r="AF84" t="s">
        <v>205</v>
      </c>
      <c r="AG84" s="34">
        <v>14659</v>
      </c>
      <c r="AH84" t="s">
        <v>206</v>
      </c>
    </row>
    <row r="85" spans="1:37" x14ac:dyDescent="0.2">
      <c r="A85">
        <v>2016</v>
      </c>
      <c r="B85" t="s">
        <v>205</v>
      </c>
      <c r="C85">
        <v>749</v>
      </c>
      <c r="D85" t="s">
        <v>205</v>
      </c>
      <c r="E85">
        <v>437</v>
      </c>
      <c r="F85" t="s">
        <v>205</v>
      </c>
      <c r="G85">
        <v>630</v>
      </c>
      <c r="H85" t="s">
        <v>205</v>
      </c>
      <c r="I85" s="34">
        <v>3323</v>
      </c>
      <c r="J85" t="s">
        <v>205</v>
      </c>
      <c r="K85" s="34">
        <v>1364</v>
      </c>
      <c r="L85" t="s">
        <v>205</v>
      </c>
      <c r="M85">
        <v>922</v>
      </c>
      <c r="N85" t="s">
        <v>205</v>
      </c>
      <c r="O85" s="34">
        <v>1301</v>
      </c>
      <c r="P85" t="s">
        <v>205</v>
      </c>
      <c r="Q85" s="34">
        <v>1919</v>
      </c>
      <c r="R85" t="s">
        <v>205</v>
      </c>
      <c r="S85">
        <v>376</v>
      </c>
      <c r="T85" t="s">
        <v>205</v>
      </c>
      <c r="U85">
        <v>147</v>
      </c>
      <c r="V85" t="s">
        <v>205</v>
      </c>
      <c r="W85">
        <v>48</v>
      </c>
      <c r="X85" t="s">
        <v>205</v>
      </c>
      <c r="Y85">
        <v>10</v>
      </c>
      <c r="Z85" t="s">
        <v>205</v>
      </c>
      <c r="AA85">
        <v>11</v>
      </c>
      <c r="AB85" t="s">
        <v>205</v>
      </c>
      <c r="AC85">
        <v>3</v>
      </c>
      <c r="AD85" t="s">
        <v>205</v>
      </c>
      <c r="AE85">
        <v>5</v>
      </c>
      <c r="AF85" t="s">
        <v>205</v>
      </c>
      <c r="AG85" s="34">
        <v>11244</v>
      </c>
      <c r="AH85" t="s">
        <v>206</v>
      </c>
    </row>
    <row r="86" spans="1:37" x14ac:dyDescent="0.2">
      <c r="A86">
        <v>2017</v>
      </c>
      <c r="B86" t="s">
        <v>205</v>
      </c>
      <c r="C86">
        <v>586</v>
      </c>
      <c r="D86" t="s">
        <v>205</v>
      </c>
      <c r="E86">
        <v>289</v>
      </c>
      <c r="F86" t="s">
        <v>205</v>
      </c>
      <c r="G86">
        <v>460</v>
      </c>
      <c r="H86" t="s">
        <v>205</v>
      </c>
      <c r="I86" s="34">
        <v>2367</v>
      </c>
      <c r="J86" t="s">
        <v>205</v>
      </c>
      <c r="K86" s="34">
        <v>2863</v>
      </c>
      <c r="L86" t="s">
        <v>205</v>
      </c>
      <c r="M86" s="34">
        <v>1247</v>
      </c>
      <c r="N86" t="s">
        <v>205</v>
      </c>
      <c r="O86">
        <v>861</v>
      </c>
      <c r="P86" t="s">
        <v>205</v>
      </c>
      <c r="Q86">
        <v>774</v>
      </c>
      <c r="R86" t="s">
        <v>205</v>
      </c>
      <c r="S86">
        <v>919</v>
      </c>
      <c r="T86" t="s">
        <v>205</v>
      </c>
      <c r="U86">
        <v>262</v>
      </c>
      <c r="V86" t="s">
        <v>205</v>
      </c>
      <c r="W86">
        <v>93</v>
      </c>
      <c r="X86" t="s">
        <v>205</v>
      </c>
      <c r="Y86">
        <v>32</v>
      </c>
      <c r="Z86" t="s">
        <v>205</v>
      </c>
      <c r="AA86">
        <v>4</v>
      </c>
      <c r="AB86" t="s">
        <v>205</v>
      </c>
      <c r="AC86">
        <v>1</v>
      </c>
      <c r="AD86" t="s">
        <v>205</v>
      </c>
      <c r="AE86">
        <v>5</v>
      </c>
      <c r="AF86" t="s">
        <v>205</v>
      </c>
      <c r="AG86" s="34">
        <f>SUM(B86:AF86)</f>
        <v>10763</v>
      </c>
      <c r="AH86" t="s">
        <v>206</v>
      </c>
    </row>
    <row r="87" spans="1:37" x14ac:dyDescent="0.2">
      <c r="A87" s="35">
        <f>'pm_2018.dat'!A322</f>
        <v>2018</v>
      </c>
      <c r="B87" t="s">
        <v>205</v>
      </c>
      <c r="C87" s="35">
        <f>'pm_2018.dat'!B322</f>
        <v>977.98395359999995</v>
      </c>
      <c r="D87" t="s">
        <v>205</v>
      </c>
      <c r="E87" s="35">
        <f>'pm_2018.dat'!C322</f>
        <v>456.16349389999999</v>
      </c>
      <c r="F87" t="s">
        <v>205</v>
      </c>
      <c r="G87" s="35">
        <f>'pm_2018.dat'!D322</f>
        <v>194.71547720000001</v>
      </c>
      <c r="H87" t="s">
        <v>205</v>
      </c>
      <c r="I87" s="35">
        <f>'pm_2018.dat'!E322</f>
        <v>394.04531170000001</v>
      </c>
      <c r="J87" t="s">
        <v>205</v>
      </c>
      <c r="K87" s="35">
        <f>'pm_2018.dat'!F322</f>
        <v>2740.999581</v>
      </c>
      <c r="L87" t="s">
        <v>205</v>
      </c>
      <c r="M87" s="35">
        <f>'pm_2018.dat'!G322</f>
        <v>1487.1627490000001</v>
      </c>
      <c r="N87" t="s">
        <v>205</v>
      </c>
      <c r="O87" s="35">
        <f>'pm_2018.dat'!H322</f>
        <v>491.25830819999999</v>
      </c>
      <c r="P87" t="s">
        <v>205</v>
      </c>
      <c r="Q87" s="35">
        <f>'pm_2018.dat'!I322</f>
        <v>359.0398677</v>
      </c>
      <c r="R87" t="s">
        <v>205</v>
      </c>
      <c r="S87" s="35">
        <f>'pm_2018.dat'!J322</f>
        <v>362.30595979999998</v>
      </c>
      <c r="T87" t="s">
        <v>205</v>
      </c>
      <c r="U87" s="35">
        <f>'pm_2018.dat'!K322</f>
        <v>279.07938009999998</v>
      </c>
      <c r="V87" t="s">
        <v>205</v>
      </c>
      <c r="W87" s="35">
        <f>'pm_2018.dat'!L322</f>
        <v>87.311831080000005</v>
      </c>
      <c r="X87" t="s">
        <v>205</v>
      </c>
      <c r="Y87" s="35">
        <f>'pm_2018.dat'!M322</f>
        <v>13.83935275</v>
      </c>
      <c r="Z87" t="s">
        <v>205</v>
      </c>
      <c r="AA87" s="35">
        <f>'pm_2018.dat'!N322</f>
        <v>1.8569811970000001</v>
      </c>
      <c r="AB87" t="s">
        <v>205</v>
      </c>
      <c r="AC87" s="35">
        <f>'pm_2018.dat'!O322</f>
        <v>0</v>
      </c>
      <c r="AD87" t="s">
        <v>205</v>
      </c>
      <c r="AE87" s="35">
        <f>'pm_2018.dat'!P322</f>
        <v>4.8288475550000003</v>
      </c>
      <c r="AF87" t="s">
        <v>205</v>
      </c>
      <c r="AG87" s="34">
        <f>SUM(A87:AF87)</f>
        <v>9868.5910947819993</v>
      </c>
      <c r="AH87" t="s">
        <v>206</v>
      </c>
    </row>
    <row r="88" spans="1:37" x14ac:dyDescent="0.2">
      <c r="A88" t="s">
        <v>207</v>
      </c>
    </row>
    <row r="89" spans="1:37" x14ac:dyDescent="0.2">
      <c r="A89" t="s">
        <v>209</v>
      </c>
      <c r="B89" t="s">
        <v>205</v>
      </c>
      <c r="C89" s="34">
        <f>AVERAGE(C51:C87)</f>
        <v>1414.7292960432433</v>
      </c>
      <c r="D89" t="s">
        <v>205</v>
      </c>
      <c r="E89" s="34">
        <f t="shared" ref="E89" si="1">AVERAGE(E51:E87)</f>
        <v>495.19360794324325</v>
      </c>
      <c r="F89" t="s">
        <v>205</v>
      </c>
      <c r="G89" s="34">
        <f t="shared" ref="G89" si="2">AVERAGE(G51:G87)</f>
        <v>786.42474262702706</v>
      </c>
      <c r="H89" t="s">
        <v>205</v>
      </c>
      <c r="I89" s="34">
        <f t="shared" ref="I89" si="3">AVERAGE(I51:I87)</f>
        <v>1441.1904138297298</v>
      </c>
      <c r="J89" t="s">
        <v>205</v>
      </c>
      <c r="K89" s="34">
        <f t="shared" ref="K89" si="4">AVERAGE(K51:K87)</f>
        <v>2049.4053940810809</v>
      </c>
      <c r="L89" t="s">
        <v>205</v>
      </c>
      <c r="M89" s="34">
        <f t="shared" ref="M89" si="5">AVERAGE(M51:M87)</f>
        <v>1834.436831054054</v>
      </c>
      <c r="N89" t="s">
        <v>205</v>
      </c>
      <c r="O89" s="34">
        <f t="shared" ref="O89" si="6">AVERAGE(O51:O87)</f>
        <v>1220.6286029243242</v>
      </c>
      <c r="P89" t="s">
        <v>205</v>
      </c>
      <c r="Q89" s="34">
        <f t="shared" ref="Q89" si="7">AVERAGE(Q51:Q87)</f>
        <v>735.83891534324323</v>
      </c>
      <c r="R89" t="s">
        <v>205</v>
      </c>
      <c r="S89" s="34">
        <f t="shared" ref="S89" si="8">AVERAGE(S51:S87)</f>
        <v>447.08935026486489</v>
      </c>
      <c r="T89" t="s">
        <v>205</v>
      </c>
      <c r="U89" s="34">
        <f t="shared" ref="U89" si="9">AVERAGE(U51:U87)</f>
        <v>316.02917243513514</v>
      </c>
      <c r="V89" t="s">
        <v>205</v>
      </c>
      <c r="W89" s="34">
        <f t="shared" ref="W89" si="10">AVERAGE(W51:W87)</f>
        <v>211.90031975891893</v>
      </c>
      <c r="X89" t="s">
        <v>205</v>
      </c>
      <c r="Y89" s="34">
        <f t="shared" ref="Y89" si="11">AVERAGE(Y51:Y87)</f>
        <v>143.91457710135137</v>
      </c>
      <c r="Z89" t="s">
        <v>205</v>
      </c>
      <c r="AA89" s="34">
        <f t="shared" ref="AA89" si="12">AVERAGE(AA51:AA87)</f>
        <v>83.942080572891896</v>
      </c>
      <c r="AB89" t="s">
        <v>205</v>
      </c>
      <c r="AC89" s="34">
        <f t="shared" ref="AC89" si="13">AVERAGE(AC51:AC87)</f>
        <v>43.891891891891895</v>
      </c>
      <c r="AD89" t="s">
        <v>205</v>
      </c>
      <c r="AE89" s="34">
        <f t="shared" ref="AE89" si="14">AVERAGE(AE51:AE87)</f>
        <v>68.578579098749998</v>
      </c>
      <c r="AF89" t="s">
        <v>205</v>
      </c>
      <c r="AG89" s="34">
        <f t="shared" ref="AG89" si="15">AVERAGE(AG51:AG87)</f>
        <v>11345.853813372487</v>
      </c>
      <c r="AH89" t="s">
        <v>206</v>
      </c>
    </row>
    <row r="90" spans="1:37" x14ac:dyDescent="0.2">
      <c r="A90" t="s">
        <v>207</v>
      </c>
    </row>
    <row r="91" spans="1:37" x14ac:dyDescent="0.2">
      <c r="A91" t="s">
        <v>295</v>
      </c>
      <c r="AF91" s="35"/>
      <c r="AG91" s="35"/>
      <c r="AH91" s="35"/>
      <c r="AI91" s="35"/>
      <c r="AJ91" s="35"/>
      <c r="AK91" s="35"/>
    </row>
    <row r="92" spans="1:37" x14ac:dyDescent="0.2">
      <c r="A92" t="s">
        <v>296</v>
      </c>
    </row>
    <row r="93" spans="1:37" x14ac:dyDescent="0.2">
      <c r="A93" t="s">
        <v>297</v>
      </c>
    </row>
    <row r="95" spans="1:37" x14ac:dyDescent="0.2">
      <c r="A95" t="s">
        <v>298</v>
      </c>
    </row>
    <row r="97" spans="1:33" x14ac:dyDescent="0.2">
      <c r="A97" t="s">
        <v>299</v>
      </c>
    </row>
    <row r="98" spans="1:33" x14ac:dyDescent="0.2">
      <c r="A98" t="s">
        <v>300</v>
      </c>
    </row>
    <row r="99" spans="1:33" x14ac:dyDescent="0.2">
      <c r="A99" t="s">
        <v>304</v>
      </c>
      <c r="B99" t="s">
        <v>305</v>
      </c>
    </row>
    <row r="100" spans="1:33" x14ac:dyDescent="0.2">
      <c r="A100" t="s">
        <v>306</v>
      </c>
      <c r="B100" t="s">
        <v>307</v>
      </c>
    </row>
    <row r="101" spans="1:33" x14ac:dyDescent="0.2">
      <c r="A101" t="s">
        <v>301</v>
      </c>
    </row>
    <row r="102" spans="1:33" x14ac:dyDescent="0.2">
      <c r="A102" t="s">
        <v>302</v>
      </c>
    </row>
    <row r="103" spans="1:33" x14ac:dyDescent="0.2">
      <c r="A103" t="s">
        <v>207</v>
      </c>
    </row>
    <row r="104" spans="1:33" x14ac:dyDescent="0.2">
      <c r="A104" t="s">
        <v>308</v>
      </c>
      <c r="B104" t="s">
        <v>177</v>
      </c>
      <c r="C104" t="s">
        <v>205</v>
      </c>
      <c r="D104">
        <v>1</v>
      </c>
      <c r="E104" t="s">
        <v>205</v>
      </c>
      <c r="F104">
        <v>2</v>
      </c>
      <c r="G104" t="s">
        <v>205</v>
      </c>
      <c r="H104">
        <v>3</v>
      </c>
      <c r="I104" t="s">
        <v>205</v>
      </c>
      <c r="J104">
        <v>4</v>
      </c>
      <c r="K104" t="s">
        <v>205</v>
      </c>
      <c r="L104">
        <v>5</v>
      </c>
      <c r="M104" t="s">
        <v>205</v>
      </c>
      <c r="N104">
        <v>6</v>
      </c>
      <c r="O104" t="s">
        <v>205</v>
      </c>
      <c r="P104">
        <v>7</v>
      </c>
      <c r="Q104" t="s">
        <v>205</v>
      </c>
      <c r="R104">
        <v>8</v>
      </c>
      <c r="S104" t="s">
        <v>205</v>
      </c>
      <c r="T104">
        <v>9</v>
      </c>
      <c r="U104" t="s">
        <v>205</v>
      </c>
      <c r="V104">
        <v>10</v>
      </c>
      <c r="W104" t="s">
        <v>205</v>
      </c>
      <c r="X104">
        <v>11</v>
      </c>
      <c r="Y104" t="s">
        <v>205</v>
      </c>
      <c r="Z104">
        <v>12</v>
      </c>
      <c r="AA104" t="s">
        <v>205</v>
      </c>
      <c r="AB104">
        <v>13</v>
      </c>
      <c r="AC104" t="s">
        <v>205</v>
      </c>
      <c r="AD104">
        <v>14</v>
      </c>
      <c r="AE104" t="s">
        <v>205</v>
      </c>
      <c r="AF104" t="s">
        <v>309</v>
      </c>
      <c r="AG104" t="s">
        <v>206</v>
      </c>
    </row>
    <row r="105" spans="1:33" x14ac:dyDescent="0.2">
      <c r="A105" t="s">
        <v>207</v>
      </c>
    </row>
    <row r="106" spans="1:33" x14ac:dyDescent="0.2">
      <c r="A106">
        <v>1982</v>
      </c>
      <c r="B106" t="s">
        <v>205</v>
      </c>
      <c r="C106" s="2">
        <v>3.1E-2</v>
      </c>
      <c r="D106" s="2" t="s">
        <v>205</v>
      </c>
      <c r="E106" s="2">
        <v>7.1999999999999995E-2</v>
      </c>
      <c r="F106" s="2" t="s">
        <v>205</v>
      </c>
      <c r="G106" s="2">
        <v>0.16400000000000001</v>
      </c>
      <c r="H106" s="2" t="s">
        <v>205</v>
      </c>
      <c r="I106" s="2">
        <v>0.34300000000000003</v>
      </c>
      <c r="J106" s="2" t="s">
        <v>205</v>
      </c>
      <c r="K106" s="2">
        <v>0.42</v>
      </c>
      <c r="L106" s="2" t="s">
        <v>205</v>
      </c>
      <c r="M106" s="2">
        <v>0.65200000000000002</v>
      </c>
      <c r="N106" s="2" t="s">
        <v>205</v>
      </c>
      <c r="O106" s="2">
        <v>1.0189999999999999</v>
      </c>
      <c r="P106" s="2" t="s">
        <v>205</v>
      </c>
      <c r="Q106" s="2">
        <v>1.123</v>
      </c>
      <c r="R106" s="2" t="s">
        <v>205</v>
      </c>
      <c r="S106" s="2">
        <v>1.1919999999999999</v>
      </c>
      <c r="T106" s="2" t="s">
        <v>205</v>
      </c>
      <c r="U106" s="2">
        <v>1.3340000000000001</v>
      </c>
      <c r="V106" s="2" t="s">
        <v>205</v>
      </c>
      <c r="W106" s="2">
        <v>1.571</v>
      </c>
      <c r="X106" s="2" t="s">
        <v>205</v>
      </c>
      <c r="Y106" s="2">
        <v>1.5820000000000001</v>
      </c>
      <c r="Z106" s="2" t="s">
        <v>205</v>
      </c>
      <c r="AA106" s="2">
        <v>1.766</v>
      </c>
      <c r="AB106" s="2" t="s">
        <v>205</v>
      </c>
      <c r="AC106" s="2">
        <v>1.5880000000000001</v>
      </c>
      <c r="AD106" s="2" t="s">
        <v>205</v>
      </c>
      <c r="AE106" s="2">
        <v>2.4580000000000002</v>
      </c>
      <c r="AF106" s="2" t="s">
        <v>206</v>
      </c>
    </row>
    <row r="107" spans="1:33" x14ac:dyDescent="0.2">
      <c r="A107">
        <v>1983</v>
      </c>
      <c r="B107" t="s">
        <v>205</v>
      </c>
      <c r="C107" s="2">
        <v>1.7000000000000001E-2</v>
      </c>
      <c r="D107" s="2" t="s">
        <v>205</v>
      </c>
      <c r="E107" s="2">
        <v>0.14000000000000001</v>
      </c>
      <c r="F107" s="2" t="s">
        <v>205</v>
      </c>
      <c r="G107" s="2">
        <v>0.23899999999999999</v>
      </c>
      <c r="H107" s="2" t="s">
        <v>205</v>
      </c>
      <c r="I107" s="2">
        <v>0.36</v>
      </c>
      <c r="J107" s="2" t="s">
        <v>205</v>
      </c>
      <c r="K107" s="2">
        <v>0.49299999999999999</v>
      </c>
      <c r="L107" s="2" t="s">
        <v>205</v>
      </c>
      <c r="M107" s="2">
        <v>0.58499999999999996</v>
      </c>
      <c r="N107" s="2" t="s">
        <v>205</v>
      </c>
      <c r="O107" s="2">
        <v>0.72</v>
      </c>
      <c r="P107" s="2" t="s">
        <v>205</v>
      </c>
      <c r="Q107" s="2">
        <v>1.073</v>
      </c>
      <c r="R107" s="2" t="s">
        <v>205</v>
      </c>
      <c r="S107" s="2">
        <v>1.177</v>
      </c>
      <c r="T107" s="2" t="s">
        <v>205</v>
      </c>
      <c r="U107" s="2">
        <v>1.0549999999999999</v>
      </c>
      <c r="V107" s="2" t="s">
        <v>205</v>
      </c>
      <c r="W107" s="2">
        <v>1.121</v>
      </c>
      <c r="X107" s="2" t="s">
        <v>205</v>
      </c>
      <c r="Y107" s="2">
        <v>1.1739999999999999</v>
      </c>
      <c r="Z107" s="2" t="s">
        <v>205</v>
      </c>
      <c r="AA107" s="2">
        <v>1.4870000000000001</v>
      </c>
      <c r="AB107" s="2" t="s">
        <v>205</v>
      </c>
      <c r="AC107" s="2">
        <v>1.018</v>
      </c>
      <c r="AD107" s="2" t="s">
        <v>205</v>
      </c>
      <c r="AE107" s="2">
        <v>1.6990000000000001</v>
      </c>
      <c r="AF107" s="2" t="s">
        <v>206</v>
      </c>
    </row>
    <row r="108" spans="1:33" x14ac:dyDescent="0.2">
      <c r="A108">
        <v>1984</v>
      </c>
      <c r="B108" t="s">
        <v>205</v>
      </c>
      <c r="C108" s="2">
        <v>1.4999999999999999E-2</v>
      </c>
      <c r="D108" s="2" t="s">
        <v>205</v>
      </c>
      <c r="E108" s="2">
        <v>6.3E-2</v>
      </c>
      <c r="F108" s="2" t="s">
        <v>205</v>
      </c>
      <c r="G108" s="2">
        <v>0.249</v>
      </c>
      <c r="H108" s="2" t="s">
        <v>205</v>
      </c>
      <c r="I108" s="2">
        <v>0.35799999999999998</v>
      </c>
      <c r="J108" s="2" t="s">
        <v>205</v>
      </c>
      <c r="K108" s="2">
        <v>0.47599999999999998</v>
      </c>
      <c r="L108" s="2" t="s">
        <v>205</v>
      </c>
      <c r="M108" s="2">
        <v>0.61499999999999999</v>
      </c>
      <c r="N108" s="2" t="s">
        <v>205</v>
      </c>
      <c r="O108" s="2">
        <v>0.754</v>
      </c>
      <c r="P108" s="2" t="s">
        <v>205</v>
      </c>
      <c r="Q108" s="2">
        <v>1.0029999999999999</v>
      </c>
      <c r="R108" s="2" t="s">
        <v>205</v>
      </c>
      <c r="S108" s="2">
        <v>1.2130000000000001</v>
      </c>
      <c r="T108" s="2" t="s">
        <v>205</v>
      </c>
      <c r="U108" s="2">
        <v>1.39</v>
      </c>
      <c r="V108" s="2" t="s">
        <v>205</v>
      </c>
      <c r="W108" s="2">
        <v>1.5069999999999999</v>
      </c>
      <c r="X108" s="2" t="s">
        <v>205</v>
      </c>
      <c r="Y108" s="2">
        <v>1.6639999999999999</v>
      </c>
      <c r="Z108" s="2" t="s">
        <v>205</v>
      </c>
      <c r="AA108" s="2">
        <v>1.3460000000000001</v>
      </c>
      <c r="AB108" s="2" t="s">
        <v>205</v>
      </c>
      <c r="AC108" s="2">
        <v>1.4219999999999999</v>
      </c>
      <c r="AD108" s="2" t="s">
        <v>205</v>
      </c>
      <c r="AE108" s="2">
        <v>2.117</v>
      </c>
      <c r="AF108" s="2" t="s">
        <v>206</v>
      </c>
    </row>
    <row r="109" spans="1:33" x14ac:dyDescent="0.2">
      <c r="A109">
        <v>1985</v>
      </c>
      <c r="B109" t="s">
        <v>205</v>
      </c>
      <c r="C109" s="2">
        <v>1.7999999999999999E-2</v>
      </c>
      <c r="D109" s="2" t="s">
        <v>205</v>
      </c>
      <c r="E109" s="2">
        <v>8.4000000000000005E-2</v>
      </c>
      <c r="F109" s="2" t="s">
        <v>205</v>
      </c>
      <c r="G109" s="2">
        <v>0.192</v>
      </c>
      <c r="H109" s="2" t="s">
        <v>205</v>
      </c>
      <c r="I109" s="2">
        <v>0.38500000000000001</v>
      </c>
      <c r="J109" s="2" t="s">
        <v>205</v>
      </c>
      <c r="K109" s="2">
        <v>0.46800000000000003</v>
      </c>
      <c r="L109" s="2" t="s">
        <v>205</v>
      </c>
      <c r="M109" s="2">
        <v>0.626</v>
      </c>
      <c r="N109" s="2" t="s">
        <v>205</v>
      </c>
      <c r="O109" s="2">
        <v>0.76300000000000001</v>
      </c>
      <c r="P109" s="2" t="s">
        <v>205</v>
      </c>
      <c r="Q109" s="2">
        <v>0.86399999999999999</v>
      </c>
      <c r="R109" s="2" t="s">
        <v>205</v>
      </c>
      <c r="S109" s="2">
        <v>1.361</v>
      </c>
      <c r="T109" s="2" t="s">
        <v>205</v>
      </c>
      <c r="U109" s="2">
        <v>1.155</v>
      </c>
      <c r="V109" s="2" t="s">
        <v>205</v>
      </c>
      <c r="W109" s="2">
        <v>1.286</v>
      </c>
      <c r="X109" s="2" t="s">
        <v>205</v>
      </c>
      <c r="Y109" s="2">
        <v>1.659</v>
      </c>
      <c r="Z109" s="2" t="s">
        <v>205</v>
      </c>
      <c r="AA109" s="2">
        <v>1.579</v>
      </c>
      <c r="AB109" s="2" t="s">
        <v>205</v>
      </c>
      <c r="AC109" s="2">
        <v>1.6</v>
      </c>
      <c r="AD109" s="2" t="s">
        <v>205</v>
      </c>
      <c r="AE109" s="2">
        <v>2.5649999999999999</v>
      </c>
      <c r="AF109" s="2" t="s">
        <v>206</v>
      </c>
    </row>
    <row r="110" spans="1:33" x14ac:dyDescent="0.2">
      <c r="A110">
        <v>1986</v>
      </c>
      <c r="B110" t="s">
        <v>205</v>
      </c>
      <c r="C110" s="2">
        <v>1.2E-2</v>
      </c>
      <c r="D110" s="2" t="s">
        <v>205</v>
      </c>
      <c r="E110" s="2">
        <v>9.0999999999999998E-2</v>
      </c>
      <c r="F110" s="2" t="s">
        <v>205</v>
      </c>
      <c r="G110" s="2">
        <v>0.184</v>
      </c>
      <c r="H110" s="2" t="s">
        <v>205</v>
      </c>
      <c r="I110" s="2">
        <v>0.34799999999999998</v>
      </c>
      <c r="J110" s="2" t="s">
        <v>205</v>
      </c>
      <c r="K110" s="2">
        <v>0.46500000000000002</v>
      </c>
      <c r="L110" s="2" t="s">
        <v>205</v>
      </c>
      <c r="M110" s="2">
        <v>0.63600000000000001</v>
      </c>
      <c r="N110" s="2" t="s">
        <v>205</v>
      </c>
      <c r="O110" s="2">
        <v>0.71399999999999997</v>
      </c>
      <c r="P110" s="2" t="s">
        <v>205</v>
      </c>
      <c r="Q110" s="2">
        <v>0.85699999999999998</v>
      </c>
      <c r="R110" s="2" t="s">
        <v>205</v>
      </c>
      <c r="S110" s="2">
        <v>1.0049999999999999</v>
      </c>
      <c r="T110" s="2" t="s">
        <v>205</v>
      </c>
      <c r="U110" s="2">
        <v>1.258</v>
      </c>
      <c r="V110" s="2" t="s">
        <v>205</v>
      </c>
      <c r="W110" s="2">
        <v>1.2809999999999999</v>
      </c>
      <c r="X110" s="2" t="s">
        <v>205</v>
      </c>
      <c r="Y110" s="2">
        <v>1.0840000000000001</v>
      </c>
      <c r="Z110" s="2" t="s">
        <v>205</v>
      </c>
      <c r="AA110" s="2">
        <v>2.1640000000000001</v>
      </c>
      <c r="AB110" s="2" t="s">
        <v>205</v>
      </c>
      <c r="AC110" s="2">
        <v>2.09</v>
      </c>
      <c r="AD110" s="2" t="s">
        <v>205</v>
      </c>
      <c r="AE110" s="2">
        <v>2.4079999999999999</v>
      </c>
      <c r="AF110" s="2" t="s">
        <v>206</v>
      </c>
    </row>
    <row r="111" spans="1:33" x14ac:dyDescent="0.2">
      <c r="A111">
        <v>1987</v>
      </c>
      <c r="B111" t="s">
        <v>205</v>
      </c>
      <c r="C111" s="2">
        <v>1.7000000000000001E-2</v>
      </c>
      <c r="D111" s="2" t="s">
        <v>205</v>
      </c>
      <c r="E111" s="2">
        <v>0.109</v>
      </c>
      <c r="F111" s="2" t="s">
        <v>205</v>
      </c>
      <c r="G111" s="2">
        <v>0.217</v>
      </c>
      <c r="H111" s="2" t="s">
        <v>205</v>
      </c>
      <c r="I111" s="2">
        <v>0.33500000000000002</v>
      </c>
      <c r="J111" s="2" t="s">
        <v>205</v>
      </c>
      <c r="K111" s="2">
        <v>0.42399999999999999</v>
      </c>
      <c r="L111" s="2" t="s">
        <v>205</v>
      </c>
      <c r="M111" s="2">
        <v>0.53100000000000003</v>
      </c>
      <c r="N111" s="2" t="s">
        <v>205</v>
      </c>
      <c r="O111" s="2">
        <v>0.69899999999999995</v>
      </c>
      <c r="P111" s="2" t="s">
        <v>205</v>
      </c>
      <c r="Q111" s="2">
        <v>0.79800000000000004</v>
      </c>
      <c r="R111" s="2" t="s">
        <v>205</v>
      </c>
      <c r="S111" s="2">
        <v>0.874</v>
      </c>
      <c r="T111" s="2" t="s">
        <v>205</v>
      </c>
      <c r="U111" s="2">
        <v>0.99299999999999999</v>
      </c>
      <c r="V111" s="2" t="s">
        <v>205</v>
      </c>
      <c r="W111" s="2">
        <v>1.131</v>
      </c>
      <c r="X111" s="2" t="s">
        <v>205</v>
      </c>
      <c r="Y111" s="2">
        <v>1.393</v>
      </c>
      <c r="Z111" s="2" t="s">
        <v>205</v>
      </c>
      <c r="AA111" s="2">
        <v>1.6970000000000001</v>
      </c>
      <c r="AB111" s="2" t="s">
        <v>205</v>
      </c>
      <c r="AC111" s="2">
        <v>1.9650000000000001</v>
      </c>
      <c r="AD111" s="2" t="s">
        <v>205</v>
      </c>
      <c r="AE111" s="2">
        <v>2.2509999999999999</v>
      </c>
      <c r="AF111" s="2" t="s">
        <v>206</v>
      </c>
    </row>
    <row r="112" spans="1:33" x14ac:dyDescent="0.2">
      <c r="A112">
        <v>1988</v>
      </c>
      <c r="B112" t="s">
        <v>205</v>
      </c>
      <c r="C112" s="2">
        <v>1.7000000000000001E-2</v>
      </c>
      <c r="D112" s="2" t="s">
        <v>205</v>
      </c>
      <c r="E112" s="2">
        <v>9.8000000000000004E-2</v>
      </c>
      <c r="F112" s="2" t="s">
        <v>205</v>
      </c>
      <c r="G112" s="2">
        <v>0.27600000000000002</v>
      </c>
      <c r="H112" s="2" t="s">
        <v>205</v>
      </c>
      <c r="I112" s="2">
        <v>0.34399999999999997</v>
      </c>
      <c r="J112" s="2" t="s">
        <v>205</v>
      </c>
      <c r="K112" s="2">
        <v>0.437</v>
      </c>
      <c r="L112" s="2" t="s">
        <v>205</v>
      </c>
      <c r="M112" s="2">
        <v>0.51200000000000001</v>
      </c>
      <c r="N112" s="2" t="s">
        <v>205</v>
      </c>
      <c r="O112" s="2">
        <v>0.58799999999999997</v>
      </c>
      <c r="P112" s="2" t="s">
        <v>205</v>
      </c>
      <c r="Q112" s="2">
        <v>0.73499999999999999</v>
      </c>
      <c r="R112" s="2" t="s">
        <v>205</v>
      </c>
      <c r="S112" s="2">
        <v>0.82899999999999996</v>
      </c>
      <c r="T112" s="2" t="s">
        <v>205</v>
      </c>
      <c r="U112" s="2">
        <v>0.995</v>
      </c>
      <c r="V112" s="2" t="s">
        <v>205</v>
      </c>
      <c r="W112" s="2">
        <v>1.135</v>
      </c>
      <c r="X112" s="2" t="s">
        <v>205</v>
      </c>
      <c r="Y112" s="2">
        <v>1.2270000000000001</v>
      </c>
      <c r="Z112" s="2" t="s">
        <v>205</v>
      </c>
      <c r="AA112" s="2">
        <v>1.643</v>
      </c>
      <c r="AB112" s="2" t="s">
        <v>205</v>
      </c>
      <c r="AC112" s="2">
        <v>0.86</v>
      </c>
      <c r="AD112" s="2" t="s">
        <v>205</v>
      </c>
      <c r="AE112" s="2">
        <v>1.573</v>
      </c>
      <c r="AF112" s="2" t="s">
        <v>206</v>
      </c>
    </row>
    <row r="113" spans="1:32" x14ac:dyDescent="0.2">
      <c r="A113">
        <v>1989</v>
      </c>
      <c r="B113" t="s">
        <v>205</v>
      </c>
      <c r="C113" s="2">
        <v>1.6E-2</v>
      </c>
      <c r="D113" s="2" t="s">
        <v>205</v>
      </c>
      <c r="E113" s="2">
        <v>8.8999999999999996E-2</v>
      </c>
      <c r="F113" s="2" t="s">
        <v>205</v>
      </c>
      <c r="G113" s="2">
        <v>0.17299999999999999</v>
      </c>
      <c r="H113" s="2" t="s">
        <v>205</v>
      </c>
      <c r="I113" s="2">
        <v>0.36799999999999999</v>
      </c>
      <c r="J113" s="2" t="s">
        <v>205</v>
      </c>
      <c r="K113" s="2">
        <v>0.43099999999999999</v>
      </c>
      <c r="L113" s="2" t="s">
        <v>205</v>
      </c>
      <c r="M113" s="2">
        <v>0.52200000000000002</v>
      </c>
      <c r="N113" s="2" t="s">
        <v>205</v>
      </c>
      <c r="O113" s="2">
        <v>0.61899999999999999</v>
      </c>
      <c r="P113" s="2" t="s">
        <v>205</v>
      </c>
      <c r="Q113" s="2">
        <v>0.68400000000000005</v>
      </c>
      <c r="R113" s="2" t="s">
        <v>205</v>
      </c>
      <c r="S113" s="2">
        <v>0.93200000000000005</v>
      </c>
      <c r="T113" s="2" t="s">
        <v>205</v>
      </c>
      <c r="U113" s="2">
        <v>0.92200000000000004</v>
      </c>
      <c r="V113" s="2" t="s">
        <v>205</v>
      </c>
      <c r="W113" s="2">
        <v>1.052</v>
      </c>
      <c r="X113" s="2" t="s">
        <v>205</v>
      </c>
      <c r="Y113" s="2">
        <v>1.044</v>
      </c>
      <c r="Z113" s="2" t="s">
        <v>205</v>
      </c>
      <c r="AA113" s="2">
        <v>1.1020000000000001</v>
      </c>
      <c r="AB113" s="2" t="s">
        <v>205</v>
      </c>
      <c r="AC113" s="2">
        <v>1.155</v>
      </c>
      <c r="AD113" s="2" t="s">
        <v>205</v>
      </c>
      <c r="AE113" s="2">
        <v>1.2290000000000001</v>
      </c>
      <c r="AF113" s="2" t="s">
        <v>206</v>
      </c>
    </row>
    <row r="114" spans="1:32" x14ac:dyDescent="0.2">
      <c r="A114">
        <v>1990</v>
      </c>
      <c r="B114" t="s">
        <v>205</v>
      </c>
      <c r="C114" s="2">
        <v>1.4E-2</v>
      </c>
      <c r="D114" s="2" t="s">
        <v>205</v>
      </c>
      <c r="E114" s="2">
        <v>9.9000000000000005E-2</v>
      </c>
      <c r="F114" s="2" t="s">
        <v>205</v>
      </c>
      <c r="G114" s="2">
        <v>0.153</v>
      </c>
      <c r="H114" s="2" t="s">
        <v>205</v>
      </c>
      <c r="I114" s="2">
        <v>0.38200000000000001</v>
      </c>
      <c r="J114" s="2" t="s">
        <v>205</v>
      </c>
      <c r="K114" s="2">
        <v>0.49299999999999999</v>
      </c>
      <c r="L114" s="2" t="s">
        <v>205</v>
      </c>
      <c r="M114" s="2">
        <v>0.56899999999999995</v>
      </c>
      <c r="N114" s="2" t="s">
        <v>205</v>
      </c>
      <c r="O114" s="2">
        <v>0.59199999999999997</v>
      </c>
      <c r="P114" s="2" t="s">
        <v>205</v>
      </c>
      <c r="Q114" s="2">
        <v>0.71299999999999997</v>
      </c>
      <c r="R114" s="2" t="s">
        <v>205</v>
      </c>
      <c r="S114" s="2">
        <v>0.73699999999999999</v>
      </c>
      <c r="T114" s="2" t="s">
        <v>205</v>
      </c>
      <c r="U114" s="2">
        <v>1.0389999999999999</v>
      </c>
      <c r="V114" s="2" t="s">
        <v>205</v>
      </c>
      <c r="W114" s="2">
        <v>1.046</v>
      </c>
      <c r="X114" s="2" t="s">
        <v>205</v>
      </c>
      <c r="Y114" s="2">
        <v>1.1080000000000001</v>
      </c>
      <c r="Z114" s="2" t="s">
        <v>205</v>
      </c>
      <c r="AA114" s="2">
        <v>1.175</v>
      </c>
      <c r="AB114" s="2" t="s">
        <v>205</v>
      </c>
      <c r="AC114" s="2">
        <v>1.2410000000000001</v>
      </c>
      <c r="AD114" s="2" t="s">
        <v>205</v>
      </c>
      <c r="AE114" s="2">
        <v>1.399</v>
      </c>
      <c r="AF114" s="2" t="s">
        <v>206</v>
      </c>
    </row>
    <row r="115" spans="1:32" x14ac:dyDescent="0.2">
      <c r="A115">
        <v>1991</v>
      </c>
      <c r="B115" t="s">
        <v>205</v>
      </c>
      <c r="C115" s="2">
        <v>1.9E-2</v>
      </c>
      <c r="D115" s="2" t="s">
        <v>205</v>
      </c>
      <c r="E115" s="2">
        <v>0.121</v>
      </c>
      <c r="F115" s="2" t="s">
        <v>205</v>
      </c>
      <c r="G115" s="2">
        <v>0.16400000000000001</v>
      </c>
      <c r="H115" s="2" t="s">
        <v>205</v>
      </c>
      <c r="I115" s="2">
        <v>0.32300000000000001</v>
      </c>
      <c r="J115" s="2" t="s">
        <v>205</v>
      </c>
      <c r="K115" s="2">
        <v>0.49199999999999999</v>
      </c>
      <c r="L115" s="2" t="s">
        <v>205</v>
      </c>
      <c r="M115" s="2">
        <v>0.57699999999999996</v>
      </c>
      <c r="N115" s="2" t="s">
        <v>205</v>
      </c>
      <c r="O115" s="2">
        <v>0.69</v>
      </c>
      <c r="P115" s="2" t="s">
        <v>205</v>
      </c>
      <c r="Q115" s="2">
        <v>0.73199999999999998</v>
      </c>
      <c r="R115" s="2" t="s">
        <v>205</v>
      </c>
      <c r="S115" s="2">
        <v>0.874</v>
      </c>
      <c r="T115" s="2" t="s">
        <v>205</v>
      </c>
      <c r="U115" s="2">
        <v>0.91100000000000003</v>
      </c>
      <c r="V115" s="2" t="s">
        <v>205</v>
      </c>
      <c r="W115" s="2">
        <v>1.0840000000000001</v>
      </c>
      <c r="X115" s="2" t="s">
        <v>205</v>
      </c>
      <c r="Y115" s="2">
        <v>1.1839999999999999</v>
      </c>
      <c r="Z115" s="2" t="s">
        <v>205</v>
      </c>
      <c r="AA115" s="2">
        <v>1.2110000000000001</v>
      </c>
      <c r="AB115" s="2" t="s">
        <v>205</v>
      </c>
      <c r="AC115" s="2">
        <v>1.302</v>
      </c>
      <c r="AD115" s="2" t="s">
        <v>205</v>
      </c>
      <c r="AE115" s="2">
        <v>1.694</v>
      </c>
      <c r="AF115" s="2" t="s">
        <v>206</v>
      </c>
    </row>
    <row r="116" spans="1:32" x14ac:dyDescent="0.2">
      <c r="A116">
        <v>1992</v>
      </c>
      <c r="B116" t="s">
        <v>205</v>
      </c>
      <c r="C116" s="2">
        <v>1.4E-2</v>
      </c>
      <c r="D116" s="2" t="s">
        <v>205</v>
      </c>
      <c r="E116" s="2">
        <v>0.114</v>
      </c>
      <c r="F116" s="2" t="s">
        <v>205</v>
      </c>
      <c r="G116" s="2">
        <v>0.28299999999999997</v>
      </c>
      <c r="H116" s="2" t="s">
        <v>205</v>
      </c>
      <c r="I116" s="2">
        <v>0.36499999999999999</v>
      </c>
      <c r="J116" s="2" t="s">
        <v>205</v>
      </c>
      <c r="K116" s="2">
        <v>0.50900000000000001</v>
      </c>
      <c r="L116" s="2" t="s">
        <v>205</v>
      </c>
      <c r="M116" s="2">
        <v>0.61599999999999999</v>
      </c>
      <c r="N116" s="2" t="s">
        <v>205</v>
      </c>
      <c r="O116" s="2">
        <v>0.76400000000000001</v>
      </c>
      <c r="P116" s="2" t="s">
        <v>205</v>
      </c>
      <c r="Q116" s="2">
        <v>0.85</v>
      </c>
      <c r="R116" s="2" t="s">
        <v>205</v>
      </c>
      <c r="S116" s="2">
        <v>0.89900000000000002</v>
      </c>
      <c r="T116" s="2" t="s">
        <v>205</v>
      </c>
      <c r="U116" s="2">
        <v>0.97499999999999998</v>
      </c>
      <c r="V116" s="2" t="s">
        <v>205</v>
      </c>
      <c r="W116" s="2">
        <v>1.0820000000000001</v>
      </c>
      <c r="X116" s="2" t="s">
        <v>205</v>
      </c>
      <c r="Y116" s="2">
        <v>1.2310000000000001</v>
      </c>
      <c r="Z116" s="2" t="s">
        <v>205</v>
      </c>
      <c r="AA116" s="2">
        <v>1.302</v>
      </c>
      <c r="AB116" s="2" t="s">
        <v>205</v>
      </c>
      <c r="AC116" s="2">
        <v>1.331</v>
      </c>
      <c r="AD116" s="2" t="s">
        <v>205</v>
      </c>
      <c r="AE116" s="2">
        <v>1.292</v>
      </c>
      <c r="AF116" s="2" t="s">
        <v>206</v>
      </c>
    </row>
    <row r="117" spans="1:32" x14ac:dyDescent="0.2">
      <c r="A117">
        <v>1993</v>
      </c>
      <c r="B117" t="s">
        <v>205</v>
      </c>
      <c r="C117" s="2">
        <v>1.4E-2</v>
      </c>
      <c r="D117" s="2" t="s">
        <v>205</v>
      </c>
      <c r="E117" s="2">
        <v>5.8000000000000003E-2</v>
      </c>
      <c r="F117" s="2" t="s">
        <v>205</v>
      </c>
      <c r="G117" s="2">
        <v>0.31900000000000001</v>
      </c>
      <c r="H117" s="2" t="s">
        <v>205</v>
      </c>
      <c r="I117" s="2">
        <v>0.46200000000000002</v>
      </c>
      <c r="J117" s="2" t="s">
        <v>205</v>
      </c>
      <c r="K117" s="2">
        <v>0.51700000000000002</v>
      </c>
      <c r="L117" s="2" t="s">
        <v>205</v>
      </c>
      <c r="M117" s="2">
        <v>0.57999999999999996</v>
      </c>
      <c r="N117" s="2" t="s">
        <v>205</v>
      </c>
      <c r="O117" s="2">
        <v>0.67900000000000005</v>
      </c>
      <c r="P117" s="2" t="s">
        <v>205</v>
      </c>
      <c r="Q117" s="2">
        <v>0.80200000000000005</v>
      </c>
      <c r="R117" s="2" t="s">
        <v>205</v>
      </c>
      <c r="S117" s="2">
        <v>0.98499999999999999</v>
      </c>
      <c r="T117" s="2" t="s">
        <v>205</v>
      </c>
      <c r="U117" s="2">
        <v>1.024</v>
      </c>
      <c r="V117" s="2" t="s">
        <v>205</v>
      </c>
      <c r="W117" s="2">
        <v>1.145</v>
      </c>
      <c r="X117" s="2" t="s">
        <v>205</v>
      </c>
      <c r="Y117" s="2">
        <v>1.2589999999999999</v>
      </c>
      <c r="Z117" s="2" t="s">
        <v>205</v>
      </c>
      <c r="AA117" s="2">
        <v>1.347</v>
      </c>
      <c r="AB117" s="2" t="s">
        <v>205</v>
      </c>
      <c r="AC117" s="2">
        <v>1.5229999999999999</v>
      </c>
      <c r="AD117" s="2" t="s">
        <v>205</v>
      </c>
      <c r="AE117" s="2">
        <v>1.5940000000000001</v>
      </c>
      <c r="AF117" s="2" t="s">
        <v>206</v>
      </c>
    </row>
    <row r="118" spans="1:32" x14ac:dyDescent="0.2">
      <c r="A118">
        <v>1994</v>
      </c>
      <c r="B118" t="s">
        <v>205</v>
      </c>
      <c r="C118" s="2">
        <v>1.2999999999999999E-2</v>
      </c>
      <c r="D118" s="2" t="s">
        <v>205</v>
      </c>
      <c r="E118" s="2">
        <v>6.9000000000000006E-2</v>
      </c>
      <c r="F118" s="2" t="s">
        <v>205</v>
      </c>
      <c r="G118" s="2">
        <v>0.22700000000000001</v>
      </c>
      <c r="H118" s="2" t="s">
        <v>205</v>
      </c>
      <c r="I118" s="2">
        <v>0.47299999999999998</v>
      </c>
      <c r="J118" s="2" t="s">
        <v>205</v>
      </c>
      <c r="K118" s="2">
        <v>0.56599999999999995</v>
      </c>
      <c r="L118" s="2" t="s">
        <v>205</v>
      </c>
      <c r="M118" s="2">
        <v>0.63800000000000001</v>
      </c>
      <c r="N118" s="2" t="s">
        <v>205</v>
      </c>
      <c r="O118" s="2">
        <v>0.72</v>
      </c>
      <c r="P118" s="2" t="s">
        <v>205</v>
      </c>
      <c r="Q118" s="2">
        <v>0.91500000000000004</v>
      </c>
      <c r="R118" s="2" t="s">
        <v>205</v>
      </c>
      <c r="S118" s="2">
        <v>1.155</v>
      </c>
      <c r="T118" s="2" t="s">
        <v>205</v>
      </c>
      <c r="U118" s="2">
        <v>1.1220000000000001</v>
      </c>
      <c r="V118" s="2" t="s">
        <v>205</v>
      </c>
      <c r="W118" s="2">
        <v>1.1890000000000001</v>
      </c>
      <c r="X118" s="2" t="s">
        <v>205</v>
      </c>
      <c r="Y118" s="2">
        <v>1.2929999999999999</v>
      </c>
      <c r="Z118" s="2" t="s">
        <v>205</v>
      </c>
      <c r="AA118" s="2">
        <v>1.373</v>
      </c>
      <c r="AB118" s="2" t="s">
        <v>205</v>
      </c>
      <c r="AC118" s="2">
        <v>1.534</v>
      </c>
      <c r="AD118" s="2" t="s">
        <v>205</v>
      </c>
      <c r="AE118" s="2">
        <v>1.522</v>
      </c>
      <c r="AF118" s="2" t="s">
        <v>206</v>
      </c>
    </row>
    <row r="119" spans="1:32" x14ac:dyDescent="0.2">
      <c r="A119">
        <v>1995</v>
      </c>
      <c r="B119" t="s">
        <v>205</v>
      </c>
      <c r="C119" s="2">
        <v>1.2999999999999999E-2</v>
      </c>
      <c r="D119" s="2" t="s">
        <v>205</v>
      </c>
      <c r="E119" s="2">
        <v>6.8000000000000005E-2</v>
      </c>
      <c r="F119" s="2" t="s">
        <v>205</v>
      </c>
      <c r="G119" s="2">
        <v>0.13800000000000001</v>
      </c>
      <c r="H119" s="2" t="s">
        <v>205</v>
      </c>
      <c r="I119" s="2">
        <v>0.379</v>
      </c>
      <c r="J119" s="2" t="s">
        <v>205</v>
      </c>
      <c r="K119" s="2">
        <v>0.49199999999999999</v>
      </c>
      <c r="L119" s="2" t="s">
        <v>205</v>
      </c>
      <c r="M119" s="2">
        <v>0.63900000000000001</v>
      </c>
      <c r="N119" s="2" t="s">
        <v>205</v>
      </c>
      <c r="O119" s="2">
        <v>0.63900000000000001</v>
      </c>
      <c r="P119" s="2" t="s">
        <v>205</v>
      </c>
      <c r="Q119" s="2">
        <v>0.76900000000000002</v>
      </c>
      <c r="R119" s="2" t="s">
        <v>205</v>
      </c>
      <c r="S119" s="2">
        <v>0.91300000000000003</v>
      </c>
      <c r="T119" s="2" t="s">
        <v>205</v>
      </c>
      <c r="U119" s="2">
        <v>1.1479999999999999</v>
      </c>
      <c r="V119" s="2" t="s">
        <v>205</v>
      </c>
      <c r="W119" s="2">
        <v>1.1739999999999999</v>
      </c>
      <c r="X119" s="2" t="s">
        <v>205</v>
      </c>
      <c r="Y119" s="2">
        <v>1.282</v>
      </c>
      <c r="Z119" s="2" t="s">
        <v>205</v>
      </c>
      <c r="AA119" s="2">
        <v>1.34</v>
      </c>
      <c r="AB119" s="2" t="s">
        <v>205</v>
      </c>
      <c r="AC119" s="2">
        <v>1.391</v>
      </c>
      <c r="AD119" s="2" t="s">
        <v>205</v>
      </c>
      <c r="AE119" s="2">
        <v>1.528</v>
      </c>
      <c r="AF119" s="2" t="s">
        <v>206</v>
      </c>
    </row>
    <row r="120" spans="1:32" x14ac:dyDescent="0.2">
      <c r="A120">
        <v>1996</v>
      </c>
      <c r="B120" t="s">
        <v>205</v>
      </c>
      <c r="C120" s="2">
        <v>1.7000000000000001E-2</v>
      </c>
      <c r="D120" s="2" t="s">
        <v>205</v>
      </c>
      <c r="E120" s="2">
        <v>7.0000000000000007E-2</v>
      </c>
      <c r="F120" s="2" t="s">
        <v>205</v>
      </c>
      <c r="G120" s="2">
        <v>0.14000000000000001</v>
      </c>
      <c r="H120" s="2" t="s">
        <v>205</v>
      </c>
      <c r="I120" s="2">
        <v>0.29799999999999999</v>
      </c>
      <c r="J120" s="2" t="s">
        <v>205</v>
      </c>
      <c r="K120" s="2">
        <v>0.498</v>
      </c>
      <c r="L120" s="2" t="s">
        <v>205</v>
      </c>
      <c r="M120" s="2">
        <v>0.6</v>
      </c>
      <c r="N120" s="2" t="s">
        <v>205</v>
      </c>
      <c r="O120" s="2">
        <v>0.74199999999999999</v>
      </c>
      <c r="P120" s="2" t="s">
        <v>205</v>
      </c>
      <c r="Q120" s="2">
        <v>0.80600000000000005</v>
      </c>
      <c r="R120" s="2" t="s">
        <v>205</v>
      </c>
      <c r="S120" s="2">
        <v>0.97</v>
      </c>
      <c r="T120" s="2" t="s">
        <v>205</v>
      </c>
      <c r="U120" s="2">
        <v>1.0209999999999999</v>
      </c>
      <c r="V120" s="2" t="s">
        <v>205</v>
      </c>
      <c r="W120" s="2">
        <v>1.335</v>
      </c>
      <c r="X120" s="2" t="s">
        <v>205</v>
      </c>
      <c r="Y120" s="2">
        <v>1.387</v>
      </c>
      <c r="Z120" s="2" t="s">
        <v>205</v>
      </c>
      <c r="AA120" s="2">
        <v>1.427</v>
      </c>
      <c r="AB120" s="2" t="s">
        <v>205</v>
      </c>
      <c r="AC120" s="2">
        <v>1.54</v>
      </c>
      <c r="AD120" s="2" t="s">
        <v>205</v>
      </c>
      <c r="AE120" s="2">
        <v>1.5389999999999999</v>
      </c>
      <c r="AF120" s="2" t="s">
        <v>206</v>
      </c>
    </row>
    <row r="121" spans="1:32" x14ac:dyDescent="0.2">
      <c r="A121">
        <v>1997</v>
      </c>
      <c r="B121" t="s">
        <v>205</v>
      </c>
      <c r="C121" s="2">
        <v>1.6E-2</v>
      </c>
      <c r="D121" s="2" t="s">
        <v>205</v>
      </c>
      <c r="E121" s="2">
        <v>6.9000000000000006E-2</v>
      </c>
      <c r="F121" s="2" t="s">
        <v>205</v>
      </c>
      <c r="G121" s="2">
        <v>0.23</v>
      </c>
      <c r="H121" s="2" t="s">
        <v>205</v>
      </c>
      <c r="I121" s="2">
        <v>0.33700000000000002</v>
      </c>
      <c r="J121" s="2" t="s">
        <v>205</v>
      </c>
      <c r="K121" s="2">
        <v>0.40300000000000002</v>
      </c>
      <c r="L121" s="2" t="s">
        <v>205</v>
      </c>
      <c r="M121" s="2">
        <v>0.54300000000000004</v>
      </c>
      <c r="N121" s="2" t="s">
        <v>205</v>
      </c>
      <c r="O121" s="2">
        <v>0.69899999999999995</v>
      </c>
      <c r="P121" s="2" t="s">
        <v>205</v>
      </c>
      <c r="Q121" s="2">
        <v>0.79200000000000004</v>
      </c>
      <c r="R121" s="2" t="s">
        <v>205</v>
      </c>
      <c r="S121" s="2">
        <v>0.99299999999999999</v>
      </c>
      <c r="T121" s="2" t="s">
        <v>205</v>
      </c>
      <c r="U121" s="2">
        <v>1.016</v>
      </c>
      <c r="V121" s="2" t="s">
        <v>205</v>
      </c>
      <c r="W121" s="2">
        <v>1.137</v>
      </c>
      <c r="X121" s="2" t="s">
        <v>205</v>
      </c>
      <c r="Y121" s="2">
        <v>1.2869999999999999</v>
      </c>
      <c r="Z121" s="2" t="s">
        <v>205</v>
      </c>
      <c r="AA121" s="2">
        <v>1.2490000000000001</v>
      </c>
      <c r="AB121" s="2" t="s">
        <v>205</v>
      </c>
      <c r="AC121" s="2">
        <v>1.5009999999999999</v>
      </c>
      <c r="AD121" s="2" t="s">
        <v>205</v>
      </c>
      <c r="AE121" s="2">
        <v>1.58</v>
      </c>
      <c r="AF121" s="2" t="s">
        <v>206</v>
      </c>
    </row>
    <row r="122" spans="1:32" x14ac:dyDescent="0.2">
      <c r="A122">
        <v>1998</v>
      </c>
      <c r="B122" t="s">
        <v>205</v>
      </c>
      <c r="C122" s="2">
        <v>1.6E-2</v>
      </c>
      <c r="D122" s="2" t="s">
        <v>205</v>
      </c>
      <c r="E122" s="2">
        <v>6.9000000000000006E-2</v>
      </c>
      <c r="F122" s="2" t="s">
        <v>205</v>
      </c>
      <c r="G122" s="2">
        <v>0.184</v>
      </c>
      <c r="H122" s="2" t="s">
        <v>205</v>
      </c>
      <c r="I122" s="2">
        <v>0.33700000000000002</v>
      </c>
      <c r="J122" s="2" t="s">
        <v>205</v>
      </c>
      <c r="K122" s="2">
        <v>0.47299999999999998</v>
      </c>
      <c r="L122" s="2" t="s">
        <v>205</v>
      </c>
      <c r="M122" s="2">
        <v>0.51500000000000001</v>
      </c>
      <c r="N122" s="2" t="s">
        <v>205</v>
      </c>
      <c r="O122" s="2">
        <v>0.67100000000000004</v>
      </c>
      <c r="P122" s="2" t="s">
        <v>205</v>
      </c>
      <c r="Q122" s="2">
        <v>0.79700000000000004</v>
      </c>
      <c r="R122" s="2" t="s">
        <v>205</v>
      </c>
      <c r="S122" s="2">
        <v>0.88200000000000001</v>
      </c>
      <c r="T122" s="2" t="s">
        <v>205</v>
      </c>
      <c r="U122" s="2">
        <v>0.91800000000000004</v>
      </c>
      <c r="V122" s="2" t="s">
        <v>205</v>
      </c>
      <c r="W122" s="2">
        <v>1.091</v>
      </c>
      <c r="X122" s="2" t="s">
        <v>205</v>
      </c>
      <c r="Y122" s="2">
        <v>1.3109999999999999</v>
      </c>
      <c r="Z122" s="2" t="s">
        <v>205</v>
      </c>
      <c r="AA122" s="2">
        <v>1.29</v>
      </c>
      <c r="AB122" s="2" t="s">
        <v>205</v>
      </c>
      <c r="AC122" s="2">
        <v>1.7210000000000001</v>
      </c>
      <c r="AD122" s="2" t="s">
        <v>205</v>
      </c>
      <c r="AE122" s="2">
        <v>1.7589999999999999</v>
      </c>
      <c r="AF122" s="2" t="s">
        <v>206</v>
      </c>
    </row>
    <row r="123" spans="1:32" x14ac:dyDescent="0.2">
      <c r="A123">
        <v>1999</v>
      </c>
      <c r="B123" t="s">
        <v>205</v>
      </c>
      <c r="C123" s="2">
        <v>1.4999999999999999E-2</v>
      </c>
      <c r="D123" s="2" t="s">
        <v>205</v>
      </c>
      <c r="E123" s="2">
        <v>7.3999999999999996E-2</v>
      </c>
      <c r="F123" s="2" t="s">
        <v>205</v>
      </c>
      <c r="G123" s="2">
        <v>0.182</v>
      </c>
      <c r="H123" s="2" t="s">
        <v>205</v>
      </c>
      <c r="I123" s="2">
        <v>0.33500000000000002</v>
      </c>
      <c r="J123" s="2" t="s">
        <v>205</v>
      </c>
      <c r="K123" s="2">
        <v>0.39200000000000002</v>
      </c>
      <c r="L123" s="2" t="s">
        <v>205</v>
      </c>
      <c r="M123" s="2">
        <v>0.55400000000000005</v>
      </c>
      <c r="N123" s="2" t="s">
        <v>205</v>
      </c>
      <c r="O123" s="2">
        <v>0.621</v>
      </c>
      <c r="P123" s="2" t="s">
        <v>205</v>
      </c>
      <c r="Q123" s="2">
        <v>0.76900000000000002</v>
      </c>
      <c r="R123" s="2" t="s">
        <v>205</v>
      </c>
      <c r="S123" s="2">
        <v>0.93700000000000006</v>
      </c>
      <c r="T123" s="2" t="s">
        <v>205</v>
      </c>
      <c r="U123" s="2">
        <v>0.95599999999999996</v>
      </c>
      <c r="V123" s="2" t="s">
        <v>205</v>
      </c>
      <c r="W123" s="2">
        <v>1.099</v>
      </c>
      <c r="X123" s="2" t="s">
        <v>205</v>
      </c>
      <c r="Y123" s="2">
        <v>1.1839999999999999</v>
      </c>
      <c r="Z123" s="2" t="s">
        <v>205</v>
      </c>
      <c r="AA123" s="2">
        <v>1.554</v>
      </c>
      <c r="AB123" s="2" t="s">
        <v>205</v>
      </c>
      <c r="AC123" s="2">
        <v>1.724</v>
      </c>
      <c r="AD123" s="2" t="s">
        <v>205</v>
      </c>
      <c r="AE123" s="2">
        <v>1.853</v>
      </c>
      <c r="AF123" s="2" t="s">
        <v>206</v>
      </c>
    </row>
    <row r="124" spans="1:32" x14ac:dyDescent="0.2">
      <c r="A124">
        <v>2000</v>
      </c>
      <c r="B124" t="s">
        <v>205</v>
      </c>
      <c r="C124" s="2">
        <v>1.0999999999999999E-2</v>
      </c>
      <c r="D124" s="2" t="s">
        <v>205</v>
      </c>
      <c r="E124" s="2">
        <v>6.2E-2</v>
      </c>
      <c r="F124" s="2" t="s">
        <v>205</v>
      </c>
      <c r="G124" s="2">
        <v>0.20799999999999999</v>
      </c>
      <c r="H124" s="2" t="s">
        <v>205</v>
      </c>
      <c r="I124" s="2">
        <v>0.35699999999999998</v>
      </c>
      <c r="J124" s="2" t="s">
        <v>205</v>
      </c>
      <c r="K124" s="2">
        <v>0.44400000000000001</v>
      </c>
      <c r="L124" s="2" t="s">
        <v>205</v>
      </c>
      <c r="M124" s="2">
        <v>0.51800000000000002</v>
      </c>
      <c r="N124" s="2" t="s">
        <v>205</v>
      </c>
      <c r="O124" s="2">
        <v>0.63700000000000001</v>
      </c>
      <c r="P124" s="2" t="s">
        <v>205</v>
      </c>
      <c r="Q124" s="2">
        <v>0.70299999999999996</v>
      </c>
      <c r="R124" s="2" t="s">
        <v>205</v>
      </c>
      <c r="S124" s="2">
        <v>0.77600000000000002</v>
      </c>
      <c r="T124" s="2" t="s">
        <v>205</v>
      </c>
      <c r="U124" s="2">
        <v>0.91900000000000004</v>
      </c>
      <c r="V124" s="2" t="s">
        <v>205</v>
      </c>
      <c r="W124" s="2">
        <v>1.135</v>
      </c>
      <c r="X124" s="2" t="s">
        <v>205</v>
      </c>
      <c r="Y124" s="2">
        <v>1.177</v>
      </c>
      <c r="Z124" s="2" t="s">
        <v>205</v>
      </c>
      <c r="AA124" s="2">
        <v>1.347</v>
      </c>
      <c r="AB124" s="2" t="s">
        <v>205</v>
      </c>
      <c r="AC124" s="2">
        <v>1.3959999999999999</v>
      </c>
      <c r="AD124" s="2" t="s">
        <v>205</v>
      </c>
      <c r="AE124" s="2">
        <v>1.8180000000000001</v>
      </c>
      <c r="AF124" s="2" t="s">
        <v>206</v>
      </c>
    </row>
    <row r="125" spans="1:32" x14ac:dyDescent="0.2">
      <c r="A125">
        <v>2001</v>
      </c>
      <c r="B125" t="s">
        <v>205</v>
      </c>
      <c r="C125" s="2">
        <v>1.4999999999999999E-2</v>
      </c>
      <c r="D125" s="2" t="s">
        <v>205</v>
      </c>
      <c r="E125" s="2">
        <v>7.3999999999999996E-2</v>
      </c>
      <c r="F125" s="2" t="s">
        <v>205</v>
      </c>
      <c r="G125" s="2">
        <v>0.16500000000000001</v>
      </c>
      <c r="H125" s="2" t="s">
        <v>205</v>
      </c>
      <c r="I125" s="2">
        <v>0.36799999999999999</v>
      </c>
      <c r="J125" s="2" t="s">
        <v>205</v>
      </c>
      <c r="K125" s="2">
        <v>0.49299999999999999</v>
      </c>
      <c r="L125" s="2" t="s">
        <v>205</v>
      </c>
      <c r="M125" s="2">
        <v>0.59499999999999997</v>
      </c>
      <c r="N125" s="2" t="s">
        <v>205</v>
      </c>
      <c r="O125" s="2">
        <v>0.68200000000000005</v>
      </c>
      <c r="P125" s="2" t="s">
        <v>205</v>
      </c>
      <c r="Q125" s="2">
        <v>0.748</v>
      </c>
      <c r="R125" s="2" t="s">
        <v>205</v>
      </c>
      <c r="S125" s="2">
        <v>0.83899999999999997</v>
      </c>
      <c r="T125" s="2" t="s">
        <v>205</v>
      </c>
      <c r="U125" s="2">
        <v>0.88500000000000001</v>
      </c>
      <c r="V125" s="2" t="s">
        <v>205</v>
      </c>
      <c r="W125" s="2">
        <v>1.0960000000000001</v>
      </c>
      <c r="X125" s="2" t="s">
        <v>205</v>
      </c>
      <c r="Y125" s="2">
        <v>1.2010000000000001</v>
      </c>
      <c r="Z125" s="2" t="s">
        <v>205</v>
      </c>
      <c r="AA125" s="2">
        <v>1.395</v>
      </c>
      <c r="AB125" s="2" t="s">
        <v>205</v>
      </c>
      <c r="AC125" s="2">
        <v>1.345</v>
      </c>
      <c r="AD125" s="2" t="s">
        <v>205</v>
      </c>
      <c r="AE125" s="2">
        <v>1.645</v>
      </c>
      <c r="AF125" s="2" t="s">
        <v>206</v>
      </c>
    </row>
    <row r="126" spans="1:32" x14ac:dyDescent="0.2">
      <c r="A126">
        <v>2002</v>
      </c>
      <c r="B126" t="s">
        <v>205</v>
      </c>
      <c r="C126" s="2">
        <v>1.2E-2</v>
      </c>
      <c r="D126" s="2" t="s">
        <v>205</v>
      </c>
      <c r="E126" s="2">
        <v>7.4999999999999997E-2</v>
      </c>
      <c r="F126" s="2" t="s">
        <v>205</v>
      </c>
      <c r="G126" s="2">
        <v>0.23100000000000001</v>
      </c>
      <c r="H126" s="2" t="s">
        <v>205</v>
      </c>
      <c r="I126" s="2">
        <v>0.36499999999999999</v>
      </c>
      <c r="J126" s="2" t="s">
        <v>205</v>
      </c>
      <c r="K126" s="2">
        <v>0.51200000000000001</v>
      </c>
      <c r="L126" s="2" t="s">
        <v>205</v>
      </c>
      <c r="M126" s="2">
        <v>0.626</v>
      </c>
      <c r="N126" s="2" t="s">
        <v>205</v>
      </c>
      <c r="O126" s="2">
        <v>0.65300000000000002</v>
      </c>
      <c r="P126" s="2" t="s">
        <v>205</v>
      </c>
      <c r="Q126" s="2">
        <v>0.79800000000000004</v>
      </c>
      <c r="R126" s="2" t="s">
        <v>205</v>
      </c>
      <c r="S126" s="2">
        <v>0.879</v>
      </c>
      <c r="T126" s="2" t="s">
        <v>205</v>
      </c>
      <c r="U126" s="2">
        <v>0.90500000000000003</v>
      </c>
      <c r="V126" s="2" t="s">
        <v>205</v>
      </c>
      <c r="W126" s="2">
        <v>0.93400000000000005</v>
      </c>
      <c r="X126" s="2" t="s">
        <v>205</v>
      </c>
      <c r="Y126" s="2">
        <v>1.0760000000000001</v>
      </c>
      <c r="Z126" s="2" t="s">
        <v>205</v>
      </c>
      <c r="AA126" s="2">
        <v>1.145</v>
      </c>
      <c r="AB126" s="2" t="s">
        <v>205</v>
      </c>
      <c r="AC126" s="2">
        <v>1.409</v>
      </c>
      <c r="AD126" s="2" t="s">
        <v>205</v>
      </c>
      <c r="AE126" s="2">
        <v>1.8089999999999999</v>
      </c>
      <c r="AF126" s="2" t="s">
        <v>206</v>
      </c>
    </row>
    <row r="127" spans="1:32" x14ac:dyDescent="0.2">
      <c r="A127">
        <v>2003</v>
      </c>
      <c r="B127" t="s">
        <v>205</v>
      </c>
      <c r="C127" s="2">
        <v>2.1999999999999999E-2</v>
      </c>
      <c r="D127" s="2" t="s">
        <v>205</v>
      </c>
      <c r="E127" s="2">
        <v>9.5000000000000001E-2</v>
      </c>
      <c r="F127" s="2" t="s">
        <v>205</v>
      </c>
      <c r="G127" s="2">
        <v>0.30299999999999999</v>
      </c>
      <c r="H127" s="2" t="s">
        <v>205</v>
      </c>
      <c r="I127" s="2">
        <v>0.42899999999999999</v>
      </c>
      <c r="J127" s="2" t="s">
        <v>205</v>
      </c>
      <c r="K127" s="2">
        <v>0.57099999999999995</v>
      </c>
      <c r="L127" s="2" t="s">
        <v>205</v>
      </c>
      <c r="M127" s="2">
        <v>0.66</v>
      </c>
      <c r="N127" s="2" t="s">
        <v>205</v>
      </c>
      <c r="O127" s="2">
        <v>0.748</v>
      </c>
      <c r="P127" s="2" t="s">
        <v>205</v>
      </c>
      <c r="Q127" s="2">
        <v>0.84599999999999997</v>
      </c>
      <c r="R127" s="2" t="s">
        <v>205</v>
      </c>
      <c r="S127" s="2">
        <v>0.873</v>
      </c>
      <c r="T127" s="2" t="s">
        <v>205</v>
      </c>
      <c r="U127" s="2">
        <v>0.96899999999999997</v>
      </c>
      <c r="V127" s="2" t="s">
        <v>205</v>
      </c>
      <c r="W127" s="2">
        <v>0.97399999999999998</v>
      </c>
      <c r="X127" s="2" t="s">
        <v>205</v>
      </c>
      <c r="Y127" s="2">
        <v>1.002</v>
      </c>
      <c r="Z127" s="2" t="s">
        <v>205</v>
      </c>
      <c r="AA127" s="2">
        <v>1.01</v>
      </c>
      <c r="AB127" s="2" t="s">
        <v>205</v>
      </c>
      <c r="AC127" s="2">
        <v>1.17</v>
      </c>
      <c r="AD127" s="2" t="s">
        <v>205</v>
      </c>
      <c r="AE127" s="2">
        <v>1.218</v>
      </c>
      <c r="AF127" s="2" t="s">
        <v>206</v>
      </c>
    </row>
    <row r="128" spans="1:32" x14ac:dyDescent="0.2">
      <c r="A128">
        <v>2004</v>
      </c>
      <c r="B128" t="s">
        <v>205</v>
      </c>
      <c r="C128" s="2">
        <v>0.02</v>
      </c>
      <c r="D128" s="2" t="s">
        <v>205</v>
      </c>
      <c r="E128" s="2">
        <v>9.1999999999999998E-2</v>
      </c>
      <c r="F128" s="2" t="s">
        <v>205</v>
      </c>
      <c r="G128" s="2">
        <v>0.27</v>
      </c>
      <c r="H128" s="2" t="s">
        <v>205</v>
      </c>
      <c r="I128" s="2">
        <v>0.47</v>
      </c>
      <c r="J128" s="2" t="s">
        <v>205</v>
      </c>
      <c r="K128" s="2">
        <v>0.54700000000000004</v>
      </c>
      <c r="L128" s="2" t="s">
        <v>205</v>
      </c>
      <c r="M128" s="2">
        <v>0.67600000000000005</v>
      </c>
      <c r="N128" s="2" t="s">
        <v>205</v>
      </c>
      <c r="O128" s="2">
        <v>0.75700000000000001</v>
      </c>
      <c r="P128" s="2" t="s">
        <v>205</v>
      </c>
      <c r="Q128" s="2">
        <v>0.78500000000000003</v>
      </c>
      <c r="R128" s="2" t="s">
        <v>205</v>
      </c>
      <c r="S128" s="2">
        <v>0.93700000000000006</v>
      </c>
      <c r="T128" s="2" t="s">
        <v>205</v>
      </c>
      <c r="U128" s="2">
        <v>0.93799999999999994</v>
      </c>
      <c r="V128" s="2" t="s">
        <v>205</v>
      </c>
      <c r="W128" s="2">
        <v>1.0429999999999999</v>
      </c>
      <c r="X128" s="2" t="s">
        <v>205</v>
      </c>
      <c r="Y128" s="2">
        <v>1.044</v>
      </c>
      <c r="Z128" s="2" t="s">
        <v>205</v>
      </c>
      <c r="AA128" s="2">
        <v>1.103</v>
      </c>
      <c r="AB128" s="2" t="s">
        <v>205</v>
      </c>
      <c r="AC128" s="2">
        <v>1.351</v>
      </c>
      <c r="AD128" s="2" t="s">
        <v>205</v>
      </c>
      <c r="AE128" s="2">
        <v>1.4019999999999999</v>
      </c>
      <c r="AF128" s="2" t="s">
        <v>206</v>
      </c>
    </row>
    <row r="129" spans="1:32" x14ac:dyDescent="0.2">
      <c r="A129">
        <v>2005</v>
      </c>
      <c r="B129" t="s">
        <v>205</v>
      </c>
      <c r="C129" s="2">
        <v>1.9E-2</v>
      </c>
      <c r="D129" s="2" t="s">
        <v>205</v>
      </c>
      <c r="E129" s="2">
        <v>7.8E-2</v>
      </c>
      <c r="F129" s="2" t="s">
        <v>205</v>
      </c>
      <c r="G129" s="2">
        <v>0.192</v>
      </c>
      <c r="H129" s="2" t="s">
        <v>205</v>
      </c>
      <c r="I129" s="2">
        <v>0.39800000000000002</v>
      </c>
      <c r="J129" s="2" t="s">
        <v>205</v>
      </c>
      <c r="K129" s="2">
        <v>0.52200000000000002</v>
      </c>
      <c r="L129" s="2" t="s">
        <v>205</v>
      </c>
      <c r="M129" s="2">
        <v>0.6</v>
      </c>
      <c r="N129" s="2" t="s">
        <v>205</v>
      </c>
      <c r="O129" s="2">
        <v>0.70099999999999996</v>
      </c>
      <c r="P129" s="2" t="s">
        <v>205</v>
      </c>
      <c r="Q129" s="2">
        <v>0.80700000000000005</v>
      </c>
      <c r="R129" s="2" t="s">
        <v>205</v>
      </c>
      <c r="S129" s="2">
        <v>0.88500000000000001</v>
      </c>
      <c r="T129" s="2" t="s">
        <v>205</v>
      </c>
      <c r="U129" s="2">
        <v>0.91300000000000003</v>
      </c>
      <c r="V129" s="2" t="s">
        <v>205</v>
      </c>
      <c r="W129" s="2">
        <v>1.0109999999999999</v>
      </c>
      <c r="X129" s="2" t="s">
        <v>205</v>
      </c>
      <c r="Y129" s="2">
        <v>1.0649999999999999</v>
      </c>
      <c r="Z129" s="2" t="s">
        <v>205</v>
      </c>
      <c r="AA129" s="2">
        <v>1.089</v>
      </c>
      <c r="AB129" s="2" t="s">
        <v>205</v>
      </c>
      <c r="AC129" s="2">
        <v>1.1890000000000001</v>
      </c>
      <c r="AD129" s="2" t="s">
        <v>205</v>
      </c>
      <c r="AE129" s="2">
        <v>1.294</v>
      </c>
      <c r="AF129" s="2" t="s">
        <v>206</v>
      </c>
    </row>
    <row r="130" spans="1:32" x14ac:dyDescent="0.2">
      <c r="A130">
        <v>2006</v>
      </c>
      <c r="B130" t="s">
        <v>205</v>
      </c>
      <c r="C130" s="2">
        <v>8.9999999999999993E-3</v>
      </c>
      <c r="D130" s="2" t="s">
        <v>205</v>
      </c>
      <c r="E130" s="2">
        <v>7.8E-2</v>
      </c>
      <c r="F130" s="2" t="s">
        <v>205</v>
      </c>
      <c r="G130" s="2">
        <v>0.13500000000000001</v>
      </c>
      <c r="H130" s="2" t="s">
        <v>205</v>
      </c>
      <c r="I130" s="2">
        <v>0.36799999999999999</v>
      </c>
      <c r="J130" s="2" t="s">
        <v>205</v>
      </c>
      <c r="K130" s="2">
        <v>0.51700000000000002</v>
      </c>
      <c r="L130" s="2" t="s">
        <v>205</v>
      </c>
      <c r="M130" s="2">
        <v>0.60499999999999998</v>
      </c>
      <c r="N130" s="2" t="s">
        <v>205</v>
      </c>
      <c r="O130" s="2">
        <v>0.72599999999999998</v>
      </c>
      <c r="P130" s="2" t="s">
        <v>205</v>
      </c>
      <c r="Q130" s="2">
        <v>0.80400000000000005</v>
      </c>
      <c r="R130" s="2" t="s">
        <v>205</v>
      </c>
      <c r="S130" s="2">
        <v>0.91200000000000003</v>
      </c>
      <c r="T130" s="2" t="s">
        <v>205</v>
      </c>
      <c r="U130" s="2">
        <v>1.0389999999999999</v>
      </c>
      <c r="V130" s="2" t="s">
        <v>205</v>
      </c>
      <c r="W130" s="2">
        <v>1.097</v>
      </c>
      <c r="X130" s="2" t="s">
        <v>205</v>
      </c>
      <c r="Y130" s="2">
        <v>1.1739999999999999</v>
      </c>
      <c r="Z130" s="2" t="s">
        <v>205</v>
      </c>
      <c r="AA130" s="2">
        <v>1.2649999999999999</v>
      </c>
      <c r="AB130" s="2" t="s">
        <v>205</v>
      </c>
      <c r="AC130" s="2">
        <v>1.242</v>
      </c>
      <c r="AD130" s="2" t="s">
        <v>205</v>
      </c>
      <c r="AE130" s="2">
        <v>1.343</v>
      </c>
      <c r="AF130" s="2" t="s">
        <v>206</v>
      </c>
    </row>
    <row r="131" spans="1:32" x14ac:dyDescent="0.2">
      <c r="A131">
        <v>2007</v>
      </c>
      <c r="B131" t="s">
        <v>205</v>
      </c>
      <c r="C131" s="2">
        <v>1.2E-2</v>
      </c>
      <c r="D131" s="2" t="s">
        <v>205</v>
      </c>
      <c r="E131" s="2">
        <v>9.0999999999999998E-2</v>
      </c>
      <c r="F131" s="2" t="s">
        <v>205</v>
      </c>
      <c r="G131" s="2">
        <v>0.30099999999999999</v>
      </c>
      <c r="H131" s="2" t="s">
        <v>205</v>
      </c>
      <c r="I131" s="2">
        <v>0.44600000000000001</v>
      </c>
      <c r="J131" s="2" t="s">
        <v>205</v>
      </c>
      <c r="K131" s="2">
        <v>0.54900000000000004</v>
      </c>
      <c r="L131" s="2" t="s">
        <v>205</v>
      </c>
      <c r="M131" s="2">
        <v>0.67100000000000004</v>
      </c>
      <c r="N131" s="2" t="s">
        <v>205</v>
      </c>
      <c r="O131" s="2">
        <v>0.77300000000000002</v>
      </c>
      <c r="P131" s="2" t="s">
        <v>205</v>
      </c>
      <c r="Q131" s="2">
        <v>0.84799999999999998</v>
      </c>
      <c r="R131" s="2" t="s">
        <v>205</v>
      </c>
      <c r="S131" s="2">
        <v>0.92800000000000005</v>
      </c>
      <c r="T131" s="2" t="s">
        <v>205</v>
      </c>
      <c r="U131" s="2">
        <v>1.054</v>
      </c>
      <c r="V131" s="2" t="s">
        <v>205</v>
      </c>
      <c r="W131" s="2">
        <v>1.1240000000000001</v>
      </c>
      <c r="X131" s="2" t="s">
        <v>205</v>
      </c>
      <c r="Y131" s="2">
        <v>1.093</v>
      </c>
      <c r="Z131" s="2" t="s">
        <v>205</v>
      </c>
      <c r="AA131" s="2">
        <v>1.2969999999999999</v>
      </c>
      <c r="AB131" s="2" t="s">
        <v>205</v>
      </c>
      <c r="AC131" s="2">
        <v>1.282</v>
      </c>
      <c r="AD131" s="2" t="s">
        <v>205</v>
      </c>
      <c r="AE131" s="2">
        <v>1.391</v>
      </c>
      <c r="AF131" s="2" t="s">
        <v>206</v>
      </c>
    </row>
    <row r="132" spans="1:32" x14ac:dyDescent="0.2">
      <c r="A132">
        <v>2008</v>
      </c>
      <c r="B132" t="s">
        <v>205</v>
      </c>
      <c r="C132" s="2">
        <v>1.4E-2</v>
      </c>
      <c r="D132" s="2" t="s">
        <v>205</v>
      </c>
      <c r="E132" s="2">
        <v>0.05</v>
      </c>
      <c r="F132" s="2" t="s">
        <v>205</v>
      </c>
      <c r="G132" s="2">
        <v>0.22500000000000001</v>
      </c>
      <c r="H132" s="2" t="s">
        <v>205</v>
      </c>
      <c r="I132" s="2">
        <v>0.42099999999999999</v>
      </c>
      <c r="J132" s="2" t="s">
        <v>205</v>
      </c>
      <c r="K132" s="2">
        <v>0.52700000000000002</v>
      </c>
      <c r="L132" s="2" t="s">
        <v>205</v>
      </c>
      <c r="M132" s="2">
        <v>0.63800000000000001</v>
      </c>
      <c r="N132" s="2" t="s">
        <v>205</v>
      </c>
      <c r="O132" s="2">
        <v>0.75900000000000001</v>
      </c>
      <c r="P132" s="2" t="s">
        <v>205</v>
      </c>
      <c r="Q132" s="2">
        <v>0.85899999999999999</v>
      </c>
      <c r="R132" s="2" t="s">
        <v>205</v>
      </c>
      <c r="S132" s="2">
        <v>0.92900000000000005</v>
      </c>
      <c r="T132" s="2" t="s">
        <v>205</v>
      </c>
      <c r="U132" s="2">
        <v>1.06</v>
      </c>
      <c r="V132" s="2" t="s">
        <v>205</v>
      </c>
      <c r="W132" s="2">
        <v>1.214</v>
      </c>
      <c r="X132" s="2" t="s">
        <v>205</v>
      </c>
      <c r="Y132" s="2">
        <v>1.19</v>
      </c>
      <c r="Z132" s="2" t="s">
        <v>205</v>
      </c>
      <c r="AA132" s="2">
        <v>1.3360000000000001</v>
      </c>
      <c r="AB132" s="2" t="s">
        <v>205</v>
      </c>
      <c r="AC132" s="2">
        <v>1.506</v>
      </c>
      <c r="AD132" s="2" t="s">
        <v>205</v>
      </c>
      <c r="AE132" s="2">
        <v>1.5629999999999999</v>
      </c>
      <c r="AF132" s="2" t="s">
        <v>206</v>
      </c>
    </row>
    <row r="133" spans="1:32" x14ac:dyDescent="0.2">
      <c r="A133">
        <v>2009</v>
      </c>
      <c r="B133" t="s">
        <v>205</v>
      </c>
      <c r="C133" s="2">
        <v>1.0999999999999999E-2</v>
      </c>
      <c r="D133" s="2" t="s">
        <v>205</v>
      </c>
      <c r="E133" s="2">
        <v>7.0000000000000007E-2</v>
      </c>
      <c r="F133" s="2" t="s">
        <v>205</v>
      </c>
      <c r="G133" s="2">
        <v>0.215</v>
      </c>
      <c r="H133" s="2" t="s">
        <v>205</v>
      </c>
      <c r="I133" s="2">
        <v>0.41</v>
      </c>
      <c r="J133" s="2" t="s">
        <v>205</v>
      </c>
      <c r="K133" s="2">
        <v>0.58399999999999996</v>
      </c>
      <c r="L133" s="2" t="s">
        <v>205</v>
      </c>
      <c r="M133" s="2">
        <v>0.68899999999999995</v>
      </c>
      <c r="N133" s="2" t="s">
        <v>205</v>
      </c>
      <c r="O133" s="2">
        <v>0.84599999999999997</v>
      </c>
      <c r="P133" s="2" t="s">
        <v>205</v>
      </c>
      <c r="Q133" s="2">
        <v>0.90800000000000003</v>
      </c>
      <c r="R133" s="2" t="s">
        <v>205</v>
      </c>
      <c r="S133" s="2">
        <v>0.95399999999999996</v>
      </c>
      <c r="T133" s="2" t="s">
        <v>205</v>
      </c>
      <c r="U133" s="2">
        <v>1.1559999999999999</v>
      </c>
      <c r="V133" s="2" t="s">
        <v>205</v>
      </c>
      <c r="W133" s="2">
        <v>1.1859999999999999</v>
      </c>
      <c r="X133" s="2" t="s">
        <v>205</v>
      </c>
      <c r="Y133" s="2">
        <v>1.4390000000000001</v>
      </c>
      <c r="Z133" s="2" t="s">
        <v>205</v>
      </c>
      <c r="AA133" s="2">
        <v>1.4119999999999999</v>
      </c>
      <c r="AB133" s="2" t="s">
        <v>205</v>
      </c>
      <c r="AC133" s="2">
        <v>1.548</v>
      </c>
      <c r="AD133" s="2" t="s">
        <v>205</v>
      </c>
      <c r="AE133" s="2">
        <v>1.776</v>
      </c>
      <c r="AF133" s="2" t="s">
        <v>206</v>
      </c>
    </row>
    <row r="134" spans="1:32" x14ac:dyDescent="0.2">
      <c r="A134">
        <v>2010</v>
      </c>
      <c r="B134" t="s">
        <v>205</v>
      </c>
      <c r="C134" s="2">
        <v>1.9E-2</v>
      </c>
      <c r="D134" s="2" t="s">
        <v>205</v>
      </c>
      <c r="E134" s="2">
        <v>7.1999999999999995E-2</v>
      </c>
      <c r="F134" s="2" t="s">
        <v>205</v>
      </c>
      <c r="G134" s="2">
        <v>0.24399999999999999</v>
      </c>
      <c r="H134" s="2" t="s">
        <v>205</v>
      </c>
      <c r="I134" s="2">
        <v>0.40200000000000002</v>
      </c>
      <c r="J134" s="2" t="s">
        <v>205</v>
      </c>
      <c r="K134" s="2">
        <v>0.54100000000000004</v>
      </c>
      <c r="L134" s="2" t="s">
        <v>205</v>
      </c>
      <c r="M134" s="2">
        <v>0.67500000000000004</v>
      </c>
      <c r="N134" s="2" t="s">
        <v>205</v>
      </c>
      <c r="O134" s="2">
        <v>0.90800000000000003</v>
      </c>
      <c r="P134" s="2" t="s">
        <v>205</v>
      </c>
      <c r="Q134" s="2">
        <v>0.97499999999999998</v>
      </c>
      <c r="R134" s="2" t="s">
        <v>205</v>
      </c>
      <c r="S134" s="2">
        <v>1.012</v>
      </c>
      <c r="T134" s="2" t="s">
        <v>205</v>
      </c>
      <c r="U134" s="2">
        <v>1.1100000000000001</v>
      </c>
      <c r="V134" s="2" t="s">
        <v>205</v>
      </c>
      <c r="W134" s="2">
        <v>1.141</v>
      </c>
      <c r="X134" s="2" t="s">
        <v>205</v>
      </c>
      <c r="Y134" s="2">
        <v>1.2669999999999999</v>
      </c>
      <c r="Z134" s="2" t="s">
        <v>205</v>
      </c>
      <c r="AA134" s="2">
        <v>1.423</v>
      </c>
      <c r="AB134" s="2" t="s">
        <v>205</v>
      </c>
      <c r="AC134" s="2">
        <v>1.5289999999999999</v>
      </c>
      <c r="AD134" s="2" t="s">
        <v>205</v>
      </c>
      <c r="AE134" s="2">
        <v>1.927</v>
      </c>
      <c r="AF134" s="2" t="s">
        <v>206</v>
      </c>
    </row>
    <row r="135" spans="1:32" x14ac:dyDescent="0.2">
      <c r="A135">
        <v>2011</v>
      </c>
      <c r="B135" t="s">
        <v>205</v>
      </c>
      <c r="C135" s="2">
        <v>1.4999999999999999E-2</v>
      </c>
      <c r="D135" s="2" t="s">
        <v>205</v>
      </c>
      <c r="E135" s="2">
        <v>0.106</v>
      </c>
      <c r="F135" s="2" t="s">
        <v>205</v>
      </c>
      <c r="G135" s="2">
        <v>0.23799999999999999</v>
      </c>
      <c r="H135" s="2" t="s">
        <v>205</v>
      </c>
      <c r="I135" s="2">
        <v>0.44500000000000001</v>
      </c>
      <c r="J135" s="2" t="s">
        <v>205</v>
      </c>
      <c r="K135" s="2">
        <v>0.55300000000000005</v>
      </c>
      <c r="L135" s="2" t="s">
        <v>205</v>
      </c>
      <c r="M135" s="2">
        <v>0.64700000000000002</v>
      </c>
      <c r="N135" s="2" t="s">
        <v>205</v>
      </c>
      <c r="O135" s="2">
        <v>0.80400000000000005</v>
      </c>
      <c r="P135" s="2" t="s">
        <v>205</v>
      </c>
      <c r="Q135" s="2">
        <v>0.98899999999999999</v>
      </c>
      <c r="R135" s="2" t="s">
        <v>205</v>
      </c>
      <c r="S135" s="2">
        <v>1.1080000000000001</v>
      </c>
      <c r="T135" s="2" t="s">
        <v>205</v>
      </c>
      <c r="U135" s="2">
        <v>1.1599999999999999</v>
      </c>
      <c r="V135" s="2" t="s">
        <v>205</v>
      </c>
      <c r="W135" s="2">
        <v>1.2470000000000001</v>
      </c>
      <c r="X135" s="2" t="s">
        <v>205</v>
      </c>
      <c r="Y135" s="2">
        <v>1.3029999999999999</v>
      </c>
      <c r="Z135" s="2" t="s">
        <v>205</v>
      </c>
      <c r="AA135" s="2">
        <v>1.429</v>
      </c>
      <c r="AB135" s="2" t="s">
        <v>205</v>
      </c>
      <c r="AC135" s="2">
        <v>1.448</v>
      </c>
      <c r="AD135" s="2" t="s">
        <v>205</v>
      </c>
      <c r="AE135" s="2">
        <v>1.643</v>
      </c>
      <c r="AF135" s="2" t="s">
        <v>206</v>
      </c>
    </row>
    <row r="136" spans="1:32" x14ac:dyDescent="0.2">
      <c r="A136">
        <v>2012</v>
      </c>
      <c r="B136" t="s">
        <v>205</v>
      </c>
      <c r="C136" s="2">
        <v>1.4E-2</v>
      </c>
      <c r="D136" s="2" t="s">
        <v>205</v>
      </c>
      <c r="E136" s="2">
        <v>7.4999999999999997E-2</v>
      </c>
      <c r="F136" s="2" t="s">
        <v>205</v>
      </c>
      <c r="G136" s="2">
        <v>0.214</v>
      </c>
      <c r="H136" s="2" t="s">
        <v>205</v>
      </c>
      <c r="I136" s="2">
        <v>0.35699999999999998</v>
      </c>
      <c r="J136" s="2" t="s">
        <v>205</v>
      </c>
      <c r="K136" s="2">
        <v>0.53</v>
      </c>
      <c r="L136" s="2" t="s">
        <v>205</v>
      </c>
      <c r="M136" s="2">
        <v>0.66900000000000004</v>
      </c>
      <c r="N136" s="2" t="s">
        <v>205</v>
      </c>
      <c r="O136" s="2">
        <v>0.81200000000000006</v>
      </c>
      <c r="P136" s="2" t="s">
        <v>205</v>
      </c>
      <c r="Q136" s="2">
        <v>0.88500000000000001</v>
      </c>
      <c r="R136" s="2" t="s">
        <v>205</v>
      </c>
      <c r="S136" s="2">
        <v>1.212</v>
      </c>
      <c r="T136" s="2" t="s">
        <v>205</v>
      </c>
      <c r="U136" s="2">
        <v>1.246</v>
      </c>
      <c r="V136" s="2" t="s">
        <v>205</v>
      </c>
      <c r="W136" s="2">
        <v>1.302</v>
      </c>
      <c r="X136" s="2" t="s">
        <v>205</v>
      </c>
      <c r="Y136" s="2">
        <v>1.333</v>
      </c>
      <c r="Z136" s="2" t="s">
        <v>205</v>
      </c>
      <c r="AA136" s="2">
        <v>1.4239999999999999</v>
      </c>
      <c r="AB136" s="2" t="s">
        <v>205</v>
      </c>
      <c r="AC136" s="2">
        <v>1.6359999999999999</v>
      </c>
      <c r="AD136" s="2" t="s">
        <v>205</v>
      </c>
      <c r="AE136" s="2">
        <v>1.86</v>
      </c>
      <c r="AF136" s="2" t="s">
        <v>206</v>
      </c>
    </row>
    <row r="137" spans="1:32" x14ac:dyDescent="0.2">
      <c r="A137">
        <v>2013</v>
      </c>
      <c r="B137" t="s">
        <v>205</v>
      </c>
      <c r="C137" s="2">
        <v>1.7000000000000001E-2</v>
      </c>
      <c r="D137" s="2" t="s">
        <v>205</v>
      </c>
      <c r="E137" s="2">
        <v>6.0999999999999999E-2</v>
      </c>
      <c r="F137" s="2" t="s">
        <v>205</v>
      </c>
      <c r="G137" s="2">
        <v>0.23899999999999999</v>
      </c>
      <c r="H137" s="2" t="s">
        <v>205</v>
      </c>
      <c r="I137" s="2">
        <v>0.41799999999999998</v>
      </c>
      <c r="J137" s="2" t="s">
        <v>205</v>
      </c>
      <c r="K137" s="2">
        <v>0.49199999999999999</v>
      </c>
      <c r="L137" s="2" t="s">
        <v>205</v>
      </c>
      <c r="M137" s="2">
        <v>0.61699999999999999</v>
      </c>
      <c r="N137" s="2" t="s">
        <v>205</v>
      </c>
      <c r="O137" s="2">
        <v>0.82899999999999996</v>
      </c>
      <c r="P137" s="2" t="s">
        <v>205</v>
      </c>
      <c r="Q137" s="2">
        <v>0.96599999999999997</v>
      </c>
      <c r="R137" s="2" t="s">
        <v>205</v>
      </c>
      <c r="S137" s="2">
        <v>1.087</v>
      </c>
      <c r="T137" s="2" t="s">
        <v>205</v>
      </c>
      <c r="U137" s="2">
        <v>1.2390000000000001</v>
      </c>
      <c r="V137" s="2" t="s">
        <v>205</v>
      </c>
      <c r="W137" s="2">
        <v>1.2949999999999999</v>
      </c>
      <c r="X137" s="2" t="s">
        <v>205</v>
      </c>
      <c r="Y137" s="2">
        <v>1.3520000000000001</v>
      </c>
      <c r="Z137" s="2" t="s">
        <v>205</v>
      </c>
      <c r="AA137" s="2">
        <v>1.4470000000000001</v>
      </c>
      <c r="AB137" s="2" t="s">
        <v>205</v>
      </c>
      <c r="AC137" s="2">
        <v>1.5840000000000001</v>
      </c>
      <c r="AD137" s="2" t="s">
        <v>205</v>
      </c>
      <c r="AE137" s="2">
        <v>1.607</v>
      </c>
      <c r="AF137" s="2" t="s">
        <v>206</v>
      </c>
    </row>
    <row r="138" spans="1:32" x14ac:dyDescent="0.2">
      <c r="A138">
        <v>2014</v>
      </c>
      <c r="B138" t="s">
        <v>205</v>
      </c>
      <c r="C138" s="2">
        <v>1.6E-2</v>
      </c>
      <c r="D138" s="2" t="s">
        <v>205</v>
      </c>
      <c r="E138" s="2">
        <v>9.7000000000000003E-2</v>
      </c>
      <c r="F138" s="2" t="s">
        <v>205</v>
      </c>
      <c r="G138" s="2">
        <v>0.26400000000000001</v>
      </c>
      <c r="H138" s="2" t="s">
        <v>205</v>
      </c>
      <c r="I138" s="2">
        <v>0.35199999999999998</v>
      </c>
      <c r="J138" s="2" t="s">
        <v>205</v>
      </c>
      <c r="K138" s="2">
        <v>0.47599999999999998</v>
      </c>
      <c r="L138" s="2" t="s">
        <v>205</v>
      </c>
      <c r="M138" s="2">
        <v>0.60299999999999998</v>
      </c>
      <c r="N138" s="2" t="s">
        <v>205</v>
      </c>
      <c r="O138" s="2">
        <v>0.66</v>
      </c>
      <c r="P138" s="2" t="s">
        <v>205</v>
      </c>
      <c r="Q138" s="2">
        <v>0.89100000000000001</v>
      </c>
      <c r="R138" s="2" t="s">
        <v>205</v>
      </c>
      <c r="S138" s="2">
        <v>0.98099999999999998</v>
      </c>
      <c r="T138" s="2" t="s">
        <v>205</v>
      </c>
      <c r="U138" s="2">
        <v>1.121</v>
      </c>
      <c r="V138" s="2" t="s">
        <v>205</v>
      </c>
      <c r="W138" s="2">
        <v>1.28</v>
      </c>
      <c r="X138" s="2" t="s">
        <v>205</v>
      </c>
      <c r="Y138" s="2">
        <v>1.3080000000000001</v>
      </c>
      <c r="Z138" s="2" t="s">
        <v>205</v>
      </c>
      <c r="AA138" s="2">
        <v>1.397</v>
      </c>
      <c r="AB138" s="2" t="s">
        <v>205</v>
      </c>
      <c r="AC138" s="2">
        <v>1.4590000000000001</v>
      </c>
      <c r="AD138" s="2" t="s">
        <v>205</v>
      </c>
      <c r="AE138" s="2">
        <v>1.6559999999999999</v>
      </c>
      <c r="AF138" s="2" t="s">
        <v>206</v>
      </c>
    </row>
    <row r="139" spans="1:32" x14ac:dyDescent="0.2">
      <c r="A139">
        <v>2015</v>
      </c>
      <c r="B139" t="s">
        <v>205</v>
      </c>
      <c r="C139" s="2">
        <v>1.9E-2</v>
      </c>
      <c r="D139" s="2" t="s">
        <v>205</v>
      </c>
      <c r="E139" s="2">
        <v>8.6999999999999994E-2</v>
      </c>
      <c r="F139" s="2" t="s">
        <v>205</v>
      </c>
      <c r="G139" s="2">
        <v>0.28799999999999998</v>
      </c>
      <c r="H139" s="2" t="s">
        <v>205</v>
      </c>
      <c r="I139" s="2">
        <v>0.379</v>
      </c>
      <c r="J139" s="2" t="s">
        <v>205</v>
      </c>
      <c r="K139" s="2">
        <v>0.51</v>
      </c>
      <c r="L139" s="2" t="s">
        <v>205</v>
      </c>
      <c r="M139" s="2">
        <v>0.59199999999999997</v>
      </c>
      <c r="N139" s="2" t="s">
        <v>205</v>
      </c>
      <c r="O139" s="2">
        <v>0.71699999999999997</v>
      </c>
      <c r="P139" s="2" t="s">
        <v>205</v>
      </c>
      <c r="Q139" s="2">
        <v>0.80400000000000005</v>
      </c>
      <c r="R139" s="2" t="s">
        <v>205</v>
      </c>
      <c r="S139" s="2">
        <v>1.056</v>
      </c>
      <c r="T139" s="2" t="s">
        <v>205</v>
      </c>
      <c r="U139" s="2">
        <v>1.071</v>
      </c>
      <c r="V139" s="2" t="s">
        <v>205</v>
      </c>
      <c r="W139" s="2">
        <v>1.306</v>
      </c>
      <c r="X139" s="2" t="s">
        <v>205</v>
      </c>
      <c r="Y139" s="2">
        <v>1.63</v>
      </c>
      <c r="Z139" s="2" t="s">
        <v>205</v>
      </c>
      <c r="AA139" s="2">
        <v>1.304</v>
      </c>
      <c r="AB139" s="2" t="s">
        <v>205</v>
      </c>
      <c r="AC139" s="2">
        <v>1.4690000000000001</v>
      </c>
      <c r="AD139" s="2" t="s">
        <v>205</v>
      </c>
      <c r="AE139" s="2">
        <v>1.6240000000000001</v>
      </c>
      <c r="AF139" s="2" t="s">
        <v>206</v>
      </c>
    </row>
    <row r="140" spans="1:32" x14ac:dyDescent="0.2">
      <c r="A140">
        <v>2016</v>
      </c>
      <c r="B140" t="s">
        <v>205</v>
      </c>
      <c r="C140" s="2">
        <v>2.1999999999999999E-2</v>
      </c>
      <c r="D140" s="2" t="s">
        <v>205</v>
      </c>
      <c r="E140" s="2">
        <v>0.08</v>
      </c>
      <c r="F140" s="2" t="s">
        <v>205</v>
      </c>
      <c r="G140" s="2">
        <v>0.22500000000000001</v>
      </c>
      <c r="H140" s="2" t="s">
        <v>205</v>
      </c>
      <c r="I140" s="2">
        <v>0.437</v>
      </c>
      <c r="J140" s="2" t="s">
        <v>205</v>
      </c>
      <c r="K140" s="2">
        <v>0.51300000000000001</v>
      </c>
      <c r="L140" s="2" t="s">
        <v>205</v>
      </c>
      <c r="M140" s="2">
        <v>0.60599999999999998</v>
      </c>
      <c r="N140" s="2" t="s">
        <v>205</v>
      </c>
      <c r="O140" s="2">
        <v>0.69399999999999995</v>
      </c>
      <c r="P140" s="2" t="s">
        <v>205</v>
      </c>
      <c r="Q140" s="2">
        <v>0.77400000000000002</v>
      </c>
      <c r="R140" s="2" t="s">
        <v>205</v>
      </c>
      <c r="S140" s="2">
        <v>0.84199999999999997</v>
      </c>
      <c r="T140" s="2" t="s">
        <v>205</v>
      </c>
      <c r="U140" s="2">
        <v>0.91500000000000004</v>
      </c>
      <c r="V140" s="2" t="s">
        <v>205</v>
      </c>
      <c r="W140" s="2">
        <v>1.0389999999999999</v>
      </c>
      <c r="X140" s="2" t="s">
        <v>205</v>
      </c>
      <c r="Y140" s="2">
        <v>0.91100000000000003</v>
      </c>
      <c r="Z140" s="2" t="s">
        <v>205</v>
      </c>
      <c r="AA140" s="2">
        <v>1.3280000000000001</v>
      </c>
      <c r="AB140" s="2" t="s">
        <v>205</v>
      </c>
      <c r="AC140" s="2">
        <v>1.5640000000000001</v>
      </c>
      <c r="AD140" s="2" t="s">
        <v>205</v>
      </c>
      <c r="AE140" s="2">
        <v>1.54</v>
      </c>
      <c r="AF140" s="2" t="s">
        <v>206</v>
      </c>
    </row>
    <row r="141" spans="1:32" x14ac:dyDescent="0.2">
      <c r="A141">
        <v>2017</v>
      </c>
      <c r="B141" t="s">
        <v>205</v>
      </c>
      <c r="C141" s="2">
        <v>2.1999999999999999E-2</v>
      </c>
      <c r="D141" s="2" t="s">
        <v>205</v>
      </c>
      <c r="E141" s="2">
        <v>9.2999999999999999E-2</v>
      </c>
      <c r="F141" s="2" t="s">
        <v>205</v>
      </c>
      <c r="G141" s="2">
        <v>0.20399999999999999</v>
      </c>
      <c r="H141" s="2" t="s">
        <v>205</v>
      </c>
      <c r="I141" s="2">
        <v>0.40200000000000002</v>
      </c>
      <c r="J141" s="2" t="s">
        <v>205</v>
      </c>
      <c r="K141" s="2">
        <v>0.53400000000000003</v>
      </c>
      <c r="L141" s="2" t="s">
        <v>205</v>
      </c>
      <c r="M141" s="2">
        <v>0.60699999999999998</v>
      </c>
      <c r="N141" s="2" t="s">
        <v>205</v>
      </c>
      <c r="O141" s="2">
        <v>0.69499999999999995</v>
      </c>
      <c r="P141" s="2" t="s">
        <v>205</v>
      </c>
      <c r="Q141" s="2">
        <v>0.75800000000000001</v>
      </c>
      <c r="R141" s="2" t="s">
        <v>205</v>
      </c>
      <c r="S141" s="2">
        <v>0.82699999999999996</v>
      </c>
      <c r="T141" s="2" t="s">
        <v>205</v>
      </c>
      <c r="U141" s="2">
        <v>0.83599999999999997</v>
      </c>
      <c r="V141" s="2" t="s">
        <v>205</v>
      </c>
      <c r="W141" s="2">
        <v>0.95799999999999996</v>
      </c>
      <c r="X141" s="2" t="s">
        <v>205</v>
      </c>
      <c r="Y141" s="2">
        <v>0.80400000000000005</v>
      </c>
      <c r="Z141" s="2" t="s">
        <v>205</v>
      </c>
      <c r="AA141" s="2">
        <v>1.198</v>
      </c>
      <c r="AB141" s="2" t="s">
        <v>205</v>
      </c>
      <c r="AC141" s="2">
        <v>1.319</v>
      </c>
      <c r="AD141" s="2" t="s">
        <v>205</v>
      </c>
      <c r="AE141" s="2">
        <v>1.593</v>
      </c>
      <c r="AF141" s="2" t="s">
        <v>206</v>
      </c>
    </row>
    <row r="143" spans="1:32" x14ac:dyDescent="0.2">
      <c r="A143" t="s">
        <v>207</v>
      </c>
    </row>
    <row r="146" spans="1:34" x14ac:dyDescent="0.2">
      <c r="A146" s="35"/>
      <c r="C146" s="35"/>
      <c r="E146" s="35"/>
      <c r="G146" s="35"/>
      <c r="I146" s="35"/>
      <c r="K146" s="35"/>
      <c r="M146" s="35"/>
      <c r="O146" s="35"/>
      <c r="Q146" s="35"/>
      <c r="S146" s="35"/>
      <c r="U146" s="35"/>
      <c r="W146" s="35"/>
      <c r="Y146" s="35"/>
      <c r="AA146" s="35"/>
      <c r="AC146" s="35"/>
      <c r="AE146" s="35"/>
      <c r="AG146" s="34"/>
    </row>
    <row r="147" spans="1:34" x14ac:dyDescent="0.2">
      <c r="A147" s="35"/>
      <c r="C147" s="35"/>
      <c r="E147" s="35"/>
      <c r="G147" s="35"/>
      <c r="I147" s="35"/>
      <c r="K147" s="35"/>
      <c r="M147" s="35"/>
      <c r="O147" s="35"/>
      <c r="Q147" s="35"/>
      <c r="S147" s="35"/>
      <c r="U147" s="35"/>
      <c r="W147" s="35"/>
      <c r="Y147" s="35"/>
      <c r="AA147" s="35"/>
      <c r="AC147" s="35"/>
      <c r="AE147" s="35"/>
      <c r="AG147" s="34"/>
    </row>
    <row r="148" spans="1:34" x14ac:dyDescent="0.2">
      <c r="A148" t="s">
        <v>177</v>
      </c>
      <c r="B148" t="s">
        <v>205</v>
      </c>
      <c r="C148">
        <v>1</v>
      </c>
      <c r="D148" t="s">
        <v>205</v>
      </c>
      <c r="E148">
        <v>2</v>
      </c>
      <c r="F148" t="s">
        <v>205</v>
      </c>
      <c r="G148">
        <v>3</v>
      </c>
      <c r="H148" t="s">
        <v>205</v>
      </c>
      <c r="I148">
        <v>4</v>
      </c>
      <c r="J148" t="s">
        <v>205</v>
      </c>
      <c r="K148">
        <v>5</v>
      </c>
      <c r="L148" t="s">
        <v>205</v>
      </c>
      <c r="M148">
        <v>6</v>
      </c>
      <c r="N148" t="s">
        <v>205</v>
      </c>
      <c r="O148">
        <v>7</v>
      </c>
      <c r="P148" t="s">
        <v>205</v>
      </c>
      <c r="Q148">
        <v>8</v>
      </c>
      <c r="R148" t="s">
        <v>205</v>
      </c>
      <c r="S148">
        <v>9</v>
      </c>
      <c r="T148" t="s">
        <v>205</v>
      </c>
      <c r="U148" t="s">
        <v>312</v>
      </c>
      <c r="V148" t="s">
        <v>205</v>
      </c>
      <c r="W148" t="s">
        <v>117</v>
      </c>
      <c r="X148" t="s">
        <v>205</v>
      </c>
      <c r="Y148" t="s">
        <v>116</v>
      </c>
      <c r="Z148" t="s">
        <v>206</v>
      </c>
      <c r="AB148" t="s">
        <v>206</v>
      </c>
      <c r="AC148" s="35">
        <f>'pm_2018.dat'!O334</f>
        <v>0</v>
      </c>
      <c r="AD148" t="s">
        <v>205</v>
      </c>
      <c r="AE148" s="35">
        <f>'pm_2018.dat'!P334</f>
        <v>0</v>
      </c>
      <c r="AF148" t="s">
        <v>205</v>
      </c>
      <c r="AG148" s="34">
        <f>SUM(A148:AF148)</f>
        <v>45</v>
      </c>
      <c r="AH148" t="s">
        <v>206</v>
      </c>
    </row>
    <row r="149" spans="1:34" x14ac:dyDescent="0.2">
      <c r="A149" t="s">
        <v>207</v>
      </c>
      <c r="C149" s="35"/>
      <c r="E149" s="35"/>
      <c r="G149" s="35"/>
      <c r="I149" s="35"/>
      <c r="K149" s="35"/>
      <c r="M149" s="35"/>
      <c r="O149" s="35"/>
      <c r="Q149" s="35"/>
      <c r="S149" s="35"/>
      <c r="U149" s="35"/>
      <c r="W149" s="35"/>
      <c r="Y149" s="35"/>
      <c r="AA149" s="35"/>
      <c r="AC149" s="35"/>
      <c r="AE149" s="35"/>
      <c r="AG149" s="34"/>
    </row>
    <row r="150" spans="1:34" x14ac:dyDescent="0.2">
      <c r="A150" s="35">
        <f>'pm_2018.dat'!A336</f>
        <v>1994</v>
      </c>
      <c r="B150" t="s">
        <v>205</v>
      </c>
      <c r="C150" s="37">
        <f>'pm_2018.dat'!C336</f>
        <v>982.76115860000004</v>
      </c>
      <c r="D150" t="s">
        <v>205</v>
      </c>
      <c r="E150" s="37">
        <f>'pm_2018.dat'!D336</f>
        <v>4093.5920019999999</v>
      </c>
      <c r="F150" s="37" t="s">
        <v>205</v>
      </c>
      <c r="G150" s="37">
        <f>'pm_2018.dat'!E336</f>
        <v>1215.6902909999999</v>
      </c>
      <c r="H150" s="37" t="s">
        <v>205</v>
      </c>
      <c r="I150" s="37">
        <f>'pm_2018.dat'!F336</f>
        <v>1833.1341110000001</v>
      </c>
      <c r="J150" s="37" t="s">
        <v>205</v>
      </c>
      <c r="K150" s="37">
        <f>'pm_2018.dat'!G336</f>
        <v>2262.1063859999999</v>
      </c>
      <c r="L150" s="37" t="s">
        <v>205</v>
      </c>
      <c r="M150" s="37">
        <f>'pm_2018.dat'!H336</f>
        <v>386.26789020000001</v>
      </c>
      <c r="N150" s="37" t="s">
        <v>205</v>
      </c>
      <c r="O150" s="37">
        <f>'pm_2018.dat'!I336</f>
        <v>106.73179279999999</v>
      </c>
      <c r="P150" s="37" t="s">
        <v>205</v>
      </c>
      <c r="Q150" s="37">
        <f>'pm_2018.dat'!J336</f>
        <v>97.478186570000005</v>
      </c>
      <c r="R150" s="37" t="s">
        <v>205</v>
      </c>
      <c r="S150" s="37">
        <f>'pm_2018.dat'!K336</f>
        <v>54.402527560000003</v>
      </c>
      <c r="T150" s="37" t="s">
        <v>205</v>
      </c>
      <c r="U150" s="37">
        <f>SUM('pm_2018.dat'!L336:'pm_2018.dat'!P336)</f>
        <v>174.54177045</v>
      </c>
      <c r="V150" s="37" t="s">
        <v>205</v>
      </c>
      <c r="W150" s="37">
        <f>SUM(D150:U150)</f>
        <v>10223.944957580001</v>
      </c>
      <c r="X150" s="37" t="s">
        <v>205</v>
      </c>
      <c r="Y150" s="37">
        <f>SUM(C150:U150)</f>
        <v>11206.706116179999</v>
      </c>
      <c r="Z150" t="s">
        <v>206</v>
      </c>
      <c r="AA150" s="35">
        <f>'pm_2018.dat'!O336</f>
        <v>18.819945789999998</v>
      </c>
      <c r="AB150" t="s">
        <v>205</v>
      </c>
      <c r="AC150" s="35">
        <f>'pm_2018.dat'!P336</f>
        <v>17.631710900000002</v>
      </c>
      <c r="AD150" t="s">
        <v>205</v>
      </c>
      <c r="AE150" s="34">
        <f t="shared" ref="AE150:AE165" si="16">SUM(A150:AD150)</f>
        <v>34667.808846629996</v>
      </c>
      <c r="AF150" t="s">
        <v>206</v>
      </c>
    </row>
    <row r="151" spans="1:34" x14ac:dyDescent="0.2">
      <c r="A151" s="35">
        <f>'pm_2018.dat'!A337</f>
        <v>1996</v>
      </c>
      <c r="B151" t="s">
        <v>205</v>
      </c>
      <c r="C151" s="37">
        <f>'pm_2018.dat'!C337</f>
        <v>1800.2540550000001</v>
      </c>
      <c r="D151" t="s">
        <v>205</v>
      </c>
      <c r="E151" s="37">
        <f>'pm_2018.dat'!D337</f>
        <v>566.66512890000001</v>
      </c>
      <c r="F151" s="37" t="s">
        <v>205</v>
      </c>
      <c r="G151" s="37">
        <f>'pm_2018.dat'!E337</f>
        <v>552.1605677</v>
      </c>
      <c r="H151" s="37" t="s">
        <v>205</v>
      </c>
      <c r="I151" s="37">
        <f>'pm_2018.dat'!F337</f>
        <v>2741.05969</v>
      </c>
      <c r="J151" s="37" t="s">
        <v>205</v>
      </c>
      <c r="K151" s="37">
        <f>'pm_2018.dat'!G337</f>
        <v>914.96275760000003</v>
      </c>
      <c r="L151" s="37" t="s">
        <v>205</v>
      </c>
      <c r="M151" s="37">
        <f>'pm_2018.dat'!H337</f>
        <v>633.53149229999997</v>
      </c>
      <c r="N151" s="37" t="s">
        <v>205</v>
      </c>
      <c r="O151" s="37">
        <f>'pm_2018.dat'!I337</f>
        <v>585.04104989999996</v>
      </c>
      <c r="P151" s="37" t="s">
        <v>205</v>
      </c>
      <c r="Q151" s="37">
        <f>'pm_2018.dat'!J337</f>
        <v>141.69026349999999</v>
      </c>
      <c r="R151" s="37" t="s">
        <v>205</v>
      </c>
      <c r="S151" s="37">
        <f>'pm_2018.dat'!K337</f>
        <v>38.61581297</v>
      </c>
      <c r="T151" s="37" t="s">
        <v>205</v>
      </c>
      <c r="U151" s="37">
        <f>SUM('pm_2018.dat'!L337:'pm_2018.dat'!P337)</f>
        <v>128.80975455000001</v>
      </c>
      <c r="V151" s="37" t="s">
        <v>205</v>
      </c>
      <c r="W151" s="37">
        <f t="shared" ref="W151:W165" si="17">SUM(D151:U151)</f>
        <v>6302.5365174199997</v>
      </c>
      <c r="X151" s="37" t="s">
        <v>205</v>
      </c>
      <c r="Y151" s="37">
        <f t="shared" ref="Y151:Y165" si="18">SUM(C151:U151)</f>
        <v>8102.79057242</v>
      </c>
      <c r="Z151" t="s">
        <v>206</v>
      </c>
      <c r="AA151" s="35">
        <f>'pm_2018.dat'!O337</f>
        <v>13.931626980000001</v>
      </c>
      <c r="AB151" t="s">
        <v>205</v>
      </c>
      <c r="AC151" s="35">
        <f>'pm_2018.dat'!P337</f>
        <v>24.815192199999998</v>
      </c>
      <c r="AD151" t="s">
        <v>205</v>
      </c>
      <c r="AE151" s="34">
        <f t="shared" si="16"/>
        <v>24542.86448144</v>
      </c>
      <c r="AF151" t="s">
        <v>206</v>
      </c>
    </row>
    <row r="152" spans="1:34" x14ac:dyDescent="0.2">
      <c r="A152" s="35">
        <f>'pm_2018.dat'!A338</f>
        <v>1997</v>
      </c>
      <c r="B152" t="s">
        <v>205</v>
      </c>
      <c r="C152" s="37">
        <f>'pm_2018.dat'!C338</f>
        <v>13250.613369999999</v>
      </c>
      <c r="D152" t="s">
        <v>205</v>
      </c>
      <c r="E152" s="37">
        <f>'pm_2018.dat'!D338</f>
        <v>2878.5767289999999</v>
      </c>
      <c r="F152" s="37" t="s">
        <v>205</v>
      </c>
      <c r="G152" s="37">
        <f>'pm_2018.dat'!E338</f>
        <v>439.5912371</v>
      </c>
      <c r="H152" s="37" t="s">
        <v>205</v>
      </c>
      <c r="I152" s="37">
        <f>'pm_2018.dat'!F338</f>
        <v>535.61608000000001</v>
      </c>
      <c r="J152" s="37" t="s">
        <v>205</v>
      </c>
      <c r="K152" s="37">
        <f>'pm_2018.dat'!G338</f>
        <v>2326.973348</v>
      </c>
      <c r="L152" s="37" t="s">
        <v>205</v>
      </c>
      <c r="M152" s="37">
        <f>'pm_2018.dat'!H338</f>
        <v>546.09999070000003</v>
      </c>
      <c r="N152" s="37" t="s">
        <v>205</v>
      </c>
      <c r="O152" s="37">
        <f>'pm_2018.dat'!I338</f>
        <v>313.07351929999999</v>
      </c>
      <c r="P152" s="37" t="s">
        <v>205</v>
      </c>
      <c r="Q152" s="37">
        <f>'pm_2018.dat'!J338</f>
        <v>290.57854859999998</v>
      </c>
      <c r="R152" s="37" t="s">
        <v>205</v>
      </c>
      <c r="S152" s="37">
        <f>'pm_2018.dat'!K338</f>
        <v>75.132543139999996</v>
      </c>
      <c r="T152" s="37" t="s">
        <v>205</v>
      </c>
      <c r="U152" s="37">
        <f>SUM('pm_2018.dat'!L338:'pm_2018.dat'!P338)</f>
        <v>151.54751625999998</v>
      </c>
      <c r="V152" s="37" t="s">
        <v>205</v>
      </c>
      <c r="W152" s="37">
        <f t="shared" si="17"/>
        <v>7557.1895120999998</v>
      </c>
      <c r="X152" s="37" t="s">
        <v>205</v>
      </c>
      <c r="Y152" s="37">
        <f t="shared" si="18"/>
        <v>20807.802882100001</v>
      </c>
      <c r="Z152" t="s">
        <v>206</v>
      </c>
      <c r="AA152" s="35">
        <f>'pm_2018.dat'!O338</f>
        <v>38.945678800000003</v>
      </c>
      <c r="AB152" t="s">
        <v>205</v>
      </c>
      <c r="AC152" s="35">
        <f>'pm_2018.dat'!P338</f>
        <v>18.732704330000001</v>
      </c>
      <c r="AD152" t="s">
        <v>205</v>
      </c>
      <c r="AE152" s="34">
        <f t="shared" si="16"/>
        <v>51227.473659430012</v>
      </c>
      <c r="AF152" t="s">
        <v>206</v>
      </c>
    </row>
    <row r="153" spans="1:34" x14ac:dyDescent="0.2">
      <c r="A153" s="35">
        <f>'pm_2018.dat'!A339</f>
        <v>1999</v>
      </c>
      <c r="B153" t="s">
        <v>205</v>
      </c>
      <c r="C153" s="37">
        <f>'pm_2018.dat'!C339</f>
        <v>607.20365200000003</v>
      </c>
      <c r="D153" t="s">
        <v>205</v>
      </c>
      <c r="E153" s="37">
        <f>'pm_2018.dat'!D339</f>
        <v>1779.9949570000001</v>
      </c>
      <c r="F153" s="37" t="s">
        <v>205</v>
      </c>
      <c r="G153" s="37">
        <f>'pm_2018.dat'!E339</f>
        <v>3717.060555</v>
      </c>
      <c r="H153" s="37" t="s">
        <v>205</v>
      </c>
      <c r="I153" s="37">
        <f>'pm_2018.dat'!F339</f>
        <v>1809.6749420000001</v>
      </c>
      <c r="J153" s="37" t="s">
        <v>205</v>
      </c>
      <c r="K153" s="37">
        <f>'pm_2018.dat'!G339</f>
        <v>651.86233589999995</v>
      </c>
      <c r="L153" s="37" t="s">
        <v>205</v>
      </c>
      <c r="M153" s="37">
        <f>'pm_2018.dat'!H339</f>
        <v>397.52067219999998</v>
      </c>
      <c r="N153" s="37" t="s">
        <v>205</v>
      </c>
      <c r="O153" s="37">
        <f>'pm_2018.dat'!I339</f>
        <v>1548.0324539999999</v>
      </c>
      <c r="P153" s="37" t="s">
        <v>205</v>
      </c>
      <c r="Q153" s="37">
        <f>'pm_2018.dat'!J339</f>
        <v>526.25221790000001</v>
      </c>
      <c r="R153" s="37" t="s">
        <v>205</v>
      </c>
      <c r="S153" s="37">
        <f>'pm_2018.dat'!K339</f>
        <v>180.02083870000001</v>
      </c>
      <c r="T153" s="37" t="s">
        <v>205</v>
      </c>
      <c r="U153" s="37">
        <f>SUM('pm_2018.dat'!L339:'pm_2018.dat'!P339)</f>
        <v>228.45057423500003</v>
      </c>
      <c r="V153" s="37" t="s">
        <v>205</v>
      </c>
      <c r="W153" s="37">
        <f t="shared" si="17"/>
        <v>10838.869546935</v>
      </c>
      <c r="X153" s="37" t="s">
        <v>205</v>
      </c>
      <c r="Y153" s="37">
        <f t="shared" si="18"/>
        <v>11446.073198935001</v>
      </c>
      <c r="Z153" t="s">
        <v>206</v>
      </c>
      <c r="AA153" s="35">
        <f>'pm_2018.dat'!O339</f>
        <v>10.26681262</v>
      </c>
      <c r="AB153" t="s">
        <v>205</v>
      </c>
      <c r="AC153" s="35">
        <f>'pm_2018.dat'!P339</f>
        <v>7.7953667949999996</v>
      </c>
      <c r="AD153" t="s">
        <v>205</v>
      </c>
      <c r="AE153" s="34">
        <f t="shared" si="16"/>
        <v>35748.078124220003</v>
      </c>
      <c r="AF153" t="s">
        <v>206</v>
      </c>
    </row>
    <row r="154" spans="1:34" x14ac:dyDescent="0.2">
      <c r="A154" s="35">
        <f>'pm_2018.dat'!A340</f>
        <v>2000</v>
      </c>
      <c r="B154" t="s">
        <v>205</v>
      </c>
      <c r="C154" s="37">
        <f>'pm_2018.dat'!C340</f>
        <v>460.36640310000001</v>
      </c>
      <c r="D154" t="s">
        <v>205</v>
      </c>
      <c r="E154" s="37">
        <f>'pm_2018.dat'!D340</f>
        <v>1322.0302790000001</v>
      </c>
      <c r="F154" s="37" t="s">
        <v>205</v>
      </c>
      <c r="G154" s="37">
        <f>'pm_2018.dat'!E340</f>
        <v>1230.0548590000001</v>
      </c>
      <c r="H154" s="37" t="s">
        <v>205</v>
      </c>
      <c r="I154" s="37">
        <f>'pm_2018.dat'!F340</f>
        <v>2588.0272890000001</v>
      </c>
      <c r="J154" s="37" t="s">
        <v>205</v>
      </c>
      <c r="K154" s="37">
        <f>'pm_2018.dat'!G340</f>
        <v>1011.827791</v>
      </c>
      <c r="L154" s="37" t="s">
        <v>205</v>
      </c>
      <c r="M154" s="37">
        <f>'pm_2018.dat'!H340</f>
        <v>326.61534289999997</v>
      </c>
      <c r="N154" s="37" t="s">
        <v>205</v>
      </c>
      <c r="O154" s="37">
        <f>'pm_2018.dat'!I340</f>
        <v>308.36422210000001</v>
      </c>
      <c r="P154" s="37" t="s">
        <v>205</v>
      </c>
      <c r="Q154" s="37">
        <f>'pm_2018.dat'!J340</f>
        <v>949.55203489999997</v>
      </c>
      <c r="R154" s="37" t="s">
        <v>205</v>
      </c>
      <c r="S154" s="37">
        <f>'pm_2018.dat'!K340</f>
        <v>277.58517160000002</v>
      </c>
      <c r="T154" s="37" t="s">
        <v>205</v>
      </c>
      <c r="U154" s="37">
        <f>SUM('pm_2018.dat'!L340:'pm_2018.dat'!P340)</f>
        <v>241.49879684300004</v>
      </c>
      <c r="V154" s="37" t="s">
        <v>205</v>
      </c>
      <c r="W154" s="37">
        <f t="shared" si="17"/>
        <v>8255.5557863429985</v>
      </c>
      <c r="X154" s="37" t="s">
        <v>205</v>
      </c>
      <c r="Y154" s="37">
        <f t="shared" si="18"/>
        <v>8715.9221894429993</v>
      </c>
      <c r="Z154" t="s">
        <v>206</v>
      </c>
      <c r="AA154" s="35">
        <f>'pm_2018.dat'!O340</f>
        <v>6.9873676480000002</v>
      </c>
      <c r="AB154" t="s">
        <v>205</v>
      </c>
      <c r="AC154" s="35">
        <f>'pm_2018.dat'!P340</f>
        <v>4.555128345</v>
      </c>
      <c r="AD154" t="s">
        <v>205</v>
      </c>
      <c r="AE154" s="34">
        <f t="shared" si="16"/>
        <v>27698.942661222001</v>
      </c>
      <c r="AF154" t="s">
        <v>206</v>
      </c>
    </row>
    <row r="155" spans="1:34" x14ac:dyDescent="0.2">
      <c r="A155" s="35">
        <f>'pm_2018.dat'!A341</f>
        <v>2002</v>
      </c>
      <c r="B155" t="s">
        <v>205</v>
      </c>
      <c r="C155" s="37">
        <f>'pm_2018.dat'!C341</f>
        <v>722.92605119999996</v>
      </c>
      <c r="D155" t="s">
        <v>205</v>
      </c>
      <c r="E155" s="37">
        <f>'pm_2018.dat'!D341</f>
        <v>4281.0913730000002</v>
      </c>
      <c r="F155" s="37" t="s">
        <v>205</v>
      </c>
      <c r="G155" s="37">
        <f>'pm_2018.dat'!E341</f>
        <v>3931.0117700000001</v>
      </c>
      <c r="H155" s="37" t="s">
        <v>205</v>
      </c>
      <c r="I155" s="37">
        <f>'pm_2018.dat'!F341</f>
        <v>1435.1814670000001</v>
      </c>
      <c r="J155" s="37" t="s">
        <v>205</v>
      </c>
      <c r="K155" s="37">
        <f>'pm_2018.dat'!G341</f>
        <v>838.76764219999995</v>
      </c>
      <c r="L155" s="37" t="s">
        <v>205</v>
      </c>
      <c r="M155" s="37">
        <f>'pm_2018.dat'!H341</f>
        <v>771.83004080000001</v>
      </c>
      <c r="N155" s="37" t="s">
        <v>205</v>
      </c>
      <c r="O155" s="37">
        <f>'pm_2018.dat'!I341</f>
        <v>389.2720491</v>
      </c>
      <c r="P155" s="37" t="s">
        <v>205</v>
      </c>
      <c r="Q155" s="37">
        <f>'pm_2018.dat'!J341</f>
        <v>148.92454910000001</v>
      </c>
      <c r="R155" s="37" t="s">
        <v>205</v>
      </c>
      <c r="S155" s="37">
        <f>'pm_2018.dat'!K341</f>
        <v>183.82830770000001</v>
      </c>
      <c r="T155" s="37" t="s">
        <v>205</v>
      </c>
      <c r="U155" s="37">
        <f>SUM('pm_2018.dat'!L341:'pm_2018.dat'!P341)</f>
        <v>636.87957434999998</v>
      </c>
      <c r="V155" s="37" t="s">
        <v>205</v>
      </c>
      <c r="W155" s="37">
        <f t="shared" si="17"/>
        <v>12616.78677325</v>
      </c>
      <c r="X155" s="37" t="s">
        <v>205</v>
      </c>
      <c r="Y155" s="37">
        <f t="shared" si="18"/>
        <v>13339.71282445</v>
      </c>
      <c r="Z155" t="s">
        <v>206</v>
      </c>
      <c r="AA155" s="35">
        <f>'pm_2018.dat'!O341</f>
        <v>42.336303239999999</v>
      </c>
      <c r="AB155" t="s">
        <v>205</v>
      </c>
      <c r="AC155" s="35">
        <f>'pm_2018.dat'!P341</f>
        <v>12.69171075</v>
      </c>
      <c r="AD155" t="s">
        <v>205</v>
      </c>
      <c r="AE155" s="34">
        <f t="shared" si="16"/>
        <v>41353.240436139997</v>
      </c>
      <c r="AF155" t="s">
        <v>206</v>
      </c>
    </row>
    <row r="156" spans="1:34" x14ac:dyDescent="0.2">
      <c r="A156" s="35">
        <f>'pm_2018.dat'!A342</f>
        <v>2004</v>
      </c>
      <c r="B156" t="s">
        <v>205</v>
      </c>
      <c r="C156" s="37">
        <f>'pm_2018.dat'!C342</f>
        <v>83.054497420000004</v>
      </c>
      <c r="D156" t="s">
        <v>205</v>
      </c>
      <c r="E156" s="37">
        <f>'pm_2018.dat'!D342</f>
        <v>313.46852810000001</v>
      </c>
      <c r="F156" s="37" t="s">
        <v>205</v>
      </c>
      <c r="G156" s="37">
        <f>'pm_2018.dat'!E342</f>
        <v>1216.3625179999999</v>
      </c>
      <c r="H156" s="37" t="s">
        <v>205</v>
      </c>
      <c r="I156" s="37">
        <f>'pm_2018.dat'!F342</f>
        <v>3117.5815080000002</v>
      </c>
      <c r="J156" s="37" t="s">
        <v>205</v>
      </c>
      <c r="K156" s="37">
        <f>'pm_2018.dat'!G342</f>
        <v>1636.599735</v>
      </c>
      <c r="L156" s="37" t="s">
        <v>205</v>
      </c>
      <c r="M156" s="37">
        <f>'pm_2018.dat'!H342</f>
        <v>567.55427229999998</v>
      </c>
      <c r="N156" s="37" t="s">
        <v>205</v>
      </c>
      <c r="O156" s="37">
        <f>'pm_2018.dat'!I342</f>
        <v>291.01253850000001</v>
      </c>
      <c r="P156" s="37" t="s">
        <v>205</v>
      </c>
      <c r="Q156" s="37">
        <f>'pm_2018.dat'!J342</f>
        <v>281.48718680000002</v>
      </c>
      <c r="R156" s="37" t="s">
        <v>205</v>
      </c>
      <c r="S156" s="37">
        <f>'pm_2018.dat'!K342</f>
        <v>120.5677654</v>
      </c>
      <c r="T156" s="37" t="s">
        <v>205</v>
      </c>
      <c r="U156" s="37">
        <f>SUM('pm_2018.dat'!L342:'pm_2018.dat'!P342)</f>
        <v>255.37262156999998</v>
      </c>
      <c r="V156" s="37" t="s">
        <v>205</v>
      </c>
      <c r="W156" s="37">
        <f t="shared" si="17"/>
        <v>7800.0066736700001</v>
      </c>
      <c r="X156" s="37" t="s">
        <v>205</v>
      </c>
      <c r="Y156" s="37">
        <f t="shared" si="18"/>
        <v>7883.0611710899993</v>
      </c>
      <c r="Z156" t="s">
        <v>206</v>
      </c>
      <c r="AA156" s="35">
        <f>'pm_2018.dat'!O342</f>
        <v>37.434031480000002</v>
      </c>
      <c r="AB156" t="s">
        <v>205</v>
      </c>
      <c r="AC156" s="35">
        <f>'pm_2018.dat'!P342</f>
        <v>12.546495719999999</v>
      </c>
      <c r="AD156" t="s">
        <v>205</v>
      </c>
      <c r="AE156" s="34">
        <f t="shared" si="16"/>
        <v>25620.109543049995</v>
      </c>
      <c r="AF156" t="s">
        <v>206</v>
      </c>
    </row>
    <row r="157" spans="1:34" x14ac:dyDescent="0.2">
      <c r="A157" s="35">
        <f>'pm_2018.dat'!A343</f>
        <v>2006</v>
      </c>
      <c r="B157" t="s">
        <v>205</v>
      </c>
      <c r="C157" s="37">
        <f>'pm_2018.dat'!C343</f>
        <v>524.71095969999999</v>
      </c>
      <c r="D157" t="s">
        <v>205</v>
      </c>
      <c r="E157" s="37">
        <f>'pm_2018.dat'!D343</f>
        <v>216.99598520000001</v>
      </c>
      <c r="F157" s="37" t="s">
        <v>205</v>
      </c>
      <c r="G157" s="37">
        <f>'pm_2018.dat'!E343</f>
        <v>291.2456803</v>
      </c>
      <c r="H157" s="37" t="s">
        <v>205</v>
      </c>
      <c r="I157" s="37">
        <f>'pm_2018.dat'!F343</f>
        <v>654.09685420000005</v>
      </c>
      <c r="J157" s="37" t="s">
        <v>205</v>
      </c>
      <c r="K157" s="37">
        <f>'pm_2018.dat'!G343</f>
        <v>783.37609299999997</v>
      </c>
      <c r="L157" s="37" t="s">
        <v>205</v>
      </c>
      <c r="M157" s="37">
        <f>'pm_2018.dat'!H343</f>
        <v>658.55630099999996</v>
      </c>
      <c r="N157" s="37" t="s">
        <v>205</v>
      </c>
      <c r="O157" s="37">
        <f>'pm_2018.dat'!I343</f>
        <v>390.20024899999999</v>
      </c>
      <c r="P157" s="37" t="s">
        <v>205</v>
      </c>
      <c r="Q157" s="37">
        <f>'pm_2018.dat'!J343</f>
        <v>144.88895460000001</v>
      </c>
      <c r="R157" s="37" t="s">
        <v>205</v>
      </c>
      <c r="S157" s="37">
        <f>'pm_2018.dat'!K343</f>
        <v>74.795525650000002</v>
      </c>
      <c r="T157" s="37" t="s">
        <v>205</v>
      </c>
      <c r="U157" s="37">
        <f>SUM('pm_2018.dat'!L343:'pm_2018.dat'!P343)</f>
        <v>149.38498142</v>
      </c>
      <c r="V157" s="37" t="s">
        <v>205</v>
      </c>
      <c r="W157" s="37">
        <f t="shared" si="17"/>
        <v>3363.5406243699999</v>
      </c>
      <c r="X157" s="37" t="s">
        <v>205</v>
      </c>
      <c r="Y157" s="37">
        <f t="shared" si="18"/>
        <v>3888.2515840699998</v>
      </c>
      <c r="Z157" t="s">
        <v>206</v>
      </c>
      <c r="AA157" s="35">
        <f>'pm_2018.dat'!O343</f>
        <v>16.492805390000001</v>
      </c>
      <c r="AB157" t="s">
        <v>205</v>
      </c>
      <c r="AC157" s="35">
        <f>'pm_2018.dat'!P343</f>
        <v>19.79414096</v>
      </c>
      <c r="AD157" t="s">
        <v>205</v>
      </c>
      <c r="AE157" s="34">
        <f t="shared" si="16"/>
        <v>13182.330738860001</v>
      </c>
      <c r="AF157" t="s">
        <v>206</v>
      </c>
    </row>
    <row r="158" spans="1:34" x14ac:dyDescent="0.2">
      <c r="A158" s="35">
        <f>'pm_2018.dat'!A344</f>
        <v>2007</v>
      </c>
      <c r="B158" t="s">
        <v>205</v>
      </c>
      <c r="C158" s="37">
        <f>'pm_2018.dat'!C344</f>
        <v>5775.2941449999998</v>
      </c>
      <c r="D158" t="s">
        <v>205</v>
      </c>
      <c r="E158" s="37">
        <f>'pm_2018.dat'!D344</f>
        <v>1040.5871460000001</v>
      </c>
      <c r="F158" s="37" t="s">
        <v>205</v>
      </c>
      <c r="G158" s="37">
        <f>'pm_2018.dat'!E344</f>
        <v>345.09752639999999</v>
      </c>
      <c r="H158" s="37" t="s">
        <v>205</v>
      </c>
      <c r="I158" s="37">
        <f>'pm_2018.dat'!F344</f>
        <v>477.80343299999998</v>
      </c>
      <c r="J158" s="37" t="s">
        <v>205</v>
      </c>
      <c r="K158" s="37">
        <f>'pm_2018.dat'!G344</f>
        <v>793.68820619999997</v>
      </c>
      <c r="L158" s="37" t="s">
        <v>205</v>
      </c>
      <c r="M158" s="37">
        <f>'pm_2018.dat'!H344</f>
        <v>729.44366460000003</v>
      </c>
      <c r="N158" s="37" t="s">
        <v>205</v>
      </c>
      <c r="O158" s="37">
        <f>'pm_2018.dat'!I344</f>
        <v>406.88807780000002</v>
      </c>
      <c r="P158" s="37" t="s">
        <v>205</v>
      </c>
      <c r="Q158" s="37">
        <f>'pm_2018.dat'!J344</f>
        <v>240.79008139999999</v>
      </c>
      <c r="R158" s="37" t="s">
        <v>205</v>
      </c>
      <c r="S158" s="37">
        <f>'pm_2018.dat'!K344</f>
        <v>97.686941759999996</v>
      </c>
      <c r="T158" s="37" t="s">
        <v>205</v>
      </c>
      <c r="U158" s="37">
        <f>SUM('pm_2018.dat'!L344:'pm_2018.dat'!P344)</f>
        <v>114.06895376200001</v>
      </c>
      <c r="V158" s="37" t="s">
        <v>205</v>
      </c>
      <c r="W158" s="37">
        <f t="shared" si="17"/>
        <v>4246.0540309219996</v>
      </c>
      <c r="X158" s="37" t="s">
        <v>205</v>
      </c>
      <c r="Y158" s="37">
        <f t="shared" si="18"/>
        <v>10021.348175921999</v>
      </c>
      <c r="Z158" t="s">
        <v>206</v>
      </c>
      <c r="AA158" s="35">
        <f>'pm_2018.dat'!O344</f>
        <v>9.1721203960000004</v>
      </c>
      <c r="AB158" t="s">
        <v>205</v>
      </c>
      <c r="AC158" s="35">
        <f>'pm_2018.dat'!P344</f>
        <v>9.5783720559999992</v>
      </c>
      <c r="AD158" t="s">
        <v>205</v>
      </c>
      <c r="AE158" s="34">
        <f t="shared" si="16"/>
        <v>26314.500875217997</v>
      </c>
      <c r="AF158" t="s">
        <v>206</v>
      </c>
    </row>
    <row r="159" spans="1:34" x14ac:dyDescent="0.2">
      <c r="A159" s="35">
        <f>'pm_2018.dat'!A345</f>
        <v>2008</v>
      </c>
      <c r="B159" t="s">
        <v>205</v>
      </c>
      <c r="C159" s="37">
        <f>'pm_2018.dat'!C345</f>
        <v>70.869874030000005</v>
      </c>
      <c r="D159" t="s">
        <v>205</v>
      </c>
      <c r="E159" s="37">
        <f>'pm_2018.dat'!D345</f>
        <v>2914.7813310000001</v>
      </c>
      <c r="F159" s="37" t="s">
        <v>205</v>
      </c>
      <c r="G159" s="37">
        <f>'pm_2018.dat'!E345</f>
        <v>1046.982702</v>
      </c>
      <c r="H159" s="37" t="s">
        <v>205</v>
      </c>
      <c r="I159" s="37">
        <f>'pm_2018.dat'!F345</f>
        <v>166.03642120000001</v>
      </c>
      <c r="J159" s="37" t="s">
        <v>205</v>
      </c>
      <c r="K159" s="37">
        <f>'pm_2018.dat'!G345</f>
        <v>160.8390551</v>
      </c>
      <c r="L159" s="37" t="s">
        <v>205</v>
      </c>
      <c r="M159" s="37">
        <f>'pm_2018.dat'!H345</f>
        <v>287.56999400000001</v>
      </c>
      <c r="N159" s="37" t="s">
        <v>205</v>
      </c>
      <c r="O159" s="37">
        <f>'pm_2018.dat'!I345</f>
        <v>234.9074311</v>
      </c>
      <c r="P159" s="37" t="s">
        <v>205</v>
      </c>
      <c r="Q159" s="37">
        <f>'pm_2018.dat'!J345</f>
        <v>136.08854969999999</v>
      </c>
      <c r="R159" s="37" t="s">
        <v>205</v>
      </c>
      <c r="S159" s="37">
        <f>'pm_2018.dat'!K345</f>
        <v>101.8481235</v>
      </c>
      <c r="T159" s="37" t="s">
        <v>205</v>
      </c>
      <c r="U159" s="37">
        <f>SUM('pm_2018.dat'!L345:'pm_2018.dat'!P345)</f>
        <v>97.627584654000003</v>
      </c>
      <c r="V159" s="37" t="s">
        <v>205</v>
      </c>
      <c r="W159" s="37">
        <f t="shared" si="17"/>
        <v>5146.6811922540019</v>
      </c>
      <c r="X159" s="37" t="s">
        <v>205</v>
      </c>
      <c r="Y159" s="37">
        <f t="shared" si="18"/>
        <v>5217.5510662840015</v>
      </c>
      <c r="Z159" t="s">
        <v>206</v>
      </c>
      <c r="AA159" s="35">
        <f>'pm_2018.dat'!O345</f>
        <v>10.87302568</v>
      </c>
      <c r="AB159" t="s">
        <v>205</v>
      </c>
      <c r="AC159" s="35">
        <f>'pm_2018.dat'!P345</f>
        <v>5.6228518940000001</v>
      </c>
      <c r="AD159" t="s">
        <v>205</v>
      </c>
      <c r="AE159" s="34">
        <f t="shared" si="16"/>
        <v>17606.279202396006</v>
      </c>
      <c r="AF159" t="s">
        <v>206</v>
      </c>
    </row>
    <row r="160" spans="1:34" x14ac:dyDescent="0.2">
      <c r="A160" s="35">
        <f>'pm_2018.dat'!A346</f>
        <v>2009</v>
      </c>
      <c r="B160" t="s">
        <v>205</v>
      </c>
      <c r="C160" s="37">
        <f>'pm_2018.dat'!C346</f>
        <v>5196.5473650000004</v>
      </c>
      <c r="D160" t="s">
        <v>205</v>
      </c>
      <c r="E160" s="37">
        <f>'pm_2018.dat'!D346</f>
        <v>815.7423751</v>
      </c>
      <c r="F160" s="37" t="s">
        <v>205</v>
      </c>
      <c r="G160" s="37">
        <f>'pm_2018.dat'!E346</f>
        <v>1732.5822020000001</v>
      </c>
      <c r="H160" s="37" t="s">
        <v>205</v>
      </c>
      <c r="I160" s="37">
        <f>'pm_2018.dat'!F346</f>
        <v>277.41135889999998</v>
      </c>
      <c r="J160" s="37" t="s">
        <v>205</v>
      </c>
      <c r="K160" s="37">
        <f>'pm_2018.dat'!G346</f>
        <v>67.615558440000001</v>
      </c>
      <c r="L160" s="37" t="s">
        <v>205</v>
      </c>
      <c r="M160" s="37">
        <f>'pm_2018.dat'!H346</f>
        <v>84.024819769999993</v>
      </c>
      <c r="N160" s="37" t="s">
        <v>205</v>
      </c>
      <c r="O160" s="37">
        <f>'pm_2018.dat'!I346</f>
        <v>117.40798119999999</v>
      </c>
      <c r="P160" s="37" t="s">
        <v>205</v>
      </c>
      <c r="Q160" s="37">
        <f>'pm_2018.dat'!J346</f>
        <v>92.79876222</v>
      </c>
      <c r="R160" s="37" t="s">
        <v>205</v>
      </c>
      <c r="S160" s="37">
        <f>'pm_2018.dat'!K346</f>
        <v>64.884648720000001</v>
      </c>
      <c r="T160" s="37" t="s">
        <v>205</v>
      </c>
      <c r="U160" s="37">
        <f>SUM('pm_2018.dat'!L346:'pm_2018.dat'!P346)</f>
        <v>84.300120966999998</v>
      </c>
      <c r="V160" s="37" t="s">
        <v>205</v>
      </c>
      <c r="W160" s="37">
        <f t="shared" si="17"/>
        <v>3336.7678273169995</v>
      </c>
      <c r="X160" s="37" t="s">
        <v>205</v>
      </c>
      <c r="Y160" s="37">
        <f t="shared" si="18"/>
        <v>8533.3151923170008</v>
      </c>
      <c r="Z160" t="s">
        <v>206</v>
      </c>
      <c r="AA160" s="35">
        <f>'pm_2018.dat'!O346</f>
        <v>8.5523152860000007</v>
      </c>
      <c r="AB160" t="s">
        <v>205</v>
      </c>
      <c r="AC160" s="35">
        <f>'pm_2018.dat'!P346</f>
        <v>4.7330300080000001</v>
      </c>
      <c r="AD160" t="s">
        <v>205</v>
      </c>
      <c r="AE160" s="34">
        <f t="shared" si="16"/>
        <v>22425.683557245004</v>
      </c>
      <c r="AF160" t="s">
        <v>206</v>
      </c>
    </row>
    <row r="161" spans="1:33" x14ac:dyDescent="0.2">
      <c r="A161" s="35">
        <f>'pm_2018.dat'!A347</f>
        <v>2010</v>
      </c>
      <c r="B161" t="s">
        <v>205</v>
      </c>
      <c r="C161" s="37">
        <f>'pm_2018.dat'!C347</f>
        <v>2567.932041</v>
      </c>
      <c r="D161" t="s">
        <v>205</v>
      </c>
      <c r="E161" s="37">
        <f>'pm_2018.dat'!D347</f>
        <v>6404.1275580000001</v>
      </c>
      <c r="F161" s="37" t="s">
        <v>205</v>
      </c>
      <c r="G161" s="37">
        <f>'pm_2018.dat'!E347</f>
        <v>983.55517599999996</v>
      </c>
      <c r="H161" s="37" t="s">
        <v>205</v>
      </c>
      <c r="I161" s="37">
        <f>'pm_2018.dat'!F347</f>
        <v>2294.894996</v>
      </c>
      <c r="J161" s="37" t="s">
        <v>205</v>
      </c>
      <c r="K161" s="37">
        <f>'pm_2018.dat'!G347</f>
        <v>445.87511439999997</v>
      </c>
      <c r="L161" s="37" t="s">
        <v>205</v>
      </c>
      <c r="M161" s="37">
        <f>'pm_2018.dat'!H347</f>
        <v>73.082948389999999</v>
      </c>
      <c r="N161" s="37" t="s">
        <v>205</v>
      </c>
      <c r="O161" s="37">
        <f>'pm_2018.dat'!I347</f>
        <v>33.246447269999997</v>
      </c>
      <c r="P161" s="37" t="s">
        <v>205</v>
      </c>
      <c r="Q161" s="37">
        <f>'pm_2018.dat'!J347</f>
        <v>36.887298219999998</v>
      </c>
      <c r="R161" s="37" t="s">
        <v>205</v>
      </c>
      <c r="S161" s="37">
        <f>'pm_2018.dat'!K347</f>
        <v>37.752843140000003</v>
      </c>
      <c r="T161" s="37" t="s">
        <v>205</v>
      </c>
      <c r="U161" s="37">
        <f>SUM('pm_2018.dat'!L347:'pm_2018.dat'!P347)</f>
        <v>80.949021653000003</v>
      </c>
      <c r="V161" s="37" t="s">
        <v>205</v>
      </c>
      <c r="W161" s="37">
        <f t="shared" si="17"/>
        <v>10390.371403072999</v>
      </c>
      <c r="X161" s="37" t="s">
        <v>205</v>
      </c>
      <c r="Y161" s="37">
        <f t="shared" si="18"/>
        <v>12958.303444072999</v>
      </c>
      <c r="Z161" t="s">
        <v>206</v>
      </c>
      <c r="AA161" s="35">
        <f>'pm_2018.dat'!O347</f>
        <v>8.0262054999999997</v>
      </c>
      <c r="AB161" t="s">
        <v>205</v>
      </c>
      <c r="AC161" s="35">
        <f>'pm_2018.dat'!P347</f>
        <v>4.8905865229999996</v>
      </c>
      <c r="AD161" t="s">
        <v>205</v>
      </c>
      <c r="AE161" s="34">
        <f t="shared" si="16"/>
        <v>38329.895083241994</v>
      </c>
      <c r="AF161" t="s">
        <v>206</v>
      </c>
    </row>
    <row r="162" spans="1:33" x14ac:dyDescent="0.2">
      <c r="A162" s="35">
        <f>'pm_2018.dat'!A348</f>
        <v>2012</v>
      </c>
      <c r="B162" t="s">
        <v>205</v>
      </c>
      <c r="C162" s="37">
        <f>'pm_2018.dat'!C348</f>
        <v>177.3461428</v>
      </c>
      <c r="D162" t="s">
        <v>205</v>
      </c>
      <c r="E162" s="37">
        <f>'pm_2018.dat'!D348</f>
        <v>1988.660134</v>
      </c>
      <c r="F162" s="37" t="s">
        <v>205</v>
      </c>
      <c r="G162" s="37">
        <f>'pm_2018.dat'!E348</f>
        <v>1692.89158</v>
      </c>
      <c r="H162" s="37" t="s">
        <v>205</v>
      </c>
      <c r="I162" s="37">
        <f>'pm_2018.dat'!F348</f>
        <v>2710.2282049999999</v>
      </c>
      <c r="J162" s="37" t="s">
        <v>205</v>
      </c>
      <c r="K162" s="37">
        <f>'pm_2018.dat'!G348</f>
        <v>279.68625370000001</v>
      </c>
      <c r="L162" s="37" t="s">
        <v>205</v>
      </c>
      <c r="M162" s="37">
        <f>'pm_2018.dat'!H348</f>
        <v>366.66840280000002</v>
      </c>
      <c r="N162" s="37" t="s">
        <v>205</v>
      </c>
      <c r="O162" s="37">
        <f>'pm_2018.dat'!I348</f>
        <v>113.14035490000001</v>
      </c>
      <c r="P162" s="37" t="s">
        <v>205</v>
      </c>
      <c r="Q162" s="37">
        <f>'pm_2018.dat'!J348</f>
        <v>35.687332980000001</v>
      </c>
      <c r="R162" s="37" t="s">
        <v>205</v>
      </c>
      <c r="S162" s="37">
        <f>'pm_2018.dat'!K348</f>
        <v>24.894591999999999</v>
      </c>
      <c r="T162" s="37" t="s">
        <v>205</v>
      </c>
      <c r="U162" s="37">
        <f>SUM('pm_2018.dat'!L348:'pm_2018.dat'!P348)</f>
        <v>92.938535275999996</v>
      </c>
      <c r="V162" s="37" t="s">
        <v>205</v>
      </c>
      <c r="W162" s="37">
        <f t="shared" si="17"/>
        <v>7304.7953906559997</v>
      </c>
      <c r="X162" s="37" t="s">
        <v>205</v>
      </c>
      <c r="Y162" s="37">
        <f t="shared" si="18"/>
        <v>7482.1415334559988</v>
      </c>
      <c r="Z162" t="s">
        <v>206</v>
      </c>
      <c r="AA162" s="35">
        <f>'pm_2018.dat'!O348</f>
        <v>16.169349969999999</v>
      </c>
      <c r="AB162" t="s">
        <v>205</v>
      </c>
      <c r="AC162" s="35">
        <f>'pm_2018.dat'!P348</f>
        <v>5.0759217860000003</v>
      </c>
      <c r="AD162" t="s">
        <v>205</v>
      </c>
      <c r="AE162" s="34">
        <f t="shared" si="16"/>
        <v>24302.323729324002</v>
      </c>
      <c r="AF162" t="s">
        <v>206</v>
      </c>
    </row>
    <row r="163" spans="1:33" x14ac:dyDescent="0.2">
      <c r="A163" s="35">
        <f>'pm_2018.dat'!A349</f>
        <v>2014</v>
      </c>
      <c r="B163" t="s">
        <v>205</v>
      </c>
      <c r="C163" s="37">
        <f>'pm_2018.dat'!C349</f>
        <v>4750.8263749999996</v>
      </c>
      <c r="D163" t="s">
        <v>205</v>
      </c>
      <c r="E163" s="37">
        <f>'pm_2018.dat'!D349</f>
        <v>8655.1263670000008</v>
      </c>
      <c r="F163" s="37" t="s">
        <v>205</v>
      </c>
      <c r="G163" s="37">
        <f>'pm_2018.dat'!E349</f>
        <v>969.46123390000002</v>
      </c>
      <c r="H163" s="37" t="s">
        <v>205</v>
      </c>
      <c r="I163" s="37">
        <f>'pm_2018.dat'!F349</f>
        <v>1161.049534</v>
      </c>
      <c r="J163" s="37" t="s">
        <v>205</v>
      </c>
      <c r="K163" s="37">
        <f>'pm_2018.dat'!G349</f>
        <v>1118.694291</v>
      </c>
      <c r="L163" s="37" t="s">
        <v>205</v>
      </c>
      <c r="M163" s="37">
        <f>'pm_2018.dat'!H349</f>
        <v>1769.616489</v>
      </c>
      <c r="N163" s="37" t="s">
        <v>205</v>
      </c>
      <c r="O163" s="37">
        <f>'pm_2018.dat'!I349</f>
        <v>740.11967319999997</v>
      </c>
      <c r="P163" s="37" t="s">
        <v>205</v>
      </c>
      <c r="Q163" s="37">
        <f>'pm_2018.dat'!J349</f>
        <v>170.14623449999999</v>
      </c>
      <c r="R163" s="37" t="s">
        <v>205</v>
      </c>
      <c r="S163" s="37">
        <f>'pm_2018.dat'!K349</f>
        <v>78.810030260000005</v>
      </c>
      <c r="T163" s="37" t="s">
        <v>205</v>
      </c>
      <c r="U163" s="37">
        <f>SUM('pm_2018.dat'!L349:'pm_2018.dat'!P349)</f>
        <v>79.733131089000011</v>
      </c>
      <c r="V163" s="37" t="s">
        <v>205</v>
      </c>
      <c r="W163" s="37">
        <f t="shared" si="17"/>
        <v>14742.756983949001</v>
      </c>
      <c r="X163" s="37" t="s">
        <v>205</v>
      </c>
      <c r="Y163" s="37">
        <f t="shared" si="18"/>
        <v>19493.583358948999</v>
      </c>
      <c r="Z163" t="s">
        <v>206</v>
      </c>
      <c r="AA163" s="35">
        <f>'pm_2018.dat'!O349</f>
        <v>14.05970784</v>
      </c>
      <c r="AB163" t="s">
        <v>205</v>
      </c>
      <c r="AC163" s="35">
        <f>'pm_2018.dat'!P349</f>
        <v>7.7035707990000004</v>
      </c>
      <c r="AD163" t="s">
        <v>205</v>
      </c>
      <c r="AE163" s="34">
        <f t="shared" si="16"/>
        <v>55765.686980486003</v>
      </c>
      <c r="AF163" t="s">
        <v>206</v>
      </c>
    </row>
    <row r="164" spans="1:33" x14ac:dyDescent="0.2">
      <c r="A164" s="35">
        <f>'pm_2018.dat'!A350</f>
        <v>2016</v>
      </c>
      <c r="B164" t="s">
        <v>205</v>
      </c>
      <c r="C164" s="37">
        <f>'pm_2018.dat'!C350</f>
        <v>353.07170389999999</v>
      </c>
      <c r="D164" t="s">
        <v>205</v>
      </c>
      <c r="E164" s="37">
        <f>'pm_2018.dat'!D350</f>
        <v>1184.8173079999999</v>
      </c>
      <c r="F164" s="37" t="s">
        <v>205</v>
      </c>
      <c r="G164" s="37">
        <f>'pm_2018.dat'!E350</f>
        <v>4546.4238590000004</v>
      </c>
      <c r="H164" s="37" t="s">
        <v>205</v>
      </c>
      <c r="I164" s="37">
        <f>'pm_2018.dat'!F350</f>
        <v>4438.9035809999996</v>
      </c>
      <c r="J164" s="37" t="s">
        <v>205</v>
      </c>
      <c r="K164" s="37">
        <f>'pm_2018.dat'!G350</f>
        <v>1193.688911</v>
      </c>
      <c r="L164" s="37" t="s">
        <v>205</v>
      </c>
      <c r="M164" s="37">
        <f>'pm_2018.dat'!H350</f>
        <v>486.83153019999997</v>
      </c>
      <c r="N164" s="37" t="s">
        <v>205</v>
      </c>
      <c r="O164" s="37">
        <f>'pm_2018.dat'!I350</f>
        <v>557.08145330000002</v>
      </c>
      <c r="P164" s="37" t="s">
        <v>205</v>
      </c>
      <c r="Q164" s="37">
        <f>'pm_2018.dat'!J350</f>
        <v>649.74287589999994</v>
      </c>
      <c r="R164" s="37" t="s">
        <v>205</v>
      </c>
      <c r="S164" s="37">
        <f>'pm_2018.dat'!K350</f>
        <v>130.16183359999999</v>
      </c>
      <c r="T164" s="37" t="s">
        <v>205</v>
      </c>
      <c r="U164" s="37">
        <f>SUM('pm_2018.dat'!L350:'pm_2018.dat'!P350)</f>
        <v>114.022010849</v>
      </c>
      <c r="V164" s="37" t="s">
        <v>205</v>
      </c>
      <c r="W164" s="37">
        <f t="shared" si="17"/>
        <v>13301.673362848995</v>
      </c>
      <c r="X164" s="37" t="s">
        <v>205</v>
      </c>
      <c r="Y164" s="37">
        <f t="shared" si="18"/>
        <v>13654.745066748996</v>
      </c>
      <c r="Z164" t="s">
        <v>206</v>
      </c>
      <c r="AA164" s="35">
        <f>'pm_2018.dat'!O350</f>
        <v>7.9243402730000003</v>
      </c>
      <c r="AB164" t="s">
        <v>205</v>
      </c>
      <c r="AC164" s="35">
        <f>'pm_2018.dat'!P350</f>
        <v>4.6961961160000003</v>
      </c>
      <c r="AD164" t="s">
        <v>205</v>
      </c>
      <c r="AE164" s="34">
        <f t="shared" si="16"/>
        <v>42639.784032735981</v>
      </c>
      <c r="AF164" t="s">
        <v>206</v>
      </c>
    </row>
    <row r="165" spans="1:33" x14ac:dyDescent="0.2">
      <c r="A165" s="35">
        <f>'pm_2018.dat'!A351</f>
        <v>2018</v>
      </c>
      <c r="B165" t="s">
        <v>205</v>
      </c>
      <c r="C165" s="37">
        <f>'pm_2018.dat'!C351</f>
        <v>423.915774</v>
      </c>
      <c r="D165" t="s">
        <v>205</v>
      </c>
      <c r="E165" s="37">
        <f>'pm_2018.dat'!D351</f>
        <v>535.25726750000001</v>
      </c>
      <c r="F165" s="37" t="s">
        <v>205</v>
      </c>
      <c r="G165" s="37">
        <f>'pm_2018.dat'!E351</f>
        <v>314.31023370000003</v>
      </c>
      <c r="H165" s="37" t="s">
        <v>205</v>
      </c>
      <c r="I165" s="37">
        <f>'pm_2018.dat'!F351</f>
        <v>570.33871339999996</v>
      </c>
      <c r="J165" s="37" t="s">
        <v>205</v>
      </c>
      <c r="K165" s="37">
        <f>'pm_2018.dat'!G351</f>
        <v>2337.6301319999998</v>
      </c>
      <c r="L165" s="37" t="s">
        <v>205</v>
      </c>
      <c r="M165" s="37">
        <f>'pm_2018.dat'!H351</f>
        <v>843.29203229999996</v>
      </c>
      <c r="N165" s="37" t="s">
        <v>205</v>
      </c>
      <c r="O165" s="37">
        <f>'pm_2018.dat'!I351</f>
        <v>199.00890609999999</v>
      </c>
      <c r="P165" s="37" t="s">
        <v>205</v>
      </c>
      <c r="Q165" s="37">
        <f>'pm_2018.dat'!J351</f>
        <v>134.36053609999999</v>
      </c>
      <c r="R165" s="37" t="s">
        <v>205</v>
      </c>
      <c r="S165" s="37">
        <f>'pm_2018.dat'!K351</f>
        <v>102.86084030000001</v>
      </c>
      <c r="T165" s="37" t="s">
        <v>205</v>
      </c>
      <c r="U165" s="37">
        <f>SUM('pm_2018.dat'!L351:'pm_2018.dat'!P351)</f>
        <v>107.442852333</v>
      </c>
      <c r="V165" s="37" t="s">
        <v>205</v>
      </c>
      <c r="W165" s="37">
        <f t="shared" si="17"/>
        <v>5144.5015137329992</v>
      </c>
      <c r="X165" s="37" t="s">
        <v>205</v>
      </c>
      <c r="Y165" s="37">
        <f t="shared" si="18"/>
        <v>5568.4172877329993</v>
      </c>
      <c r="Z165" t="s">
        <v>206</v>
      </c>
      <c r="AA165" s="35">
        <f>'pm_2018.dat'!O351</f>
        <v>1.1223732280000001</v>
      </c>
      <c r="AB165" t="s">
        <v>205</v>
      </c>
      <c r="AC165" s="35">
        <f>'pm_2018.dat'!P351</f>
        <v>0</v>
      </c>
      <c r="AD165" t="s">
        <v>205</v>
      </c>
      <c r="AE165" s="34">
        <f t="shared" si="16"/>
        <v>18300.458462426999</v>
      </c>
      <c r="AF165" t="s">
        <v>206</v>
      </c>
    </row>
    <row r="166" spans="1:33" x14ac:dyDescent="0.2">
      <c r="A166" t="s">
        <v>207</v>
      </c>
      <c r="C166" s="35"/>
      <c r="E166" s="35"/>
      <c r="G166" s="35"/>
      <c r="I166" s="35"/>
      <c r="K166" s="35"/>
      <c r="M166" s="35"/>
      <c r="O166" s="35"/>
      <c r="Q166" s="35"/>
      <c r="S166" s="35"/>
      <c r="U166" s="35"/>
      <c r="W166" s="35"/>
      <c r="Y166" s="35"/>
      <c r="AA166" s="35"/>
      <c r="AC166" s="35"/>
      <c r="AE166" s="35"/>
      <c r="AG166" s="34"/>
    </row>
    <row r="167" spans="1:33" x14ac:dyDescent="0.2">
      <c r="A167" t="s">
        <v>310</v>
      </c>
      <c r="B167" t="s">
        <v>205</v>
      </c>
      <c r="C167" s="34">
        <f>AVERAGE(C150:C165)</f>
        <v>2359.230847984375</v>
      </c>
      <c r="D167" t="s">
        <v>205</v>
      </c>
      <c r="E167" s="34">
        <f t="shared" ref="E167" si="19">AVERAGE(E150:E165)</f>
        <v>2436.9696543</v>
      </c>
      <c r="F167" t="s">
        <v>205</v>
      </c>
      <c r="G167" s="34">
        <f t="shared" ref="G167" si="20">AVERAGE(G150:G165)</f>
        <v>1514.0301244437501</v>
      </c>
      <c r="H167" t="s">
        <v>205</v>
      </c>
      <c r="I167" s="34">
        <f t="shared" ref="I167" si="21">AVERAGE(I150:I165)</f>
        <v>1675.6898864812501</v>
      </c>
      <c r="J167" t="s">
        <v>205</v>
      </c>
      <c r="K167" s="34">
        <f t="shared" ref="K167" si="22">AVERAGE(K150:K165)</f>
        <v>1051.5121006587499</v>
      </c>
      <c r="L167" t="s">
        <v>205</v>
      </c>
      <c r="M167" s="34">
        <f t="shared" ref="M167" si="23">AVERAGE(M150:M165)</f>
        <v>558.03161771625003</v>
      </c>
      <c r="N167" t="s">
        <v>205</v>
      </c>
      <c r="O167" s="34">
        <f t="shared" ref="O167" si="24">AVERAGE(O150:O165)</f>
        <v>395.84551247312504</v>
      </c>
      <c r="P167" t="s">
        <v>205</v>
      </c>
      <c r="Q167" s="34">
        <f t="shared" ref="Q167" si="25">AVERAGE(Q150:Q165)</f>
        <v>254.83460081187499</v>
      </c>
      <c r="R167" t="s">
        <v>205</v>
      </c>
      <c r="S167" s="34">
        <f t="shared" ref="S167" si="26">AVERAGE(S150:S165)</f>
        <v>102.74052162500001</v>
      </c>
      <c r="T167" t="s">
        <v>205</v>
      </c>
      <c r="U167" s="34">
        <f t="shared" ref="U167" si="27">AVERAGE(U150:U165)</f>
        <v>171.09798751631249</v>
      </c>
      <c r="V167" t="s">
        <v>205</v>
      </c>
      <c r="W167" s="34">
        <f t="shared" ref="W167" si="28">AVERAGE(W150:W165)</f>
        <v>8160.7520060263132</v>
      </c>
      <c r="X167" t="s">
        <v>205</v>
      </c>
      <c r="Y167" s="34">
        <f t="shared" ref="Y167" si="29">AVERAGE(Y150:Y165)</f>
        <v>10519.982854010686</v>
      </c>
      <c r="Z167" t="s">
        <v>206</v>
      </c>
      <c r="AA167" s="34">
        <f t="shared" ref="AA167" si="30">AVERAGE(AA150:AA165)</f>
        <v>16.319625632562502</v>
      </c>
      <c r="AB167" t="s">
        <v>206</v>
      </c>
      <c r="AC167" s="35"/>
      <c r="AE167" s="35"/>
      <c r="AG167" s="34"/>
    </row>
    <row r="168" spans="1:33" x14ac:dyDescent="0.2">
      <c r="A168" t="s">
        <v>311</v>
      </c>
      <c r="B168" t="s">
        <v>205</v>
      </c>
      <c r="C168" s="35">
        <f>MEDIAN(C150:C165)</f>
        <v>665.0648516</v>
      </c>
      <c r="D168" t="s">
        <v>205</v>
      </c>
      <c r="E168" s="35">
        <f t="shared" ref="E168" si="31">MEDIAN(E150:E165)</f>
        <v>1551.0126180000002</v>
      </c>
      <c r="F168" t="s">
        <v>205</v>
      </c>
      <c r="G168" s="35">
        <f t="shared" ref="G168" si="32">MEDIAN(G150:G165)</f>
        <v>1131.3364965000001</v>
      </c>
      <c r="H168" t="s">
        <v>205</v>
      </c>
      <c r="I168" s="35">
        <f t="shared" ref="I168" si="33">MEDIAN(I150:I165)</f>
        <v>1622.4282045</v>
      </c>
      <c r="J168" t="s">
        <v>205</v>
      </c>
      <c r="K168" s="35">
        <f t="shared" ref="K168" si="34">MEDIAN(K150:K165)</f>
        <v>876.86519989999999</v>
      </c>
      <c r="L168" t="s">
        <v>205</v>
      </c>
      <c r="M168" s="35">
        <f t="shared" ref="M168" si="35">MEDIAN(M150:M165)</f>
        <v>516.46576045000006</v>
      </c>
      <c r="N168" t="s">
        <v>205</v>
      </c>
      <c r="O168" s="35">
        <f t="shared" ref="O168" si="36">MEDIAN(O150:O165)</f>
        <v>310.71887070000002</v>
      </c>
      <c r="P168" t="s">
        <v>205</v>
      </c>
      <c r="Q168" s="35">
        <f t="shared" ref="Q168" si="37">MEDIAN(Q150:Q165)</f>
        <v>146.90675185000001</v>
      </c>
      <c r="R168" t="s">
        <v>205</v>
      </c>
      <c r="S168" s="35">
        <f t="shared" ref="S168" si="38">MEDIAN(S150:S165)</f>
        <v>88.248486009999993</v>
      </c>
      <c r="T168" t="s">
        <v>205</v>
      </c>
      <c r="U168" s="35">
        <f t="shared" ref="U168" si="39">MEDIAN(U150:U165)</f>
        <v>121.43935415600001</v>
      </c>
      <c r="V168" t="s">
        <v>205</v>
      </c>
      <c r="W168" s="35">
        <f t="shared" ref="W168" si="40">MEDIAN(W150:W165)</f>
        <v>7678.5980928850004</v>
      </c>
      <c r="X168" t="s">
        <v>205</v>
      </c>
      <c r="Y168" s="35">
        <f t="shared" ref="Y168" si="41">MEDIAN(Y150:Y165)</f>
        <v>9368.6351826824994</v>
      </c>
      <c r="Z168" t="s">
        <v>206</v>
      </c>
      <c r="AA168" s="35">
        <f t="shared" ref="AA168" si="42">MEDIAN(AA150:AA165)</f>
        <v>12.402326330000001</v>
      </c>
      <c r="AB168" t="s">
        <v>206</v>
      </c>
    </row>
    <row r="169" spans="1:33" x14ac:dyDescent="0.2">
      <c r="A169" t="s">
        <v>207</v>
      </c>
    </row>
    <row r="173" spans="1:33" x14ac:dyDescent="0.2">
      <c r="A173" t="s">
        <v>207</v>
      </c>
    </row>
    <row r="174" spans="1:33" x14ac:dyDescent="0.2">
      <c r="A174">
        <v>1979</v>
      </c>
      <c r="B174" t="s">
        <v>205</v>
      </c>
      <c r="C174">
        <v>6</v>
      </c>
    </row>
    <row r="176" spans="1:33" x14ac:dyDescent="0.2">
      <c r="A176" s="35"/>
      <c r="C176" s="35"/>
      <c r="E176" s="35"/>
      <c r="G176" s="35"/>
      <c r="I176" s="35"/>
      <c r="K176" s="35"/>
      <c r="M176" s="35"/>
      <c r="O176" s="35"/>
      <c r="Q176" s="35"/>
      <c r="S176" s="35"/>
      <c r="U176" s="35"/>
      <c r="W176" s="35"/>
      <c r="Y176" s="35"/>
      <c r="AA176" s="35"/>
      <c r="AC176" s="35"/>
      <c r="AE176" s="35"/>
      <c r="AG176" s="34"/>
    </row>
    <row r="177" spans="1:33" x14ac:dyDescent="0.2">
      <c r="A177" s="35"/>
      <c r="C177" s="35"/>
      <c r="E177" s="35"/>
      <c r="G177" s="35"/>
      <c r="I177" s="35"/>
      <c r="K177" s="35"/>
      <c r="M177" s="35"/>
      <c r="O177" s="35"/>
      <c r="Q177" s="35"/>
      <c r="S177" s="35"/>
      <c r="U177" s="35"/>
      <c r="W177" s="35"/>
      <c r="Y177" s="35"/>
      <c r="AA177" s="35"/>
      <c r="AC177" s="35"/>
      <c r="AE177" s="35"/>
      <c r="AG177" s="34"/>
    </row>
    <row r="178" spans="1:33" x14ac:dyDescent="0.2">
      <c r="A178" s="35"/>
      <c r="C178" s="35"/>
      <c r="E178" s="35"/>
      <c r="G178" s="35"/>
      <c r="I178" s="35"/>
      <c r="K178" s="35"/>
      <c r="M178" s="35"/>
      <c r="O178" s="35"/>
      <c r="Q178" s="35"/>
      <c r="S178" s="35"/>
      <c r="U178" s="35"/>
      <c r="W178" s="35"/>
      <c r="Y178" s="35"/>
      <c r="AA178" s="35"/>
      <c r="AC178" s="35"/>
      <c r="AE178" s="35"/>
      <c r="AG178" s="34"/>
    </row>
    <row r="179" spans="1:33" x14ac:dyDescent="0.2">
      <c r="A179" s="35">
        <f>'pm_2018.dat'!A243</f>
        <v>1982</v>
      </c>
      <c r="B179" t="s">
        <v>205</v>
      </c>
      <c r="C179" s="2">
        <f>'pm_2018.dat'!B243</f>
        <v>3.1871223999999997E-2</v>
      </c>
      <c r="D179" s="2" t="s">
        <v>205</v>
      </c>
      <c r="E179" s="2">
        <f>'pm_2018.dat'!C243</f>
        <v>7.5186374E-2</v>
      </c>
      <c r="F179" s="2" t="s">
        <v>205</v>
      </c>
      <c r="G179" s="2">
        <f>'pm_2018.dat'!D243</f>
        <v>0.16796630000000001</v>
      </c>
      <c r="H179" s="2" t="s">
        <v>205</v>
      </c>
      <c r="I179" s="2">
        <f>'pm_2018.dat'!E243</f>
        <v>0.348916962</v>
      </c>
      <c r="J179" s="2" t="s">
        <v>205</v>
      </c>
      <c r="K179" s="2">
        <f>'pm_2018.dat'!F243</f>
        <v>0.42529784700000001</v>
      </c>
      <c r="L179" s="2" t="s">
        <v>205</v>
      </c>
      <c r="M179" s="2">
        <f>'pm_2018.dat'!G243</f>
        <v>0.64374716499999995</v>
      </c>
      <c r="N179" s="2" t="s">
        <v>205</v>
      </c>
      <c r="O179" s="2">
        <f>'pm_2018.dat'!H243</f>
        <v>0.99868167399999996</v>
      </c>
      <c r="P179" s="2" t="s">
        <v>205</v>
      </c>
      <c r="Q179" s="2">
        <f>'pm_2018.dat'!I243</f>
        <v>1.085515902</v>
      </c>
      <c r="R179" s="2" t="s">
        <v>205</v>
      </c>
      <c r="S179" s="2">
        <f>'pm_2018.dat'!J243</f>
        <v>1.1663619750000001</v>
      </c>
      <c r="T179" s="2" t="s">
        <v>205</v>
      </c>
      <c r="U179" s="2">
        <f>'pm_2018.dat'!K243</f>
        <v>1.354272964</v>
      </c>
      <c r="V179" s="2" t="s">
        <v>205</v>
      </c>
      <c r="W179" s="2">
        <f>'pm_2018.dat'!L243</f>
        <v>1.5520643569999999</v>
      </c>
      <c r="X179" s="2" t="s">
        <v>205</v>
      </c>
      <c r="Y179" s="2">
        <f>'pm_2018.dat'!M243</f>
        <v>1.60956385</v>
      </c>
      <c r="Z179" s="2" t="s">
        <v>205</v>
      </c>
      <c r="AA179" s="2">
        <f>'pm_2018.dat'!N243</f>
        <v>1.8063532520000001</v>
      </c>
      <c r="AB179" s="2" t="s">
        <v>205</v>
      </c>
      <c r="AC179" s="2">
        <f>'pm_2018.dat'!O243</f>
        <v>1.703207717</v>
      </c>
      <c r="AD179" s="2" t="s">
        <v>205</v>
      </c>
      <c r="AE179" s="2">
        <f>'pm_2018.dat'!P243</f>
        <v>2.5566317110000001</v>
      </c>
      <c r="AF179" s="2" t="s">
        <v>206</v>
      </c>
      <c r="AG179" s="2"/>
    </row>
    <row r="180" spans="1:33" x14ac:dyDescent="0.2">
      <c r="A180" s="35">
        <f>'pm_2018.dat'!A244</f>
        <v>1983</v>
      </c>
      <c r="B180" t="s">
        <v>205</v>
      </c>
      <c r="C180" s="2">
        <f>'pm_2018.dat'!B244</f>
        <v>1.7393809E-2</v>
      </c>
      <c r="D180" s="2" t="s">
        <v>205</v>
      </c>
      <c r="E180" s="2">
        <f>'pm_2018.dat'!C244</f>
        <v>0.141313627</v>
      </c>
      <c r="F180" s="2" t="s">
        <v>205</v>
      </c>
      <c r="G180" s="2">
        <f>'pm_2018.dat'!D244</f>
        <v>0.241806885</v>
      </c>
      <c r="H180" s="2" t="s">
        <v>205</v>
      </c>
      <c r="I180" s="2">
        <f>'pm_2018.dat'!E244</f>
        <v>0.36002627399999998</v>
      </c>
      <c r="J180" s="2" t="s">
        <v>205</v>
      </c>
      <c r="K180" s="2">
        <f>'pm_2018.dat'!F244</f>
        <v>0.48991436599999999</v>
      </c>
      <c r="L180" s="2" t="s">
        <v>205</v>
      </c>
      <c r="M180" s="2">
        <f>'pm_2018.dat'!G244</f>
        <v>0.57242813199999998</v>
      </c>
      <c r="N180" s="2" t="s">
        <v>205</v>
      </c>
      <c r="O180" s="2">
        <f>'pm_2018.dat'!H244</f>
        <v>0.71397469400000002</v>
      </c>
      <c r="P180" s="2" t="s">
        <v>205</v>
      </c>
      <c r="Q180" s="2">
        <f>'pm_2018.dat'!I244</f>
        <v>1.0570476150000001</v>
      </c>
      <c r="R180" s="2" t="s">
        <v>205</v>
      </c>
      <c r="S180" s="2">
        <f>'pm_2018.dat'!J244</f>
        <v>1.1008105450000001</v>
      </c>
      <c r="T180" s="2" t="s">
        <v>205</v>
      </c>
      <c r="U180" s="2">
        <f>'pm_2018.dat'!K244</f>
        <v>0.98997981999999995</v>
      </c>
      <c r="V180" s="2" t="s">
        <v>205</v>
      </c>
      <c r="W180" s="2">
        <f>'pm_2018.dat'!L244</f>
        <v>1.07470938</v>
      </c>
      <c r="X180" s="2" t="s">
        <v>205</v>
      </c>
      <c r="Y180" s="2">
        <f>'pm_2018.dat'!M244</f>
        <v>1.0838589649999999</v>
      </c>
      <c r="Z180" s="2" t="s">
        <v>205</v>
      </c>
      <c r="AA180" s="2">
        <f>'pm_2018.dat'!N244</f>
        <v>1.493856997</v>
      </c>
      <c r="AB180" s="2" t="s">
        <v>205</v>
      </c>
      <c r="AC180" s="2">
        <f>'pm_2018.dat'!O244</f>
        <v>1.0736505919999999</v>
      </c>
      <c r="AD180" s="2" t="s">
        <v>205</v>
      </c>
      <c r="AE180" s="2">
        <f>'pm_2018.dat'!P244</f>
        <v>1.7210023839999999</v>
      </c>
      <c r="AF180" s="2" t="s">
        <v>206</v>
      </c>
      <c r="AG180" s="2"/>
    </row>
    <row r="181" spans="1:33" x14ac:dyDescent="0.2">
      <c r="A181" s="35">
        <f>'pm_2018.dat'!A245</f>
        <v>1984</v>
      </c>
      <c r="B181" t="s">
        <v>205</v>
      </c>
      <c r="C181" s="2">
        <f>'pm_2018.dat'!B245</f>
        <v>1.4057076E-2</v>
      </c>
      <c r="D181" s="2" t="s">
        <v>205</v>
      </c>
      <c r="E181" s="2">
        <f>'pm_2018.dat'!C245</f>
        <v>7.2449457999999994E-2</v>
      </c>
      <c r="F181" s="2" t="s">
        <v>205</v>
      </c>
      <c r="G181" s="2">
        <f>'pm_2018.dat'!D245</f>
        <v>0.25062933799999998</v>
      </c>
      <c r="H181" s="2" t="s">
        <v>205</v>
      </c>
      <c r="I181" s="2">
        <f>'pm_2018.dat'!E245</f>
        <v>0.36242606199999999</v>
      </c>
      <c r="J181" s="2" t="s">
        <v>205</v>
      </c>
      <c r="K181" s="2">
        <f>'pm_2018.dat'!F245</f>
        <v>0.48886538000000002</v>
      </c>
      <c r="L181" s="2" t="s">
        <v>205</v>
      </c>
      <c r="M181" s="2">
        <f>'pm_2018.dat'!G245</f>
        <v>0.62258209900000006</v>
      </c>
      <c r="N181" s="2" t="s">
        <v>205</v>
      </c>
      <c r="O181" s="2">
        <f>'pm_2018.dat'!H245</f>
        <v>0.75891899799999996</v>
      </c>
      <c r="P181" s="2" t="s">
        <v>205</v>
      </c>
      <c r="Q181" s="2">
        <f>'pm_2018.dat'!I245</f>
        <v>0.99952946099999995</v>
      </c>
      <c r="R181" s="2" t="s">
        <v>205</v>
      </c>
      <c r="S181" s="2">
        <f>'pm_2018.dat'!J245</f>
        <v>1.191830006</v>
      </c>
      <c r="T181" s="2" t="s">
        <v>205</v>
      </c>
      <c r="U181" s="2">
        <f>'pm_2018.dat'!K245</f>
        <v>1.388738724</v>
      </c>
      <c r="V181" s="2" t="s">
        <v>205</v>
      </c>
      <c r="W181" s="2">
        <f>'pm_2018.dat'!L245</f>
        <v>1.4816718740000001</v>
      </c>
      <c r="X181" s="2" t="s">
        <v>205</v>
      </c>
      <c r="Y181" s="2">
        <f>'pm_2018.dat'!M245</f>
        <v>1.674948189</v>
      </c>
      <c r="Z181" s="2" t="s">
        <v>205</v>
      </c>
      <c r="AA181" s="2">
        <f>'pm_2018.dat'!N245</f>
        <v>1.327583196</v>
      </c>
      <c r="AB181" s="2" t="s">
        <v>205</v>
      </c>
      <c r="AC181" s="2">
        <f>'pm_2018.dat'!O245</f>
        <v>1.446157361</v>
      </c>
      <c r="AD181" s="2" t="s">
        <v>205</v>
      </c>
      <c r="AE181" s="2">
        <f>'pm_2018.dat'!P245</f>
        <v>2.0717369969999999</v>
      </c>
      <c r="AF181" s="2" t="s">
        <v>206</v>
      </c>
      <c r="AG181" s="2"/>
    </row>
    <row r="182" spans="1:33" x14ac:dyDescent="0.2">
      <c r="A182" s="35">
        <f>'pm_2018.dat'!A246</f>
        <v>1985</v>
      </c>
      <c r="B182" t="s">
        <v>205</v>
      </c>
      <c r="C182" s="2">
        <f>'pm_2018.dat'!B246</f>
        <v>1.3549291E-2</v>
      </c>
      <c r="D182" s="2" t="s">
        <v>205</v>
      </c>
      <c r="E182" s="2">
        <f>'pm_2018.dat'!C246</f>
        <v>0.104355437</v>
      </c>
      <c r="F182" s="2" t="s">
        <v>205</v>
      </c>
      <c r="G182" s="2">
        <f>'pm_2018.dat'!D246</f>
        <v>0.234818632</v>
      </c>
      <c r="H182" s="2" t="s">
        <v>205</v>
      </c>
      <c r="I182" s="2">
        <f>'pm_2018.dat'!E246</f>
        <v>0.39409506300000002</v>
      </c>
      <c r="J182" s="2" t="s">
        <v>205</v>
      </c>
      <c r="K182" s="2">
        <f>'pm_2018.dat'!F246</f>
        <v>0.48561811399999999</v>
      </c>
      <c r="L182" s="2" t="s">
        <v>205</v>
      </c>
      <c r="M182" s="2">
        <f>'pm_2018.dat'!G246</f>
        <v>0.61581203900000003</v>
      </c>
      <c r="N182" s="2" t="s">
        <v>205</v>
      </c>
      <c r="O182" s="2">
        <f>'pm_2018.dat'!H246</f>
        <v>0.75249829000000001</v>
      </c>
      <c r="P182" s="2" t="s">
        <v>205</v>
      </c>
      <c r="Q182" s="2">
        <f>'pm_2018.dat'!I246</f>
        <v>0.86880060299999995</v>
      </c>
      <c r="R182" s="2" t="s">
        <v>205</v>
      </c>
      <c r="S182" s="2">
        <f>'pm_2018.dat'!J246</f>
        <v>1.40013969</v>
      </c>
      <c r="T182" s="2" t="s">
        <v>205</v>
      </c>
      <c r="U182" s="2">
        <f>'pm_2018.dat'!K246</f>
        <v>1.091833069</v>
      </c>
      <c r="V182" s="2" t="s">
        <v>205</v>
      </c>
      <c r="W182" s="2">
        <f>'pm_2018.dat'!L246</f>
        <v>1.245806038</v>
      </c>
      <c r="X182" s="2" t="s">
        <v>205</v>
      </c>
      <c r="Y182" s="2">
        <f>'pm_2018.dat'!M246</f>
        <v>1.7436950440000001</v>
      </c>
      <c r="Z182" s="2" t="s">
        <v>205</v>
      </c>
      <c r="AA182" s="2">
        <f>'pm_2018.dat'!N246</f>
        <v>1.614745772</v>
      </c>
      <c r="AB182" s="2" t="s">
        <v>205</v>
      </c>
      <c r="AC182" s="2">
        <f>'pm_2018.dat'!O246</f>
        <v>1.599907499</v>
      </c>
      <c r="AD182" s="2" t="s">
        <v>205</v>
      </c>
      <c r="AE182" s="2">
        <f>'pm_2018.dat'!P246</f>
        <v>2.5618350630000002</v>
      </c>
      <c r="AF182" s="2" t="s">
        <v>206</v>
      </c>
      <c r="AG182" s="2"/>
    </row>
    <row r="183" spans="1:33" x14ac:dyDescent="0.2">
      <c r="A183" s="35">
        <f>'pm_2018.dat'!A247</f>
        <v>1986</v>
      </c>
      <c r="B183" t="s">
        <v>205</v>
      </c>
      <c r="C183" s="2">
        <f>'pm_2018.dat'!B247</f>
        <v>1.1730163E-2</v>
      </c>
      <c r="D183" s="2" t="s">
        <v>205</v>
      </c>
      <c r="E183" s="2">
        <f>'pm_2018.dat'!C247</f>
        <v>0.101955014</v>
      </c>
      <c r="F183" s="2" t="s">
        <v>205</v>
      </c>
      <c r="G183" s="2">
        <f>'pm_2018.dat'!D247</f>
        <v>0.195047263</v>
      </c>
      <c r="H183" s="2" t="s">
        <v>205</v>
      </c>
      <c r="I183" s="2">
        <f>'pm_2018.dat'!E247</f>
        <v>0.345255066</v>
      </c>
      <c r="J183" s="2" t="s">
        <v>205</v>
      </c>
      <c r="K183" s="2">
        <f>'pm_2018.dat'!F247</f>
        <v>0.45269872100000003</v>
      </c>
      <c r="L183" s="2" t="s">
        <v>205</v>
      </c>
      <c r="M183" s="2">
        <f>'pm_2018.dat'!G247</f>
        <v>0.636289459</v>
      </c>
      <c r="N183" s="2" t="s">
        <v>205</v>
      </c>
      <c r="O183" s="2">
        <f>'pm_2018.dat'!H247</f>
        <v>0.71631781800000005</v>
      </c>
      <c r="P183" s="2" t="s">
        <v>205</v>
      </c>
      <c r="Q183" s="2">
        <f>'pm_2018.dat'!I247</f>
        <v>0.84527395699999996</v>
      </c>
      <c r="R183" s="2" t="s">
        <v>205</v>
      </c>
      <c r="S183" s="2">
        <f>'pm_2018.dat'!J247</f>
        <v>0.99547625200000001</v>
      </c>
      <c r="T183" s="2" t="s">
        <v>205</v>
      </c>
      <c r="U183" s="2">
        <f>'pm_2018.dat'!K247</f>
        <v>1.236911227</v>
      </c>
      <c r="V183" s="2" t="s">
        <v>205</v>
      </c>
      <c r="W183" s="2">
        <f>'pm_2018.dat'!L247</f>
        <v>1.274868436</v>
      </c>
      <c r="X183" s="2" t="s">
        <v>205</v>
      </c>
      <c r="Y183" s="2">
        <f>'pm_2018.dat'!M247</f>
        <v>1.0934350159999999</v>
      </c>
      <c r="Z183" s="2" t="s">
        <v>205</v>
      </c>
      <c r="AA183" s="2">
        <f>'pm_2018.dat'!N247</f>
        <v>2.1641365910000001</v>
      </c>
      <c r="AB183" s="2" t="s">
        <v>205</v>
      </c>
      <c r="AC183" s="2">
        <f>'pm_2018.dat'!O247</f>
        <v>2.1227598890000001</v>
      </c>
      <c r="AD183" s="2" t="s">
        <v>205</v>
      </c>
      <c r="AE183" s="2">
        <f>'pm_2018.dat'!P247</f>
        <v>2.3419563810000001</v>
      </c>
      <c r="AF183" s="2" t="s">
        <v>206</v>
      </c>
      <c r="AG183" s="2"/>
    </row>
    <row r="184" spans="1:33" x14ac:dyDescent="0.2">
      <c r="A184" s="35">
        <f>'pm_2018.dat'!A248</f>
        <v>1987</v>
      </c>
      <c r="B184" t="s">
        <v>205</v>
      </c>
      <c r="C184" s="2">
        <f>'pm_2018.dat'!B248</f>
        <v>1.7441664999999999E-2</v>
      </c>
      <c r="D184" s="2" t="s">
        <v>205</v>
      </c>
      <c r="E184" s="2">
        <f>'pm_2018.dat'!C248</f>
        <v>0.109681581</v>
      </c>
      <c r="F184" s="2" t="s">
        <v>205</v>
      </c>
      <c r="G184" s="2">
        <f>'pm_2018.dat'!D248</f>
        <v>0.27055981099999998</v>
      </c>
      <c r="H184" s="2" t="s">
        <v>205</v>
      </c>
      <c r="I184" s="2">
        <f>'pm_2018.dat'!E248</f>
        <v>0.35612210799999999</v>
      </c>
      <c r="J184" s="2" t="s">
        <v>205</v>
      </c>
      <c r="K184" s="2">
        <f>'pm_2018.dat'!F248</f>
        <v>0.435398589</v>
      </c>
      <c r="L184" s="2" t="s">
        <v>205</v>
      </c>
      <c r="M184" s="2">
        <f>'pm_2018.dat'!G248</f>
        <v>0.52452027199999995</v>
      </c>
      <c r="N184" s="2" t="s">
        <v>205</v>
      </c>
      <c r="O184" s="2">
        <f>'pm_2018.dat'!H248</f>
        <v>0.695544842</v>
      </c>
      <c r="P184" s="2" t="s">
        <v>205</v>
      </c>
      <c r="Q184" s="2">
        <f>'pm_2018.dat'!I248</f>
        <v>0.77717839499999997</v>
      </c>
      <c r="R184" s="2" t="s">
        <v>205</v>
      </c>
      <c r="S184" s="2">
        <f>'pm_2018.dat'!J248</f>
        <v>0.86862888299999996</v>
      </c>
      <c r="T184" s="2" t="s">
        <v>205</v>
      </c>
      <c r="U184" s="2">
        <f>'pm_2018.dat'!K248</f>
        <v>0.95634149199999996</v>
      </c>
      <c r="V184" s="2" t="s">
        <v>205</v>
      </c>
      <c r="W184" s="2">
        <f>'pm_2018.dat'!L248</f>
        <v>1.133564145</v>
      </c>
      <c r="X184" s="2" t="s">
        <v>205</v>
      </c>
      <c r="Y184" s="2">
        <f>'pm_2018.dat'!M248</f>
        <v>1.3692185290000001</v>
      </c>
      <c r="Z184" s="2" t="s">
        <v>205</v>
      </c>
      <c r="AA184" s="2">
        <f>'pm_2018.dat'!N248</f>
        <v>1.679636286</v>
      </c>
      <c r="AB184" s="2" t="s">
        <v>205</v>
      </c>
      <c r="AC184" s="2">
        <f>'pm_2018.dat'!O248</f>
        <v>2.0070692330000002</v>
      </c>
      <c r="AD184" s="2" t="s">
        <v>205</v>
      </c>
      <c r="AE184" s="2">
        <f>'pm_2018.dat'!P248</f>
        <v>2.122077698</v>
      </c>
      <c r="AF184" s="2" t="s">
        <v>206</v>
      </c>
      <c r="AG184" s="2"/>
    </row>
    <row r="185" spans="1:33" x14ac:dyDescent="0.2">
      <c r="A185" s="35">
        <f>'pm_2018.dat'!A249</f>
        <v>1988</v>
      </c>
      <c r="B185" t="s">
        <v>205</v>
      </c>
      <c r="C185" s="2">
        <f>'pm_2018.dat'!B249</f>
        <v>1.8388785000000001E-2</v>
      </c>
      <c r="D185" s="2" t="s">
        <v>205</v>
      </c>
      <c r="E185" s="2">
        <f>'pm_2018.dat'!C249</f>
        <v>0.108357895</v>
      </c>
      <c r="F185" s="2" t="s">
        <v>205</v>
      </c>
      <c r="G185" s="2">
        <f>'pm_2018.dat'!D249</f>
        <v>0.300046639</v>
      </c>
      <c r="H185" s="2" t="s">
        <v>205</v>
      </c>
      <c r="I185" s="2">
        <f>'pm_2018.dat'!E249</f>
        <v>0.347271938</v>
      </c>
      <c r="J185" s="2" t="s">
        <v>205</v>
      </c>
      <c r="K185" s="2">
        <f>'pm_2018.dat'!F249</f>
        <v>0.446431093</v>
      </c>
      <c r="L185" s="2" t="s">
        <v>205</v>
      </c>
      <c r="M185" s="2">
        <f>'pm_2018.dat'!G249</f>
        <v>0.51320600199999999</v>
      </c>
      <c r="N185" s="2" t="s">
        <v>205</v>
      </c>
      <c r="O185" s="2">
        <f>'pm_2018.dat'!H249</f>
        <v>0.58859577399999996</v>
      </c>
      <c r="P185" s="2" t="s">
        <v>205</v>
      </c>
      <c r="Q185" s="2">
        <f>'pm_2018.dat'!I249</f>
        <v>0.73975918799999996</v>
      </c>
      <c r="R185" s="2" t="s">
        <v>205</v>
      </c>
      <c r="S185" s="2">
        <f>'pm_2018.dat'!J249</f>
        <v>0.83904830799999996</v>
      </c>
      <c r="T185" s="2" t="s">
        <v>205</v>
      </c>
      <c r="U185" s="2">
        <f>'pm_2018.dat'!K249</f>
        <v>0.97843114099999995</v>
      </c>
      <c r="V185" s="2" t="s">
        <v>205</v>
      </c>
      <c r="W185" s="2">
        <f>'pm_2018.dat'!L249</f>
        <v>1.171230429</v>
      </c>
      <c r="X185" s="2" t="s">
        <v>205</v>
      </c>
      <c r="Y185" s="2">
        <f>'pm_2018.dat'!M249</f>
        <v>1.1896984310000001</v>
      </c>
      <c r="Z185" s="2" t="s">
        <v>205</v>
      </c>
      <c r="AA185" s="2">
        <f>'pm_2018.dat'!N249</f>
        <v>1.6445336399999999</v>
      </c>
      <c r="AB185" s="2" t="s">
        <v>205</v>
      </c>
      <c r="AC185" s="2">
        <f>'pm_2018.dat'!O249</f>
        <v>0.892124582</v>
      </c>
      <c r="AD185" s="2" t="s">
        <v>205</v>
      </c>
      <c r="AE185" s="2">
        <f>'pm_2018.dat'!P249</f>
        <v>1.5790873759999999</v>
      </c>
      <c r="AF185" s="2" t="s">
        <v>206</v>
      </c>
      <c r="AG185" s="2"/>
    </row>
    <row r="186" spans="1:33" x14ac:dyDescent="0.2">
      <c r="A186" s="35">
        <f>'pm_2018.dat'!A250</f>
        <v>1989</v>
      </c>
      <c r="B186" t="s">
        <v>205</v>
      </c>
      <c r="C186" s="2">
        <f>'pm_2018.dat'!B250</f>
        <v>1.5641812000000001E-2</v>
      </c>
      <c r="D186" s="2" t="s">
        <v>205</v>
      </c>
      <c r="E186" s="2">
        <f>'pm_2018.dat'!C250</f>
        <v>9.1536768000000004E-2</v>
      </c>
      <c r="F186" s="2" t="s">
        <v>205</v>
      </c>
      <c r="G186" s="2">
        <f>'pm_2018.dat'!D250</f>
        <v>0.176704531</v>
      </c>
      <c r="H186" s="2" t="s">
        <v>205</v>
      </c>
      <c r="I186" s="2">
        <f>'pm_2018.dat'!E250</f>
        <v>0.363214382</v>
      </c>
      <c r="J186" s="2" t="s">
        <v>205</v>
      </c>
      <c r="K186" s="2">
        <f>'pm_2018.dat'!F250</f>
        <v>0.43188785000000002</v>
      </c>
      <c r="L186" s="2" t="s">
        <v>205</v>
      </c>
      <c r="M186" s="2">
        <f>'pm_2018.dat'!G250</f>
        <v>0.51439629799999997</v>
      </c>
      <c r="N186" s="2" t="s">
        <v>205</v>
      </c>
      <c r="O186" s="2">
        <f>'pm_2018.dat'!H250</f>
        <v>0.61653639299999996</v>
      </c>
      <c r="P186" s="2" t="s">
        <v>205</v>
      </c>
      <c r="Q186" s="2">
        <f>'pm_2018.dat'!I250</f>
        <v>0.65458978099999998</v>
      </c>
      <c r="R186" s="2" t="s">
        <v>205</v>
      </c>
      <c r="S186" s="2">
        <f>'pm_2018.dat'!J250</f>
        <v>0.89435365</v>
      </c>
      <c r="T186" s="2" t="s">
        <v>205</v>
      </c>
      <c r="U186" s="2">
        <f>'pm_2018.dat'!K250</f>
        <v>0.88873956200000004</v>
      </c>
      <c r="V186" s="2" t="s">
        <v>205</v>
      </c>
      <c r="W186" s="2">
        <f>'pm_2018.dat'!L250</f>
        <v>1.0056713820000001</v>
      </c>
      <c r="X186" s="2" t="s">
        <v>205</v>
      </c>
      <c r="Y186" s="2">
        <f>'pm_2018.dat'!M250</f>
        <v>1.026515557</v>
      </c>
      <c r="Z186" s="2" t="s">
        <v>205</v>
      </c>
      <c r="AA186" s="2">
        <f>'pm_2018.dat'!N250</f>
        <v>1.0687477249999999</v>
      </c>
      <c r="AB186" s="2" t="s">
        <v>205</v>
      </c>
      <c r="AC186" s="2">
        <f>'pm_2018.dat'!O250</f>
        <v>1.1178371739999999</v>
      </c>
      <c r="AD186" s="2" t="s">
        <v>205</v>
      </c>
      <c r="AE186" s="2">
        <f>'pm_2018.dat'!P250</f>
        <v>1.132818272</v>
      </c>
      <c r="AF186" s="2" t="s">
        <v>206</v>
      </c>
      <c r="AG186" s="2"/>
    </row>
    <row r="187" spans="1:33" x14ac:dyDescent="0.2">
      <c r="A187" s="35">
        <f>'pm_2018.dat'!A251</f>
        <v>1990</v>
      </c>
      <c r="B187" t="s">
        <v>205</v>
      </c>
      <c r="C187" s="2">
        <f>'pm_2018.dat'!B251</f>
        <v>1.2647960999999999E-2</v>
      </c>
      <c r="D187" s="2" t="s">
        <v>205</v>
      </c>
      <c r="E187" s="2">
        <f>'pm_2018.dat'!C251</f>
        <v>0.102228442</v>
      </c>
      <c r="F187" s="2" t="s">
        <v>205</v>
      </c>
      <c r="G187" s="2">
        <f>'pm_2018.dat'!D251</f>
        <v>0.15954771000000001</v>
      </c>
      <c r="H187" s="2" t="s">
        <v>205</v>
      </c>
      <c r="I187" s="2">
        <f>'pm_2018.dat'!E251</f>
        <v>0.38513388999999998</v>
      </c>
      <c r="J187" s="2" t="s">
        <v>205</v>
      </c>
      <c r="K187" s="2">
        <f>'pm_2018.dat'!F251</f>
        <v>0.50305771200000005</v>
      </c>
      <c r="L187" s="2" t="s">
        <v>205</v>
      </c>
      <c r="M187" s="2">
        <f>'pm_2018.dat'!G251</f>
        <v>0.56847650500000002</v>
      </c>
      <c r="N187" s="2" t="s">
        <v>205</v>
      </c>
      <c r="O187" s="2">
        <f>'pm_2018.dat'!H251</f>
        <v>0.60532171599999995</v>
      </c>
      <c r="P187" s="2" t="s">
        <v>205</v>
      </c>
      <c r="Q187" s="2">
        <f>'pm_2018.dat'!I251</f>
        <v>0.71355565300000001</v>
      </c>
      <c r="R187" s="2" t="s">
        <v>205</v>
      </c>
      <c r="S187" s="2">
        <f>'pm_2018.dat'!J251</f>
        <v>0.77566952700000003</v>
      </c>
      <c r="T187" s="2" t="s">
        <v>205</v>
      </c>
      <c r="U187" s="2">
        <f>'pm_2018.dat'!K251</f>
        <v>1.0241967359999999</v>
      </c>
      <c r="V187" s="2" t="s">
        <v>205</v>
      </c>
      <c r="W187" s="2">
        <f>'pm_2018.dat'!L251</f>
        <v>1.03845261</v>
      </c>
      <c r="X187" s="2" t="s">
        <v>205</v>
      </c>
      <c r="Y187" s="2">
        <f>'pm_2018.dat'!M251</f>
        <v>1.088294635</v>
      </c>
      <c r="Z187" s="2" t="s">
        <v>205</v>
      </c>
      <c r="AA187" s="2">
        <f>'pm_2018.dat'!N251</f>
        <v>1.018571313</v>
      </c>
      <c r="AB187" s="2" t="s">
        <v>205</v>
      </c>
      <c r="AC187" s="2">
        <f>'pm_2018.dat'!O251</f>
        <v>1.205001789</v>
      </c>
      <c r="AD187" s="2" t="s">
        <v>205</v>
      </c>
      <c r="AE187" s="2">
        <f>'pm_2018.dat'!P251</f>
        <v>1.270606541</v>
      </c>
      <c r="AF187" s="2" t="s">
        <v>206</v>
      </c>
      <c r="AG187" s="2"/>
    </row>
    <row r="188" spans="1:33" x14ac:dyDescent="0.2">
      <c r="A188" s="35">
        <f>'pm_2018.dat'!A252</f>
        <v>1991</v>
      </c>
      <c r="B188" t="s">
        <v>205</v>
      </c>
      <c r="C188" s="2">
        <f>'pm_2018.dat'!B252</f>
        <v>1.9444449999999999E-2</v>
      </c>
      <c r="D188" s="2" t="s">
        <v>205</v>
      </c>
      <c r="E188" s="2">
        <f>'pm_2018.dat'!C252</f>
        <v>0.108252507</v>
      </c>
      <c r="F188" s="2" t="s">
        <v>205</v>
      </c>
      <c r="G188" s="2">
        <f>'pm_2018.dat'!D252</f>
        <v>0.15646185500000001</v>
      </c>
      <c r="H188" s="2" t="s">
        <v>205</v>
      </c>
      <c r="I188" s="2">
        <f>'pm_2018.dat'!E252</f>
        <v>0.37138569100000002</v>
      </c>
      <c r="J188" s="2" t="s">
        <v>205</v>
      </c>
      <c r="K188" s="2">
        <f>'pm_2018.dat'!F252</f>
        <v>0.49215790399999998</v>
      </c>
      <c r="L188" s="2" t="s">
        <v>205</v>
      </c>
      <c r="M188" s="2">
        <f>'pm_2018.dat'!G252</f>
        <v>0.58122786299999996</v>
      </c>
      <c r="N188" s="2" t="s">
        <v>205</v>
      </c>
      <c r="O188" s="2">
        <f>'pm_2018.dat'!H252</f>
        <v>0.68887962800000002</v>
      </c>
      <c r="P188" s="2" t="s">
        <v>205</v>
      </c>
      <c r="Q188" s="2">
        <f>'pm_2018.dat'!I252</f>
        <v>0.73117509599999997</v>
      </c>
      <c r="R188" s="2" t="s">
        <v>205</v>
      </c>
      <c r="S188" s="2">
        <f>'pm_2018.dat'!J252</f>
        <v>0.85866907999999997</v>
      </c>
      <c r="T188" s="2" t="s">
        <v>205</v>
      </c>
      <c r="U188" s="2">
        <f>'pm_2018.dat'!K252</f>
        <v>0.88980142100000004</v>
      </c>
      <c r="V188" s="2" t="s">
        <v>205</v>
      </c>
      <c r="W188" s="2">
        <f>'pm_2018.dat'!L252</f>
        <v>1.0552102860000001</v>
      </c>
      <c r="X188" s="2" t="s">
        <v>205</v>
      </c>
      <c r="Y188" s="2">
        <f>'pm_2018.dat'!M252</f>
        <v>1.145457672</v>
      </c>
      <c r="Z188" s="2" t="s">
        <v>205</v>
      </c>
      <c r="AA188" s="2">
        <f>'pm_2018.dat'!N252</f>
        <v>1.215588093</v>
      </c>
      <c r="AB188" s="2" t="s">
        <v>205</v>
      </c>
      <c r="AC188" s="2">
        <f>'pm_2018.dat'!O252</f>
        <v>1.3250515599999999</v>
      </c>
      <c r="AD188" s="2" t="s">
        <v>205</v>
      </c>
      <c r="AE188" s="2">
        <f>'pm_2018.dat'!P252</f>
        <v>1.8161492290000001</v>
      </c>
      <c r="AF188" s="2" t="s">
        <v>206</v>
      </c>
      <c r="AG188" s="2"/>
    </row>
    <row r="189" spans="1:33" x14ac:dyDescent="0.2">
      <c r="A189" s="35">
        <f>'pm_2018.dat'!A253</f>
        <v>1992</v>
      </c>
      <c r="B189" t="s">
        <v>205</v>
      </c>
      <c r="C189" s="2">
        <f>'pm_2018.dat'!B253</f>
        <v>1.4178377000000001E-2</v>
      </c>
      <c r="D189" s="2" t="s">
        <v>205</v>
      </c>
      <c r="E189" s="2">
        <f>'pm_2018.dat'!C253</f>
        <v>0.11345733</v>
      </c>
      <c r="F189" s="2" t="s">
        <v>205</v>
      </c>
      <c r="G189" s="2">
        <f>'pm_2018.dat'!D253</f>
        <v>0.28411560699999999</v>
      </c>
      <c r="H189" s="2" t="s">
        <v>205</v>
      </c>
      <c r="I189" s="2">
        <f>'pm_2018.dat'!E253</f>
        <v>0.38451004700000002</v>
      </c>
      <c r="J189" s="2" t="s">
        <v>205</v>
      </c>
      <c r="K189" s="2">
        <f>'pm_2018.dat'!F253</f>
        <v>0.54977955700000003</v>
      </c>
      <c r="L189" s="2" t="s">
        <v>205</v>
      </c>
      <c r="M189" s="2">
        <f>'pm_2018.dat'!G253</f>
        <v>0.64660427399999998</v>
      </c>
      <c r="N189" s="2" t="s">
        <v>205</v>
      </c>
      <c r="O189" s="2">
        <f>'pm_2018.dat'!H253</f>
        <v>0.78377771200000002</v>
      </c>
      <c r="P189" s="2" t="s">
        <v>205</v>
      </c>
      <c r="Q189" s="2">
        <f>'pm_2018.dat'!I253</f>
        <v>0.82833832600000001</v>
      </c>
      <c r="R189" s="2" t="s">
        <v>205</v>
      </c>
      <c r="S189" s="2">
        <f>'pm_2018.dat'!J253</f>
        <v>0.88033483400000001</v>
      </c>
      <c r="T189" s="2" t="s">
        <v>205</v>
      </c>
      <c r="U189" s="2">
        <f>'pm_2018.dat'!K253</f>
        <v>0.96400227599999999</v>
      </c>
      <c r="V189" s="2" t="s">
        <v>205</v>
      </c>
      <c r="W189" s="2">
        <f>'pm_2018.dat'!L253</f>
        <v>1.067007408</v>
      </c>
      <c r="X189" s="2" t="s">
        <v>205</v>
      </c>
      <c r="Y189" s="2">
        <f>'pm_2018.dat'!M253</f>
        <v>1.2000335609999999</v>
      </c>
      <c r="Z189" s="2" t="s">
        <v>205</v>
      </c>
      <c r="AA189" s="2">
        <f>'pm_2018.dat'!N253</f>
        <v>1.300591383</v>
      </c>
      <c r="AB189" s="2" t="s">
        <v>205</v>
      </c>
      <c r="AC189" s="2">
        <f>'pm_2018.dat'!O253</f>
        <v>1.278803243</v>
      </c>
      <c r="AD189" s="2" t="s">
        <v>205</v>
      </c>
      <c r="AE189" s="2">
        <f>'pm_2018.dat'!P253</f>
        <v>1.247820486</v>
      </c>
      <c r="AF189" s="2" t="s">
        <v>206</v>
      </c>
      <c r="AG189" s="2"/>
    </row>
    <row r="190" spans="1:33" x14ac:dyDescent="0.2">
      <c r="A190" s="35">
        <f>'pm_2018.dat'!A254</f>
        <v>1993</v>
      </c>
      <c r="B190" t="s">
        <v>205</v>
      </c>
      <c r="C190" s="2">
        <f>'pm_2018.dat'!B254</f>
        <v>1.181974E-2</v>
      </c>
      <c r="D190" s="2" t="s">
        <v>205</v>
      </c>
      <c r="E190" s="2">
        <f>'pm_2018.dat'!C254</f>
        <v>7.2052891999999993E-2</v>
      </c>
      <c r="F190" s="2" t="s">
        <v>205</v>
      </c>
      <c r="G190" s="2">
        <f>'pm_2018.dat'!D254</f>
        <v>0.32259984200000003</v>
      </c>
      <c r="H190" s="2" t="s">
        <v>205</v>
      </c>
      <c r="I190" s="2">
        <f>'pm_2018.dat'!E254</f>
        <v>0.44783809899999999</v>
      </c>
      <c r="J190" s="2" t="s">
        <v>205</v>
      </c>
      <c r="K190" s="2">
        <f>'pm_2018.dat'!F254</f>
        <v>0.49299942000000002</v>
      </c>
      <c r="L190" s="2" t="s">
        <v>205</v>
      </c>
      <c r="M190" s="2">
        <f>'pm_2018.dat'!G254</f>
        <v>0.53961715200000004</v>
      </c>
      <c r="N190" s="2" t="s">
        <v>205</v>
      </c>
      <c r="O190" s="2">
        <f>'pm_2018.dat'!H254</f>
        <v>0.64394592100000003</v>
      </c>
      <c r="P190" s="2" t="s">
        <v>205</v>
      </c>
      <c r="Q190" s="2">
        <f>'pm_2018.dat'!I254</f>
        <v>0.777729118</v>
      </c>
      <c r="R190" s="2" t="s">
        <v>205</v>
      </c>
      <c r="S190" s="2">
        <f>'pm_2018.dat'!J254</f>
        <v>0.96294252599999997</v>
      </c>
      <c r="T190" s="2" t="s">
        <v>205</v>
      </c>
      <c r="U190" s="2">
        <f>'pm_2018.dat'!K254</f>
        <v>1.0168811710000001</v>
      </c>
      <c r="V190" s="2" t="s">
        <v>205</v>
      </c>
      <c r="W190" s="2">
        <f>'pm_2018.dat'!L254</f>
        <v>1.1298136889999999</v>
      </c>
      <c r="X190" s="2" t="s">
        <v>205</v>
      </c>
      <c r="Y190" s="2">
        <f>'pm_2018.dat'!M254</f>
        <v>1.2348227000000001</v>
      </c>
      <c r="Z190" s="2" t="s">
        <v>205</v>
      </c>
      <c r="AA190" s="2">
        <f>'pm_2018.dat'!N254</f>
        <v>1.341550225</v>
      </c>
      <c r="AB190" s="2" t="s">
        <v>205</v>
      </c>
      <c r="AC190" s="2">
        <f>'pm_2018.dat'!O254</f>
        <v>1.4926961219999999</v>
      </c>
      <c r="AD190" s="2" t="s">
        <v>205</v>
      </c>
      <c r="AE190" s="2">
        <f>'pm_2018.dat'!P254</f>
        <v>1.597307955</v>
      </c>
      <c r="AF190" s="2" t="s">
        <v>206</v>
      </c>
      <c r="AG190" s="2"/>
    </row>
    <row r="191" spans="1:33" x14ac:dyDescent="0.2">
      <c r="A191" s="35">
        <f>'pm_2018.dat'!A255</f>
        <v>1994</v>
      </c>
      <c r="B191" t="s">
        <v>205</v>
      </c>
      <c r="C191" s="2">
        <f>'pm_2018.dat'!B255</f>
        <v>1.4690312000000001E-2</v>
      </c>
      <c r="D191" s="2" t="s">
        <v>205</v>
      </c>
      <c r="E191" s="2">
        <f>'pm_2018.dat'!C255</f>
        <v>8.6165247E-2</v>
      </c>
      <c r="F191" s="2" t="s">
        <v>205</v>
      </c>
      <c r="G191" s="2">
        <f>'pm_2018.dat'!D255</f>
        <v>0.24209718199999999</v>
      </c>
      <c r="H191" s="2" t="s">
        <v>205</v>
      </c>
      <c r="I191" s="2">
        <f>'pm_2018.dat'!E255</f>
        <v>0.47871877000000002</v>
      </c>
      <c r="J191" s="2" t="s">
        <v>205</v>
      </c>
      <c r="K191" s="2">
        <f>'pm_2018.dat'!F255</f>
        <v>0.57017401700000003</v>
      </c>
      <c r="L191" s="2" t="s">
        <v>205</v>
      </c>
      <c r="M191" s="2">
        <f>'pm_2018.dat'!G255</f>
        <v>0.63039849100000001</v>
      </c>
      <c r="N191" s="2" t="s">
        <v>205</v>
      </c>
      <c r="O191" s="2">
        <f>'pm_2018.dat'!H255</f>
        <v>0.70696063200000003</v>
      </c>
      <c r="P191" s="2" t="s">
        <v>205</v>
      </c>
      <c r="Q191" s="2">
        <f>'pm_2018.dat'!I255</f>
        <v>0.943517669</v>
      </c>
      <c r="R191" s="2" t="s">
        <v>205</v>
      </c>
      <c r="S191" s="2">
        <f>'pm_2018.dat'!J255</f>
        <v>1.120632495</v>
      </c>
      <c r="T191" s="2" t="s">
        <v>205</v>
      </c>
      <c r="U191" s="2">
        <f>'pm_2018.dat'!K255</f>
        <v>1.074950268</v>
      </c>
      <c r="V191" s="2" t="s">
        <v>205</v>
      </c>
      <c r="W191" s="2">
        <f>'pm_2018.dat'!L255</f>
        <v>1.151910529</v>
      </c>
      <c r="X191" s="2" t="s">
        <v>205</v>
      </c>
      <c r="Y191" s="2">
        <f>'pm_2018.dat'!M255</f>
        <v>1.277381101</v>
      </c>
      <c r="Z191" s="2" t="s">
        <v>205</v>
      </c>
      <c r="AA191" s="2">
        <f>'pm_2018.dat'!N255</f>
        <v>1.3369846620000001</v>
      </c>
      <c r="AB191" s="2" t="s">
        <v>205</v>
      </c>
      <c r="AC191" s="2">
        <f>'pm_2018.dat'!O255</f>
        <v>1.421991783</v>
      </c>
      <c r="AD191" s="2" t="s">
        <v>205</v>
      </c>
      <c r="AE191" s="2">
        <f>'pm_2018.dat'!P255</f>
        <v>1.500662578</v>
      </c>
      <c r="AF191" s="2" t="s">
        <v>206</v>
      </c>
      <c r="AG191" s="2"/>
    </row>
    <row r="192" spans="1:33" x14ac:dyDescent="0.2">
      <c r="A192" s="35">
        <f>'pm_2018.dat'!A256</f>
        <v>1995</v>
      </c>
      <c r="B192" t="s">
        <v>205</v>
      </c>
      <c r="C192" s="2">
        <f>'pm_2018.dat'!B256</f>
        <v>1.2636420000000001E-2</v>
      </c>
      <c r="D192" s="2" t="s">
        <v>205</v>
      </c>
      <c r="E192" s="2">
        <f>'pm_2018.dat'!C256</f>
        <v>8.8343474000000005E-2</v>
      </c>
      <c r="F192" s="2" t="s">
        <v>205</v>
      </c>
      <c r="G192" s="2">
        <f>'pm_2018.dat'!D256</f>
        <v>0.170425206</v>
      </c>
      <c r="H192" s="2" t="s">
        <v>205</v>
      </c>
      <c r="I192" s="2">
        <f>'pm_2018.dat'!E256</f>
        <v>0.37104027899999997</v>
      </c>
      <c r="J192" s="2" t="s">
        <v>205</v>
      </c>
      <c r="K192" s="2">
        <f>'pm_2018.dat'!F256</f>
        <v>0.47444901900000003</v>
      </c>
      <c r="L192" s="2" t="s">
        <v>205</v>
      </c>
      <c r="M192" s="2">
        <f>'pm_2018.dat'!G256</f>
        <v>0.62725204599999995</v>
      </c>
      <c r="N192" s="2" t="s">
        <v>205</v>
      </c>
      <c r="O192" s="2">
        <f>'pm_2018.dat'!H256</f>
        <v>0.65245372899999998</v>
      </c>
      <c r="P192" s="2" t="s">
        <v>205</v>
      </c>
      <c r="Q192" s="2">
        <f>'pm_2018.dat'!I256</f>
        <v>0.78389145800000004</v>
      </c>
      <c r="R192" s="2" t="s">
        <v>205</v>
      </c>
      <c r="S192" s="2">
        <f>'pm_2018.dat'!J256</f>
        <v>0.89953074600000005</v>
      </c>
      <c r="T192" s="2" t="s">
        <v>205</v>
      </c>
      <c r="U192" s="2">
        <f>'pm_2018.dat'!K256</f>
        <v>1.099486156</v>
      </c>
      <c r="V192" s="2" t="s">
        <v>205</v>
      </c>
      <c r="W192" s="2">
        <f>'pm_2018.dat'!L256</f>
        <v>1.0447122680000001</v>
      </c>
      <c r="X192" s="2" t="s">
        <v>205</v>
      </c>
      <c r="Y192" s="2">
        <f>'pm_2018.dat'!M256</f>
        <v>1.22146508</v>
      </c>
      <c r="Z192" s="2" t="s">
        <v>205</v>
      </c>
      <c r="AA192" s="2">
        <f>'pm_2018.dat'!N256</f>
        <v>1.220370972</v>
      </c>
      <c r="AB192" s="2" t="s">
        <v>205</v>
      </c>
      <c r="AC192" s="2">
        <f>'pm_2018.dat'!O256</f>
        <v>1.3382406790000001</v>
      </c>
      <c r="AD192" s="2" t="s">
        <v>205</v>
      </c>
      <c r="AE192" s="2">
        <f>'pm_2018.dat'!P256</f>
        <v>1.544376132</v>
      </c>
      <c r="AF192" s="2" t="s">
        <v>206</v>
      </c>
      <c r="AG192" s="2"/>
    </row>
    <row r="193" spans="1:33" x14ac:dyDescent="0.2">
      <c r="A193" s="35">
        <f>'pm_2018.dat'!A257</f>
        <v>1996</v>
      </c>
      <c r="B193" t="s">
        <v>205</v>
      </c>
      <c r="C193" s="2">
        <f>'pm_2018.dat'!B257</f>
        <v>1.675515E-2</v>
      </c>
      <c r="D193" s="2" t="s">
        <v>205</v>
      </c>
      <c r="E193" s="2">
        <f>'pm_2018.dat'!C257</f>
        <v>8.0521230999999999E-2</v>
      </c>
      <c r="F193" s="2" t="s">
        <v>205</v>
      </c>
      <c r="G193" s="2">
        <f>'pm_2018.dat'!D257</f>
        <v>0.15369444199999999</v>
      </c>
      <c r="H193" s="2" t="s">
        <v>205</v>
      </c>
      <c r="I193" s="2">
        <f>'pm_2018.dat'!E257</f>
        <v>0.32678433299999998</v>
      </c>
      <c r="J193" s="2" t="s">
        <v>205</v>
      </c>
      <c r="K193" s="2">
        <f>'pm_2018.dat'!F257</f>
        <v>0.49621199500000002</v>
      </c>
      <c r="L193" s="2" t="s">
        <v>205</v>
      </c>
      <c r="M193" s="2">
        <f>'pm_2018.dat'!G257</f>
        <v>0.57599259700000005</v>
      </c>
      <c r="N193" s="2" t="s">
        <v>205</v>
      </c>
      <c r="O193" s="2">
        <f>'pm_2018.dat'!H257</f>
        <v>0.69648516100000002</v>
      </c>
      <c r="P193" s="2" t="s">
        <v>205</v>
      </c>
      <c r="Q193" s="2">
        <f>'pm_2018.dat'!I257</f>
        <v>0.77883640499999995</v>
      </c>
      <c r="R193" s="2" t="s">
        <v>205</v>
      </c>
      <c r="S193" s="2">
        <f>'pm_2018.dat'!J257</f>
        <v>0.93887296499999995</v>
      </c>
      <c r="T193" s="2" t="s">
        <v>205</v>
      </c>
      <c r="U193" s="2">
        <f>'pm_2018.dat'!K257</f>
        <v>1.020987554</v>
      </c>
      <c r="V193" s="2" t="s">
        <v>205</v>
      </c>
      <c r="W193" s="2">
        <f>'pm_2018.dat'!L257</f>
        <v>1.2713977059999999</v>
      </c>
      <c r="X193" s="2" t="s">
        <v>205</v>
      </c>
      <c r="Y193" s="2">
        <f>'pm_2018.dat'!M257</f>
        <v>1.377276768</v>
      </c>
      <c r="Z193" s="2" t="s">
        <v>205</v>
      </c>
      <c r="AA193" s="2">
        <f>'pm_2018.dat'!N257</f>
        <v>1.414034977</v>
      </c>
      <c r="AB193" s="2" t="s">
        <v>205</v>
      </c>
      <c r="AC193" s="2">
        <f>'pm_2018.dat'!O257</f>
        <v>1.549745135</v>
      </c>
      <c r="AD193" s="2" t="s">
        <v>205</v>
      </c>
      <c r="AE193" s="2">
        <f>'pm_2018.dat'!P257</f>
        <v>1.6375945430000001</v>
      </c>
      <c r="AF193" s="2" t="s">
        <v>206</v>
      </c>
      <c r="AG193" s="2"/>
    </row>
    <row r="194" spans="1:33" x14ac:dyDescent="0.2">
      <c r="A194" s="35">
        <f>'pm_2018.dat'!A258</f>
        <v>1997</v>
      </c>
      <c r="B194" t="s">
        <v>205</v>
      </c>
      <c r="C194" s="2">
        <f>'pm_2018.dat'!B258</f>
        <v>1.6234994999999999E-2</v>
      </c>
      <c r="D194" s="2" t="s">
        <v>205</v>
      </c>
      <c r="E194" s="2">
        <f>'pm_2018.dat'!C258</f>
        <v>5.3126079E-2</v>
      </c>
      <c r="F194" s="2" t="s">
        <v>205</v>
      </c>
      <c r="G194" s="2">
        <f>'pm_2018.dat'!D258</f>
        <v>0.23730220199999999</v>
      </c>
      <c r="H194" s="2" t="s">
        <v>205</v>
      </c>
      <c r="I194" s="2">
        <f>'pm_2018.dat'!E258</f>
        <v>0.337008535</v>
      </c>
      <c r="J194" s="2" t="s">
        <v>205</v>
      </c>
      <c r="K194" s="2">
        <f>'pm_2018.dat'!F258</f>
        <v>0.40622533100000002</v>
      </c>
      <c r="L194" s="2" t="s">
        <v>205</v>
      </c>
      <c r="M194" s="2">
        <f>'pm_2018.dat'!G258</f>
        <v>0.53666327899999999</v>
      </c>
      <c r="N194" s="2" t="s">
        <v>205</v>
      </c>
      <c r="O194" s="2">
        <f>'pm_2018.dat'!H258</f>
        <v>0.67744917199999999</v>
      </c>
      <c r="P194" s="2" t="s">
        <v>205</v>
      </c>
      <c r="Q194" s="2">
        <f>'pm_2018.dat'!I258</f>
        <v>0.76944828099999996</v>
      </c>
      <c r="R194" s="2" t="s">
        <v>205</v>
      </c>
      <c r="S194" s="2">
        <f>'pm_2018.dat'!J258</f>
        <v>0.93744950800000004</v>
      </c>
      <c r="T194" s="2" t="s">
        <v>205</v>
      </c>
      <c r="U194" s="2">
        <f>'pm_2018.dat'!K258</f>
        <v>1.013007556</v>
      </c>
      <c r="V194" s="2" t="s">
        <v>205</v>
      </c>
      <c r="W194" s="2">
        <f>'pm_2018.dat'!L258</f>
        <v>1.122740689</v>
      </c>
      <c r="X194" s="2" t="s">
        <v>205</v>
      </c>
      <c r="Y194" s="2">
        <f>'pm_2018.dat'!M258</f>
        <v>1.269260611</v>
      </c>
      <c r="Z194" s="2" t="s">
        <v>205</v>
      </c>
      <c r="AA194" s="2">
        <f>'pm_2018.dat'!N258</f>
        <v>1.226747727</v>
      </c>
      <c r="AB194" s="2" t="s">
        <v>205</v>
      </c>
      <c r="AC194" s="2">
        <f>'pm_2018.dat'!O258</f>
        <v>1.4621277180000001</v>
      </c>
      <c r="AD194" s="2" t="s">
        <v>205</v>
      </c>
      <c r="AE194" s="2">
        <f>'pm_2018.dat'!P258</f>
        <v>1.569379946</v>
      </c>
      <c r="AF194" s="2" t="s">
        <v>206</v>
      </c>
      <c r="AG194" s="2"/>
    </row>
    <row r="195" spans="1:33" x14ac:dyDescent="0.2">
      <c r="A195" s="35">
        <f>'pm_2018.dat'!A259</f>
        <v>1998</v>
      </c>
      <c r="B195" t="s">
        <v>205</v>
      </c>
      <c r="C195" s="2">
        <f>'pm_2018.dat'!B259</f>
        <v>1.6341089999999999E-2</v>
      </c>
      <c r="D195" s="2" t="s">
        <v>205</v>
      </c>
      <c r="E195" s="2">
        <f>'pm_2018.dat'!C259</f>
        <v>6.9673230000000003E-2</v>
      </c>
      <c r="F195" s="2" t="s">
        <v>205</v>
      </c>
      <c r="G195" s="2">
        <f>'pm_2018.dat'!D259</f>
        <v>0.18395847000000001</v>
      </c>
      <c r="H195" s="2" t="s">
        <v>205</v>
      </c>
      <c r="I195" s="2">
        <f>'pm_2018.dat'!E259</f>
        <v>0.34345705199999998</v>
      </c>
      <c r="J195" s="2" t="s">
        <v>205</v>
      </c>
      <c r="K195" s="2">
        <f>'pm_2018.dat'!F259</f>
        <v>0.46732517299999998</v>
      </c>
      <c r="L195" s="2" t="s">
        <v>205</v>
      </c>
      <c r="M195" s="2">
        <f>'pm_2018.dat'!G259</f>
        <v>0.50878899799999999</v>
      </c>
      <c r="N195" s="2" t="s">
        <v>205</v>
      </c>
      <c r="O195" s="2">
        <f>'pm_2018.dat'!H259</f>
        <v>0.65969929699999996</v>
      </c>
      <c r="P195" s="2" t="s">
        <v>205</v>
      </c>
      <c r="Q195" s="2">
        <f>'pm_2018.dat'!I259</f>
        <v>0.804256054</v>
      </c>
      <c r="R195" s="2" t="s">
        <v>205</v>
      </c>
      <c r="S195" s="2">
        <f>'pm_2018.dat'!J259</f>
        <v>0.89410427400000003</v>
      </c>
      <c r="T195" s="2" t="s">
        <v>205</v>
      </c>
      <c r="U195" s="2">
        <f>'pm_2018.dat'!K259</f>
        <v>0.95763215099999999</v>
      </c>
      <c r="V195" s="2" t="s">
        <v>205</v>
      </c>
      <c r="W195" s="2">
        <f>'pm_2018.dat'!L259</f>
        <v>1.057476431</v>
      </c>
      <c r="X195" s="2" t="s">
        <v>205</v>
      </c>
      <c r="Y195" s="2">
        <f>'pm_2018.dat'!M259</f>
        <v>1.3475576579999999</v>
      </c>
      <c r="Z195" s="2" t="s">
        <v>205</v>
      </c>
      <c r="AA195" s="2">
        <f>'pm_2018.dat'!N259</f>
        <v>1.345390004</v>
      </c>
      <c r="AB195" s="2" t="s">
        <v>205</v>
      </c>
      <c r="AC195" s="2">
        <f>'pm_2018.dat'!O259</f>
        <v>1.7638678400000001</v>
      </c>
      <c r="AD195" s="2" t="s">
        <v>205</v>
      </c>
      <c r="AE195" s="2">
        <f>'pm_2018.dat'!P259</f>
        <v>1.8096213370000001</v>
      </c>
      <c r="AF195" s="2" t="s">
        <v>206</v>
      </c>
      <c r="AG195" s="2"/>
    </row>
    <row r="196" spans="1:33" x14ac:dyDescent="0.2">
      <c r="A196" s="35">
        <f>'pm_2018.dat'!A260</f>
        <v>1999</v>
      </c>
      <c r="B196" t="s">
        <v>205</v>
      </c>
      <c r="C196" s="2">
        <f>'pm_2018.dat'!B260</f>
        <v>1.4215979E-2</v>
      </c>
      <c r="D196" s="2" t="s">
        <v>205</v>
      </c>
      <c r="E196" s="2">
        <f>'pm_2018.dat'!C260</f>
        <v>7.9683910999999996E-2</v>
      </c>
      <c r="F196" s="2" t="s">
        <v>205</v>
      </c>
      <c r="G196" s="2">
        <f>'pm_2018.dat'!D260</f>
        <v>0.21606193400000001</v>
      </c>
      <c r="H196" s="2" t="s">
        <v>205</v>
      </c>
      <c r="I196" s="2">
        <f>'pm_2018.dat'!E260</f>
        <v>0.35377877099999999</v>
      </c>
      <c r="J196" s="2" t="s">
        <v>205</v>
      </c>
      <c r="K196" s="2">
        <f>'pm_2018.dat'!F260</f>
        <v>0.416892653</v>
      </c>
      <c r="L196" s="2" t="s">
        <v>205</v>
      </c>
      <c r="M196" s="2">
        <f>'pm_2018.dat'!G260</f>
        <v>0.55748681700000002</v>
      </c>
      <c r="N196" s="2" t="s">
        <v>205</v>
      </c>
      <c r="O196" s="2">
        <f>'pm_2018.dat'!H260</f>
        <v>0.63106169099999998</v>
      </c>
      <c r="P196" s="2" t="s">
        <v>205</v>
      </c>
      <c r="Q196" s="2">
        <f>'pm_2018.dat'!I260</f>
        <v>0.76167368800000002</v>
      </c>
      <c r="R196" s="2" t="s">
        <v>205</v>
      </c>
      <c r="S196" s="2">
        <f>'pm_2018.dat'!J260</f>
        <v>0.96140819899999996</v>
      </c>
      <c r="T196" s="2" t="s">
        <v>205</v>
      </c>
      <c r="U196" s="2">
        <f>'pm_2018.dat'!K260</f>
        <v>0.98586187300000006</v>
      </c>
      <c r="V196" s="2" t="s">
        <v>205</v>
      </c>
      <c r="W196" s="2">
        <f>'pm_2018.dat'!L260</f>
        <v>1.0745762160000001</v>
      </c>
      <c r="X196" s="2" t="s">
        <v>205</v>
      </c>
      <c r="Y196" s="2">
        <f>'pm_2018.dat'!M260</f>
        <v>1.1619737290000001</v>
      </c>
      <c r="Z196" s="2" t="s">
        <v>205</v>
      </c>
      <c r="AA196" s="2">
        <f>'pm_2018.dat'!N260</f>
        <v>1.5194072839999999</v>
      </c>
      <c r="AB196" s="2" t="s">
        <v>205</v>
      </c>
      <c r="AC196" s="2">
        <f>'pm_2018.dat'!O260</f>
        <v>1.7251163839999999</v>
      </c>
      <c r="AD196" s="2" t="s">
        <v>205</v>
      </c>
      <c r="AE196" s="2">
        <f>'pm_2018.dat'!P260</f>
        <v>1.868934275</v>
      </c>
      <c r="AF196" s="2" t="s">
        <v>206</v>
      </c>
      <c r="AG196" s="2"/>
    </row>
    <row r="197" spans="1:33" x14ac:dyDescent="0.2">
      <c r="A197" s="35">
        <f>'pm_2018.dat'!A261</f>
        <v>2000</v>
      </c>
      <c r="B197" t="s">
        <v>205</v>
      </c>
      <c r="C197" s="2">
        <f>'pm_2018.dat'!B261</f>
        <v>1.046947E-2</v>
      </c>
      <c r="D197" s="2" t="s">
        <v>205</v>
      </c>
      <c r="E197" s="2">
        <f>'pm_2018.dat'!C261</f>
        <v>6.2744664000000006E-2</v>
      </c>
      <c r="F197" s="2" t="s">
        <v>205</v>
      </c>
      <c r="G197" s="2">
        <f>'pm_2018.dat'!D261</f>
        <v>0.23976942200000001</v>
      </c>
      <c r="H197" s="2" t="s">
        <v>205</v>
      </c>
      <c r="I197" s="2">
        <f>'pm_2018.dat'!E261</f>
        <v>0.37462224700000002</v>
      </c>
      <c r="J197" s="2" t="s">
        <v>205</v>
      </c>
      <c r="K197" s="2">
        <f>'pm_2018.dat'!F261</f>
        <v>0.447404517</v>
      </c>
      <c r="L197" s="2" t="s">
        <v>205</v>
      </c>
      <c r="M197" s="2">
        <f>'pm_2018.dat'!G261</f>
        <v>0.51758806499999999</v>
      </c>
      <c r="N197" s="2" t="s">
        <v>205</v>
      </c>
      <c r="O197" s="2">
        <f>'pm_2018.dat'!H261</f>
        <v>0.64299242199999995</v>
      </c>
      <c r="P197" s="2" t="s">
        <v>205</v>
      </c>
      <c r="Q197" s="2">
        <f>'pm_2018.dat'!I261</f>
        <v>0.701421721</v>
      </c>
      <c r="R197" s="2" t="s">
        <v>205</v>
      </c>
      <c r="S197" s="2">
        <f>'pm_2018.dat'!J261</f>
        <v>0.76949362700000001</v>
      </c>
      <c r="T197" s="2" t="s">
        <v>205</v>
      </c>
      <c r="U197" s="2">
        <f>'pm_2018.dat'!K261</f>
        <v>0.94393050899999997</v>
      </c>
      <c r="V197" s="2" t="s">
        <v>205</v>
      </c>
      <c r="W197" s="2">
        <f>'pm_2018.dat'!L261</f>
        <v>1.1273260000000001</v>
      </c>
      <c r="X197" s="2" t="s">
        <v>205</v>
      </c>
      <c r="Y197" s="2">
        <f>'pm_2018.dat'!M261</f>
        <v>1.1885052270000001</v>
      </c>
      <c r="Z197" s="2" t="s">
        <v>205</v>
      </c>
      <c r="AA197" s="2">
        <f>'pm_2018.dat'!N261</f>
        <v>1.299610672</v>
      </c>
      <c r="AB197" s="2" t="s">
        <v>205</v>
      </c>
      <c r="AC197" s="2">
        <f>'pm_2018.dat'!O261</f>
        <v>1.436332035</v>
      </c>
      <c r="AD197" s="2" t="s">
        <v>205</v>
      </c>
      <c r="AE197" s="2">
        <f>'pm_2018.dat'!P261</f>
        <v>1.8101239680000001</v>
      </c>
      <c r="AF197" s="2" t="s">
        <v>206</v>
      </c>
      <c r="AG197" s="2"/>
    </row>
    <row r="198" spans="1:33" x14ac:dyDescent="0.2">
      <c r="A198" s="35">
        <f>'pm_2018.dat'!A262</f>
        <v>2001</v>
      </c>
      <c r="B198" t="s">
        <v>205</v>
      </c>
      <c r="C198" s="2">
        <f>'pm_2018.dat'!B262</f>
        <v>1.6224849E-2</v>
      </c>
      <c r="D198" s="2" t="s">
        <v>205</v>
      </c>
      <c r="E198" s="2">
        <f>'pm_2018.dat'!C262</f>
        <v>6.8509006999999997E-2</v>
      </c>
      <c r="F198" s="2" t="s">
        <v>205</v>
      </c>
      <c r="G198" s="2">
        <f>'pm_2018.dat'!D262</f>
        <v>0.16557430200000001</v>
      </c>
      <c r="H198" s="2" t="s">
        <v>205</v>
      </c>
      <c r="I198" s="2">
        <f>'pm_2018.dat'!E262</f>
        <v>0.37552668900000002</v>
      </c>
      <c r="J198" s="2" t="s">
        <v>205</v>
      </c>
      <c r="K198" s="2">
        <f>'pm_2018.dat'!F262</f>
        <v>0.50219892200000005</v>
      </c>
      <c r="L198" s="2" t="s">
        <v>205</v>
      </c>
      <c r="M198" s="2">
        <f>'pm_2018.dat'!G262</f>
        <v>0.598478222</v>
      </c>
      <c r="N198" s="2" t="s">
        <v>205</v>
      </c>
      <c r="O198" s="2">
        <f>'pm_2018.dat'!H262</f>
        <v>0.67041333400000003</v>
      </c>
      <c r="P198" s="2" t="s">
        <v>205</v>
      </c>
      <c r="Q198" s="2">
        <f>'pm_2018.dat'!I262</f>
        <v>0.76372211999999995</v>
      </c>
      <c r="R198" s="2" t="s">
        <v>205</v>
      </c>
      <c r="S198" s="2">
        <f>'pm_2018.dat'!J262</f>
        <v>0.85225304300000004</v>
      </c>
      <c r="T198" s="2" t="s">
        <v>205</v>
      </c>
      <c r="U198" s="2">
        <f>'pm_2018.dat'!K262</f>
        <v>0.90565772200000005</v>
      </c>
      <c r="V198" s="2" t="s">
        <v>205</v>
      </c>
      <c r="W198" s="2">
        <f>'pm_2018.dat'!L262</f>
        <v>1.0930609899999999</v>
      </c>
      <c r="X198" s="2" t="s">
        <v>205</v>
      </c>
      <c r="Y198" s="2">
        <f>'pm_2018.dat'!M262</f>
        <v>1.1931162829999999</v>
      </c>
      <c r="Z198" s="2" t="s">
        <v>205</v>
      </c>
      <c r="AA198" s="2">
        <f>'pm_2018.dat'!N262</f>
        <v>1.4021881469999999</v>
      </c>
      <c r="AB198" s="2" t="s">
        <v>205</v>
      </c>
      <c r="AC198" s="2">
        <f>'pm_2018.dat'!O262</f>
        <v>1.3838851190000001</v>
      </c>
      <c r="AD198" s="2" t="s">
        <v>205</v>
      </c>
      <c r="AE198" s="2">
        <f>'pm_2018.dat'!P262</f>
        <v>1.6798106070000001</v>
      </c>
      <c r="AF198" s="2" t="s">
        <v>206</v>
      </c>
      <c r="AG198" s="2"/>
    </row>
    <row r="199" spans="1:33" x14ac:dyDescent="0.2">
      <c r="A199" s="35">
        <f>'pm_2018.dat'!A263</f>
        <v>2002</v>
      </c>
      <c r="B199" t="s">
        <v>205</v>
      </c>
      <c r="C199" s="2">
        <f>'pm_2018.dat'!B263</f>
        <v>1.1467951000000001E-2</v>
      </c>
      <c r="D199" s="2" t="s">
        <v>205</v>
      </c>
      <c r="E199" s="2">
        <f>'pm_2018.dat'!C263</f>
        <v>9.7455911000000006E-2</v>
      </c>
      <c r="F199" s="2" t="s">
        <v>205</v>
      </c>
      <c r="G199" s="2">
        <f>'pm_2018.dat'!D263</f>
        <v>0.256041201</v>
      </c>
      <c r="H199" s="2" t="s">
        <v>205</v>
      </c>
      <c r="I199" s="2">
        <f>'pm_2018.dat'!E263</f>
        <v>0.37866836500000001</v>
      </c>
      <c r="J199" s="2" t="s">
        <v>205</v>
      </c>
      <c r="K199" s="2">
        <f>'pm_2018.dat'!F263</f>
        <v>0.51193629200000002</v>
      </c>
      <c r="L199" s="2" t="s">
        <v>205</v>
      </c>
      <c r="M199" s="2">
        <f>'pm_2018.dat'!G263</f>
        <v>0.63415805999999997</v>
      </c>
      <c r="N199" s="2" t="s">
        <v>205</v>
      </c>
      <c r="O199" s="2">
        <f>'pm_2018.dat'!H263</f>
        <v>0.66269648999999997</v>
      </c>
      <c r="P199" s="2" t="s">
        <v>205</v>
      </c>
      <c r="Q199" s="2">
        <f>'pm_2018.dat'!I263</f>
        <v>0.79832983300000004</v>
      </c>
      <c r="R199" s="2" t="s">
        <v>205</v>
      </c>
      <c r="S199" s="2">
        <f>'pm_2018.dat'!J263</f>
        <v>0.89066262399999996</v>
      </c>
      <c r="T199" s="2" t="s">
        <v>205</v>
      </c>
      <c r="U199" s="2">
        <f>'pm_2018.dat'!K263</f>
        <v>0.92756766599999996</v>
      </c>
      <c r="V199" s="2" t="s">
        <v>205</v>
      </c>
      <c r="W199" s="2">
        <f>'pm_2018.dat'!L263</f>
        <v>0.93867413200000005</v>
      </c>
      <c r="X199" s="2" t="s">
        <v>205</v>
      </c>
      <c r="Y199" s="2">
        <f>'pm_2018.dat'!M263</f>
        <v>1.1002360579999999</v>
      </c>
      <c r="Z199" s="2" t="s">
        <v>205</v>
      </c>
      <c r="AA199" s="2">
        <f>'pm_2018.dat'!N263</f>
        <v>1.195096833</v>
      </c>
      <c r="AB199" s="2" t="s">
        <v>205</v>
      </c>
      <c r="AC199" s="2">
        <f>'pm_2018.dat'!O263</f>
        <v>1.400508004</v>
      </c>
      <c r="AD199" s="2" t="s">
        <v>205</v>
      </c>
      <c r="AE199" s="2">
        <f>'pm_2018.dat'!P263</f>
        <v>1.864319147</v>
      </c>
      <c r="AF199" s="2" t="s">
        <v>206</v>
      </c>
      <c r="AG199" s="2"/>
    </row>
    <row r="200" spans="1:33" x14ac:dyDescent="0.2">
      <c r="A200" s="35">
        <f>'pm_2018.dat'!A264</f>
        <v>2003</v>
      </c>
      <c r="B200" t="s">
        <v>205</v>
      </c>
      <c r="C200" s="2">
        <f>'pm_2018.dat'!B264</f>
        <v>2.0553808999999999E-2</v>
      </c>
      <c r="D200" s="2" t="s">
        <v>205</v>
      </c>
      <c r="E200" s="2">
        <f>'pm_2018.dat'!C264</f>
        <v>0.106301254</v>
      </c>
      <c r="F200" s="2" t="s">
        <v>205</v>
      </c>
      <c r="G200" s="2">
        <f>'pm_2018.dat'!D264</f>
        <v>0.34071357000000002</v>
      </c>
      <c r="H200" s="2" t="s">
        <v>205</v>
      </c>
      <c r="I200" s="2">
        <f>'pm_2018.dat'!E264</f>
        <v>0.43110104500000002</v>
      </c>
      <c r="J200" s="2" t="s">
        <v>205</v>
      </c>
      <c r="K200" s="2">
        <f>'pm_2018.dat'!F264</f>
        <v>0.56762416699999996</v>
      </c>
      <c r="L200" s="2" t="s">
        <v>205</v>
      </c>
      <c r="M200" s="2">
        <f>'pm_2018.dat'!G264</f>
        <v>0.68769901700000002</v>
      </c>
      <c r="N200" s="2" t="s">
        <v>205</v>
      </c>
      <c r="O200" s="2">
        <f>'pm_2018.dat'!H264</f>
        <v>0.74466953800000002</v>
      </c>
      <c r="P200" s="2" t="s">
        <v>205</v>
      </c>
      <c r="Q200" s="2">
        <f>'pm_2018.dat'!I264</f>
        <v>0.84911278300000004</v>
      </c>
      <c r="R200" s="2" t="s">
        <v>205</v>
      </c>
      <c r="S200" s="2">
        <f>'pm_2018.dat'!J264</f>
        <v>0.903518873</v>
      </c>
      <c r="T200" s="2" t="s">
        <v>205</v>
      </c>
      <c r="U200" s="2">
        <f>'pm_2018.dat'!K264</f>
        <v>0.96379372100000005</v>
      </c>
      <c r="V200" s="2" t="s">
        <v>205</v>
      </c>
      <c r="W200" s="2">
        <f>'pm_2018.dat'!L264</f>
        <v>0.96933923399999999</v>
      </c>
      <c r="X200" s="2" t="s">
        <v>205</v>
      </c>
      <c r="Y200" s="2">
        <f>'pm_2018.dat'!M264</f>
        <v>1.0187605129999999</v>
      </c>
      <c r="Z200" s="2" t="s">
        <v>205</v>
      </c>
      <c r="AA200" s="2">
        <f>'pm_2018.dat'!N264</f>
        <v>1.02541601</v>
      </c>
      <c r="AB200" s="2" t="s">
        <v>205</v>
      </c>
      <c r="AC200" s="2">
        <f>'pm_2018.dat'!O264</f>
        <v>1.1195992349999999</v>
      </c>
      <c r="AD200" s="2" t="s">
        <v>205</v>
      </c>
      <c r="AE200" s="2">
        <f>'pm_2018.dat'!P264</f>
        <v>1.1871322019999999</v>
      </c>
      <c r="AF200" s="2" t="s">
        <v>206</v>
      </c>
      <c r="AG200" s="2"/>
    </row>
    <row r="201" spans="1:33" x14ac:dyDescent="0.2">
      <c r="A201" s="35">
        <f>'pm_2018.dat'!A265</f>
        <v>2004</v>
      </c>
      <c r="B201" t="s">
        <v>205</v>
      </c>
      <c r="C201" s="2">
        <f>'pm_2018.dat'!B265</f>
        <v>1.9404380999999998E-2</v>
      </c>
      <c r="D201" s="2" t="s">
        <v>205</v>
      </c>
      <c r="E201" s="2">
        <f>'pm_2018.dat'!C265</f>
        <v>9.9154638000000003E-2</v>
      </c>
      <c r="F201" s="2" t="s">
        <v>205</v>
      </c>
      <c r="G201" s="2">
        <f>'pm_2018.dat'!D265</f>
        <v>0.30512597899999999</v>
      </c>
      <c r="H201" s="2" t="s">
        <v>205</v>
      </c>
      <c r="I201" s="2">
        <f>'pm_2018.dat'!E265</f>
        <v>0.48013074700000002</v>
      </c>
      <c r="J201" s="2" t="s">
        <v>205</v>
      </c>
      <c r="K201" s="2">
        <f>'pm_2018.dat'!F265</f>
        <v>0.55407356600000002</v>
      </c>
      <c r="L201" s="2" t="s">
        <v>205</v>
      </c>
      <c r="M201" s="2">
        <f>'pm_2018.dat'!G265</f>
        <v>0.67639425399999997</v>
      </c>
      <c r="N201" s="2" t="s">
        <v>205</v>
      </c>
      <c r="O201" s="2">
        <f>'pm_2018.dat'!H265</f>
        <v>0.75154427499999998</v>
      </c>
      <c r="P201" s="2" t="s">
        <v>205</v>
      </c>
      <c r="Q201" s="2">
        <f>'pm_2018.dat'!I265</f>
        <v>0.78295904800000005</v>
      </c>
      <c r="R201" s="2" t="s">
        <v>205</v>
      </c>
      <c r="S201" s="2">
        <f>'pm_2018.dat'!J265</f>
        <v>0.93352976899999995</v>
      </c>
      <c r="T201" s="2" t="s">
        <v>205</v>
      </c>
      <c r="U201" s="2">
        <f>'pm_2018.dat'!K265</f>
        <v>0.94087373399999996</v>
      </c>
      <c r="V201" s="2" t="s">
        <v>205</v>
      </c>
      <c r="W201" s="2">
        <f>'pm_2018.dat'!L265</f>
        <v>1.027809789</v>
      </c>
      <c r="X201" s="2" t="s">
        <v>205</v>
      </c>
      <c r="Y201" s="2">
        <f>'pm_2018.dat'!M265</f>
        <v>1.0346643799999999</v>
      </c>
      <c r="Z201" s="2" t="s">
        <v>205</v>
      </c>
      <c r="AA201" s="2">
        <f>'pm_2018.dat'!N265</f>
        <v>1.1074719449999999</v>
      </c>
      <c r="AB201" s="2" t="s">
        <v>205</v>
      </c>
      <c r="AC201" s="2">
        <f>'pm_2018.dat'!O265</f>
        <v>1.320152974</v>
      </c>
      <c r="AD201" s="2" t="s">
        <v>205</v>
      </c>
      <c r="AE201" s="2">
        <f>'pm_2018.dat'!P265</f>
        <v>1.3759132730000001</v>
      </c>
      <c r="AF201" s="2" t="s">
        <v>206</v>
      </c>
      <c r="AG201" s="2"/>
    </row>
    <row r="202" spans="1:33" x14ac:dyDescent="0.2">
      <c r="A202" s="35">
        <f>'pm_2018.dat'!A266</f>
        <v>2005</v>
      </c>
      <c r="B202" t="s">
        <v>205</v>
      </c>
      <c r="C202" s="2">
        <f>'pm_2018.dat'!B266</f>
        <v>1.8445775000000001E-2</v>
      </c>
      <c r="D202" s="2" t="s">
        <v>205</v>
      </c>
      <c r="E202" s="2">
        <f>'pm_2018.dat'!C266</f>
        <v>7.8518394000000005E-2</v>
      </c>
      <c r="F202" s="2" t="s">
        <v>205</v>
      </c>
      <c r="G202" s="2">
        <f>'pm_2018.dat'!D266</f>
        <v>0.24051349599999999</v>
      </c>
      <c r="H202" s="2" t="s">
        <v>205</v>
      </c>
      <c r="I202" s="2">
        <f>'pm_2018.dat'!E266</f>
        <v>0.39128733599999999</v>
      </c>
      <c r="J202" s="2" t="s">
        <v>205</v>
      </c>
      <c r="K202" s="2">
        <f>'pm_2018.dat'!F266</f>
        <v>0.51036264399999998</v>
      </c>
      <c r="L202" s="2" t="s">
        <v>205</v>
      </c>
      <c r="M202" s="2">
        <f>'pm_2018.dat'!G266</f>
        <v>0.58325382400000003</v>
      </c>
      <c r="N202" s="2" t="s">
        <v>205</v>
      </c>
      <c r="O202" s="2">
        <f>'pm_2018.dat'!H266</f>
        <v>0.68831302000000005</v>
      </c>
      <c r="P202" s="2" t="s">
        <v>205</v>
      </c>
      <c r="Q202" s="2">
        <f>'pm_2018.dat'!I266</f>
        <v>0.79210721100000003</v>
      </c>
      <c r="R202" s="2" t="s">
        <v>205</v>
      </c>
      <c r="S202" s="2">
        <f>'pm_2018.dat'!J266</f>
        <v>0.86232747099999996</v>
      </c>
      <c r="T202" s="2" t="s">
        <v>205</v>
      </c>
      <c r="U202" s="2">
        <f>'pm_2018.dat'!K266</f>
        <v>0.90140993000000003</v>
      </c>
      <c r="V202" s="2" t="s">
        <v>205</v>
      </c>
      <c r="W202" s="2">
        <f>'pm_2018.dat'!L266</f>
        <v>1.0056247679999999</v>
      </c>
      <c r="X202" s="2" t="s">
        <v>205</v>
      </c>
      <c r="Y202" s="2">
        <f>'pm_2018.dat'!M266</f>
        <v>1.058454598</v>
      </c>
      <c r="Z202" s="2" t="s">
        <v>205</v>
      </c>
      <c r="AA202" s="2">
        <f>'pm_2018.dat'!N266</f>
        <v>1.089917332</v>
      </c>
      <c r="AB202" s="2" t="s">
        <v>205</v>
      </c>
      <c r="AC202" s="2">
        <f>'pm_2018.dat'!O266</f>
        <v>1.186867297</v>
      </c>
      <c r="AD202" s="2" t="s">
        <v>205</v>
      </c>
      <c r="AE202" s="2">
        <f>'pm_2018.dat'!P266</f>
        <v>1.3172954100000001</v>
      </c>
      <c r="AF202" s="2" t="s">
        <v>206</v>
      </c>
      <c r="AG202" s="2"/>
    </row>
    <row r="203" spans="1:33" x14ac:dyDescent="0.2">
      <c r="A203" s="35">
        <f>'pm_2018.dat'!A267</f>
        <v>2006</v>
      </c>
      <c r="B203" t="s">
        <v>205</v>
      </c>
      <c r="C203" s="2">
        <f>'pm_2018.dat'!B267</f>
        <v>9.3111700000000006E-3</v>
      </c>
      <c r="D203" s="2" t="s">
        <v>205</v>
      </c>
      <c r="E203" s="2">
        <f>'pm_2018.dat'!C267</f>
        <v>8.1327449999999996E-2</v>
      </c>
      <c r="F203" s="2" t="s">
        <v>205</v>
      </c>
      <c r="G203" s="2">
        <f>'pm_2018.dat'!D267</f>
        <v>0.14851422</v>
      </c>
      <c r="H203" s="2" t="s">
        <v>205</v>
      </c>
      <c r="I203" s="2">
        <f>'pm_2018.dat'!E267</f>
        <v>0.37531587599999999</v>
      </c>
      <c r="J203" s="2" t="s">
        <v>205</v>
      </c>
      <c r="K203" s="2">
        <f>'pm_2018.dat'!F267</f>
        <v>0.51466251900000004</v>
      </c>
      <c r="L203" s="2" t="s">
        <v>205</v>
      </c>
      <c r="M203" s="2">
        <f>'pm_2018.dat'!G267</f>
        <v>0.60515469200000005</v>
      </c>
      <c r="N203" s="2" t="s">
        <v>205</v>
      </c>
      <c r="O203" s="2">
        <f>'pm_2018.dat'!H267</f>
        <v>0.71690492699999997</v>
      </c>
      <c r="P203" s="2" t="s">
        <v>205</v>
      </c>
      <c r="Q203" s="2">
        <f>'pm_2018.dat'!I267</f>
        <v>0.80334283100000003</v>
      </c>
      <c r="R203" s="2" t="s">
        <v>205</v>
      </c>
      <c r="S203" s="2">
        <f>'pm_2018.dat'!J267</f>
        <v>0.89646065900000005</v>
      </c>
      <c r="T203" s="2" t="s">
        <v>205</v>
      </c>
      <c r="U203" s="2">
        <f>'pm_2018.dat'!K267</f>
        <v>1.027403783</v>
      </c>
      <c r="V203" s="2" t="s">
        <v>205</v>
      </c>
      <c r="W203" s="2">
        <f>'pm_2018.dat'!L267</f>
        <v>1.0701929480000001</v>
      </c>
      <c r="X203" s="2" t="s">
        <v>205</v>
      </c>
      <c r="Y203" s="2">
        <f>'pm_2018.dat'!M267</f>
        <v>1.1534127649999999</v>
      </c>
      <c r="Z203" s="2" t="s">
        <v>205</v>
      </c>
      <c r="AA203" s="2">
        <f>'pm_2018.dat'!N267</f>
        <v>1.2548584199999999</v>
      </c>
      <c r="AB203" s="2" t="s">
        <v>205</v>
      </c>
      <c r="AC203" s="2">
        <f>'pm_2018.dat'!O267</f>
        <v>1.2305981020000001</v>
      </c>
      <c r="AD203" s="2" t="s">
        <v>205</v>
      </c>
      <c r="AE203" s="2">
        <f>'pm_2018.dat'!P267</f>
        <v>1.329210005</v>
      </c>
      <c r="AF203" s="2" t="s">
        <v>206</v>
      </c>
      <c r="AG203" s="2"/>
    </row>
    <row r="204" spans="1:33" x14ac:dyDescent="0.2">
      <c r="A204" s="35">
        <f>'pm_2018.dat'!A268</f>
        <v>2007</v>
      </c>
      <c r="B204" t="s">
        <v>205</v>
      </c>
      <c r="C204" s="2">
        <f>'pm_2018.dat'!B268</f>
        <v>1.2229248999999999E-2</v>
      </c>
      <c r="D204" s="2" t="s">
        <v>205</v>
      </c>
      <c r="E204" s="2">
        <f>'pm_2018.dat'!C268</f>
        <v>9.5294788000000005E-2</v>
      </c>
      <c r="F204" s="2" t="s">
        <v>205</v>
      </c>
      <c r="G204" s="2">
        <f>'pm_2018.dat'!D268</f>
        <v>0.31173625700000002</v>
      </c>
      <c r="H204" s="2" t="s">
        <v>205</v>
      </c>
      <c r="I204" s="2">
        <f>'pm_2018.dat'!E268</f>
        <v>0.44316769099999997</v>
      </c>
      <c r="J204" s="2" t="s">
        <v>205</v>
      </c>
      <c r="K204" s="2">
        <f>'pm_2018.dat'!F268</f>
        <v>0.54793623800000002</v>
      </c>
      <c r="L204" s="2" t="s">
        <v>205</v>
      </c>
      <c r="M204" s="2">
        <f>'pm_2018.dat'!G268</f>
        <v>0.66832907500000005</v>
      </c>
      <c r="N204" s="2" t="s">
        <v>205</v>
      </c>
      <c r="O204" s="2">
        <f>'pm_2018.dat'!H268</f>
        <v>0.77124758699999996</v>
      </c>
      <c r="P204" s="2" t="s">
        <v>205</v>
      </c>
      <c r="Q204" s="2">
        <f>'pm_2018.dat'!I268</f>
        <v>0.83786180099999996</v>
      </c>
      <c r="R204" s="2" t="s">
        <v>205</v>
      </c>
      <c r="S204" s="2">
        <f>'pm_2018.dat'!J268</f>
        <v>0.91518119399999998</v>
      </c>
      <c r="T204" s="2" t="s">
        <v>205</v>
      </c>
      <c r="U204" s="2">
        <f>'pm_2018.dat'!K268</f>
        <v>1.059712693</v>
      </c>
      <c r="V204" s="2" t="s">
        <v>205</v>
      </c>
      <c r="W204" s="2">
        <f>'pm_2018.dat'!L268</f>
        <v>1.108413383</v>
      </c>
      <c r="X204" s="2" t="s">
        <v>205</v>
      </c>
      <c r="Y204" s="2">
        <f>'pm_2018.dat'!M268</f>
        <v>1.089317951</v>
      </c>
      <c r="Z204" s="2" t="s">
        <v>205</v>
      </c>
      <c r="AA204" s="2">
        <f>'pm_2018.dat'!N268</f>
        <v>1.2755547860000001</v>
      </c>
      <c r="AB204" s="2" t="s">
        <v>205</v>
      </c>
      <c r="AC204" s="2">
        <f>'pm_2018.dat'!O268</f>
        <v>1.2666671860000001</v>
      </c>
      <c r="AD204" s="2" t="s">
        <v>205</v>
      </c>
      <c r="AE204" s="2">
        <f>'pm_2018.dat'!P268</f>
        <v>1.372976988</v>
      </c>
      <c r="AF204" s="2" t="s">
        <v>206</v>
      </c>
      <c r="AG204" s="2"/>
    </row>
    <row r="205" spans="1:33" x14ac:dyDescent="0.2">
      <c r="A205" s="35">
        <f>'pm_2018.dat'!A269</f>
        <v>2008</v>
      </c>
      <c r="B205" t="s">
        <v>205</v>
      </c>
      <c r="C205" s="2">
        <f>'pm_2018.dat'!B269</f>
        <v>1.4094157E-2</v>
      </c>
      <c r="D205" s="2" t="s">
        <v>205</v>
      </c>
      <c r="E205" s="2">
        <f>'pm_2018.dat'!C269</f>
        <v>5.4279565000000002E-2</v>
      </c>
      <c r="F205" s="2" t="s">
        <v>205</v>
      </c>
      <c r="G205" s="2">
        <f>'pm_2018.dat'!D269</f>
        <v>0.22928535</v>
      </c>
      <c r="H205" s="2" t="s">
        <v>205</v>
      </c>
      <c r="I205" s="2">
        <f>'pm_2018.dat'!E269</f>
        <v>0.427276881</v>
      </c>
      <c r="J205" s="2" t="s">
        <v>205</v>
      </c>
      <c r="K205" s="2">
        <f>'pm_2018.dat'!F269</f>
        <v>0.52999837299999997</v>
      </c>
      <c r="L205" s="2" t="s">
        <v>205</v>
      </c>
      <c r="M205" s="2">
        <f>'pm_2018.dat'!G269</f>
        <v>0.64342024099999995</v>
      </c>
      <c r="N205" s="2" t="s">
        <v>205</v>
      </c>
      <c r="O205" s="2">
        <f>'pm_2018.dat'!H269</f>
        <v>0.75666446700000001</v>
      </c>
      <c r="P205" s="2" t="s">
        <v>205</v>
      </c>
      <c r="Q205" s="2">
        <f>'pm_2018.dat'!I269</f>
        <v>0.857774606</v>
      </c>
      <c r="R205" s="2" t="s">
        <v>205</v>
      </c>
      <c r="S205" s="2">
        <f>'pm_2018.dat'!J269</f>
        <v>0.91936505999999996</v>
      </c>
      <c r="T205" s="2" t="s">
        <v>205</v>
      </c>
      <c r="U205" s="2">
        <f>'pm_2018.dat'!K269</f>
        <v>1.0595086890000001</v>
      </c>
      <c r="V205" s="2" t="s">
        <v>205</v>
      </c>
      <c r="W205" s="2">
        <f>'pm_2018.dat'!L269</f>
        <v>1.204851527</v>
      </c>
      <c r="X205" s="2" t="s">
        <v>205</v>
      </c>
      <c r="Y205" s="2">
        <f>'pm_2018.dat'!M269</f>
        <v>1.1865599680000001</v>
      </c>
      <c r="Z205" s="2" t="s">
        <v>205</v>
      </c>
      <c r="AA205" s="2">
        <f>'pm_2018.dat'!N269</f>
        <v>1.3442069729999999</v>
      </c>
      <c r="AB205" s="2" t="s">
        <v>205</v>
      </c>
      <c r="AC205" s="2">
        <f>'pm_2018.dat'!O269</f>
        <v>1.5057405290000001</v>
      </c>
      <c r="AD205" s="2" t="s">
        <v>205</v>
      </c>
      <c r="AE205" s="2">
        <f>'pm_2018.dat'!P269</f>
        <v>1.5342752740000001</v>
      </c>
      <c r="AF205" s="2" t="s">
        <v>206</v>
      </c>
      <c r="AG205" s="2"/>
    </row>
    <row r="206" spans="1:33" x14ac:dyDescent="0.2">
      <c r="A206" s="35">
        <f>'pm_2018.dat'!A270</f>
        <v>2009</v>
      </c>
      <c r="B206" t="s">
        <v>205</v>
      </c>
      <c r="C206" s="2">
        <f>'pm_2018.dat'!B270</f>
        <v>1.0376478E-2</v>
      </c>
      <c r="D206" s="2" t="s">
        <v>205</v>
      </c>
      <c r="E206" s="2">
        <f>'pm_2018.dat'!C270</f>
        <v>0.113182122</v>
      </c>
      <c r="F206" s="2" t="s">
        <v>205</v>
      </c>
      <c r="G206" s="2">
        <f>'pm_2018.dat'!D270</f>
        <v>0.22155184999999999</v>
      </c>
      <c r="H206" s="2" t="s">
        <v>205</v>
      </c>
      <c r="I206" s="2">
        <f>'pm_2018.dat'!E270</f>
        <v>0.41123075799999997</v>
      </c>
      <c r="J206" s="2" t="s">
        <v>205</v>
      </c>
      <c r="K206" s="2">
        <f>'pm_2018.dat'!F270</f>
        <v>0.56321429300000003</v>
      </c>
      <c r="L206" s="2" t="s">
        <v>205</v>
      </c>
      <c r="M206" s="2">
        <f>'pm_2018.dat'!G270</f>
        <v>0.68687928399999998</v>
      </c>
      <c r="N206" s="2" t="s">
        <v>205</v>
      </c>
      <c r="O206" s="2">
        <f>'pm_2018.dat'!H270</f>
        <v>0.84501316999999998</v>
      </c>
      <c r="P206" s="2" t="s">
        <v>205</v>
      </c>
      <c r="Q206" s="2">
        <f>'pm_2018.dat'!I270</f>
        <v>0.91526317599999996</v>
      </c>
      <c r="R206" s="2" t="s">
        <v>205</v>
      </c>
      <c r="S206" s="2">
        <f>'pm_2018.dat'!J270</f>
        <v>0.956244121</v>
      </c>
      <c r="T206" s="2" t="s">
        <v>205</v>
      </c>
      <c r="U206" s="2">
        <f>'pm_2018.dat'!K270</f>
        <v>1.16628775</v>
      </c>
      <c r="V206" s="2" t="s">
        <v>205</v>
      </c>
      <c r="W206" s="2">
        <f>'pm_2018.dat'!L270</f>
        <v>1.1650524099999999</v>
      </c>
      <c r="X206" s="2" t="s">
        <v>205</v>
      </c>
      <c r="Y206" s="2">
        <f>'pm_2018.dat'!M270</f>
        <v>1.4319307619999999</v>
      </c>
      <c r="Z206" s="2" t="s">
        <v>205</v>
      </c>
      <c r="AA206" s="2">
        <f>'pm_2018.dat'!N270</f>
        <v>1.4307769269999999</v>
      </c>
      <c r="AB206" s="2" t="s">
        <v>205</v>
      </c>
      <c r="AC206" s="2">
        <f>'pm_2018.dat'!O270</f>
        <v>1.5292484340000001</v>
      </c>
      <c r="AD206" s="2" t="s">
        <v>205</v>
      </c>
      <c r="AE206" s="2">
        <f>'pm_2018.dat'!P270</f>
        <v>1.7610363570000001</v>
      </c>
      <c r="AF206" s="2" t="s">
        <v>206</v>
      </c>
      <c r="AG206" s="2"/>
    </row>
    <row r="207" spans="1:33" x14ac:dyDescent="0.2">
      <c r="A207" s="35">
        <f>'pm_2018.dat'!A271</f>
        <v>2010</v>
      </c>
      <c r="B207" t="s">
        <v>205</v>
      </c>
      <c r="C207" s="2">
        <f>'pm_2018.dat'!B271</f>
        <v>1.8466123000000001E-2</v>
      </c>
      <c r="D207" s="2" t="s">
        <v>205</v>
      </c>
      <c r="E207" s="2">
        <f>'pm_2018.dat'!C271</f>
        <v>7.8232404000000005E-2</v>
      </c>
      <c r="F207" s="2" t="s">
        <v>205</v>
      </c>
      <c r="G207" s="2">
        <f>'pm_2018.dat'!D271</f>
        <v>0.24435457099999999</v>
      </c>
      <c r="H207" s="2" t="s">
        <v>205</v>
      </c>
      <c r="I207" s="2">
        <f>'pm_2018.dat'!E271</f>
        <v>0.40271839999999998</v>
      </c>
      <c r="J207" s="2" t="s">
        <v>205</v>
      </c>
      <c r="K207" s="2">
        <f>'pm_2018.dat'!F271</f>
        <v>0.54110581700000004</v>
      </c>
      <c r="L207" s="2" t="s">
        <v>205</v>
      </c>
      <c r="M207" s="2">
        <f>'pm_2018.dat'!G271</f>
        <v>0.66987450900000001</v>
      </c>
      <c r="N207" s="2" t="s">
        <v>205</v>
      </c>
      <c r="O207" s="2">
        <f>'pm_2018.dat'!H271</f>
        <v>0.89332529999999999</v>
      </c>
      <c r="P207" s="2" t="s">
        <v>205</v>
      </c>
      <c r="Q207" s="2">
        <f>'pm_2018.dat'!I271</f>
        <v>0.97814820199999997</v>
      </c>
      <c r="R207" s="2" t="s">
        <v>205</v>
      </c>
      <c r="S207" s="2">
        <f>'pm_2018.dat'!J271</f>
        <v>1.0159919230000001</v>
      </c>
      <c r="T207" s="2" t="s">
        <v>205</v>
      </c>
      <c r="U207" s="2">
        <f>'pm_2018.dat'!K271</f>
        <v>1.113304552</v>
      </c>
      <c r="V207" s="2" t="s">
        <v>205</v>
      </c>
      <c r="W207" s="2">
        <f>'pm_2018.dat'!L271</f>
        <v>1.1455800789999999</v>
      </c>
      <c r="X207" s="2" t="s">
        <v>205</v>
      </c>
      <c r="Y207" s="2">
        <f>'pm_2018.dat'!M271</f>
        <v>1.25887292</v>
      </c>
      <c r="Z207" s="2" t="s">
        <v>205</v>
      </c>
      <c r="AA207" s="2">
        <f>'pm_2018.dat'!N271</f>
        <v>1.42428475</v>
      </c>
      <c r="AB207" s="2" t="s">
        <v>205</v>
      </c>
      <c r="AC207" s="2">
        <f>'pm_2018.dat'!O271</f>
        <v>1.526776814</v>
      </c>
      <c r="AD207" s="2" t="s">
        <v>205</v>
      </c>
      <c r="AE207" s="2">
        <f>'pm_2018.dat'!P271</f>
        <v>1.934781034</v>
      </c>
      <c r="AF207" s="2" t="s">
        <v>206</v>
      </c>
      <c r="AG207" s="2"/>
    </row>
    <row r="208" spans="1:33" x14ac:dyDescent="0.2">
      <c r="A208" s="35">
        <f>'pm_2018.dat'!A272</f>
        <v>2011</v>
      </c>
      <c r="B208" t="s">
        <v>205</v>
      </c>
      <c r="C208" s="2">
        <f>'pm_2018.dat'!B272</f>
        <v>1.4640917999999999E-2</v>
      </c>
      <c r="D208" s="2" t="s">
        <v>205</v>
      </c>
      <c r="E208" s="2">
        <f>'pm_2018.dat'!C272</f>
        <v>0.11234941599999999</v>
      </c>
      <c r="F208" s="2" t="s">
        <v>205</v>
      </c>
      <c r="G208" s="2">
        <f>'pm_2018.dat'!D272</f>
        <v>0.23327588299999999</v>
      </c>
      <c r="H208" s="2" t="s">
        <v>205</v>
      </c>
      <c r="I208" s="2">
        <f>'pm_2018.dat'!E272</f>
        <v>0.425946504</v>
      </c>
      <c r="J208" s="2" t="s">
        <v>205</v>
      </c>
      <c r="K208" s="2">
        <f>'pm_2018.dat'!F272</f>
        <v>0.548479995</v>
      </c>
      <c r="L208" s="2" t="s">
        <v>205</v>
      </c>
      <c r="M208" s="2">
        <f>'pm_2018.dat'!G272</f>
        <v>0.64071729799999999</v>
      </c>
      <c r="N208" s="2" t="s">
        <v>205</v>
      </c>
      <c r="O208" s="2">
        <f>'pm_2018.dat'!H272</f>
        <v>0.79454101799999999</v>
      </c>
      <c r="P208" s="2" t="s">
        <v>205</v>
      </c>
      <c r="Q208" s="2">
        <f>'pm_2018.dat'!I272</f>
        <v>0.99525983399999995</v>
      </c>
      <c r="R208" s="2" t="s">
        <v>205</v>
      </c>
      <c r="S208" s="2">
        <f>'pm_2018.dat'!J272</f>
        <v>1.09421236</v>
      </c>
      <c r="T208" s="2" t="s">
        <v>205</v>
      </c>
      <c r="U208" s="2">
        <f>'pm_2018.dat'!K272</f>
        <v>1.140071058</v>
      </c>
      <c r="V208" s="2" t="s">
        <v>205</v>
      </c>
      <c r="W208" s="2">
        <f>'pm_2018.dat'!L272</f>
        <v>1.2293644459999999</v>
      </c>
      <c r="X208" s="2" t="s">
        <v>205</v>
      </c>
      <c r="Y208" s="2">
        <f>'pm_2018.dat'!M272</f>
        <v>1.279440978</v>
      </c>
      <c r="Z208" s="2" t="s">
        <v>205</v>
      </c>
      <c r="AA208" s="2">
        <f>'pm_2018.dat'!N272</f>
        <v>1.3995691349999999</v>
      </c>
      <c r="AB208" s="2" t="s">
        <v>205</v>
      </c>
      <c r="AC208" s="2">
        <f>'pm_2018.dat'!O272</f>
        <v>1.446563485</v>
      </c>
      <c r="AD208" s="2" t="s">
        <v>205</v>
      </c>
      <c r="AE208" s="2">
        <f>'pm_2018.dat'!P272</f>
        <v>1.6171668939999999</v>
      </c>
      <c r="AF208" s="2" t="s">
        <v>206</v>
      </c>
      <c r="AG208" s="2"/>
    </row>
    <row r="209" spans="1:33" x14ac:dyDescent="0.2">
      <c r="A209" s="35">
        <f>'pm_2018.dat'!A273</f>
        <v>2012</v>
      </c>
      <c r="B209" t="s">
        <v>205</v>
      </c>
      <c r="C209" s="2">
        <f>'pm_2018.dat'!B273</f>
        <v>1.3375985999999999E-2</v>
      </c>
      <c r="D209" s="2" t="s">
        <v>205</v>
      </c>
      <c r="E209" s="2">
        <f>'pm_2018.dat'!C273</f>
        <v>7.9705947999999999E-2</v>
      </c>
      <c r="F209" s="2" t="s">
        <v>205</v>
      </c>
      <c r="G209" s="2">
        <f>'pm_2018.dat'!D273</f>
        <v>0.206783152</v>
      </c>
      <c r="H209" s="2" t="s">
        <v>205</v>
      </c>
      <c r="I209" s="2">
        <f>'pm_2018.dat'!E273</f>
        <v>0.36104333100000002</v>
      </c>
      <c r="J209" s="2" t="s">
        <v>205</v>
      </c>
      <c r="K209" s="2">
        <f>'pm_2018.dat'!F273</f>
        <v>0.53547905600000001</v>
      </c>
      <c r="L209" s="2" t="s">
        <v>205</v>
      </c>
      <c r="M209" s="2">
        <f>'pm_2018.dat'!G273</f>
        <v>0.662714892</v>
      </c>
      <c r="N209" s="2" t="s">
        <v>205</v>
      </c>
      <c r="O209" s="2">
        <f>'pm_2018.dat'!H273</f>
        <v>0.79421664700000005</v>
      </c>
      <c r="P209" s="2" t="s">
        <v>205</v>
      </c>
      <c r="Q209" s="2">
        <f>'pm_2018.dat'!I273</f>
        <v>0.91587371699999998</v>
      </c>
      <c r="R209" s="2" t="s">
        <v>205</v>
      </c>
      <c r="S209" s="2">
        <f>'pm_2018.dat'!J273</f>
        <v>1.190771037</v>
      </c>
      <c r="T209" s="2" t="s">
        <v>205</v>
      </c>
      <c r="U209" s="2">
        <f>'pm_2018.dat'!K273</f>
        <v>1.2163213310000001</v>
      </c>
      <c r="V209" s="2" t="s">
        <v>205</v>
      </c>
      <c r="W209" s="2">
        <f>'pm_2018.dat'!L273</f>
        <v>1.271804511</v>
      </c>
      <c r="X209" s="2" t="s">
        <v>205</v>
      </c>
      <c r="Y209" s="2">
        <f>'pm_2018.dat'!M273</f>
        <v>1.3180755660000001</v>
      </c>
      <c r="Z209" s="2" t="s">
        <v>205</v>
      </c>
      <c r="AA209" s="2">
        <f>'pm_2018.dat'!N273</f>
        <v>1.40640952</v>
      </c>
      <c r="AB209" s="2" t="s">
        <v>205</v>
      </c>
      <c r="AC209" s="2">
        <f>'pm_2018.dat'!O273</f>
        <v>1.6424079620000001</v>
      </c>
      <c r="AD209" s="2" t="s">
        <v>205</v>
      </c>
      <c r="AE209" s="2">
        <f>'pm_2018.dat'!P273</f>
        <v>1.898995889</v>
      </c>
      <c r="AF209" s="2" t="s">
        <v>206</v>
      </c>
      <c r="AG209" s="2"/>
    </row>
    <row r="210" spans="1:33" x14ac:dyDescent="0.2">
      <c r="A210" s="35">
        <f>'pm_2018.dat'!A274</f>
        <v>2013</v>
      </c>
      <c r="B210" t="s">
        <v>205</v>
      </c>
      <c r="C210" s="2">
        <f>'pm_2018.dat'!B274</f>
        <v>1.7066309000000002E-2</v>
      </c>
      <c r="D210" s="2" t="s">
        <v>205</v>
      </c>
      <c r="E210" s="2">
        <f>'pm_2018.dat'!C274</f>
        <v>6.8625580000000005E-2</v>
      </c>
      <c r="F210" s="2" t="s">
        <v>205</v>
      </c>
      <c r="G210" s="2">
        <f>'pm_2018.dat'!D274</f>
        <v>0.22520538700000001</v>
      </c>
      <c r="H210" s="2" t="s">
        <v>205</v>
      </c>
      <c r="I210" s="2">
        <f>'pm_2018.dat'!E274</f>
        <v>0.42376303199999998</v>
      </c>
      <c r="J210" s="2" t="s">
        <v>205</v>
      </c>
      <c r="K210" s="2">
        <f>'pm_2018.dat'!F274</f>
        <v>0.49225944999999999</v>
      </c>
      <c r="L210" s="2" t="s">
        <v>205</v>
      </c>
      <c r="M210" s="2">
        <f>'pm_2018.dat'!G274</f>
        <v>0.61741658300000002</v>
      </c>
      <c r="N210" s="2" t="s">
        <v>205</v>
      </c>
      <c r="O210" s="2">
        <f>'pm_2018.dat'!H274</f>
        <v>0.82367687899999997</v>
      </c>
      <c r="P210" s="2" t="s">
        <v>205</v>
      </c>
      <c r="Q210" s="2">
        <f>'pm_2018.dat'!I274</f>
        <v>0.97002404200000003</v>
      </c>
      <c r="R210" s="2" t="s">
        <v>205</v>
      </c>
      <c r="S210" s="2">
        <f>'pm_2018.dat'!J274</f>
        <v>1.0792522870000001</v>
      </c>
      <c r="T210" s="2" t="s">
        <v>205</v>
      </c>
      <c r="U210" s="2">
        <f>'pm_2018.dat'!K274</f>
        <v>1.212366721</v>
      </c>
      <c r="V210" s="2" t="s">
        <v>205</v>
      </c>
      <c r="W210" s="2">
        <f>'pm_2018.dat'!L274</f>
        <v>1.28790702</v>
      </c>
      <c r="X210" s="2" t="s">
        <v>205</v>
      </c>
      <c r="Y210" s="2">
        <f>'pm_2018.dat'!M274</f>
        <v>1.3346965989999999</v>
      </c>
      <c r="Z210" s="2" t="s">
        <v>205</v>
      </c>
      <c r="AA210" s="2">
        <f>'pm_2018.dat'!N274</f>
        <v>1.450174793</v>
      </c>
      <c r="AB210" s="2" t="s">
        <v>205</v>
      </c>
      <c r="AC210" s="2">
        <f>'pm_2018.dat'!O274</f>
        <v>1.602957974</v>
      </c>
      <c r="AD210" s="2" t="s">
        <v>205</v>
      </c>
      <c r="AE210" s="2">
        <f>'pm_2018.dat'!P274</f>
        <v>1.7072802090000001</v>
      </c>
      <c r="AF210" s="2" t="s">
        <v>206</v>
      </c>
      <c r="AG210" s="2"/>
    </row>
    <row r="211" spans="1:33" x14ac:dyDescent="0.2">
      <c r="A211" s="35">
        <f>'pm_2018.dat'!A275</f>
        <v>2014</v>
      </c>
      <c r="B211" t="s">
        <v>205</v>
      </c>
      <c r="C211" s="2">
        <f>'pm_2018.dat'!B275</f>
        <v>1.6262658999999999E-2</v>
      </c>
      <c r="D211" s="2" t="s">
        <v>205</v>
      </c>
      <c r="E211" s="2">
        <f>'pm_2018.dat'!C275</f>
        <v>0.100495194</v>
      </c>
      <c r="F211" s="2" t="s">
        <v>205</v>
      </c>
      <c r="G211" s="2">
        <f>'pm_2018.dat'!D275</f>
        <v>0.219225322</v>
      </c>
      <c r="H211" s="2" t="s">
        <v>205</v>
      </c>
      <c r="I211" s="2">
        <f>'pm_2018.dat'!E275</f>
        <v>0.35977999599999999</v>
      </c>
      <c r="J211" s="2" t="s">
        <v>205</v>
      </c>
      <c r="K211" s="2">
        <f>'pm_2018.dat'!F275</f>
        <v>0.47664241600000001</v>
      </c>
      <c r="L211" s="2" t="s">
        <v>205</v>
      </c>
      <c r="M211" s="2">
        <f>'pm_2018.dat'!G275</f>
        <v>0.60135325100000003</v>
      </c>
      <c r="N211" s="2" t="s">
        <v>205</v>
      </c>
      <c r="O211" s="2">
        <f>'pm_2018.dat'!H275</f>
        <v>0.65313027700000004</v>
      </c>
      <c r="P211" s="2" t="s">
        <v>205</v>
      </c>
      <c r="Q211" s="2">
        <f>'pm_2018.dat'!I275</f>
        <v>0.88067025700000001</v>
      </c>
      <c r="R211" s="2" t="s">
        <v>205</v>
      </c>
      <c r="S211" s="2">
        <f>'pm_2018.dat'!J275</f>
        <v>0.96611046099999998</v>
      </c>
      <c r="T211" s="2" t="s">
        <v>205</v>
      </c>
      <c r="U211" s="2">
        <f>'pm_2018.dat'!K275</f>
        <v>1.1054641140000001</v>
      </c>
      <c r="V211" s="2" t="s">
        <v>205</v>
      </c>
      <c r="W211" s="2">
        <f>'pm_2018.dat'!L275</f>
        <v>1.2883494950000001</v>
      </c>
      <c r="X211" s="2" t="s">
        <v>205</v>
      </c>
      <c r="Y211" s="2">
        <f>'pm_2018.dat'!M275</f>
        <v>1.3009906099999999</v>
      </c>
      <c r="Z211" s="2" t="s">
        <v>205</v>
      </c>
      <c r="AA211" s="2">
        <f>'pm_2018.dat'!N275</f>
        <v>1.3556347200000001</v>
      </c>
      <c r="AB211" s="2" t="s">
        <v>205</v>
      </c>
      <c r="AC211" s="2">
        <f>'pm_2018.dat'!O275</f>
        <v>1.454922533</v>
      </c>
      <c r="AD211" s="2" t="s">
        <v>205</v>
      </c>
      <c r="AE211" s="2">
        <f>'pm_2018.dat'!P275</f>
        <v>1.6235025380000001</v>
      </c>
      <c r="AF211" s="2" t="s">
        <v>206</v>
      </c>
      <c r="AG211" s="2"/>
    </row>
    <row r="212" spans="1:33" x14ac:dyDescent="0.2">
      <c r="A212" s="35">
        <f>'pm_2018.dat'!A276</f>
        <v>2015</v>
      </c>
      <c r="B212" t="s">
        <v>205</v>
      </c>
      <c r="C212" s="2">
        <f>'pm_2018.dat'!B276</f>
        <v>1.9334679E-2</v>
      </c>
      <c r="D212" s="2" t="s">
        <v>205</v>
      </c>
      <c r="E212" s="2">
        <f>'pm_2018.dat'!C276</f>
        <v>9.2677248000000004E-2</v>
      </c>
      <c r="F212" s="2" t="s">
        <v>205</v>
      </c>
      <c r="G212" s="2">
        <f>'pm_2018.dat'!D276</f>
        <v>0.28827361800000001</v>
      </c>
      <c r="H212" s="2" t="s">
        <v>205</v>
      </c>
      <c r="I212" s="2">
        <f>'pm_2018.dat'!E276</f>
        <v>0.391657484</v>
      </c>
      <c r="J212" s="2" t="s">
        <v>205</v>
      </c>
      <c r="K212" s="2">
        <f>'pm_2018.dat'!F276</f>
        <v>0.517743591</v>
      </c>
      <c r="L212" s="2" t="s">
        <v>205</v>
      </c>
      <c r="M212" s="2">
        <f>'pm_2018.dat'!G276</f>
        <v>0.59509114699999999</v>
      </c>
      <c r="N212" s="2" t="s">
        <v>205</v>
      </c>
      <c r="O212" s="2">
        <f>'pm_2018.dat'!H276</f>
        <v>0.71768048200000001</v>
      </c>
      <c r="P212" s="2" t="s">
        <v>205</v>
      </c>
      <c r="Q212" s="2">
        <f>'pm_2018.dat'!I276</f>
        <v>0.80275369799999996</v>
      </c>
      <c r="R212" s="2" t="s">
        <v>205</v>
      </c>
      <c r="S212" s="2">
        <f>'pm_2018.dat'!J276</f>
        <v>1.0374109680000001</v>
      </c>
      <c r="T212" s="2" t="s">
        <v>205</v>
      </c>
      <c r="U212" s="2">
        <f>'pm_2018.dat'!K276</f>
        <v>1.0687903190000001</v>
      </c>
      <c r="V212" s="2" t="s">
        <v>205</v>
      </c>
      <c r="W212" s="2">
        <f>'pm_2018.dat'!L276</f>
        <v>1.304994392</v>
      </c>
      <c r="X212" s="2" t="s">
        <v>205</v>
      </c>
      <c r="Y212" s="2">
        <f>'pm_2018.dat'!M276</f>
        <v>1.5747140100000001</v>
      </c>
      <c r="Z212" s="2" t="s">
        <v>205</v>
      </c>
      <c r="AA212" s="2">
        <f>'pm_2018.dat'!N276</f>
        <v>1.3432047819999999</v>
      </c>
      <c r="AB212" s="2" t="s">
        <v>205</v>
      </c>
      <c r="AC212" s="2">
        <f>'pm_2018.dat'!O276</f>
        <v>1.556839146</v>
      </c>
      <c r="AD212" s="2" t="s">
        <v>205</v>
      </c>
      <c r="AE212" s="2">
        <f>'pm_2018.dat'!P276</f>
        <v>1.7556270899999999</v>
      </c>
      <c r="AF212" s="2" t="s">
        <v>206</v>
      </c>
      <c r="AG212" s="2"/>
    </row>
    <row r="213" spans="1:33" x14ac:dyDescent="0.2">
      <c r="A213" s="35">
        <f>'pm_2018.dat'!A277</f>
        <v>2016</v>
      </c>
      <c r="B213" t="s">
        <v>205</v>
      </c>
      <c r="C213" s="2">
        <f>'pm_2018.dat'!B277</f>
        <v>2.2516319E-2</v>
      </c>
      <c r="D213" s="2" t="s">
        <v>205</v>
      </c>
      <c r="E213" s="2">
        <f>'pm_2018.dat'!C277</f>
        <v>8.3460929000000003E-2</v>
      </c>
      <c r="F213" s="2" t="s">
        <v>205</v>
      </c>
      <c r="G213" s="2">
        <f>'pm_2018.dat'!D277</f>
        <v>0.241921837</v>
      </c>
      <c r="H213" s="2" t="s">
        <v>205</v>
      </c>
      <c r="I213" s="2">
        <f>'pm_2018.dat'!E277</f>
        <v>0.434082258</v>
      </c>
      <c r="J213" s="2" t="s">
        <v>205</v>
      </c>
      <c r="K213" s="2">
        <f>'pm_2018.dat'!F277</f>
        <v>0.50784999500000005</v>
      </c>
      <c r="L213" s="2" t="s">
        <v>205</v>
      </c>
      <c r="M213" s="2">
        <f>'pm_2018.dat'!G277</f>
        <v>0.60348826499999997</v>
      </c>
      <c r="N213" s="2" t="s">
        <v>205</v>
      </c>
      <c r="O213" s="2">
        <f>'pm_2018.dat'!H277</f>
        <v>0.6897681</v>
      </c>
      <c r="P213" s="2" t="s">
        <v>205</v>
      </c>
      <c r="Q213" s="2">
        <f>'pm_2018.dat'!I277</f>
        <v>0.77471898900000002</v>
      </c>
      <c r="R213" s="2" t="s">
        <v>205</v>
      </c>
      <c r="S213" s="2">
        <f>'pm_2018.dat'!J277</f>
        <v>0.83722594100000003</v>
      </c>
      <c r="T213" s="2" t="s">
        <v>205</v>
      </c>
      <c r="U213" s="2">
        <f>'pm_2018.dat'!K277</f>
        <v>0.91568844199999999</v>
      </c>
      <c r="V213" s="2" t="s">
        <v>205</v>
      </c>
      <c r="W213" s="2">
        <f>'pm_2018.dat'!L277</f>
        <v>1.062030931</v>
      </c>
      <c r="X213" s="2" t="s">
        <v>205</v>
      </c>
      <c r="Y213" s="2">
        <f>'pm_2018.dat'!M277</f>
        <v>0.96818514700000002</v>
      </c>
      <c r="Z213" s="2" t="s">
        <v>205</v>
      </c>
      <c r="AA213" s="2">
        <f>'pm_2018.dat'!N277</f>
        <v>1.333656715</v>
      </c>
      <c r="AB213" s="2" t="s">
        <v>205</v>
      </c>
      <c r="AC213" s="2">
        <f>'pm_2018.dat'!O277</f>
        <v>1.5773549389999999</v>
      </c>
      <c r="AD213" s="2" t="s">
        <v>205</v>
      </c>
      <c r="AE213" s="2">
        <f>'pm_2018.dat'!P277</f>
        <v>1.5836552610000001</v>
      </c>
      <c r="AF213" s="2" t="s">
        <v>206</v>
      </c>
      <c r="AG213" s="2"/>
    </row>
    <row r="214" spans="1:33" x14ac:dyDescent="0.2">
      <c r="A214" s="35">
        <f>'pm_2018.dat'!A278</f>
        <v>2017</v>
      </c>
      <c r="B214" t="s">
        <v>205</v>
      </c>
      <c r="C214" s="2">
        <f>'pm_2018.dat'!B278</f>
        <v>2.1695848E-2</v>
      </c>
      <c r="D214" s="2" t="s">
        <v>205</v>
      </c>
      <c r="E214" s="2">
        <f>'pm_2018.dat'!C278</f>
        <v>9.8126926000000003E-2</v>
      </c>
      <c r="F214" s="2" t="s">
        <v>205</v>
      </c>
      <c r="G214" s="2">
        <f>'pm_2018.dat'!D278</f>
        <v>0.19830637300000001</v>
      </c>
      <c r="H214" s="2" t="s">
        <v>205</v>
      </c>
      <c r="I214" s="2">
        <f>'pm_2018.dat'!E278</f>
        <v>0.39827524800000003</v>
      </c>
      <c r="J214" s="2" t="s">
        <v>205</v>
      </c>
      <c r="K214" s="2">
        <f>'pm_2018.dat'!F278</f>
        <v>0.52798778899999999</v>
      </c>
      <c r="L214" s="2" t="s">
        <v>205</v>
      </c>
      <c r="M214" s="2">
        <f>'pm_2018.dat'!G278</f>
        <v>0.595204387</v>
      </c>
      <c r="N214" s="2" t="s">
        <v>205</v>
      </c>
      <c r="O214" s="2">
        <f>'pm_2018.dat'!H278</f>
        <v>0.68596759900000004</v>
      </c>
      <c r="P214" s="2" t="s">
        <v>205</v>
      </c>
      <c r="Q214" s="2">
        <f>'pm_2018.dat'!I278</f>
        <v>0.73654037900000002</v>
      </c>
      <c r="R214" s="2" t="s">
        <v>205</v>
      </c>
      <c r="S214" s="2">
        <f>'pm_2018.dat'!J278</f>
        <v>0.81809528600000003</v>
      </c>
      <c r="T214" s="2" t="s">
        <v>205</v>
      </c>
      <c r="U214" s="2">
        <f>'pm_2018.dat'!K278</f>
        <v>0.81914845199999997</v>
      </c>
      <c r="V214" s="2" t="s">
        <v>205</v>
      </c>
      <c r="W214" s="2">
        <f>'pm_2018.dat'!L278</f>
        <v>0.94734698799999995</v>
      </c>
      <c r="X214" s="2" t="s">
        <v>205</v>
      </c>
      <c r="Y214" s="2">
        <f>'pm_2018.dat'!M278</f>
        <v>0.81578620099999999</v>
      </c>
      <c r="Z214" s="2" t="s">
        <v>205</v>
      </c>
      <c r="AA214" s="2">
        <f>'pm_2018.dat'!N278</f>
        <v>1.182831599</v>
      </c>
      <c r="AB214" s="2" t="s">
        <v>205</v>
      </c>
      <c r="AC214" s="2">
        <f>'pm_2018.dat'!O278</f>
        <v>1.3194748160000001</v>
      </c>
      <c r="AD214" s="2" t="s">
        <v>205</v>
      </c>
      <c r="AE214" s="2">
        <f>'pm_2018.dat'!P278</f>
        <v>1.5784266300000001</v>
      </c>
      <c r="AF214" s="2" t="s">
        <v>206</v>
      </c>
      <c r="AG214" s="2"/>
    </row>
    <row r="215" spans="1:33" x14ac:dyDescent="0.2">
      <c r="A215" s="35">
        <f>'pm_2018.dat'!A279</f>
        <v>2018</v>
      </c>
      <c r="B215" t="s">
        <v>205</v>
      </c>
      <c r="C215" s="2">
        <f>'pm_2018.dat'!B279</f>
        <v>2.0371863E-2</v>
      </c>
      <c r="D215" s="2" t="s">
        <v>205</v>
      </c>
      <c r="E215" s="2">
        <f>'pm_2018.dat'!C279</f>
        <v>7.2853995000000005E-2</v>
      </c>
      <c r="F215" s="2" t="s">
        <v>205</v>
      </c>
      <c r="G215" s="2">
        <f>'pm_2018.dat'!D279</f>
        <v>0.20618455099999999</v>
      </c>
      <c r="H215" s="2" t="s">
        <v>205</v>
      </c>
      <c r="I215" s="2">
        <f>'pm_2018.dat'!E279</f>
        <v>0.37438923200000002</v>
      </c>
      <c r="J215" s="2" t="s">
        <v>205</v>
      </c>
      <c r="K215" s="2">
        <f>'pm_2018.dat'!F279</f>
        <v>0.49502077500000002</v>
      </c>
      <c r="L215" s="2" t="s">
        <v>205</v>
      </c>
      <c r="M215" s="2">
        <f>'pm_2018.dat'!G279</f>
        <v>0.60269383799999998</v>
      </c>
      <c r="N215" s="2" t="s">
        <v>205</v>
      </c>
      <c r="O215" s="2">
        <f>'pm_2018.dat'!H279</f>
        <v>0.69679902900000001</v>
      </c>
      <c r="P215" s="2" t="s">
        <v>205</v>
      </c>
      <c r="Q215" s="2">
        <f>'pm_2018.dat'!I279</f>
        <v>0.74444716</v>
      </c>
      <c r="R215" s="2" t="s">
        <v>205</v>
      </c>
      <c r="S215" s="2">
        <f>'pm_2018.dat'!J279</f>
        <v>0.83931376899999999</v>
      </c>
      <c r="T215" s="2" t="s">
        <v>205</v>
      </c>
      <c r="U215" s="2">
        <f>'pm_2018.dat'!K279</f>
        <v>0.87778742499999995</v>
      </c>
      <c r="V215" s="2" t="s">
        <v>205</v>
      </c>
      <c r="W215" s="2">
        <f>'pm_2018.dat'!L279</f>
        <v>0.959051812</v>
      </c>
      <c r="X215" s="2" t="s">
        <v>205</v>
      </c>
      <c r="Y215" s="2">
        <f>'pm_2018.dat'!M279</f>
        <v>0.93513048700000001</v>
      </c>
      <c r="Z215" s="2" t="s">
        <v>205</v>
      </c>
      <c r="AA215" s="2">
        <f>'pm_2018.dat'!N279</f>
        <v>1.017570394</v>
      </c>
      <c r="AB215" s="2" t="s">
        <v>205</v>
      </c>
      <c r="AC215" s="2">
        <f>'pm_2018.dat'!O279</f>
        <v>1.0690698540000001</v>
      </c>
      <c r="AD215" s="2" t="s">
        <v>205</v>
      </c>
      <c r="AE215" s="2">
        <f>'pm_2018.dat'!P279</f>
        <v>1.1205693139999999</v>
      </c>
      <c r="AF215" s="2" t="s">
        <v>206</v>
      </c>
      <c r="AG215" s="2"/>
    </row>
    <row r="216" spans="1:33" x14ac:dyDescent="0.2">
      <c r="A216" s="35"/>
      <c r="C216" s="35"/>
      <c r="E216" s="35"/>
      <c r="G216" s="35"/>
      <c r="I216" s="35"/>
      <c r="K216" s="35"/>
      <c r="M216" s="35"/>
      <c r="O216" s="35"/>
      <c r="Q216" s="35"/>
      <c r="S216" s="35"/>
      <c r="U216" s="35"/>
      <c r="W216" s="35"/>
      <c r="Y216" s="35"/>
      <c r="AA216" s="35"/>
      <c r="AC216" s="35"/>
      <c r="AE216" s="35"/>
      <c r="AG216" s="34"/>
    </row>
    <row r="217" spans="1:33" x14ac:dyDescent="0.2">
      <c r="A217" t="s">
        <v>209</v>
      </c>
      <c r="B217" t="s">
        <v>205</v>
      </c>
      <c r="C217" s="36">
        <f>AVERAGE(C179:C215)</f>
        <v>1.6090440324324322E-2</v>
      </c>
      <c r="D217" s="36" t="s">
        <v>205</v>
      </c>
      <c r="E217" s="36">
        <f t="shared" ref="E217" si="43">AVERAGE(E179:E215)</f>
        <v>8.9233403513513526E-2</v>
      </c>
      <c r="F217" s="36" t="s">
        <v>205</v>
      </c>
      <c r="G217" s="36">
        <f t="shared" ref="G217" si="44">AVERAGE(G179:G215)</f>
        <v>0.22935676189189183</v>
      </c>
      <c r="H217" s="36" t="s">
        <v>205</v>
      </c>
      <c r="I217" s="36">
        <f t="shared" ref="I217" si="45">AVERAGE(I179:I215)</f>
        <v>0.38748557951351348</v>
      </c>
      <c r="J217" s="36" t="s">
        <v>205</v>
      </c>
      <c r="K217" s="36">
        <f t="shared" ref="K217" si="46">AVERAGE(K179:K215)</f>
        <v>0.49776662583783782</v>
      </c>
      <c r="L217" s="36" t="s">
        <v>205</v>
      </c>
      <c r="M217" s="36">
        <f t="shared" ref="M217" si="47">AVERAGE(M179:M215)</f>
        <v>0.60284860518918926</v>
      </c>
      <c r="N217" s="36" t="s">
        <v>205</v>
      </c>
      <c r="O217" s="36">
        <f t="shared" ref="O217" si="48">AVERAGE(O179:O215)</f>
        <v>0.71855858656756755</v>
      </c>
      <c r="P217" s="36" t="s">
        <v>205</v>
      </c>
      <c r="Q217" s="36">
        <f t="shared" ref="Q217" si="49">AVERAGE(Q179:Q215)</f>
        <v>0.83298508264864846</v>
      </c>
      <c r="R217" s="36" t="s">
        <v>205</v>
      </c>
      <c r="S217" s="36">
        <f t="shared" ref="S217" si="50">AVERAGE(S179:S215)</f>
        <v>0.95847794421621624</v>
      </c>
      <c r="T217" s="36" t="s">
        <v>205</v>
      </c>
      <c r="U217" s="36">
        <f t="shared" ref="U217" si="51">AVERAGE(U179:U215)</f>
        <v>1.035057939783784</v>
      </c>
      <c r="V217" s="36" t="s">
        <v>205</v>
      </c>
      <c r="W217" s="36">
        <f t="shared" ref="W217" si="52">AVERAGE(W179:W215)</f>
        <v>1.1394502358918919</v>
      </c>
      <c r="X217" s="36" t="s">
        <v>205</v>
      </c>
      <c r="Y217" s="36">
        <f t="shared" ref="Y217" si="53">AVERAGE(Y179:Y215)</f>
        <v>1.2258191383513513</v>
      </c>
      <c r="Z217" s="36" t="s">
        <v>205</v>
      </c>
      <c r="AA217" s="36">
        <f t="shared" ref="AA217" si="54">AVERAGE(AA179:AA215)</f>
        <v>1.3534395824864862</v>
      </c>
      <c r="AB217" s="36" t="s">
        <v>205</v>
      </c>
      <c r="AC217" s="36">
        <f t="shared" ref="AC217" si="55">AVERAGE(AC179:AC215)</f>
        <v>1.4351708848108111</v>
      </c>
      <c r="AD217" s="36" t="s">
        <v>205</v>
      </c>
      <c r="AE217" s="36">
        <f t="shared" ref="AE217" si="56">AVERAGE(AE179:AE215)</f>
        <v>1.6757215403783783</v>
      </c>
      <c r="AF217" s="2" t="s">
        <v>206</v>
      </c>
      <c r="AG217" s="34"/>
    </row>
    <row r="218" spans="1:33" x14ac:dyDescent="0.2">
      <c r="A218" s="35"/>
      <c r="C218" s="35"/>
      <c r="E218" s="35"/>
      <c r="G218" s="35"/>
      <c r="I218" s="35"/>
      <c r="K218" s="35"/>
      <c r="M218" s="35"/>
      <c r="O218" s="35"/>
      <c r="Q218" s="35"/>
      <c r="S218" s="35"/>
      <c r="U218" s="35"/>
      <c r="W218" s="35"/>
      <c r="Y218" s="35"/>
      <c r="AA218" s="35"/>
      <c r="AC218" s="35"/>
      <c r="AE218" s="35"/>
      <c r="AG218" s="34"/>
    </row>
    <row r="219" spans="1:33" x14ac:dyDescent="0.2">
      <c r="A219" s="35"/>
      <c r="C219" s="35"/>
      <c r="E219" s="35"/>
      <c r="G219" s="35"/>
      <c r="I219" s="35"/>
      <c r="K219" s="35"/>
      <c r="M219" s="35"/>
      <c r="O219" s="35"/>
      <c r="Q219" s="35"/>
      <c r="S219" s="35"/>
      <c r="U219" s="35"/>
      <c r="W219" s="35"/>
      <c r="Y219" s="35"/>
      <c r="AA219" s="35"/>
      <c r="AC219" s="35"/>
      <c r="AE219" s="35"/>
      <c r="AG219" s="34"/>
    </row>
    <row r="220" spans="1:33" x14ac:dyDescent="0.2">
      <c r="A220" s="35"/>
      <c r="C220" s="35"/>
      <c r="E220" s="35"/>
      <c r="G220" s="35"/>
      <c r="I220" s="35"/>
      <c r="K220" s="35"/>
      <c r="M220" s="35"/>
      <c r="O220" s="35"/>
      <c r="Q220" s="35"/>
      <c r="S220" s="35"/>
      <c r="U220" s="35"/>
      <c r="W220" s="35"/>
      <c r="Y220" s="35"/>
      <c r="AA220" s="35"/>
      <c r="AC220" s="35"/>
      <c r="AE220" s="35"/>
      <c r="AG220" s="34"/>
    </row>
    <row r="221" spans="1:33" x14ac:dyDescent="0.2">
      <c r="A221" s="35"/>
      <c r="C221" s="35"/>
      <c r="E221" s="35"/>
      <c r="G221" s="35"/>
      <c r="I221" s="35"/>
      <c r="K221" s="35"/>
      <c r="M221" s="35"/>
      <c r="O221" s="35"/>
      <c r="Q221" s="35"/>
      <c r="S221" s="35"/>
      <c r="U221" s="35"/>
      <c r="W221" s="35"/>
      <c r="Y221" s="35"/>
      <c r="AA221" s="35"/>
      <c r="AC221" s="35"/>
      <c r="AE221" s="35"/>
      <c r="AG221" s="34"/>
    </row>
    <row r="222" spans="1:33" x14ac:dyDescent="0.2">
      <c r="A222" s="1">
        <v>2006</v>
      </c>
      <c r="B222" s="1" t="s">
        <v>205</v>
      </c>
      <c r="C222" s="1">
        <v>1.56</v>
      </c>
      <c r="D222" s="1" t="s">
        <v>313</v>
      </c>
      <c r="E222" s="1" t="s">
        <v>205</v>
      </c>
      <c r="F222" s="2">
        <f>L222</f>
        <v>0.55500000000000005</v>
      </c>
      <c r="G222" s="1" t="str">
        <f>TEXT(ROUND(100*O222,0),"##")&amp;"\%"</f>
        <v>9\%</v>
      </c>
      <c r="H222" s="1" t="s">
        <v>205</v>
      </c>
      <c r="I222" s="1" t="str">
        <f t="shared" ref="I222:I234" si="57">TEXT(ROUND(100*N222,0),"##")&amp;"\%"</f>
        <v>26\%</v>
      </c>
      <c r="J222" s="1" t="s">
        <v>206</v>
      </c>
      <c r="K222" s="35"/>
      <c r="L222" s="1">
        <f t="array" ref="L222:N234">TRANSPOSE(L236:X238
)</f>
        <v>0.55500000000000005</v>
      </c>
      <c r="M222" s="1">
        <v>0.14538324772817071</v>
      </c>
      <c r="N222" s="1">
        <v>0.26195179770841565</v>
      </c>
      <c r="O222" s="1">
        <f t="array" ref="O222:O234">TRANSPOSE(L241:X241)</f>
        <v>9.1891891891891883E-2</v>
      </c>
      <c r="Q222" s="35"/>
      <c r="S222" s="35"/>
      <c r="U222" s="35"/>
      <c r="W222" s="35"/>
      <c r="Y222" s="35"/>
      <c r="AA222" s="35"/>
      <c r="AC222" s="35"/>
      <c r="AE222" s="35"/>
      <c r="AG222" s="34"/>
    </row>
    <row r="223" spans="1:33" x14ac:dyDescent="0.2">
      <c r="A223" s="1">
        <v>2007</v>
      </c>
      <c r="B223" s="1" t="s">
        <v>205</v>
      </c>
      <c r="C223" s="1">
        <v>1.7689999999999999</v>
      </c>
      <c r="D223" s="1" t="s">
        <v>313</v>
      </c>
      <c r="E223" s="1" t="s">
        <v>205</v>
      </c>
      <c r="F223" s="2">
        <f t="shared" ref="F223:F234" si="58">L223</f>
        <v>0.63800000000000001</v>
      </c>
      <c r="G223" s="1" t="str">
        <f t="shared" ref="G223:G234" si="59">TEXT(ROUND(100*O223,0),"##")&amp;"\%"</f>
        <v>14\%</v>
      </c>
      <c r="H223" s="1" t="s">
        <v>205</v>
      </c>
      <c r="I223" s="1" t="str">
        <f t="shared" si="57"/>
        <v>44\%</v>
      </c>
      <c r="J223" s="1" t="s">
        <v>206</v>
      </c>
      <c r="K223" s="35"/>
      <c r="L223" s="1">
        <v>0.63800000000000001</v>
      </c>
      <c r="M223" s="1">
        <v>0.28345752666930074</v>
      </c>
      <c r="N223" s="1">
        <v>0.44429079415250899</v>
      </c>
      <c r="O223" s="1">
        <v>0.13557993730407522</v>
      </c>
      <c r="Q223" s="35"/>
      <c r="S223" s="35"/>
      <c r="U223" s="35"/>
      <c r="W223" s="35"/>
      <c r="Y223" s="35"/>
      <c r="AA223" s="35"/>
      <c r="AC223" s="35"/>
      <c r="AE223" s="35"/>
      <c r="AG223" s="34"/>
    </row>
    <row r="224" spans="1:33" x14ac:dyDescent="0.2">
      <c r="A224" s="1">
        <v>2008</v>
      </c>
      <c r="B224" s="1" t="s">
        <v>205</v>
      </c>
      <c r="C224" s="1">
        <v>0.997</v>
      </c>
      <c r="D224" s="1" t="s">
        <v>316</v>
      </c>
      <c r="E224" s="1" t="s">
        <v>205</v>
      </c>
      <c r="F224" s="2">
        <f t="shared" si="58"/>
        <v>0.316</v>
      </c>
      <c r="G224" s="1" t="str">
        <f t="shared" si="59"/>
        <v>20\%</v>
      </c>
      <c r="H224" s="1" t="s">
        <v>205</v>
      </c>
      <c r="I224" s="1" t="str">
        <f t="shared" si="57"/>
        <v>33\%</v>
      </c>
      <c r="J224" s="1" t="s">
        <v>206</v>
      </c>
      <c r="K224" s="35"/>
      <c r="L224" s="1">
        <v>0.316</v>
      </c>
      <c r="M224" s="1">
        <v>0.1043636507309364</v>
      </c>
      <c r="N224" s="1">
        <v>0.33026471750296327</v>
      </c>
      <c r="O224" s="1">
        <v>0.20348101265822782</v>
      </c>
      <c r="Q224" s="35"/>
      <c r="S224" s="35"/>
      <c r="U224" s="35"/>
      <c r="W224" s="35"/>
      <c r="Y224" s="35"/>
      <c r="AA224" s="35"/>
      <c r="AC224" s="35"/>
      <c r="AE224" s="35"/>
      <c r="AG224" s="34"/>
    </row>
    <row r="225" spans="1:33" x14ac:dyDescent="0.2">
      <c r="A225" s="1">
        <v>2009</v>
      </c>
      <c r="B225" s="1" t="s">
        <v>205</v>
      </c>
      <c r="C225" s="1">
        <v>0.92400000000000004</v>
      </c>
      <c r="D225" s="1" t="s">
        <v>315</v>
      </c>
      <c r="E225" s="1" t="s">
        <v>205</v>
      </c>
      <c r="F225" s="2">
        <f t="shared" si="58"/>
        <v>0.28499999999999998</v>
      </c>
      <c r="G225" s="1" t="str">
        <f t="shared" si="59"/>
        <v>42\%</v>
      </c>
      <c r="H225" s="1" t="s">
        <v>205</v>
      </c>
      <c r="I225" s="1" t="str">
        <f t="shared" si="57"/>
        <v>62\%</v>
      </c>
      <c r="J225" s="1" t="s">
        <v>206</v>
      </c>
      <c r="K225" s="35"/>
      <c r="L225" s="1">
        <v>0.28499999999999998</v>
      </c>
      <c r="M225" s="1">
        <v>0.17610094824180167</v>
      </c>
      <c r="N225" s="1">
        <v>0.61789806400632175</v>
      </c>
      <c r="O225" s="1">
        <v>0.42210526315789476</v>
      </c>
      <c r="Q225" s="35"/>
      <c r="S225" s="35"/>
      <c r="U225" s="35"/>
      <c r="W225" s="35"/>
      <c r="Y225" s="35"/>
      <c r="AA225" s="35"/>
      <c r="AC225" s="35"/>
      <c r="AE225" s="35"/>
      <c r="AG225" s="34"/>
    </row>
    <row r="226" spans="1:33" x14ac:dyDescent="0.2">
      <c r="A226" s="1">
        <v>2010</v>
      </c>
      <c r="B226" s="1" t="s">
        <v>205</v>
      </c>
      <c r="C226" s="1">
        <v>2.323</v>
      </c>
      <c r="D226" s="1" t="s">
        <v>317</v>
      </c>
      <c r="E226" s="1" t="s">
        <v>205</v>
      </c>
      <c r="F226" s="2">
        <f t="shared" si="58"/>
        <v>0.67900000000000005</v>
      </c>
      <c r="G226" s="1" t="str">
        <f t="shared" si="59"/>
        <v>13\%</v>
      </c>
      <c r="H226" s="1" t="s">
        <v>205</v>
      </c>
      <c r="I226" s="1" t="str">
        <f t="shared" si="57"/>
        <v>44\%</v>
      </c>
      <c r="J226" s="1" t="s">
        <v>206</v>
      </c>
      <c r="K226" s="35"/>
      <c r="L226" s="1">
        <v>0.67900000000000005</v>
      </c>
      <c r="M226" s="1">
        <v>0.29923216120110635</v>
      </c>
      <c r="N226" s="1">
        <v>0.440695377321217</v>
      </c>
      <c r="O226" s="1">
        <v>0.12636229749631811</v>
      </c>
      <c r="Q226" s="35"/>
      <c r="S226" s="35"/>
      <c r="U226" s="35"/>
      <c r="W226" s="35"/>
      <c r="Y226" s="35"/>
      <c r="AA226" s="35"/>
      <c r="AC226" s="35"/>
      <c r="AE226" s="35"/>
      <c r="AG226" s="34"/>
    </row>
    <row r="227" spans="1:33" x14ac:dyDescent="0.2">
      <c r="A227" s="1">
        <v>2011</v>
      </c>
      <c r="B227" s="1" t="s">
        <v>205</v>
      </c>
      <c r="C227" s="1" t="s">
        <v>318</v>
      </c>
      <c r="D227" s="1" t="s">
        <v>319</v>
      </c>
      <c r="F227" s="2">
        <f t="shared" si="58"/>
        <v>0.54300000000000004</v>
      </c>
      <c r="G227" s="1" t="str">
        <f t="shared" si="59"/>
        <v>11\%</v>
      </c>
      <c r="H227" s="1" t="s">
        <v>205</v>
      </c>
      <c r="I227" s="1" t="str">
        <f t="shared" si="57"/>
        <v>29\%</v>
      </c>
      <c r="J227" s="1" t="s">
        <v>206</v>
      </c>
      <c r="K227" s="35"/>
      <c r="L227" s="1">
        <v>0.54300000000000004</v>
      </c>
      <c r="M227" s="1">
        <v>0.15953172659028056</v>
      </c>
      <c r="N227" s="1">
        <v>0.29379691821414466</v>
      </c>
      <c r="O227" s="1">
        <v>0.10534069981583793</v>
      </c>
      <c r="Q227" s="35"/>
      <c r="S227" s="35"/>
      <c r="U227" s="35"/>
      <c r="W227" s="35"/>
      <c r="Y227" s="35"/>
      <c r="AA227" s="35"/>
      <c r="AC227" s="35"/>
      <c r="AE227" s="35"/>
      <c r="AG227" s="34"/>
    </row>
    <row r="228" spans="1:33" x14ac:dyDescent="0.2">
      <c r="A228" s="1">
        <v>2012</v>
      </c>
      <c r="B228" s="1" t="s">
        <v>205</v>
      </c>
      <c r="C228" s="1">
        <v>1.843</v>
      </c>
      <c r="D228" s="1" t="s">
        <v>313</v>
      </c>
      <c r="E228" s="1" t="s">
        <v>205</v>
      </c>
      <c r="F228" s="2">
        <f t="shared" si="58"/>
        <v>0.66100000000000003</v>
      </c>
      <c r="G228" s="1" t="str">
        <f t="shared" si="59"/>
        <v>9\%</v>
      </c>
      <c r="H228" s="1" t="s">
        <v>205</v>
      </c>
      <c r="I228" s="1" t="str">
        <f t="shared" si="57"/>
        <v>32\%</v>
      </c>
      <c r="J228" s="1" t="s">
        <v>206</v>
      </c>
      <c r="K228" s="35"/>
      <c r="L228" s="1">
        <v>0.66100000000000003</v>
      </c>
      <c r="M228" s="1">
        <v>0.21219379691821419</v>
      </c>
      <c r="N228" s="1">
        <v>0.32101935993678393</v>
      </c>
      <c r="O228" s="1">
        <v>9.4553706505295002E-2</v>
      </c>
      <c r="Q228" s="35"/>
      <c r="S228" s="35"/>
      <c r="U228" s="35"/>
      <c r="W228" s="35"/>
      <c r="Y228" s="35"/>
      <c r="AA228" s="35"/>
      <c r="AC228" s="35"/>
      <c r="AE228" s="35"/>
      <c r="AG228" s="34"/>
    </row>
    <row r="229" spans="1:33" x14ac:dyDescent="0.2">
      <c r="A229" s="1">
        <v>2013</v>
      </c>
      <c r="B229" s="1" t="s">
        <v>205</v>
      </c>
      <c r="C229" s="1" t="s">
        <v>318</v>
      </c>
      <c r="D229" s="1" t="s">
        <v>319</v>
      </c>
      <c r="F229" s="2">
        <f t="shared" si="58"/>
        <v>0.69399999999999995</v>
      </c>
      <c r="G229" s="1" t="str">
        <f t="shared" si="59"/>
        <v>6\%</v>
      </c>
      <c r="H229" s="1" t="s">
        <v>205</v>
      </c>
      <c r="I229" s="1" t="str">
        <f t="shared" si="57"/>
        <v>20\%</v>
      </c>
      <c r="J229" s="1" t="s">
        <v>206</v>
      </c>
      <c r="K229" s="35"/>
      <c r="L229" s="1">
        <v>0.69399999999999995</v>
      </c>
      <c r="M229" s="1">
        <v>0.13901935993678388</v>
      </c>
      <c r="N229" s="1">
        <v>0.20031608060055317</v>
      </c>
      <c r="O229" s="1">
        <v>5.6195965417867443E-2</v>
      </c>
      <c r="Q229" s="35"/>
      <c r="S229" s="35"/>
      <c r="U229" s="35"/>
      <c r="W229" s="35"/>
      <c r="Y229" s="35"/>
      <c r="AA229" s="35"/>
      <c r="AC229" s="35"/>
      <c r="AE229" s="35"/>
      <c r="AG229" s="34"/>
    </row>
    <row r="230" spans="1:33" x14ac:dyDescent="0.2">
      <c r="A230" s="1">
        <v>2014</v>
      </c>
      <c r="B230" s="1" t="s">
        <v>205</v>
      </c>
      <c r="C230" s="1">
        <v>3.4390000000000001</v>
      </c>
      <c r="D230" s="1" t="s">
        <v>314</v>
      </c>
      <c r="E230" s="1" t="s">
        <v>205</v>
      </c>
      <c r="F230" s="2">
        <f t="shared" si="58"/>
        <v>0.89700000000000002</v>
      </c>
      <c r="G230" s="1" t="str">
        <f t="shared" si="59"/>
        <v>5\%</v>
      </c>
      <c r="H230" s="1" t="s">
        <v>205</v>
      </c>
      <c r="I230" s="1" t="str">
        <f t="shared" si="57"/>
        <v>22\%</v>
      </c>
      <c r="J230" s="1" t="s">
        <v>206</v>
      </c>
      <c r="K230" s="35"/>
      <c r="L230" s="1">
        <v>0.89700000000000002</v>
      </c>
      <c r="M230" s="1">
        <v>0.19719114974318452</v>
      </c>
      <c r="N230" s="1">
        <v>0.21983405768470962</v>
      </c>
      <c r="O230" s="1">
        <v>4.7714604236343362E-2</v>
      </c>
      <c r="Q230" s="35"/>
      <c r="S230" s="35"/>
      <c r="U230" s="35"/>
      <c r="W230" s="35"/>
      <c r="Y230" s="35"/>
      <c r="AA230" s="35"/>
      <c r="AC230" s="35"/>
      <c r="AE230" s="35"/>
      <c r="AG230" s="34"/>
    </row>
    <row r="231" spans="1:33" x14ac:dyDescent="0.2">
      <c r="A231" s="1">
        <v>2015</v>
      </c>
      <c r="B231" s="1" t="s">
        <v>205</v>
      </c>
      <c r="C231" s="1" t="s">
        <v>318</v>
      </c>
      <c r="D231" s="1" t="s">
        <v>319</v>
      </c>
      <c r="F231" s="2">
        <f t="shared" si="58"/>
        <v>0.95299999999999996</v>
      </c>
      <c r="G231" s="1" t="str">
        <f t="shared" si="59"/>
        <v>5\%</v>
      </c>
      <c r="H231" s="1" t="s">
        <v>205</v>
      </c>
      <c r="I231" s="1" t="str">
        <f t="shared" si="57"/>
        <v>23\%</v>
      </c>
      <c r="J231" s="1" t="s">
        <v>206</v>
      </c>
      <c r="K231" s="35"/>
      <c r="L231" s="1">
        <v>0.95299999999999996</v>
      </c>
      <c r="M231" s="1">
        <v>0.22320758593441328</v>
      </c>
      <c r="N231" s="1">
        <v>0.23421572500987753</v>
      </c>
      <c r="O231" s="1">
        <v>4.7848898216159501E-2</v>
      </c>
      <c r="Q231" s="35"/>
      <c r="S231" s="35"/>
      <c r="U231" s="35"/>
      <c r="W231" s="35"/>
      <c r="Y231" s="35"/>
      <c r="AA231" s="35"/>
      <c r="AC231" s="35"/>
      <c r="AE231" s="35"/>
      <c r="AG231" s="34"/>
    </row>
    <row r="232" spans="1:33" x14ac:dyDescent="0.2">
      <c r="A232" s="1">
        <v>2016</v>
      </c>
      <c r="B232" s="1" t="s">
        <v>205</v>
      </c>
      <c r="C232" s="1">
        <v>4.0629999999999997</v>
      </c>
      <c r="D232" s="1" t="s">
        <v>320</v>
      </c>
      <c r="E232" s="1" t="s">
        <v>205</v>
      </c>
      <c r="F232" s="2">
        <f t="shared" si="58"/>
        <v>0.77600000000000002</v>
      </c>
      <c r="G232" s="1" t="str">
        <f t="shared" si="59"/>
        <v>5\%</v>
      </c>
      <c r="H232" s="1" t="s">
        <v>205</v>
      </c>
      <c r="I232" s="1" t="str">
        <f t="shared" si="57"/>
        <v>19\%</v>
      </c>
      <c r="J232" s="1" t="s">
        <v>206</v>
      </c>
      <c r="L232" s="1">
        <v>0.77600000000000002</v>
      </c>
      <c r="M232" s="1">
        <v>0.14548083761359148</v>
      </c>
      <c r="N232" s="1">
        <v>0.18747530620308181</v>
      </c>
      <c r="O232" s="1">
        <v>4.7036082474226797E-2</v>
      </c>
      <c r="Y232" s="3"/>
      <c r="AA232" s="35"/>
      <c r="AC232" s="35"/>
      <c r="AE232" s="35"/>
      <c r="AG232" s="34"/>
    </row>
    <row r="233" spans="1:33" x14ac:dyDescent="0.2">
      <c r="A233" s="1">
        <v>2017</v>
      </c>
      <c r="B233" s="1" t="s">
        <v>205</v>
      </c>
      <c r="C233" s="1" t="s">
        <v>318</v>
      </c>
      <c r="D233" s="1" t="s">
        <v>319</v>
      </c>
      <c r="F233" s="2">
        <f t="shared" si="58"/>
        <v>0.73</v>
      </c>
      <c r="G233" s="1" t="str">
        <f t="shared" si="59"/>
        <v>5\%</v>
      </c>
      <c r="H233" s="1" t="s">
        <v>205</v>
      </c>
      <c r="I233" s="1" t="str">
        <f t="shared" si="57"/>
        <v>18\%</v>
      </c>
      <c r="J233" s="1" t="s">
        <v>206</v>
      </c>
      <c r="L233" s="1">
        <v>0.73</v>
      </c>
      <c r="M233" s="1">
        <v>0.12823310944290794</v>
      </c>
      <c r="N233" s="1">
        <v>0.17566179375740815</v>
      </c>
      <c r="O233" s="1">
        <v>4.6849315068493151E-2</v>
      </c>
      <c r="Y233" s="3"/>
      <c r="AA233" s="35"/>
      <c r="AC233" s="35"/>
      <c r="AE233" s="35"/>
      <c r="AG233" s="34"/>
    </row>
    <row r="234" spans="1:33" x14ac:dyDescent="0.2">
      <c r="A234" s="1">
        <v>2018</v>
      </c>
      <c r="B234" s="1" t="s">
        <v>205</v>
      </c>
      <c r="C234" s="4">
        <v>2.4990000000000001</v>
      </c>
      <c r="D234" s="1" t="s">
        <v>320</v>
      </c>
      <c r="E234" s="1" t="s">
        <v>205</v>
      </c>
      <c r="F234" s="2">
        <f t="shared" si="58"/>
        <v>0.67200000000000004</v>
      </c>
      <c r="G234" s="1" t="str">
        <f t="shared" si="59"/>
        <v>5\%</v>
      </c>
      <c r="H234" s="1" t="s">
        <v>205</v>
      </c>
      <c r="I234" s="1" t="str">
        <f t="shared" si="57"/>
        <v>17\%</v>
      </c>
      <c r="J234" s="1" t="s">
        <v>206</v>
      </c>
      <c r="L234" s="1">
        <v>0.67200000000000004</v>
      </c>
      <c r="M234" s="1">
        <v>0.11597376531015412</v>
      </c>
      <c r="N234" s="1">
        <v>0.17258000790201505</v>
      </c>
      <c r="O234" s="1">
        <v>4.9999999999999996E-2</v>
      </c>
      <c r="Y234" s="3">
        <f>AVERAGE(L238:X238)</f>
        <v>0.30000000000000004</v>
      </c>
      <c r="AA234" s="35"/>
      <c r="AC234" s="35"/>
      <c r="AE234" s="35"/>
      <c r="AG234" s="34"/>
    </row>
    <row r="235" spans="1:33" x14ac:dyDescent="0.2">
      <c r="A235" s="35" t="s">
        <v>207</v>
      </c>
      <c r="C235" s="35"/>
      <c r="E235" s="35"/>
      <c r="G235" s="35"/>
      <c r="I235" s="35"/>
      <c r="K235" s="35"/>
      <c r="M235" s="35"/>
      <c r="O235" s="35"/>
      <c r="Q235" s="35"/>
      <c r="S235" s="35"/>
      <c r="U235" s="35"/>
      <c r="W235" s="35"/>
      <c r="Y235" s="35"/>
      <c r="AA235" s="35"/>
      <c r="AC235" s="35"/>
      <c r="AE235" s="35"/>
      <c r="AG235" s="34"/>
    </row>
    <row r="236" spans="1:33" x14ac:dyDescent="0.2">
      <c r="K236" s="4"/>
      <c r="L236" s="4">
        <f>pm_2018_VAST1.dat!C149</f>
        <v>0.55500000000000005</v>
      </c>
      <c r="M236" s="4">
        <f>pm_2018_VAST1.dat!D149</f>
        <v>0.63800000000000001</v>
      </c>
      <c r="N236" s="4">
        <f>pm_2018_VAST1.dat!E149</f>
        <v>0.316</v>
      </c>
      <c r="O236" s="4">
        <f>pm_2018_VAST1.dat!F149</f>
        <v>0.28499999999999998</v>
      </c>
      <c r="P236" s="4">
        <f>pm_2018_VAST1.dat!G149</f>
        <v>0.67900000000000005</v>
      </c>
      <c r="Q236" s="4">
        <f>pm_2018_VAST1.dat!H149</f>
        <v>0.54300000000000004</v>
      </c>
      <c r="R236" s="4">
        <f>pm_2018_VAST1.dat!I149</f>
        <v>0.66100000000000003</v>
      </c>
      <c r="S236" s="4">
        <f>pm_2018_VAST1.dat!J149</f>
        <v>0.69399999999999995</v>
      </c>
      <c r="T236" s="4">
        <f>pm_2018_VAST1.dat!K149</f>
        <v>0.89700000000000002</v>
      </c>
      <c r="U236" s="4">
        <f>pm_2018_VAST1.dat!L149</f>
        <v>0.95299999999999996</v>
      </c>
      <c r="V236" s="4">
        <f>pm_2018_VAST1.dat!M149</f>
        <v>0.77600000000000002</v>
      </c>
      <c r="W236" s="4">
        <f>pm_2018_VAST1.dat!N149</f>
        <v>0.73</v>
      </c>
      <c r="X236" s="4">
        <f>pm_2018_VAST1.dat!O149</f>
        <v>0.67200000000000004</v>
      </c>
    </row>
    <row r="237" spans="1:33" x14ac:dyDescent="0.2">
      <c r="K237" s="4"/>
      <c r="L237" s="4">
        <f>pm_2018_VAST1.dat!C151</f>
        <v>0.14538324772817071</v>
      </c>
      <c r="M237" s="4">
        <f>pm_2018_VAST1.dat!D151</f>
        <v>0.28345752666930074</v>
      </c>
      <c r="N237" s="4">
        <f>pm_2018_VAST1.dat!E151</f>
        <v>0.1043636507309364</v>
      </c>
      <c r="O237" s="4">
        <f>pm_2018_VAST1.dat!F151</f>
        <v>0.17610094824180167</v>
      </c>
      <c r="P237" s="4">
        <f>pm_2018_VAST1.dat!G151</f>
        <v>0.29923216120110635</v>
      </c>
      <c r="Q237" s="4">
        <f>pm_2018_VAST1.dat!H151</f>
        <v>0.15953172659028056</v>
      </c>
      <c r="R237" s="4">
        <f>pm_2018_VAST1.dat!I151</f>
        <v>0.21219379691821419</v>
      </c>
      <c r="S237" s="4">
        <f>pm_2018_VAST1.dat!J151</f>
        <v>0.13901935993678388</v>
      </c>
      <c r="T237" s="4">
        <f>pm_2018_VAST1.dat!K151</f>
        <v>0.19719114974318452</v>
      </c>
      <c r="U237" s="4">
        <f>pm_2018_VAST1.dat!L151</f>
        <v>0.22320758593441328</v>
      </c>
      <c r="V237" s="4">
        <f>pm_2018_VAST1.dat!M151</f>
        <v>0.14548083761359148</v>
      </c>
      <c r="W237" s="4">
        <f>pm_2018_VAST1.dat!N151</f>
        <v>0.12823310944290794</v>
      </c>
      <c r="X237" s="4">
        <f>pm_2018_VAST1.dat!O151</f>
        <v>0.11597376531015412</v>
      </c>
    </row>
    <row r="238" spans="1:33" x14ac:dyDescent="0.2">
      <c r="K238" s="3"/>
      <c r="L238" s="3">
        <f t="shared" ref="L238:X238" si="60">L237/L236</f>
        <v>0.26195179770841565</v>
      </c>
      <c r="M238" s="3">
        <f t="shared" si="60"/>
        <v>0.44429079415250899</v>
      </c>
      <c r="N238" s="3">
        <f t="shared" si="60"/>
        <v>0.33026471750296327</v>
      </c>
      <c r="O238" s="3">
        <f t="shared" si="60"/>
        <v>0.61789806400632175</v>
      </c>
      <c r="P238" s="3">
        <f t="shared" si="60"/>
        <v>0.440695377321217</v>
      </c>
      <c r="Q238" s="3">
        <f t="shared" si="60"/>
        <v>0.29379691821414466</v>
      </c>
      <c r="R238" s="3">
        <f t="shared" si="60"/>
        <v>0.32101935993678393</v>
      </c>
      <c r="S238" s="3">
        <f t="shared" si="60"/>
        <v>0.20031608060055317</v>
      </c>
      <c r="T238" s="3">
        <f t="shared" si="60"/>
        <v>0.21983405768470962</v>
      </c>
      <c r="U238" s="3">
        <f t="shared" si="60"/>
        <v>0.23421572500987753</v>
      </c>
      <c r="V238" s="3">
        <f t="shared" si="60"/>
        <v>0.18747530620308181</v>
      </c>
      <c r="W238" s="3">
        <f t="shared" si="60"/>
        <v>0.17566179375740815</v>
      </c>
      <c r="X238" s="3">
        <f t="shared" si="60"/>
        <v>0.17258000790201505</v>
      </c>
    </row>
    <row r="240" spans="1:33" x14ac:dyDescent="0.2">
      <c r="L240">
        <f>pm_2018_VAST1.dat!C150</f>
        <v>5.0999999999999997E-2</v>
      </c>
      <c r="M240">
        <f>pm_2018_VAST1.dat!D150</f>
        <v>8.6499999999999994E-2</v>
      </c>
      <c r="N240">
        <f>pm_2018_VAST1.dat!E150</f>
        <v>6.4299999999999996E-2</v>
      </c>
      <c r="O240">
        <f>pm_2018_VAST1.dat!F150</f>
        <v>0.1203</v>
      </c>
      <c r="P240">
        <f>pm_2018_VAST1.dat!G150</f>
        <v>8.5800000000000001E-2</v>
      </c>
      <c r="Q240">
        <f>pm_2018_VAST1.dat!H150</f>
        <v>5.7200000000000001E-2</v>
      </c>
      <c r="R240">
        <f>pm_2018_VAST1.dat!I150</f>
        <v>6.25E-2</v>
      </c>
      <c r="S240">
        <f>pm_2018_VAST1.dat!J150</f>
        <v>3.9E-2</v>
      </c>
      <c r="T240">
        <f>pm_2018_VAST1.dat!K150</f>
        <v>4.2799999999999998E-2</v>
      </c>
      <c r="U240">
        <f>pm_2018_VAST1.dat!L150</f>
        <v>4.5600000000000002E-2</v>
      </c>
      <c r="V240">
        <f>pm_2018_VAST1.dat!M150</f>
        <v>3.6499999999999998E-2</v>
      </c>
      <c r="W240">
        <f>pm_2018_VAST1.dat!N150</f>
        <v>3.4200000000000001E-2</v>
      </c>
      <c r="X240">
        <f>pm_2018_VAST1.dat!O150</f>
        <v>3.3599999999999998E-2</v>
      </c>
    </row>
    <row r="241" spans="1:24" x14ac:dyDescent="0.2">
      <c r="L241" s="3">
        <f>L240/L236</f>
        <v>9.1891891891891883E-2</v>
      </c>
      <c r="M241" s="3">
        <f t="shared" ref="M241:X241" si="61">M240/M236</f>
        <v>0.13557993730407522</v>
      </c>
      <c r="N241" s="3">
        <f t="shared" si="61"/>
        <v>0.20348101265822782</v>
      </c>
      <c r="O241" s="3">
        <f t="shared" si="61"/>
        <v>0.42210526315789476</v>
      </c>
      <c r="P241" s="3">
        <f t="shared" si="61"/>
        <v>0.12636229749631811</v>
      </c>
      <c r="Q241" s="3">
        <f t="shared" si="61"/>
        <v>0.10534069981583793</v>
      </c>
      <c r="R241" s="3">
        <f t="shared" si="61"/>
        <v>9.4553706505295002E-2</v>
      </c>
      <c r="S241" s="3">
        <f t="shared" si="61"/>
        <v>5.6195965417867443E-2</v>
      </c>
      <c r="T241" s="3">
        <f t="shared" si="61"/>
        <v>4.7714604236343362E-2</v>
      </c>
      <c r="U241" s="3">
        <f t="shared" si="61"/>
        <v>4.7848898216159501E-2</v>
      </c>
      <c r="V241" s="3">
        <f t="shared" si="61"/>
        <v>4.7036082474226797E-2</v>
      </c>
      <c r="W241" s="3">
        <f t="shared" si="61"/>
        <v>4.6849315068493151E-2</v>
      </c>
      <c r="X241" s="3">
        <f t="shared" si="61"/>
        <v>4.9999999999999996E-2</v>
      </c>
    </row>
    <row r="254" spans="1:24" x14ac:dyDescent="0.2">
      <c r="B254" t="s">
        <v>11</v>
      </c>
      <c r="C254" t="s">
        <v>321</v>
      </c>
      <c r="D254" t="s">
        <v>322</v>
      </c>
      <c r="E254" t="s">
        <v>323</v>
      </c>
      <c r="F254" t="s">
        <v>324</v>
      </c>
    </row>
    <row r="255" spans="1:24" x14ac:dyDescent="0.2">
      <c r="A255" s="38">
        <v>4.1666666666666664E-2</v>
      </c>
      <c r="B255">
        <v>2016</v>
      </c>
      <c r="C255">
        <v>1</v>
      </c>
      <c r="D255" s="34">
        <v>116478</v>
      </c>
      <c r="E255" s="34">
        <v>11037</v>
      </c>
      <c r="F255" s="34">
        <v>1087</v>
      </c>
    </row>
    <row r="256" spans="1:24" x14ac:dyDescent="0.2">
      <c r="A256" s="38">
        <v>8.3333333333333329E-2</v>
      </c>
      <c r="B256">
        <v>2016</v>
      </c>
      <c r="C256">
        <v>2</v>
      </c>
      <c r="D256" s="34">
        <v>19280</v>
      </c>
      <c r="E256" s="34">
        <v>1986</v>
      </c>
      <c r="F256" s="34">
        <v>282</v>
      </c>
    </row>
    <row r="257" spans="1:19" x14ac:dyDescent="0.2">
      <c r="A257" s="38">
        <v>0.125</v>
      </c>
      <c r="B257">
        <v>2016</v>
      </c>
      <c r="C257">
        <v>3</v>
      </c>
      <c r="D257" s="34">
        <v>142642</v>
      </c>
      <c r="E257" s="34">
        <v>13507</v>
      </c>
      <c r="F257" s="34">
        <v>1898</v>
      </c>
      <c r="L257" s="38"/>
      <c r="M257" s="38">
        <v>4.1666666666666664E-2</v>
      </c>
      <c r="N257">
        <v>2016</v>
      </c>
      <c r="O257">
        <v>1</v>
      </c>
      <c r="P257">
        <v>1</v>
      </c>
      <c r="Q257">
        <v>57478</v>
      </c>
      <c r="R257">
        <v>5312</v>
      </c>
      <c r="S257">
        <v>488</v>
      </c>
    </row>
    <row r="258" spans="1:19" x14ac:dyDescent="0.2">
      <c r="A258" s="38">
        <v>0.16666666666666666</v>
      </c>
      <c r="B258">
        <v>2017</v>
      </c>
      <c r="C258">
        <v>1</v>
      </c>
      <c r="D258" s="34">
        <v>241386</v>
      </c>
      <c r="E258" s="34">
        <v>11285</v>
      </c>
      <c r="F258" s="34">
        <v>1382</v>
      </c>
      <c r="L258" s="38"/>
      <c r="M258" s="38">
        <v>8.3333333333333329E-2</v>
      </c>
      <c r="N258">
        <v>2016</v>
      </c>
      <c r="O258">
        <v>2</v>
      </c>
      <c r="P258">
        <v>1</v>
      </c>
      <c r="Q258">
        <v>10264</v>
      </c>
      <c r="R258">
        <v>1077</v>
      </c>
      <c r="S258">
        <v>157</v>
      </c>
    </row>
    <row r="259" spans="1:19" x14ac:dyDescent="0.2">
      <c r="A259" s="38">
        <v>0.20833333333333334</v>
      </c>
      <c r="B259">
        <v>2017</v>
      </c>
      <c r="C259">
        <v>2</v>
      </c>
      <c r="D259" s="34">
        <v>60014</v>
      </c>
      <c r="E259" s="34">
        <v>2929</v>
      </c>
      <c r="F259" s="34">
        <v>342</v>
      </c>
      <c r="L259" s="38"/>
      <c r="M259" s="38">
        <v>0.125</v>
      </c>
      <c r="N259">
        <v>2016</v>
      </c>
      <c r="O259">
        <v>3</v>
      </c>
      <c r="P259">
        <v>1</v>
      </c>
      <c r="Q259">
        <v>72973</v>
      </c>
      <c r="R259">
        <v>6872</v>
      </c>
      <c r="S259">
        <v>929</v>
      </c>
    </row>
    <row r="260" spans="1:19" x14ac:dyDescent="0.2">
      <c r="A260" s="38">
        <v>0.25</v>
      </c>
      <c r="B260">
        <v>2017</v>
      </c>
      <c r="C260">
        <v>3</v>
      </c>
      <c r="D260" s="34">
        <v>272622</v>
      </c>
      <c r="E260" s="34">
        <v>12829</v>
      </c>
      <c r="F260" s="34">
        <v>1530</v>
      </c>
      <c r="L260" s="38"/>
      <c r="M260" s="38">
        <v>0.16666666666666666</v>
      </c>
      <c r="N260">
        <v>2016</v>
      </c>
      <c r="O260">
        <v>1</v>
      </c>
      <c r="P260">
        <v>2</v>
      </c>
      <c r="Q260">
        <v>59000</v>
      </c>
      <c r="R260">
        <v>5725</v>
      </c>
      <c r="S260">
        <v>599</v>
      </c>
    </row>
    <row r="261" spans="1:19" x14ac:dyDescent="0.2">
      <c r="C261" t="s">
        <v>329</v>
      </c>
      <c r="D261" t="s">
        <v>326</v>
      </c>
      <c r="E261" t="s">
        <v>325</v>
      </c>
      <c r="F261" t="s">
        <v>328</v>
      </c>
      <c r="G261" t="s">
        <v>327</v>
      </c>
      <c r="H261" t="s">
        <v>324</v>
      </c>
      <c r="L261" s="38"/>
      <c r="M261" s="38">
        <v>0.20833333333333334</v>
      </c>
      <c r="N261">
        <v>2016</v>
      </c>
      <c r="O261">
        <v>2</v>
      </c>
      <c r="P261">
        <v>2</v>
      </c>
      <c r="Q261">
        <v>9016</v>
      </c>
      <c r="R261">
        <v>909</v>
      </c>
      <c r="S261">
        <v>125</v>
      </c>
    </row>
    <row r="262" spans="1:19" x14ac:dyDescent="0.2">
      <c r="C262">
        <v>2016</v>
      </c>
      <c r="D262">
        <v>1</v>
      </c>
      <c r="E262">
        <v>1</v>
      </c>
      <c r="F262" s="34">
        <v>57478</v>
      </c>
      <c r="G262" s="34">
        <v>5312</v>
      </c>
      <c r="H262" s="34">
        <v>488</v>
      </c>
      <c r="L262" s="38"/>
      <c r="M262" s="38">
        <v>0.25</v>
      </c>
      <c r="N262">
        <v>2016</v>
      </c>
      <c r="O262">
        <v>3</v>
      </c>
      <c r="P262">
        <v>2</v>
      </c>
      <c r="Q262">
        <v>69669</v>
      </c>
      <c r="R262">
        <v>6635</v>
      </c>
      <c r="S262">
        <v>969</v>
      </c>
    </row>
    <row r="263" spans="1:19" x14ac:dyDescent="0.2">
      <c r="B263" s="38">
        <v>8.3333333333333329E-2</v>
      </c>
      <c r="C263">
        <v>2016</v>
      </c>
      <c r="D263">
        <v>2</v>
      </c>
      <c r="E263">
        <v>1</v>
      </c>
      <c r="F263" s="34">
        <v>10264</v>
      </c>
      <c r="G263" s="34">
        <v>1077</v>
      </c>
      <c r="H263" s="34">
        <v>157</v>
      </c>
      <c r="L263" s="38"/>
      <c r="M263" s="38">
        <v>0.29166666666666669</v>
      </c>
      <c r="N263">
        <v>2017</v>
      </c>
      <c r="O263">
        <v>1</v>
      </c>
      <c r="P263">
        <v>1</v>
      </c>
      <c r="Q263">
        <v>55965</v>
      </c>
      <c r="R263">
        <v>5238</v>
      </c>
      <c r="S263">
        <v>604</v>
      </c>
    </row>
    <row r="264" spans="1:19" x14ac:dyDescent="0.2">
      <c r="B264" s="38">
        <v>0.125</v>
      </c>
      <c r="C264">
        <v>2016</v>
      </c>
      <c r="D264">
        <v>3</v>
      </c>
      <c r="E264">
        <v>1</v>
      </c>
      <c r="F264" s="34">
        <v>72973</v>
      </c>
      <c r="G264" s="34">
        <v>6872</v>
      </c>
      <c r="H264" s="34">
        <v>929</v>
      </c>
      <c r="L264" s="38"/>
      <c r="M264" s="38">
        <v>0.33333333333333331</v>
      </c>
      <c r="N264">
        <v>2017</v>
      </c>
      <c r="O264">
        <v>2</v>
      </c>
      <c r="P264">
        <v>1</v>
      </c>
      <c r="Q264">
        <v>15871</v>
      </c>
      <c r="R264">
        <v>1586</v>
      </c>
      <c r="S264">
        <v>179</v>
      </c>
    </row>
    <row r="265" spans="1:19" x14ac:dyDescent="0.2">
      <c r="B265" s="38">
        <v>0.16666666666666666</v>
      </c>
      <c r="C265">
        <v>2016</v>
      </c>
      <c r="D265">
        <v>1</v>
      </c>
      <c r="E265">
        <v>2</v>
      </c>
      <c r="F265" s="34">
        <v>59000</v>
      </c>
      <c r="G265" s="34">
        <v>5725</v>
      </c>
      <c r="H265" s="34">
        <v>599</v>
      </c>
      <c r="L265" s="38"/>
      <c r="M265" s="38">
        <v>0.375</v>
      </c>
      <c r="N265">
        <v>2017</v>
      </c>
      <c r="O265">
        <v>3</v>
      </c>
      <c r="P265">
        <v>1</v>
      </c>
      <c r="Q265">
        <v>70285</v>
      </c>
      <c r="R265">
        <v>6575</v>
      </c>
      <c r="S265">
        <v>777</v>
      </c>
    </row>
    <row r="266" spans="1:19" x14ac:dyDescent="0.2">
      <c r="B266" s="38">
        <v>0.20833333333333334</v>
      </c>
      <c r="C266">
        <v>2016</v>
      </c>
      <c r="D266">
        <v>2</v>
      </c>
      <c r="E266">
        <v>2</v>
      </c>
      <c r="F266" s="34">
        <v>9016</v>
      </c>
      <c r="G266" s="34">
        <v>909</v>
      </c>
      <c r="H266" s="34">
        <v>125</v>
      </c>
      <c r="M266" s="38">
        <v>0.41666666666666669</v>
      </c>
      <c r="N266">
        <v>2017</v>
      </c>
      <c r="O266">
        <v>1</v>
      </c>
      <c r="P266">
        <v>2</v>
      </c>
      <c r="Q266">
        <v>64728</v>
      </c>
      <c r="R266">
        <v>6047</v>
      </c>
      <c r="S266">
        <v>778</v>
      </c>
    </row>
    <row r="267" spans="1:19" x14ac:dyDescent="0.2">
      <c r="B267" s="38">
        <v>0.25</v>
      </c>
      <c r="C267">
        <v>2016</v>
      </c>
      <c r="D267">
        <v>3</v>
      </c>
      <c r="E267">
        <v>2</v>
      </c>
      <c r="F267" s="34">
        <v>69669</v>
      </c>
      <c r="G267" s="34">
        <v>6635</v>
      </c>
      <c r="H267" s="34">
        <v>969</v>
      </c>
      <c r="M267" s="38">
        <v>0.45833333333333331</v>
      </c>
      <c r="N267">
        <v>2017</v>
      </c>
      <c r="O267">
        <v>2</v>
      </c>
      <c r="P267">
        <v>2</v>
      </c>
      <c r="Q267">
        <v>14136</v>
      </c>
      <c r="R267">
        <v>1343</v>
      </c>
      <c r="S267">
        <v>163</v>
      </c>
    </row>
    <row r="268" spans="1:19" x14ac:dyDescent="0.2">
      <c r="B268" s="38">
        <v>0.29166666666666669</v>
      </c>
      <c r="C268">
        <v>2017</v>
      </c>
      <c r="D268">
        <v>1</v>
      </c>
      <c r="E268">
        <v>1</v>
      </c>
      <c r="F268" s="34">
        <v>55965</v>
      </c>
      <c r="G268" s="34">
        <v>5238</v>
      </c>
      <c r="H268" s="34">
        <v>604</v>
      </c>
      <c r="M268" s="38">
        <v>0.5</v>
      </c>
      <c r="N268">
        <v>2017</v>
      </c>
      <c r="O268">
        <v>3</v>
      </c>
      <c r="P268">
        <v>2</v>
      </c>
      <c r="Q268">
        <v>66026</v>
      </c>
      <c r="R268">
        <v>6254</v>
      </c>
      <c r="S268">
        <v>753</v>
      </c>
    </row>
    <row r="269" spans="1:19" x14ac:dyDescent="0.2">
      <c r="B269" s="38">
        <v>0.33333333333333331</v>
      </c>
      <c r="C269">
        <v>2017</v>
      </c>
      <c r="D269">
        <v>2</v>
      </c>
      <c r="E269">
        <v>1</v>
      </c>
      <c r="F269" s="34">
        <v>15871</v>
      </c>
      <c r="G269" s="34">
        <v>1586</v>
      </c>
      <c r="H269" s="34">
        <v>179</v>
      </c>
    </row>
    <row r="270" spans="1:19" x14ac:dyDescent="0.2">
      <c r="B270" s="38">
        <v>0.375</v>
      </c>
      <c r="C270">
        <v>2017</v>
      </c>
      <c r="D270">
        <v>3</v>
      </c>
      <c r="E270">
        <v>1</v>
      </c>
      <c r="F270" s="34">
        <v>70285</v>
      </c>
      <c r="G270" s="34">
        <v>6575</v>
      </c>
      <c r="H270" s="34">
        <v>777</v>
      </c>
    </row>
    <row r="271" spans="1:19" x14ac:dyDescent="0.2">
      <c r="B271" s="38">
        <v>0.41666666666666669</v>
      </c>
      <c r="C271">
        <v>2017</v>
      </c>
      <c r="D271">
        <v>1</v>
      </c>
      <c r="E271">
        <v>2</v>
      </c>
      <c r="F271" s="34">
        <v>64728</v>
      </c>
      <c r="G271" s="34">
        <v>6047</v>
      </c>
      <c r="H271" s="34">
        <v>778</v>
      </c>
    </row>
    <row r="272" spans="1:19" x14ac:dyDescent="0.2">
      <c r="B272" s="38">
        <v>0.45833333333333331</v>
      </c>
      <c r="C272">
        <v>2017</v>
      </c>
      <c r="D272">
        <v>2</v>
      </c>
      <c r="E272">
        <v>2</v>
      </c>
      <c r="F272" s="34">
        <v>14136</v>
      </c>
      <c r="G272" s="34">
        <v>1343</v>
      </c>
      <c r="H272" s="34">
        <v>163</v>
      </c>
    </row>
    <row r="273" spans="2:33" x14ac:dyDescent="0.2">
      <c r="B273" s="38">
        <v>0.5</v>
      </c>
      <c r="C273">
        <v>2017</v>
      </c>
      <c r="D273">
        <v>3</v>
      </c>
      <c r="E273">
        <v>2</v>
      </c>
      <c r="F273" s="34">
        <v>66026</v>
      </c>
      <c r="G273" s="34">
        <v>6254</v>
      </c>
      <c r="H273" s="34">
        <v>753</v>
      </c>
    </row>
    <row r="275" spans="2:33" x14ac:dyDescent="0.2">
      <c r="D275" s="39" t="s">
        <v>330</v>
      </c>
    </row>
    <row r="276" spans="2:33" x14ac:dyDescent="0.2">
      <c r="D276">
        <v>1</v>
      </c>
      <c r="J276" t="s">
        <v>335</v>
      </c>
      <c r="K276" t="s">
        <v>341</v>
      </c>
      <c r="L276" t="s">
        <v>346</v>
      </c>
      <c r="M276">
        <v>2</v>
      </c>
      <c r="S276" t="s">
        <v>336</v>
      </c>
      <c r="T276" t="s">
        <v>342</v>
      </c>
      <c r="U276" t="s">
        <v>347</v>
      </c>
      <c r="V276">
        <v>3</v>
      </c>
      <c r="AB276" t="s">
        <v>337</v>
      </c>
      <c r="AC276" t="s">
        <v>343</v>
      </c>
      <c r="AD276" t="s">
        <v>348</v>
      </c>
      <c r="AE276" t="s">
        <v>338</v>
      </c>
      <c r="AF276" t="s">
        <v>344</v>
      </c>
      <c r="AG276" t="s">
        <v>349</v>
      </c>
    </row>
    <row r="277" spans="2:33" x14ac:dyDescent="0.2">
      <c r="D277">
        <v>1</v>
      </c>
      <c r="G277">
        <v>2</v>
      </c>
      <c r="M277">
        <v>1</v>
      </c>
      <c r="P277">
        <v>2</v>
      </c>
      <c r="V277">
        <v>1</v>
      </c>
      <c r="Y277">
        <v>2</v>
      </c>
    </row>
    <row r="278" spans="2:33" x14ac:dyDescent="0.2">
      <c r="C278" s="39" t="s">
        <v>340</v>
      </c>
      <c r="D278" t="s">
        <v>339</v>
      </c>
      <c r="E278" t="s">
        <v>345</v>
      </c>
      <c r="F278" t="s">
        <v>350</v>
      </c>
      <c r="G278" t="s">
        <v>339</v>
      </c>
      <c r="H278" t="s">
        <v>345</v>
      </c>
      <c r="I278" t="s">
        <v>350</v>
      </c>
      <c r="M278" t="s">
        <v>339</v>
      </c>
      <c r="N278" t="s">
        <v>345</v>
      </c>
      <c r="O278" t="s">
        <v>350</v>
      </c>
      <c r="P278" t="s">
        <v>339</v>
      </c>
      <c r="Q278" t="s">
        <v>345</v>
      </c>
      <c r="R278" t="s">
        <v>350</v>
      </c>
      <c r="V278" t="s">
        <v>339</v>
      </c>
      <c r="W278" t="s">
        <v>345</v>
      </c>
      <c r="X278" t="s">
        <v>350</v>
      </c>
      <c r="Y278" t="s">
        <v>339</v>
      </c>
      <c r="Z278" t="s">
        <v>345</v>
      </c>
      <c r="AA278" t="s">
        <v>350</v>
      </c>
    </row>
    <row r="279" spans="2:33" x14ac:dyDescent="0.2">
      <c r="C279" s="40">
        <v>2016</v>
      </c>
      <c r="D279" s="34">
        <v>57478</v>
      </c>
      <c r="E279" s="34">
        <v>5312</v>
      </c>
      <c r="F279" s="34">
        <v>488</v>
      </c>
      <c r="G279" s="34">
        <v>59000</v>
      </c>
      <c r="H279" s="34">
        <v>5725</v>
      </c>
      <c r="I279" s="34">
        <v>599</v>
      </c>
      <c r="J279" s="34">
        <v>116478</v>
      </c>
      <c r="K279" s="34">
        <v>11037</v>
      </c>
      <c r="L279" s="34">
        <v>1087</v>
      </c>
      <c r="M279" s="34">
        <v>10264</v>
      </c>
      <c r="N279" s="34">
        <v>1077</v>
      </c>
      <c r="O279" s="34">
        <v>157</v>
      </c>
      <c r="P279" s="34">
        <v>9016</v>
      </c>
      <c r="Q279" s="34">
        <v>909</v>
      </c>
      <c r="R279" s="34">
        <v>125</v>
      </c>
      <c r="S279" s="34">
        <v>19280</v>
      </c>
      <c r="T279" s="34">
        <v>1986</v>
      </c>
      <c r="U279" s="34">
        <v>282</v>
      </c>
      <c r="V279" s="34">
        <v>72973</v>
      </c>
      <c r="W279" s="34">
        <v>6872</v>
      </c>
      <c r="X279" s="34">
        <v>929</v>
      </c>
      <c r="Y279" s="34">
        <v>69669</v>
      </c>
      <c r="Z279" s="34">
        <v>6635</v>
      </c>
      <c r="AA279" s="34">
        <v>969</v>
      </c>
      <c r="AB279" s="34">
        <v>142642</v>
      </c>
      <c r="AC279" s="34">
        <v>13507</v>
      </c>
      <c r="AD279" s="34">
        <v>1898</v>
      </c>
      <c r="AE279" s="34">
        <v>278400</v>
      </c>
      <c r="AF279" s="34">
        <v>26530</v>
      </c>
      <c r="AG279" s="34">
        <v>3267</v>
      </c>
    </row>
    <row r="280" spans="2:33" x14ac:dyDescent="0.2">
      <c r="C280" s="40">
        <v>2017</v>
      </c>
      <c r="D280" s="34">
        <v>55965</v>
      </c>
      <c r="E280" s="34">
        <v>5238</v>
      </c>
      <c r="F280" s="34">
        <v>604</v>
      </c>
      <c r="G280" s="34">
        <v>64728</v>
      </c>
      <c r="H280" s="34">
        <v>6047</v>
      </c>
      <c r="I280" s="34">
        <v>778</v>
      </c>
      <c r="J280" s="34">
        <v>120693</v>
      </c>
      <c r="K280" s="34">
        <v>11285</v>
      </c>
      <c r="L280" s="34">
        <v>1382</v>
      </c>
      <c r="M280" s="34">
        <v>15871</v>
      </c>
      <c r="N280" s="34">
        <v>1586</v>
      </c>
      <c r="O280" s="34">
        <v>179</v>
      </c>
      <c r="P280" s="34">
        <v>14136</v>
      </c>
      <c r="Q280" s="34">
        <v>1343</v>
      </c>
      <c r="R280" s="34">
        <v>163</v>
      </c>
      <c r="S280" s="34">
        <v>30007</v>
      </c>
      <c r="T280" s="34">
        <v>2929</v>
      </c>
      <c r="U280" s="34">
        <v>342</v>
      </c>
      <c r="V280" s="34">
        <v>70285</v>
      </c>
      <c r="W280" s="34">
        <v>6575</v>
      </c>
      <c r="X280" s="34">
        <v>777</v>
      </c>
      <c r="Y280" s="34">
        <v>66026</v>
      </c>
      <c r="Z280" s="34">
        <v>6254</v>
      </c>
      <c r="AA280" s="34">
        <v>753</v>
      </c>
      <c r="AB280" s="34">
        <v>136311</v>
      </c>
      <c r="AC280" s="34">
        <v>12829</v>
      </c>
      <c r="AD280" s="34">
        <v>1530</v>
      </c>
      <c r="AE280" s="34">
        <v>287011</v>
      </c>
      <c r="AF280" s="34">
        <v>27043</v>
      </c>
      <c r="AG280" s="34">
        <v>3254</v>
      </c>
    </row>
    <row r="281" spans="2:33" x14ac:dyDescent="0.2">
      <c r="C281" s="40" t="s">
        <v>331</v>
      </c>
      <c r="D281" s="34">
        <v>113443</v>
      </c>
      <c r="E281" s="34">
        <v>10550</v>
      </c>
      <c r="F281" s="34">
        <v>1092</v>
      </c>
      <c r="G281" s="34">
        <v>123728</v>
      </c>
      <c r="H281" s="34">
        <v>11772</v>
      </c>
      <c r="I281" s="34">
        <v>1377</v>
      </c>
      <c r="J281" s="34">
        <v>237171</v>
      </c>
      <c r="K281" s="34">
        <v>22322</v>
      </c>
      <c r="L281" s="34">
        <v>2469</v>
      </c>
      <c r="M281" s="34">
        <v>26135</v>
      </c>
      <c r="N281" s="34">
        <v>2663</v>
      </c>
      <c r="O281" s="34">
        <v>336</v>
      </c>
      <c r="P281" s="34">
        <v>23152</v>
      </c>
      <c r="Q281" s="34">
        <v>2252</v>
      </c>
      <c r="R281" s="34">
        <v>288</v>
      </c>
      <c r="S281" s="34">
        <v>49287</v>
      </c>
      <c r="T281" s="34">
        <v>4915</v>
      </c>
      <c r="U281" s="34">
        <v>624</v>
      </c>
      <c r="V281" s="34">
        <v>143258</v>
      </c>
      <c r="W281" s="34">
        <v>13447</v>
      </c>
      <c r="X281" s="34">
        <v>1706</v>
      </c>
      <c r="Y281" s="34">
        <v>135695</v>
      </c>
      <c r="Z281" s="34">
        <v>12889</v>
      </c>
      <c r="AA281" s="34">
        <v>1722</v>
      </c>
      <c r="AB281" s="34">
        <v>278953</v>
      </c>
      <c r="AC281" s="34">
        <v>26336</v>
      </c>
      <c r="AD281" s="34">
        <v>3428</v>
      </c>
      <c r="AE281" s="34">
        <v>565411</v>
      </c>
      <c r="AF281" s="34">
        <v>53573</v>
      </c>
      <c r="AG281" s="34">
        <v>6521</v>
      </c>
    </row>
    <row r="288" spans="2:33" x14ac:dyDescent="0.2">
      <c r="C288">
        <v>2016</v>
      </c>
      <c r="D288" t="s">
        <v>205</v>
      </c>
      <c r="E288" s="34">
        <v>57478</v>
      </c>
      <c r="F288" s="34" t="s">
        <v>205</v>
      </c>
      <c r="G288" s="34">
        <f>G279</f>
        <v>59000</v>
      </c>
      <c r="H288" s="34" t="s">
        <v>205</v>
      </c>
      <c r="I288" s="34">
        <f>M279</f>
        <v>10264</v>
      </c>
      <c r="J288" s="34" t="s">
        <v>205</v>
      </c>
      <c r="K288" s="34">
        <f>P279</f>
        <v>9016</v>
      </c>
      <c r="L288" s="34" t="s">
        <v>205</v>
      </c>
      <c r="M288" s="34">
        <f>V279</f>
        <v>72973</v>
      </c>
      <c r="N288" s="34" t="s">
        <v>205</v>
      </c>
      <c r="O288" s="34">
        <f>Y279</f>
        <v>69669</v>
      </c>
      <c r="P288" s="34" t="s">
        <v>205</v>
      </c>
      <c r="Q288" s="34">
        <f>AE279</f>
        <v>278400</v>
      </c>
      <c r="R288" s="34" t="s">
        <v>206</v>
      </c>
    </row>
    <row r="289" spans="3:18" x14ac:dyDescent="0.2">
      <c r="C289">
        <v>2017</v>
      </c>
      <c r="D289" t="s">
        <v>205</v>
      </c>
      <c r="E289" s="34">
        <f>GETPIVOTDATA("Sum of Nlen",$C$275,"Yr",2017,"Strata",1,"Sex",1)</f>
        <v>55965</v>
      </c>
      <c r="F289" s="34" t="s">
        <v>205</v>
      </c>
      <c r="G289" s="34">
        <f>G280</f>
        <v>64728</v>
      </c>
      <c r="H289" s="34" t="s">
        <v>205</v>
      </c>
      <c r="I289" s="34">
        <f>M280</f>
        <v>15871</v>
      </c>
      <c r="J289" s="34" t="s">
        <v>205</v>
      </c>
      <c r="K289" s="34">
        <f>P280</f>
        <v>14136</v>
      </c>
      <c r="L289" s="34" t="s">
        <v>205</v>
      </c>
      <c r="M289" s="34">
        <f>V280</f>
        <v>70285</v>
      </c>
      <c r="N289" s="34" t="s">
        <v>205</v>
      </c>
      <c r="O289" s="34">
        <f>Y280</f>
        <v>66026</v>
      </c>
      <c r="P289" s="34" t="s">
        <v>205</v>
      </c>
      <c r="Q289" s="34">
        <f>AE280</f>
        <v>287011</v>
      </c>
      <c r="R289" s="34" t="s">
        <v>206</v>
      </c>
    </row>
    <row r="290" spans="3:18" x14ac:dyDescent="0.2">
      <c r="C290" t="s">
        <v>207</v>
      </c>
    </row>
    <row r="293" spans="3:18" x14ac:dyDescent="0.2">
      <c r="C293">
        <v>2016</v>
      </c>
      <c r="D293" t="s">
        <v>205</v>
      </c>
      <c r="E293" s="34">
        <v>4826</v>
      </c>
      <c r="F293" t="s">
        <v>205</v>
      </c>
      <c r="G293" s="34">
        <v>5128</v>
      </c>
      <c r="H293" t="s">
        <v>205</v>
      </c>
      <c r="I293" s="34">
        <v>5950</v>
      </c>
      <c r="J293" t="s">
        <v>205</v>
      </c>
      <c r="K293" s="34">
        <v>5674</v>
      </c>
      <c r="L293" t="s">
        <v>205</v>
      </c>
      <c r="M293">
        <v>920</v>
      </c>
      <c r="N293" t="s">
        <v>205</v>
      </c>
      <c r="O293">
        <v>784</v>
      </c>
      <c r="P293" t="s">
        <v>205</v>
      </c>
      <c r="Q293" s="34">
        <v>23282</v>
      </c>
      <c r="R293" t="s">
        <v>206</v>
      </c>
    </row>
    <row r="294" spans="3:18" x14ac:dyDescent="0.2">
      <c r="C294">
        <v>2017</v>
      </c>
      <c r="D294" t="s">
        <v>205</v>
      </c>
      <c r="E294" s="34">
        <v>4826</v>
      </c>
      <c r="F294" t="s">
        <v>205</v>
      </c>
      <c r="G294" s="34">
        <v>5128</v>
      </c>
      <c r="H294" t="s">
        <v>205</v>
      </c>
      <c r="I294" s="34">
        <v>5950</v>
      </c>
      <c r="J294" t="s">
        <v>205</v>
      </c>
      <c r="K294" s="34">
        <v>5674</v>
      </c>
      <c r="L294" t="s">
        <v>205</v>
      </c>
      <c r="M294">
        <v>920</v>
      </c>
      <c r="N294" t="s">
        <v>205</v>
      </c>
      <c r="O294">
        <v>784</v>
      </c>
      <c r="P294" t="s">
        <v>205</v>
      </c>
      <c r="Q294" s="34">
        <v>23282</v>
      </c>
      <c r="R294" t="s">
        <v>206</v>
      </c>
    </row>
    <row r="295" spans="3:18" x14ac:dyDescent="0.2">
      <c r="C295" s="39" t="s">
        <v>324</v>
      </c>
      <c r="D295" t="s">
        <v>351</v>
      </c>
    </row>
    <row r="296" spans="3:18" x14ac:dyDescent="0.2">
      <c r="C296" s="39" t="s">
        <v>328</v>
      </c>
      <c r="D296" t="s">
        <v>351</v>
      </c>
    </row>
    <row r="298" spans="3:18" x14ac:dyDescent="0.2">
      <c r="C298" s="39" t="s">
        <v>345</v>
      </c>
      <c r="D298" s="39" t="s">
        <v>330</v>
      </c>
    </row>
    <row r="299" spans="3:18" x14ac:dyDescent="0.2">
      <c r="D299">
        <v>1</v>
      </c>
      <c r="F299" t="s">
        <v>332</v>
      </c>
      <c r="G299">
        <v>2</v>
      </c>
      <c r="I299" t="s">
        <v>333</v>
      </c>
      <c r="J299">
        <v>3</v>
      </c>
      <c r="L299" t="s">
        <v>334</v>
      </c>
      <c r="M299" t="s">
        <v>331</v>
      </c>
    </row>
    <row r="300" spans="3:18" x14ac:dyDescent="0.2">
      <c r="C300" s="39" t="s">
        <v>340</v>
      </c>
      <c r="D300">
        <v>1</v>
      </c>
      <c r="E300">
        <v>2</v>
      </c>
      <c r="G300">
        <v>1</v>
      </c>
      <c r="H300">
        <v>2</v>
      </c>
      <c r="J300">
        <v>1</v>
      </c>
      <c r="K300">
        <v>2</v>
      </c>
    </row>
    <row r="301" spans="3:18" x14ac:dyDescent="0.2">
      <c r="C301" s="40">
        <v>2016</v>
      </c>
      <c r="D301" s="34">
        <v>5312</v>
      </c>
      <c r="E301" s="34">
        <v>5725</v>
      </c>
      <c r="F301" s="34">
        <v>11037</v>
      </c>
      <c r="G301" s="34">
        <v>1077</v>
      </c>
      <c r="H301" s="34">
        <v>909</v>
      </c>
      <c r="I301" s="34">
        <v>1986</v>
      </c>
      <c r="J301" s="34">
        <v>6872</v>
      </c>
      <c r="K301" s="34">
        <v>6635</v>
      </c>
      <c r="L301" s="34">
        <v>13507</v>
      </c>
      <c r="M301" s="34">
        <v>26530</v>
      </c>
    </row>
    <row r="302" spans="3:18" x14ac:dyDescent="0.2">
      <c r="C302" s="40">
        <v>2017</v>
      </c>
      <c r="D302" s="34">
        <v>5238</v>
      </c>
      <c r="E302" s="34">
        <v>6047</v>
      </c>
      <c r="F302" s="34">
        <v>11285</v>
      </c>
      <c r="G302" s="34">
        <v>1586</v>
      </c>
      <c r="H302" s="34">
        <v>1343</v>
      </c>
      <c r="I302" s="34">
        <v>2929</v>
      </c>
      <c r="J302" s="34">
        <v>6575</v>
      </c>
      <c r="K302" s="34">
        <v>6254</v>
      </c>
      <c r="L302" s="34">
        <v>12829</v>
      </c>
      <c r="M302" s="34">
        <v>27043</v>
      </c>
    </row>
    <row r="303" spans="3:18" x14ac:dyDescent="0.2">
      <c r="C303" s="40" t="s">
        <v>331</v>
      </c>
      <c r="D303" s="34">
        <v>10550</v>
      </c>
      <c r="E303" s="34">
        <v>11772</v>
      </c>
      <c r="F303" s="34">
        <v>22322</v>
      </c>
      <c r="G303" s="34">
        <v>2663</v>
      </c>
      <c r="H303" s="34">
        <v>2252</v>
      </c>
      <c r="I303" s="34">
        <v>4915</v>
      </c>
      <c r="J303" s="34">
        <v>13447</v>
      </c>
      <c r="K303" s="34">
        <v>12889</v>
      </c>
      <c r="L303" s="34">
        <v>26336</v>
      </c>
      <c r="M303" s="34">
        <v>53573</v>
      </c>
    </row>
    <row r="305" spans="3:31" x14ac:dyDescent="0.2">
      <c r="E305" t="s">
        <v>352</v>
      </c>
      <c r="G305" t="s">
        <v>353</v>
      </c>
      <c r="I305" t="s">
        <v>352</v>
      </c>
      <c r="K305" t="s">
        <v>353</v>
      </c>
      <c r="M305" t="s">
        <v>352</v>
      </c>
      <c r="O305" t="s">
        <v>353</v>
      </c>
    </row>
    <row r="306" spans="3:31" x14ac:dyDescent="0.2">
      <c r="C306">
        <v>2016</v>
      </c>
      <c r="D306" t="s">
        <v>205</v>
      </c>
      <c r="E306" s="34">
        <f t="shared" ref="E306:E307" si="62">D301</f>
        <v>5312</v>
      </c>
      <c r="F306" t="s">
        <v>205</v>
      </c>
      <c r="G306" s="34">
        <f>E301</f>
        <v>5725</v>
      </c>
      <c r="H306" t="s">
        <v>205</v>
      </c>
      <c r="I306" s="34">
        <f>G301</f>
        <v>1077</v>
      </c>
      <c r="J306" t="s">
        <v>205</v>
      </c>
      <c r="K306" s="34">
        <f>H301</f>
        <v>909</v>
      </c>
      <c r="L306" t="s">
        <v>205</v>
      </c>
      <c r="M306" s="34">
        <f>J301</f>
        <v>6872</v>
      </c>
      <c r="N306" t="s">
        <v>205</v>
      </c>
      <c r="O306" s="34">
        <f>K301</f>
        <v>6635</v>
      </c>
      <c r="P306" t="s">
        <v>205</v>
      </c>
      <c r="Q306" s="34">
        <f>SUM(D306:O306)</f>
        <v>26530</v>
      </c>
      <c r="R306" t="s">
        <v>206</v>
      </c>
    </row>
    <row r="307" spans="3:31" x14ac:dyDescent="0.2">
      <c r="C307">
        <v>2017</v>
      </c>
      <c r="D307" t="s">
        <v>205</v>
      </c>
      <c r="E307" s="34">
        <f t="shared" si="62"/>
        <v>5238</v>
      </c>
      <c r="F307" t="s">
        <v>205</v>
      </c>
      <c r="G307" s="34">
        <f>E302</f>
        <v>6047</v>
      </c>
      <c r="H307" t="s">
        <v>205</v>
      </c>
      <c r="I307" s="34">
        <f>G302</f>
        <v>1586</v>
      </c>
      <c r="J307" t="s">
        <v>205</v>
      </c>
      <c r="K307" s="34">
        <f>H302</f>
        <v>1343</v>
      </c>
      <c r="L307" t="s">
        <v>205</v>
      </c>
      <c r="M307" s="34">
        <f>J302</f>
        <v>6575</v>
      </c>
      <c r="N307" t="s">
        <v>205</v>
      </c>
      <c r="O307" s="34">
        <f>K302</f>
        <v>6254</v>
      </c>
      <c r="P307" t="s">
        <v>205</v>
      </c>
      <c r="Q307" s="34">
        <f>SUM(D307:O307)</f>
        <v>27043</v>
      </c>
      <c r="R307" t="s">
        <v>206</v>
      </c>
    </row>
    <row r="309" spans="3:31" x14ac:dyDescent="0.2">
      <c r="E309" s="34">
        <f>D301</f>
        <v>5312</v>
      </c>
      <c r="G309" s="34">
        <f t="shared" ref="G309:J309" si="63">F301</f>
        <v>11037</v>
      </c>
      <c r="J309" s="34">
        <f t="shared" si="63"/>
        <v>1986</v>
      </c>
    </row>
    <row r="310" spans="3:31" x14ac:dyDescent="0.2">
      <c r="E310" s="34">
        <f>D302</f>
        <v>5238</v>
      </c>
      <c r="G310" s="34">
        <f t="shared" ref="G310:J310" si="64">F302</f>
        <v>11285</v>
      </c>
      <c r="J310" s="34">
        <f t="shared" si="64"/>
        <v>2929</v>
      </c>
    </row>
    <row r="312" spans="3:31" x14ac:dyDescent="0.2">
      <c r="C312">
        <v>2016</v>
      </c>
      <c r="D312" t="s">
        <v>205</v>
      </c>
      <c r="E312">
        <v>488</v>
      </c>
      <c r="F312" t="s">
        <v>205</v>
      </c>
      <c r="G312">
        <v>599</v>
      </c>
      <c r="H312" t="s">
        <v>205</v>
      </c>
      <c r="I312">
        <v>929</v>
      </c>
      <c r="J312" t="s">
        <v>205</v>
      </c>
      <c r="K312">
        <v>969</v>
      </c>
      <c r="L312" t="s">
        <v>205</v>
      </c>
      <c r="M312">
        <v>157</v>
      </c>
      <c r="N312" t="s">
        <v>205</v>
      </c>
      <c r="O312">
        <v>125</v>
      </c>
      <c r="P312" t="s">
        <v>205</v>
      </c>
      <c r="Q312" s="34">
        <f>SUM(O312,M312,K312,I312,G312,E312)</f>
        <v>3267</v>
      </c>
      <c r="R312" t="s">
        <v>206</v>
      </c>
    </row>
    <row r="313" spans="3:31" x14ac:dyDescent="0.2">
      <c r="C313">
        <v>2017</v>
      </c>
      <c r="D313" t="s">
        <v>205</v>
      </c>
      <c r="E313" s="34">
        <f>F280</f>
        <v>604</v>
      </c>
      <c r="F313" t="s">
        <v>205</v>
      </c>
      <c r="G313" s="34">
        <f>I280</f>
        <v>778</v>
      </c>
      <c r="H313" t="s">
        <v>205</v>
      </c>
      <c r="I313" s="34">
        <f>X280</f>
        <v>777</v>
      </c>
      <c r="J313" t="s">
        <v>205</v>
      </c>
      <c r="K313" s="34">
        <f>AA280</f>
        <v>753</v>
      </c>
      <c r="L313" t="s">
        <v>205</v>
      </c>
      <c r="M313" s="34">
        <f>O280</f>
        <v>179</v>
      </c>
      <c r="N313" t="s">
        <v>205</v>
      </c>
      <c r="O313" s="34">
        <f>R280</f>
        <v>163</v>
      </c>
      <c r="P313" t="s">
        <v>205</v>
      </c>
      <c r="Q313" s="34">
        <f>SUM(O313,M313,K313,I313,G313,E313)</f>
        <v>3254</v>
      </c>
      <c r="R313" t="s">
        <v>206</v>
      </c>
    </row>
    <row r="316" spans="3:31" x14ac:dyDescent="0.2">
      <c r="E316" s="34">
        <f t="shared" ref="E316:H317" si="65">F279</f>
        <v>488</v>
      </c>
      <c r="F316" s="34">
        <f t="shared" si="65"/>
        <v>59000</v>
      </c>
      <c r="G316" s="34">
        <f t="shared" si="65"/>
        <v>5725</v>
      </c>
      <c r="H316" s="34">
        <f t="shared" si="65"/>
        <v>599</v>
      </c>
      <c r="I316" s="34">
        <f t="shared" ref="I316:Y316" si="66">J279</f>
        <v>116478</v>
      </c>
      <c r="J316" s="34">
        <f t="shared" si="66"/>
        <v>11037</v>
      </c>
      <c r="K316" s="34">
        <f t="shared" si="66"/>
        <v>1087</v>
      </c>
      <c r="L316" s="34">
        <f t="shared" si="66"/>
        <v>10264</v>
      </c>
      <c r="M316" s="34">
        <f t="shared" si="66"/>
        <v>1077</v>
      </c>
      <c r="N316" s="34">
        <f t="shared" si="66"/>
        <v>157</v>
      </c>
      <c r="O316" s="34">
        <f t="shared" si="66"/>
        <v>9016</v>
      </c>
      <c r="P316" s="34">
        <f t="shared" si="66"/>
        <v>909</v>
      </c>
      <c r="Q316" s="34">
        <f t="shared" si="66"/>
        <v>125</v>
      </c>
      <c r="R316" s="34">
        <f t="shared" si="66"/>
        <v>19280</v>
      </c>
      <c r="S316" s="34">
        <f t="shared" si="66"/>
        <v>1986</v>
      </c>
      <c r="T316" s="34">
        <f t="shared" si="66"/>
        <v>282</v>
      </c>
      <c r="U316" s="34">
        <f t="shared" si="66"/>
        <v>72973</v>
      </c>
      <c r="V316" s="34">
        <f t="shared" si="66"/>
        <v>6872</v>
      </c>
      <c r="W316" s="34">
        <f t="shared" si="66"/>
        <v>929</v>
      </c>
      <c r="X316" s="34">
        <f t="shared" si="66"/>
        <v>69669</v>
      </c>
      <c r="Y316" s="34">
        <f t="shared" si="66"/>
        <v>6635</v>
      </c>
      <c r="Z316" s="34">
        <f t="shared" ref="Z316:AE316" si="67">AA279</f>
        <v>969</v>
      </c>
      <c r="AA316" s="34">
        <f t="shared" si="67"/>
        <v>142642</v>
      </c>
      <c r="AB316" s="34">
        <f t="shared" si="67"/>
        <v>13507</v>
      </c>
      <c r="AC316" s="34">
        <f t="shared" si="67"/>
        <v>1898</v>
      </c>
      <c r="AD316" s="34">
        <f t="shared" si="67"/>
        <v>278400</v>
      </c>
      <c r="AE316" s="34">
        <f t="shared" si="67"/>
        <v>26530</v>
      </c>
    </row>
    <row r="317" spans="3:31" x14ac:dyDescent="0.2">
      <c r="F317" s="34">
        <f t="shared" si="65"/>
        <v>64728</v>
      </c>
      <c r="G317" s="34">
        <f t="shared" si="65"/>
        <v>6047</v>
      </c>
      <c r="H317" s="34">
        <f t="shared" si="65"/>
        <v>778</v>
      </c>
      <c r="I317" s="34">
        <f t="shared" ref="I317:Y317" si="68">J280</f>
        <v>120693</v>
      </c>
      <c r="J317" s="34">
        <f t="shared" si="68"/>
        <v>11285</v>
      </c>
      <c r="K317" s="34">
        <f t="shared" si="68"/>
        <v>1382</v>
      </c>
      <c r="L317" s="34">
        <f t="shared" si="68"/>
        <v>15871</v>
      </c>
      <c r="M317" s="34">
        <f t="shared" si="68"/>
        <v>1586</v>
      </c>
      <c r="O317" s="34">
        <f t="shared" si="68"/>
        <v>14136</v>
      </c>
      <c r="P317" s="34">
        <f t="shared" si="68"/>
        <v>1343</v>
      </c>
      <c r="R317" s="34">
        <f t="shared" si="68"/>
        <v>30007</v>
      </c>
      <c r="S317" s="34">
        <f t="shared" si="68"/>
        <v>2929</v>
      </c>
      <c r="T317" s="34">
        <f t="shared" si="68"/>
        <v>342</v>
      </c>
      <c r="U317" s="34">
        <f t="shared" si="68"/>
        <v>70285</v>
      </c>
      <c r="V317" s="34">
        <f t="shared" si="68"/>
        <v>6575</v>
      </c>
      <c r="X317" s="34">
        <f t="shared" si="68"/>
        <v>66026</v>
      </c>
      <c r="Y317" s="34">
        <f t="shared" si="68"/>
        <v>6254</v>
      </c>
      <c r="AA317" s="34">
        <f t="shared" ref="AA317:AE317" si="69">AB280</f>
        <v>136311</v>
      </c>
      <c r="AB317" s="34">
        <f t="shared" si="69"/>
        <v>12829</v>
      </c>
      <c r="AC317" s="34">
        <f t="shared" si="69"/>
        <v>1530</v>
      </c>
      <c r="AD317" s="34">
        <f t="shared" si="69"/>
        <v>287011</v>
      </c>
      <c r="AE317" s="34">
        <f t="shared" si="69"/>
        <v>27043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C2F1-FC8D-0A43-98B2-1CA4C6AB61DE}">
  <dimension ref="A1:AH1007"/>
  <sheetViews>
    <sheetView topLeftCell="N1" workbookViewId="0">
      <selection activeCell="U5" sqref="U5"/>
    </sheetView>
  </sheetViews>
  <sheetFormatPr baseColWidth="10" defaultColWidth="11" defaultRowHeight="16" x14ac:dyDescent="0.2"/>
  <sheetData>
    <row r="1" spans="1:34" x14ac:dyDescent="0.2">
      <c r="E1" s="1">
        <f t="shared" ref="E1:R1" si="0">STDEV(E7:E1007)</f>
        <v>699.1228051353844</v>
      </c>
      <c r="F1" s="1">
        <f t="shared" si="0"/>
        <v>10449.798031088776</v>
      </c>
      <c r="G1" s="1">
        <f t="shared" si="0"/>
        <v>18919.896460628937</v>
      </c>
      <c r="H1" s="1">
        <f t="shared" si="0"/>
        <v>14234.742834992683</v>
      </c>
      <c r="I1" s="1">
        <f t="shared" si="0"/>
        <v>15387.679100394291</v>
      </c>
      <c r="J1" s="1">
        <f t="shared" si="0"/>
        <v>13867.528972744505</v>
      </c>
      <c r="K1" s="1">
        <f t="shared" si="0"/>
        <v>13907.555584049431</v>
      </c>
      <c r="L1" s="1">
        <f t="shared" si="0"/>
        <v>7080.8149802653024</v>
      </c>
      <c r="M1" s="1">
        <f t="shared" si="0"/>
        <v>4149.6650841645378</v>
      </c>
      <c r="N1" s="1">
        <f t="shared" si="0"/>
        <v>2919.0284034301076</v>
      </c>
      <c r="O1" s="1">
        <f t="shared" si="0"/>
        <v>665.29709631914659</v>
      </c>
      <c r="P1" s="1">
        <f t="shared" si="0"/>
        <v>1094.0620042843752</v>
      </c>
      <c r="Q1" s="1">
        <f t="shared" si="0"/>
        <v>568.51971196682928</v>
      </c>
      <c r="R1" s="1">
        <f t="shared" si="0"/>
        <v>1053.8997879101796</v>
      </c>
      <c r="T1">
        <v>4.940070369456382E-2</v>
      </c>
      <c r="U1">
        <v>3.0653685103343542E-2</v>
      </c>
      <c r="V1">
        <v>4.8177411168512417E-3</v>
      </c>
      <c r="W1">
        <v>4.0736912721617861E-3</v>
      </c>
      <c r="X1">
        <v>9.1496369767275574E-3</v>
      </c>
      <c r="Y1">
        <v>1.0911663595174106E-2</v>
      </c>
      <c r="Z1">
        <v>1.4030174769784272E-2</v>
      </c>
      <c r="AA1">
        <v>1.6258581655547888E-2</v>
      </c>
      <c r="AB1">
        <v>4.6177721320902032E-2</v>
      </c>
      <c r="AC1">
        <v>8.5541558262263798E-2</v>
      </c>
      <c r="AD1">
        <v>0.14837243306446538</v>
      </c>
      <c r="AE1">
        <v>9.7154331563372789E-3</v>
      </c>
      <c r="AF1">
        <v>0.32323154653838165</v>
      </c>
      <c r="AG1">
        <v>0.17471388456853371</v>
      </c>
    </row>
    <row r="2" spans="1:34" x14ac:dyDescent="0.2">
      <c r="E2">
        <f t="shared" ref="E2:R2" si="1">AVERAGEIF(E7:E1007,"&gt;0")</f>
        <v>1116.2345100401612</v>
      </c>
      <c r="F2">
        <f t="shared" si="1"/>
        <v>91853.419280719201</v>
      </c>
      <c r="G2">
        <f t="shared" si="1"/>
        <v>1389643.5364635366</v>
      </c>
      <c r="H2">
        <f t="shared" si="1"/>
        <v>159006.12887112887</v>
      </c>
      <c r="I2">
        <f t="shared" si="1"/>
        <v>175711.98301698302</v>
      </c>
      <c r="J2">
        <f t="shared" si="1"/>
        <v>174809.48151848151</v>
      </c>
      <c r="K2">
        <f t="shared" si="1"/>
        <v>222724.71628371629</v>
      </c>
      <c r="L2">
        <f t="shared" si="1"/>
        <v>34995.783316683315</v>
      </c>
      <c r="M2">
        <f t="shared" si="1"/>
        <v>13321.401988011989</v>
      </c>
      <c r="N2">
        <f t="shared" si="1"/>
        <v>7870.8810710000043</v>
      </c>
      <c r="O2">
        <f t="shared" si="1"/>
        <v>1083.2561317494606</v>
      </c>
      <c r="P2">
        <f t="shared" si="1"/>
        <v>1864.607869146005</v>
      </c>
      <c r="Q2">
        <f t="shared" si="1"/>
        <v>833.15402998897639</v>
      </c>
      <c r="R2">
        <f t="shared" si="1"/>
        <v>1255.4907941997594</v>
      </c>
      <c r="T2">
        <v>0.19111972126789345</v>
      </c>
      <c r="U2">
        <v>0.40393241458541473</v>
      </c>
      <c r="V2">
        <v>0.49784357242757271</v>
      </c>
      <c r="W2">
        <v>0.65078630169830221</v>
      </c>
      <c r="X2">
        <v>0.69388099000999037</v>
      </c>
      <c r="Y2">
        <v>0.75055241058940914</v>
      </c>
      <c r="Z2">
        <v>0.82698238361638388</v>
      </c>
      <c r="AA2">
        <v>0.89353728071927951</v>
      </c>
      <c r="AB2">
        <v>0.91203566533466562</v>
      </c>
      <c r="AC2">
        <v>1.0194033906093907</v>
      </c>
      <c r="AD2">
        <v>1.0966663969849235</v>
      </c>
      <c r="AE2">
        <v>0.83072100982318275</v>
      </c>
      <c r="AF2">
        <v>1.4601639203539811</v>
      </c>
      <c r="AG2">
        <v>1.6567195698924717</v>
      </c>
    </row>
    <row r="3" spans="1:34" x14ac:dyDescent="0.2"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T3">
        <v>1</v>
      </c>
      <c r="U3">
        <v>2</v>
      </c>
      <c r="V3">
        <v>3</v>
      </c>
      <c r="W3">
        <v>4</v>
      </c>
      <c r="X3">
        <v>5</v>
      </c>
      <c r="Y3">
        <v>6</v>
      </c>
      <c r="Z3">
        <v>7</v>
      </c>
      <c r="AA3">
        <v>8</v>
      </c>
      <c r="AB3">
        <v>9</v>
      </c>
      <c r="AC3">
        <v>10</v>
      </c>
      <c r="AD3">
        <v>11</v>
      </c>
      <c r="AE3">
        <v>12</v>
      </c>
      <c r="AF3">
        <v>13</v>
      </c>
      <c r="AG3">
        <v>14</v>
      </c>
      <c r="AH3">
        <v>15</v>
      </c>
    </row>
    <row r="4" spans="1:34" x14ac:dyDescent="0.2">
      <c r="D4">
        <v>0.1</v>
      </c>
      <c r="E4">
        <f t="shared" ref="E4:R6" si="2">PERCENTILE(E$7:E$1007,$D4)</f>
        <v>0</v>
      </c>
      <c r="F4">
        <f t="shared" si="2"/>
        <v>79053.8</v>
      </c>
      <c r="G4">
        <f t="shared" si="2"/>
        <v>1365920</v>
      </c>
      <c r="H4">
        <f t="shared" si="2"/>
        <v>141349</v>
      </c>
      <c r="I4">
        <f t="shared" si="2"/>
        <v>156164</v>
      </c>
      <c r="J4">
        <f t="shared" si="2"/>
        <v>157407</v>
      </c>
      <c r="K4">
        <f t="shared" si="2"/>
        <v>204942</v>
      </c>
      <c r="L4">
        <f t="shared" si="2"/>
        <v>26168.1</v>
      </c>
      <c r="M4">
        <f t="shared" si="2"/>
        <v>8168.84</v>
      </c>
      <c r="N4">
        <f t="shared" si="2"/>
        <v>4262.26</v>
      </c>
      <c r="O4">
        <f t="shared" si="2"/>
        <v>0</v>
      </c>
      <c r="P4">
        <f t="shared" si="2"/>
        <v>0</v>
      </c>
      <c r="Q4">
        <f t="shared" si="2"/>
        <v>68.763300000000001</v>
      </c>
      <c r="R4">
        <f t="shared" si="2"/>
        <v>0</v>
      </c>
      <c r="T4" s="5">
        <v>0</v>
      </c>
      <c r="U4" s="5">
        <v>513.81100000000004</v>
      </c>
      <c r="V4" s="5">
        <v>91701.017999999996</v>
      </c>
      <c r="W4" s="5">
        <v>1389711.96</v>
      </c>
      <c r="X4" s="5">
        <v>159282.682</v>
      </c>
      <c r="Y4" s="5">
        <v>175325.33499999999</v>
      </c>
      <c r="Z4" s="5">
        <v>175485.30499999999</v>
      </c>
      <c r="AA4" s="5">
        <v>223115.72399999999</v>
      </c>
      <c r="AB4" s="5">
        <v>34719.370000000003</v>
      </c>
      <c r="AC4" s="5">
        <v>13155.031000000001</v>
      </c>
      <c r="AD4" s="5">
        <v>7889.9189999999999</v>
      </c>
      <c r="AE4" s="5">
        <v>455.54</v>
      </c>
      <c r="AF4" s="5">
        <v>1299.915</v>
      </c>
      <c r="AG4" s="5">
        <v>757.42100000000005</v>
      </c>
      <c r="AH4" s="5">
        <v>1096.1759999999999</v>
      </c>
    </row>
    <row r="5" spans="1:34" x14ac:dyDescent="0.2">
      <c r="D5">
        <v>0.5</v>
      </c>
      <c r="E5">
        <f t="shared" si="2"/>
        <v>0</v>
      </c>
      <c r="F5">
        <f t="shared" si="2"/>
        <v>91574.9</v>
      </c>
      <c r="G5">
        <f t="shared" si="2"/>
        <v>1389750</v>
      </c>
      <c r="H5">
        <f t="shared" si="2"/>
        <v>158903</v>
      </c>
      <c r="I5">
        <f t="shared" si="2"/>
        <v>175808</v>
      </c>
      <c r="J5">
        <f t="shared" si="2"/>
        <v>174732</v>
      </c>
      <c r="K5">
        <f t="shared" si="2"/>
        <v>222876</v>
      </c>
      <c r="L5">
        <f t="shared" si="2"/>
        <v>34729.5</v>
      </c>
      <c r="M5">
        <f t="shared" si="2"/>
        <v>13047.8</v>
      </c>
      <c r="N5">
        <f t="shared" si="2"/>
        <v>7617.7</v>
      </c>
      <c r="O5">
        <f t="shared" si="2"/>
        <v>0</v>
      </c>
      <c r="P5">
        <f t="shared" si="2"/>
        <v>1082.28</v>
      </c>
      <c r="Q5">
        <f t="shared" si="2"/>
        <v>688.976</v>
      </c>
      <c r="R5">
        <f t="shared" si="2"/>
        <v>788.61</v>
      </c>
      <c r="U5">
        <v>1116.2345100401612</v>
      </c>
      <c r="V5">
        <v>91853.419280719201</v>
      </c>
      <c r="W5">
        <v>1389643.5364635366</v>
      </c>
      <c r="X5">
        <v>159006.12887112887</v>
      </c>
      <c r="Y5">
        <v>175711.98301698302</v>
      </c>
      <c r="Z5">
        <v>174809.48151848151</v>
      </c>
      <c r="AA5">
        <v>222724.71628371629</v>
      </c>
      <c r="AB5">
        <v>34995.783316683315</v>
      </c>
      <c r="AC5">
        <v>13321.401988011989</v>
      </c>
      <c r="AD5">
        <v>7870.8810710000043</v>
      </c>
      <c r="AE5">
        <v>1083.2561317494606</v>
      </c>
      <c r="AF5">
        <v>1864.607869146005</v>
      </c>
      <c r="AG5">
        <v>833.15402998897639</v>
      </c>
      <c r="AH5">
        <v>1255.4907941997594</v>
      </c>
    </row>
    <row r="6" spans="1:34" x14ac:dyDescent="0.2">
      <c r="D6">
        <v>0.9</v>
      </c>
      <c r="E6">
        <f t="shared" si="2"/>
        <v>1668.02</v>
      </c>
      <c r="F6">
        <f t="shared" si="2"/>
        <v>105525</v>
      </c>
      <c r="G6">
        <f t="shared" si="2"/>
        <v>1412860</v>
      </c>
      <c r="H6">
        <f t="shared" si="2"/>
        <v>177575</v>
      </c>
      <c r="I6">
        <f t="shared" si="2"/>
        <v>195945</v>
      </c>
      <c r="J6">
        <f t="shared" si="2"/>
        <v>192417</v>
      </c>
      <c r="K6">
        <f t="shared" si="2"/>
        <v>240047</v>
      </c>
      <c r="L6">
        <f t="shared" si="2"/>
        <v>44287.1</v>
      </c>
      <c r="M6">
        <f t="shared" si="2"/>
        <v>18778.2</v>
      </c>
      <c r="N6">
        <f t="shared" si="2"/>
        <v>11680.4</v>
      </c>
      <c r="O6">
        <f t="shared" si="2"/>
        <v>1580.49</v>
      </c>
      <c r="P6">
        <f t="shared" si="2"/>
        <v>2835.26</v>
      </c>
      <c r="Q6">
        <f t="shared" si="2"/>
        <v>1437.94</v>
      </c>
      <c r="R6">
        <f t="shared" si="2"/>
        <v>2672.01</v>
      </c>
    </row>
    <row r="7" spans="1:34" x14ac:dyDescent="0.2">
      <c r="A7">
        <v>1</v>
      </c>
      <c r="B7" t="s">
        <v>201</v>
      </c>
      <c r="C7">
        <v>2016</v>
      </c>
      <c r="D7">
        <v>0</v>
      </c>
      <c r="E7">
        <v>0</v>
      </c>
      <c r="F7">
        <v>97817.2</v>
      </c>
      <c r="G7" s="24">
        <v>1391710</v>
      </c>
      <c r="H7">
        <v>158601</v>
      </c>
      <c r="I7">
        <v>180449</v>
      </c>
      <c r="J7">
        <v>155236</v>
      </c>
      <c r="K7">
        <v>218790</v>
      </c>
      <c r="L7">
        <v>42202.9</v>
      </c>
      <c r="M7">
        <v>16144.4</v>
      </c>
      <c r="N7">
        <v>9408.61</v>
      </c>
      <c r="O7">
        <v>322.24099999999999</v>
      </c>
      <c r="P7">
        <v>1849.36</v>
      </c>
      <c r="Q7">
        <v>1001.92</v>
      </c>
      <c r="R7">
        <v>1127.8399999999999</v>
      </c>
    </row>
    <row r="8" spans="1:34" x14ac:dyDescent="0.2">
      <c r="A8">
        <v>2</v>
      </c>
      <c r="B8" t="s">
        <v>201</v>
      </c>
      <c r="C8">
        <v>2016</v>
      </c>
      <c r="D8">
        <v>0</v>
      </c>
      <c r="E8">
        <v>0</v>
      </c>
      <c r="F8">
        <v>104600</v>
      </c>
      <c r="G8" s="24">
        <v>1400680</v>
      </c>
      <c r="H8">
        <v>171565</v>
      </c>
      <c r="I8">
        <v>171461</v>
      </c>
      <c r="J8">
        <v>164238</v>
      </c>
      <c r="K8">
        <v>198816</v>
      </c>
      <c r="L8">
        <v>37381.199999999997</v>
      </c>
      <c r="M8">
        <v>15039.1</v>
      </c>
      <c r="N8">
        <v>6828.93</v>
      </c>
      <c r="O8">
        <v>0</v>
      </c>
      <c r="P8">
        <v>1744.46</v>
      </c>
      <c r="Q8">
        <v>608.77800000000002</v>
      </c>
      <c r="R8">
        <v>1243.3900000000001</v>
      </c>
    </row>
    <row r="9" spans="1:34" x14ac:dyDescent="0.2">
      <c r="A9">
        <v>3</v>
      </c>
      <c r="B9" t="s">
        <v>201</v>
      </c>
      <c r="C9">
        <v>2016</v>
      </c>
      <c r="D9">
        <v>0</v>
      </c>
      <c r="E9">
        <v>1500.34</v>
      </c>
      <c r="F9">
        <v>76705.899999999994</v>
      </c>
      <c r="G9" s="24">
        <v>1393720</v>
      </c>
      <c r="H9">
        <v>142939</v>
      </c>
      <c r="I9">
        <v>184637</v>
      </c>
      <c r="J9">
        <v>177488</v>
      </c>
      <c r="K9">
        <v>220884</v>
      </c>
      <c r="L9">
        <v>44890.9</v>
      </c>
      <c r="M9">
        <v>12553.1</v>
      </c>
      <c r="N9">
        <v>7813.77</v>
      </c>
      <c r="O9">
        <v>0</v>
      </c>
      <c r="P9">
        <v>1904.13</v>
      </c>
      <c r="Q9">
        <v>319.98599999999999</v>
      </c>
      <c r="R9">
        <v>722.24599999999998</v>
      </c>
    </row>
    <row r="10" spans="1:34" x14ac:dyDescent="0.2">
      <c r="A10">
        <v>4</v>
      </c>
      <c r="B10" t="s">
        <v>201</v>
      </c>
      <c r="C10">
        <v>2016</v>
      </c>
      <c r="D10">
        <v>0</v>
      </c>
      <c r="E10">
        <v>1964.78</v>
      </c>
      <c r="F10">
        <v>88856.3</v>
      </c>
      <c r="G10" s="24">
        <v>1384560</v>
      </c>
      <c r="H10">
        <v>149255</v>
      </c>
      <c r="I10">
        <v>152106</v>
      </c>
      <c r="J10">
        <v>201134</v>
      </c>
      <c r="K10">
        <v>226949</v>
      </c>
      <c r="L10">
        <v>41536.6</v>
      </c>
      <c r="M10">
        <v>8898.31</v>
      </c>
      <c r="N10">
        <v>10525.1</v>
      </c>
      <c r="O10">
        <v>0</v>
      </c>
      <c r="P10">
        <v>2123.98</v>
      </c>
      <c r="Q10">
        <v>174.99199999999999</v>
      </c>
      <c r="R10">
        <v>1132.4000000000001</v>
      </c>
    </row>
    <row r="11" spans="1:34" x14ac:dyDescent="0.2">
      <c r="A11">
        <v>5</v>
      </c>
      <c r="B11" t="s">
        <v>201</v>
      </c>
      <c r="C11">
        <v>2016</v>
      </c>
      <c r="D11">
        <v>0</v>
      </c>
      <c r="E11">
        <v>1192.54</v>
      </c>
      <c r="F11">
        <v>94040.9</v>
      </c>
      <c r="G11" s="24">
        <v>1378530</v>
      </c>
      <c r="H11">
        <v>157148</v>
      </c>
      <c r="I11">
        <v>171871</v>
      </c>
      <c r="J11">
        <v>174139</v>
      </c>
      <c r="K11">
        <v>226707</v>
      </c>
      <c r="L11">
        <v>44121.4</v>
      </c>
      <c r="M11">
        <v>10308.200000000001</v>
      </c>
      <c r="N11">
        <v>4272.2299999999996</v>
      </c>
      <c r="O11">
        <v>1441.84</v>
      </c>
      <c r="P11">
        <v>3059.91</v>
      </c>
      <c r="Q11">
        <v>1037.22</v>
      </c>
      <c r="R11">
        <v>2697.18</v>
      </c>
    </row>
    <row r="12" spans="1:34" x14ac:dyDescent="0.2">
      <c r="A12">
        <v>6</v>
      </c>
      <c r="B12" t="s">
        <v>201</v>
      </c>
      <c r="C12">
        <v>2016</v>
      </c>
      <c r="D12">
        <v>0</v>
      </c>
      <c r="E12">
        <v>1231.76</v>
      </c>
      <c r="F12">
        <v>99520.1</v>
      </c>
      <c r="G12" s="24">
        <v>1388890</v>
      </c>
      <c r="H12">
        <v>156277</v>
      </c>
      <c r="I12">
        <v>173333</v>
      </c>
      <c r="J12">
        <v>201323</v>
      </c>
      <c r="K12">
        <v>208283</v>
      </c>
      <c r="L12">
        <v>25028.5</v>
      </c>
      <c r="M12">
        <v>8877.93</v>
      </c>
      <c r="N12">
        <v>7900.35</v>
      </c>
      <c r="O12">
        <v>0</v>
      </c>
      <c r="P12">
        <v>2930.6</v>
      </c>
      <c r="Q12">
        <v>593.50699999999995</v>
      </c>
      <c r="R12">
        <v>925.32399999999996</v>
      </c>
    </row>
    <row r="13" spans="1:34" x14ac:dyDescent="0.2">
      <c r="A13">
        <v>7</v>
      </c>
      <c r="B13" t="s">
        <v>201</v>
      </c>
      <c r="C13">
        <v>2016</v>
      </c>
      <c r="D13">
        <v>0</v>
      </c>
      <c r="E13">
        <v>1031.3</v>
      </c>
      <c r="F13">
        <v>79189.600000000006</v>
      </c>
      <c r="G13" s="24">
        <v>1396120</v>
      </c>
      <c r="H13">
        <v>138765</v>
      </c>
      <c r="I13">
        <v>179168</v>
      </c>
      <c r="J13">
        <v>198247</v>
      </c>
      <c r="K13">
        <v>222360</v>
      </c>
      <c r="L13">
        <v>39500.5</v>
      </c>
      <c r="M13">
        <v>12942.3</v>
      </c>
      <c r="N13">
        <v>5121.3100000000004</v>
      </c>
      <c r="O13">
        <v>1700.97</v>
      </c>
      <c r="P13">
        <v>988.03700000000003</v>
      </c>
      <c r="Q13">
        <v>427.06200000000001</v>
      </c>
      <c r="R13">
        <v>85.377700000000004</v>
      </c>
    </row>
    <row r="14" spans="1:34" x14ac:dyDescent="0.2">
      <c r="A14">
        <v>8</v>
      </c>
      <c r="B14" t="s">
        <v>201</v>
      </c>
      <c r="C14">
        <v>2016</v>
      </c>
      <c r="D14">
        <v>0</v>
      </c>
      <c r="E14">
        <v>1348.96</v>
      </c>
      <c r="F14">
        <v>92027.4</v>
      </c>
      <c r="G14" s="24">
        <v>1371600</v>
      </c>
      <c r="H14">
        <v>163090</v>
      </c>
      <c r="I14">
        <v>180089</v>
      </c>
      <c r="J14">
        <v>190968</v>
      </c>
      <c r="K14">
        <v>208033</v>
      </c>
      <c r="L14">
        <v>35178.9</v>
      </c>
      <c r="M14">
        <v>14371.3</v>
      </c>
      <c r="N14">
        <v>7756.56</v>
      </c>
      <c r="O14">
        <v>0</v>
      </c>
      <c r="P14">
        <v>0</v>
      </c>
      <c r="Q14">
        <v>3572.6</v>
      </c>
      <c r="R14">
        <v>303.22500000000002</v>
      </c>
    </row>
    <row r="15" spans="1:34" x14ac:dyDescent="0.2">
      <c r="A15">
        <v>9</v>
      </c>
      <c r="B15" t="s">
        <v>201</v>
      </c>
      <c r="C15">
        <v>2016</v>
      </c>
      <c r="D15">
        <v>0</v>
      </c>
      <c r="E15">
        <v>0</v>
      </c>
      <c r="F15">
        <v>90513.5</v>
      </c>
      <c r="G15" s="24">
        <v>1366730</v>
      </c>
      <c r="H15">
        <v>161324</v>
      </c>
      <c r="I15">
        <v>181208</v>
      </c>
      <c r="J15">
        <v>200322</v>
      </c>
      <c r="K15">
        <v>212478</v>
      </c>
      <c r="L15">
        <v>34676.800000000003</v>
      </c>
      <c r="M15">
        <v>16408.8</v>
      </c>
      <c r="N15">
        <v>4864.1899999999996</v>
      </c>
      <c r="O15">
        <v>1206.5999999999999</v>
      </c>
      <c r="P15">
        <v>0</v>
      </c>
      <c r="Q15">
        <v>826.97400000000005</v>
      </c>
      <c r="R15">
        <v>679.76199999999994</v>
      </c>
    </row>
    <row r="16" spans="1:34" x14ac:dyDescent="0.2">
      <c r="A16">
        <v>10</v>
      </c>
      <c r="B16" t="s">
        <v>201</v>
      </c>
      <c r="C16">
        <v>2016</v>
      </c>
      <c r="D16">
        <v>0</v>
      </c>
      <c r="E16">
        <v>0</v>
      </c>
      <c r="F16">
        <v>99919.1</v>
      </c>
      <c r="G16" s="24">
        <v>1369420</v>
      </c>
      <c r="H16">
        <v>176332</v>
      </c>
      <c r="I16">
        <v>174878</v>
      </c>
      <c r="J16">
        <v>165587</v>
      </c>
      <c r="K16">
        <v>228947</v>
      </c>
      <c r="L16">
        <v>38728.1</v>
      </c>
      <c r="M16">
        <v>5795.16</v>
      </c>
      <c r="N16">
        <v>3130.88</v>
      </c>
      <c r="O16">
        <v>1482.27</v>
      </c>
      <c r="P16">
        <v>1692.04</v>
      </c>
      <c r="Q16">
        <v>651.79600000000005</v>
      </c>
      <c r="R16">
        <v>2798.87</v>
      </c>
    </row>
    <row r="17" spans="1:18" x14ac:dyDescent="0.2">
      <c r="A17">
        <v>11</v>
      </c>
      <c r="B17" t="s">
        <v>201</v>
      </c>
      <c r="C17">
        <v>2016</v>
      </c>
      <c r="D17">
        <v>0</v>
      </c>
      <c r="E17">
        <v>971.25900000000001</v>
      </c>
      <c r="F17">
        <v>99864.2</v>
      </c>
      <c r="G17" s="24">
        <v>1387800</v>
      </c>
      <c r="H17">
        <v>142401</v>
      </c>
      <c r="I17">
        <v>154940</v>
      </c>
      <c r="J17">
        <v>181861</v>
      </c>
      <c r="K17">
        <v>245396</v>
      </c>
      <c r="L17">
        <v>41024.699999999997</v>
      </c>
      <c r="M17">
        <v>8549.07</v>
      </c>
      <c r="N17">
        <v>7327.03</v>
      </c>
      <c r="O17">
        <v>0</v>
      </c>
      <c r="P17">
        <v>1154.92</v>
      </c>
      <c r="Q17">
        <v>794.45299999999997</v>
      </c>
      <c r="R17">
        <v>0</v>
      </c>
    </row>
    <row r="18" spans="1:18" x14ac:dyDescent="0.2">
      <c r="A18">
        <v>12</v>
      </c>
      <c r="B18" t="s">
        <v>201</v>
      </c>
      <c r="C18">
        <v>2016</v>
      </c>
      <c r="D18">
        <v>0</v>
      </c>
      <c r="E18">
        <v>1822.79</v>
      </c>
      <c r="F18">
        <v>104382</v>
      </c>
      <c r="G18" s="24">
        <v>1376900</v>
      </c>
      <c r="H18">
        <v>162766</v>
      </c>
      <c r="I18">
        <v>178643</v>
      </c>
      <c r="J18">
        <v>182907</v>
      </c>
      <c r="K18">
        <v>208874</v>
      </c>
      <c r="L18">
        <v>46135.9</v>
      </c>
      <c r="M18">
        <v>7699.4</v>
      </c>
      <c r="N18">
        <v>3035.11</v>
      </c>
      <c r="O18">
        <v>359.95499999999998</v>
      </c>
      <c r="P18">
        <v>739.52499999999998</v>
      </c>
      <c r="Q18">
        <v>290.78699999999998</v>
      </c>
      <c r="R18">
        <v>72.619900000000001</v>
      </c>
    </row>
    <row r="19" spans="1:18" x14ac:dyDescent="0.2">
      <c r="A19">
        <v>13</v>
      </c>
      <c r="B19" t="s">
        <v>201</v>
      </c>
      <c r="C19">
        <v>2016</v>
      </c>
      <c r="D19">
        <v>0</v>
      </c>
      <c r="E19">
        <v>0</v>
      </c>
      <c r="F19">
        <v>82630.2</v>
      </c>
      <c r="G19" s="24">
        <v>1380320</v>
      </c>
      <c r="H19">
        <v>162283</v>
      </c>
      <c r="I19">
        <v>194300</v>
      </c>
      <c r="J19">
        <v>172120</v>
      </c>
      <c r="K19">
        <v>221094</v>
      </c>
      <c r="L19">
        <v>38050.699999999997</v>
      </c>
      <c r="M19">
        <v>3863.83</v>
      </c>
      <c r="N19">
        <v>14442.5</v>
      </c>
      <c r="O19">
        <v>0</v>
      </c>
      <c r="P19">
        <v>0</v>
      </c>
      <c r="Q19">
        <v>0</v>
      </c>
      <c r="R19">
        <v>158.352</v>
      </c>
    </row>
    <row r="20" spans="1:18" x14ac:dyDescent="0.2">
      <c r="A20">
        <v>14</v>
      </c>
      <c r="B20" t="s">
        <v>201</v>
      </c>
      <c r="C20">
        <v>2016</v>
      </c>
      <c r="D20">
        <v>0</v>
      </c>
      <c r="E20">
        <v>0</v>
      </c>
      <c r="F20">
        <v>81398.899999999994</v>
      </c>
      <c r="G20" s="24">
        <v>1402010</v>
      </c>
      <c r="H20">
        <v>144526</v>
      </c>
      <c r="I20">
        <v>189526</v>
      </c>
      <c r="J20">
        <v>202168</v>
      </c>
      <c r="K20">
        <v>206908</v>
      </c>
      <c r="L20">
        <v>30589</v>
      </c>
      <c r="M20">
        <v>7145.57</v>
      </c>
      <c r="N20">
        <v>8073.41</v>
      </c>
      <c r="O20">
        <v>1841.59</v>
      </c>
      <c r="P20">
        <v>0</v>
      </c>
      <c r="Q20">
        <v>813.20299999999997</v>
      </c>
      <c r="R20">
        <v>0</v>
      </c>
    </row>
    <row r="21" spans="1:18" x14ac:dyDescent="0.2">
      <c r="A21">
        <v>15</v>
      </c>
      <c r="B21" t="s">
        <v>201</v>
      </c>
      <c r="C21">
        <v>2016</v>
      </c>
      <c r="D21">
        <v>0</v>
      </c>
      <c r="E21">
        <v>0</v>
      </c>
      <c r="F21">
        <v>91671.1</v>
      </c>
      <c r="G21" s="24">
        <v>1390330</v>
      </c>
      <c r="H21">
        <v>155874</v>
      </c>
      <c r="I21">
        <v>163169</v>
      </c>
      <c r="J21">
        <v>182132</v>
      </c>
      <c r="K21">
        <v>227964</v>
      </c>
      <c r="L21">
        <v>36032.199999999997</v>
      </c>
      <c r="M21">
        <v>12652.2</v>
      </c>
      <c r="N21">
        <v>8976.26</v>
      </c>
      <c r="O21">
        <v>726.59900000000005</v>
      </c>
      <c r="P21">
        <v>1036.08</v>
      </c>
      <c r="Q21">
        <v>2098.38</v>
      </c>
      <c r="R21">
        <v>0</v>
      </c>
    </row>
    <row r="22" spans="1:18" x14ac:dyDescent="0.2">
      <c r="A22">
        <v>16</v>
      </c>
      <c r="B22" t="s">
        <v>201</v>
      </c>
      <c r="C22">
        <v>2016</v>
      </c>
      <c r="D22">
        <v>0</v>
      </c>
      <c r="E22">
        <v>2377.4699999999998</v>
      </c>
      <c r="F22">
        <v>84338.8</v>
      </c>
      <c r="G22" s="24">
        <v>1380580</v>
      </c>
      <c r="H22">
        <v>157568</v>
      </c>
      <c r="I22">
        <v>194429</v>
      </c>
      <c r="J22">
        <v>167268</v>
      </c>
      <c r="K22">
        <v>239414</v>
      </c>
      <c r="L22">
        <v>21598.9</v>
      </c>
      <c r="M22">
        <v>13758.1</v>
      </c>
      <c r="N22">
        <v>5939.22</v>
      </c>
      <c r="O22">
        <v>646.18200000000002</v>
      </c>
      <c r="P22">
        <v>1734.49</v>
      </c>
      <c r="Q22">
        <v>1173.7</v>
      </c>
      <c r="R22">
        <v>338.19200000000001</v>
      </c>
    </row>
    <row r="23" spans="1:18" x14ac:dyDescent="0.2">
      <c r="A23">
        <v>17</v>
      </c>
      <c r="B23" t="s">
        <v>201</v>
      </c>
      <c r="C23">
        <v>2016</v>
      </c>
      <c r="D23">
        <v>0</v>
      </c>
      <c r="E23">
        <v>490.62</v>
      </c>
      <c r="F23">
        <v>102975</v>
      </c>
      <c r="G23" s="24">
        <v>1385590</v>
      </c>
      <c r="H23">
        <v>136745</v>
      </c>
      <c r="I23">
        <v>199330</v>
      </c>
      <c r="J23">
        <v>179226</v>
      </c>
      <c r="K23">
        <v>210260</v>
      </c>
      <c r="L23">
        <v>43298.1</v>
      </c>
      <c r="M23">
        <v>12174</v>
      </c>
      <c r="N23">
        <v>4999.74</v>
      </c>
      <c r="O23">
        <v>0</v>
      </c>
      <c r="P23">
        <v>1137.0899999999999</v>
      </c>
      <c r="Q23">
        <v>0</v>
      </c>
      <c r="R23">
        <v>2362.04</v>
      </c>
    </row>
    <row r="24" spans="1:18" x14ac:dyDescent="0.2">
      <c r="A24">
        <v>18</v>
      </c>
      <c r="B24" t="s">
        <v>201</v>
      </c>
      <c r="C24">
        <v>2016</v>
      </c>
      <c r="D24">
        <v>0</v>
      </c>
      <c r="E24">
        <v>0</v>
      </c>
      <c r="F24">
        <v>104615</v>
      </c>
      <c r="G24" s="24">
        <v>1395690</v>
      </c>
      <c r="H24">
        <v>157440</v>
      </c>
      <c r="I24">
        <v>169944</v>
      </c>
      <c r="J24">
        <v>165469</v>
      </c>
      <c r="K24">
        <v>231912</v>
      </c>
      <c r="L24">
        <v>23030.9</v>
      </c>
      <c r="M24">
        <v>11555</v>
      </c>
      <c r="N24">
        <v>10791</v>
      </c>
      <c r="O24">
        <v>955.00599999999997</v>
      </c>
      <c r="P24">
        <v>0</v>
      </c>
      <c r="Q24">
        <v>853.51199999999994</v>
      </c>
      <c r="R24">
        <v>0</v>
      </c>
    </row>
    <row r="25" spans="1:18" x14ac:dyDescent="0.2">
      <c r="A25">
        <v>19</v>
      </c>
      <c r="B25" t="s">
        <v>201</v>
      </c>
      <c r="C25">
        <v>2016</v>
      </c>
      <c r="D25">
        <v>0</v>
      </c>
      <c r="E25">
        <v>0</v>
      </c>
      <c r="F25">
        <v>77301</v>
      </c>
      <c r="G25" s="24">
        <v>1387890</v>
      </c>
      <c r="H25">
        <v>178989</v>
      </c>
      <c r="I25">
        <v>172430</v>
      </c>
      <c r="J25">
        <v>179388</v>
      </c>
      <c r="K25">
        <v>195997</v>
      </c>
      <c r="L25">
        <v>40849.4</v>
      </c>
      <c r="M25">
        <v>25556.6</v>
      </c>
      <c r="N25">
        <v>12280</v>
      </c>
      <c r="O25">
        <v>374.40199999999999</v>
      </c>
      <c r="P25">
        <v>0</v>
      </c>
      <c r="Q25">
        <v>313.07299999999998</v>
      </c>
      <c r="R25">
        <v>69.703500000000005</v>
      </c>
    </row>
    <row r="26" spans="1:18" x14ac:dyDescent="0.2">
      <c r="A26">
        <v>20</v>
      </c>
      <c r="B26" t="s">
        <v>201</v>
      </c>
      <c r="C26">
        <v>2016</v>
      </c>
      <c r="D26">
        <v>0</v>
      </c>
      <c r="E26">
        <v>2437.86</v>
      </c>
      <c r="F26">
        <v>92591.2</v>
      </c>
      <c r="G26" s="24">
        <v>1387210</v>
      </c>
      <c r="H26">
        <v>136580</v>
      </c>
      <c r="I26">
        <v>208748</v>
      </c>
      <c r="J26">
        <v>180914</v>
      </c>
      <c r="K26">
        <v>211371</v>
      </c>
      <c r="L26">
        <v>31990.9</v>
      </c>
      <c r="M26">
        <v>15142</v>
      </c>
      <c r="N26">
        <v>5116.88</v>
      </c>
      <c r="O26">
        <v>0</v>
      </c>
      <c r="P26">
        <v>0</v>
      </c>
      <c r="Q26">
        <v>1209.4000000000001</v>
      </c>
      <c r="R26">
        <v>862.81799999999998</v>
      </c>
    </row>
    <row r="27" spans="1:18" x14ac:dyDescent="0.2">
      <c r="A27">
        <v>21</v>
      </c>
      <c r="B27" t="s">
        <v>201</v>
      </c>
      <c r="C27">
        <v>2016</v>
      </c>
      <c r="D27">
        <v>0</v>
      </c>
      <c r="E27">
        <v>718.27800000000002</v>
      </c>
      <c r="F27">
        <v>80421.7</v>
      </c>
      <c r="G27" s="24">
        <v>1402050</v>
      </c>
      <c r="H27">
        <v>179289</v>
      </c>
      <c r="I27">
        <v>184159</v>
      </c>
      <c r="J27">
        <v>174455</v>
      </c>
      <c r="K27">
        <v>207169</v>
      </c>
      <c r="L27">
        <v>28082.9</v>
      </c>
      <c r="M27">
        <v>14333.4</v>
      </c>
      <c r="N27">
        <v>5880.22</v>
      </c>
      <c r="O27">
        <v>1762.6</v>
      </c>
      <c r="P27">
        <v>930.41499999999996</v>
      </c>
      <c r="Q27">
        <v>738.65800000000002</v>
      </c>
      <c r="R27">
        <v>0</v>
      </c>
    </row>
    <row r="28" spans="1:18" x14ac:dyDescent="0.2">
      <c r="A28">
        <v>22</v>
      </c>
      <c r="B28" t="s">
        <v>201</v>
      </c>
      <c r="C28">
        <v>2016</v>
      </c>
      <c r="D28">
        <v>0</v>
      </c>
      <c r="E28">
        <v>1989.71</v>
      </c>
      <c r="F28">
        <v>93097.2</v>
      </c>
      <c r="G28" s="24">
        <v>1401020</v>
      </c>
      <c r="H28">
        <v>150225</v>
      </c>
      <c r="I28">
        <v>167954</v>
      </c>
      <c r="J28">
        <v>155801</v>
      </c>
      <c r="K28">
        <v>250813</v>
      </c>
      <c r="L28">
        <v>26381.200000000001</v>
      </c>
      <c r="M28">
        <v>12198.5</v>
      </c>
      <c r="N28">
        <v>10754.3</v>
      </c>
      <c r="O28">
        <v>0</v>
      </c>
      <c r="P28">
        <v>3049.3</v>
      </c>
      <c r="Q28">
        <v>603.53200000000004</v>
      </c>
      <c r="R28">
        <v>681.11800000000005</v>
      </c>
    </row>
    <row r="29" spans="1:18" x14ac:dyDescent="0.2">
      <c r="A29">
        <v>23</v>
      </c>
      <c r="B29" t="s">
        <v>201</v>
      </c>
      <c r="C29">
        <v>2016</v>
      </c>
      <c r="D29">
        <v>0</v>
      </c>
      <c r="E29">
        <v>789.70799999999997</v>
      </c>
      <c r="F29">
        <v>88398</v>
      </c>
      <c r="G29" s="24">
        <v>1404490</v>
      </c>
      <c r="H29">
        <v>145568</v>
      </c>
      <c r="I29">
        <v>175445</v>
      </c>
      <c r="J29">
        <v>165231</v>
      </c>
      <c r="K29">
        <v>228421</v>
      </c>
      <c r="L29">
        <v>37380</v>
      </c>
      <c r="M29">
        <v>19608</v>
      </c>
      <c r="N29">
        <v>7247.37</v>
      </c>
      <c r="O29">
        <v>0</v>
      </c>
      <c r="P29">
        <v>873.80799999999999</v>
      </c>
      <c r="Q29">
        <v>0</v>
      </c>
      <c r="R29">
        <v>441.12</v>
      </c>
    </row>
    <row r="30" spans="1:18" x14ac:dyDescent="0.2">
      <c r="A30">
        <v>24</v>
      </c>
      <c r="B30" t="s">
        <v>201</v>
      </c>
      <c r="C30">
        <v>2016</v>
      </c>
      <c r="D30">
        <v>0</v>
      </c>
      <c r="E30">
        <v>0</v>
      </c>
      <c r="F30">
        <v>91003.6</v>
      </c>
      <c r="G30" s="24">
        <v>1403140</v>
      </c>
      <c r="H30">
        <v>150847</v>
      </c>
      <c r="I30">
        <v>160183</v>
      </c>
      <c r="J30">
        <v>190091</v>
      </c>
      <c r="K30">
        <v>213191</v>
      </c>
      <c r="L30">
        <v>47051</v>
      </c>
      <c r="M30">
        <v>14126</v>
      </c>
      <c r="N30">
        <v>4411.21</v>
      </c>
      <c r="O30">
        <v>0</v>
      </c>
      <c r="P30">
        <v>2905.09</v>
      </c>
      <c r="Q30">
        <v>757.44200000000001</v>
      </c>
      <c r="R30">
        <v>0</v>
      </c>
    </row>
    <row r="31" spans="1:18" x14ac:dyDescent="0.2">
      <c r="A31">
        <v>25</v>
      </c>
      <c r="B31" t="s">
        <v>201</v>
      </c>
      <c r="C31">
        <v>2016</v>
      </c>
      <c r="D31">
        <v>0</v>
      </c>
      <c r="E31">
        <v>0</v>
      </c>
      <c r="F31">
        <v>79675.8</v>
      </c>
      <c r="G31" s="24">
        <v>1403470</v>
      </c>
      <c r="H31">
        <v>157312</v>
      </c>
      <c r="I31">
        <v>191169</v>
      </c>
      <c r="J31">
        <v>184882</v>
      </c>
      <c r="K31">
        <v>190930</v>
      </c>
      <c r="L31">
        <v>29415.7</v>
      </c>
      <c r="M31">
        <v>12205.5</v>
      </c>
      <c r="N31">
        <v>17409.7</v>
      </c>
      <c r="O31">
        <v>0</v>
      </c>
      <c r="P31">
        <v>1941.67</v>
      </c>
      <c r="Q31">
        <v>198.07400000000001</v>
      </c>
      <c r="R31">
        <v>0</v>
      </c>
    </row>
    <row r="32" spans="1:18" x14ac:dyDescent="0.2">
      <c r="A32">
        <v>26</v>
      </c>
      <c r="B32" t="s">
        <v>201</v>
      </c>
      <c r="C32">
        <v>2016</v>
      </c>
      <c r="D32">
        <v>0</v>
      </c>
      <c r="E32">
        <v>996.17</v>
      </c>
      <c r="F32">
        <v>91713.2</v>
      </c>
      <c r="G32" s="24">
        <v>1394130</v>
      </c>
      <c r="H32">
        <v>146222</v>
      </c>
      <c r="I32">
        <v>165160</v>
      </c>
      <c r="J32">
        <v>174350</v>
      </c>
      <c r="K32">
        <v>237321</v>
      </c>
      <c r="L32">
        <v>37097</v>
      </c>
      <c r="M32">
        <v>13343.6</v>
      </c>
      <c r="N32">
        <v>6945.02</v>
      </c>
      <c r="O32">
        <v>743.05700000000002</v>
      </c>
      <c r="P32">
        <v>2042.99</v>
      </c>
      <c r="Q32">
        <v>233.34899999999999</v>
      </c>
      <c r="R32">
        <v>514.14200000000005</v>
      </c>
    </row>
    <row r="33" spans="1:18" x14ac:dyDescent="0.2">
      <c r="A33">
        <v>27</v>
      </c>
      <c r="B33" t="s">
        <v>201</v>
      </c>
      <c r="C33">
        <v>2016</v>
      </c>
      <c r="D33">
        <v>0</v>
      </c>
      <c r="E33">
        <v>1597.62</v>
      </c>
      <c r="F33">
        <v>90253.8</v>
      </c>
      <c r="G33" s="24">
        <v>1398360</v>
      </c>
      <c r="H33">
        <v>136976</v>
      </c>
      <c r="I33">
        <v>181374</v>
      </c>
      <c r="J33">
        <v>167085</v>
      </c>
      <c r="K33">
        <v>234603</v>
      </c>
      <c r="L33">
        <v>41782.800000000003</v>
      </c>
      <c r="M33">
        <v>16927</v>
      </c>
      <c r="N33">
        <v>8562.6</v>
      </c>
      <c r="O33">
        <v>0</v>
      </c>
      <c r="P33">
        <v>753.21699999999998</v>
      </c>
      <c r="Q33">
        <v>0</v>
      </c>
      <c r="R33">
        <v>520.91399999999999</v>
      </c>
    </row>
    <row r="34" spans="1:18" x14ac:dyDescent="0.2">
      <c r="A34">
        <v>28</v>
      </c>
      <c r="B34" t="s">
        <v>201</v>
      </c>
      <c r="C34">
        <v>2016</v>
      </c>
      <c r="D34">
        <v>0</v>
      </c>
      <c r="E34">
        <v>0</v>
      </c>
      <c r="F34">
        <v>97820.800000000003</v>
      </c>
      <c r="G34" s="24">
        <v>1382430</v>
      </c>
      <c r="H34">
        <v>162624</v>
      </c>
      <c r="I34">
        <v>168735</v>
      </c>
      <c r="J34">
        <v>183870</v>
      </c>
      <c r="K34">
        <v>213232</v>
      </c>
      <c r="L34">
        <v>37218.9</v>
      </c>
      <c r="M34">
        <v>16519.3</v>
      </c>
      <c r="N34">
        <v>8620.15</v>
      </c>
      <c r="O34">
        <v>0</v>
      </c>
      <c r="P34">
        <v>2197.4899999999998</v>
      </c>
      <c r="Q34">
        <v>595.04100000000005</v>
      </c>
      <c r="R34">
        <v>1237.8800000000001</v>
      </c>
    </row>
    <row r="35" spans="1:18" x14ac:dyDescent="0.2">
      <c r="A35">
        <v>29</v>
      </c>
      <c r="B35" t="s">
        <v>201</v>
      </c>
      <c r="C35">
        <v>2016</v>
      </c>
      <c r="D35">
        <v>0</v>
      </c>
      <c r="E35">
        <v>1240.92</v>
      </c>
      <c r="F35">
        <v>79178.5</v>
      </c>
      <c r="G35" s="24">
        <v>1392890</v>
      </c>
      <c r="H35">
        <v>147303</v>
      </c>
      <c r="I35">
        <v>182622</v>
      </c>
      <c r="J35">
        <v>173919</v>
      </c>
      <c r="K35">
        <v>230261</v>
      </c>
      <c r="L35">
        <v>42015.4</v>
      </c>
      <c r="M35">
        <v>9963.18</v>
      </c>
      <c r="N35">
        <v>9594.11</v>
      </c>
      <c r="O35">
        <v>2390.54</v>
      </c>
      <c r="P35">
        <v>1243.83</v>
      </c>
      <c r="Q35">
        <v>523.11699999999996</v>
      </c>
      <c r="R35">
        <v>1617.06</v>
      </c>
    </row>
    <row r="36" spans="1:18" x14ac:dyDescent="0.2">
      <c r="A36">
        <v>30</v>
      </c>
      <c r="B36" t="s">
        <v>201</v>
      </c>
      <c r="C36">
        <v>2016</v>
      </c>
      <c r="D36">
        <v>0</v>
      </c>
      <c r="E36">
        <v>0</v>
      </c>
      <c r="F36">
        <v>99961.2</v>
      </c>
      <c r="G36" s="24">
        <v>1351120</v>
      </c>
      <c r="H36">
        <v>159781</v>
      </c>
      <c r="I36">
        <v>175823</v>
      </c>
      <c r="J36">
        <v>193049</v>
      </c>
      <c r="K36">
        <v>242898</v>
      </c>
      <c r="L36">
        <v>20138</v>
      </c>
      <c r="M36">
        <v>17885.400000000001</v>
      </c>
      <c r="N36">
        <v>5702.86</v>
      </c>
      <c r="O36">
        <v>0</v>
      </c>
      <c r="P36">
        <v>2000.47</v>
      </c>
      <c r="Q36">
        <v>273.363</v>
      </c>
      <c r="R36">
        <v>2306.9299999999998</v>
      </c>
    </row>
    <row r="37" spans="1:18" x14ac:dyDescent="0.2">
      <c r="A37">
        <v>31</v>
      </c>
      <c r="B37" t="s">
        <v>201</v>
      </c>
      <c r="C37">
        <v>2016</v>
      </c>
      <c r="D37">
        <v>0</v>
      </c>
      <c r="E37">
        <v>0</v>
      </c>
      <c r="F37">
        <v>95021.8</v>
      </c>
      <c r="G37" s="24">
        <v>1363730</v>
      </c>
      <c r="H37">
        <v>172508</v>
      </c>
      <c r="I37">
        <v>155965</v>
      </c>
      <c r="J37">
        <v>180964</v>
      </c>
      <c r="K37">
        <v>235906</v>
      </c>
      <c r="L37">
        <v>32958.1</v>
      </c>
      <c r="M37">
        <v>22443.8</v>
      </c>
      <c r="N37">
        <v>3664.61</v>
      </c>
      <c r="O37">
        <v>492.423</v>
      </c>
      <c r="P37">
        <v>1956.98</v>
      </c>
      <c r="Q37">
        <v>756.02300000000002</v>
      </c>
      <c r="R37">
        <v>2554.2800000000002</v>
      </c>
    </row>
    <row r="38" spans="1:18" x14ac:dyDescent="0.2">
      <c r="A38">
        <v>32</v>
      </c>
      <c r="B38" t="s">
        <v>201</v>
      </c>
      <c r="C38">
        <v>2016</v>
      </c>
      <c r="D38">
        <v>0</v>
      </c>
      <c r="E38">
        <v>0</v>
      </c>
      <c r="F38">
        <v>90477.5</v>
      </c>
      <c r="G38" s="24">
        <v>1370820</v>
      </c>
      <c r="H38">
        <v>157915</v>
      </c>
      <c r="I38">
        <v>197461</v>
      </c>
      <c r="J38">
        <v>177988</v>
      </c>
      <c r="K38">
        <v>216942</v>
      </c>
      <c r="L38">
        <v>42576</v>
      </c>
      <c r="M38">
        <v>12192.1</v>
      </c>
      <c r="N38">
        <v>9189.5499999999993</v>
      </c>
      <c r="O38">
        <v>2587.77</v>
      </c>
      <c r="P38">
        <v>0</v>
      </c>
      <c r="Q38">
        <v>561.327</v>
      </c>
      <c r="R38">
        <v>30.734300000000001</v>
      </c>
    </row>
    <row r="39" spans="1:18" x14ac:dyDescent="0.2">
      <c r="A39">
        <v>33</v>
      </c>
      <c r="B39" t="s">
        <v>201</v>
      </c>
      <c r="C39">
        <v>2016</v>
      </c>
      <c r="D39">
        <v>0</v>
      </c>
      <c r="E39">
        <v>1778.64</v>
      </c>
      <c r="F39">
        <v>83242.2</v>
      </c>
      <c r="G39" s="24">
        <v>1399990</v>
      </c>
      <c r="H39">
        <v>143616</v>
      </c>
      <c r="I39">
        <v>182781</v>
      </c>
      <c r="J39">
        <v>199161</v>
      </c>
      <c r="K39">
        <v>214534</v>
      </c>
      <c r="L39">
        <v>24172</v>
      </c>
      <c r="M39">
        <v>14263.9</v>
      </c>
      <c r="N39">
        <v>7144.09</v>
      </c>
      <c r="O39">
        <v>0</v>
      </c>
      <c r="P39">
        <v>769.72199999999998</v>
      </c>
      <c r="Q39">
        <v>684.10199999999998</v>
      </c>
      <c r="R39">
        <v>1073.1500000000001</v>
      </c>
    </row>
    <row r="40" spans="1:18" x14ac:dyDescent="0.2">
      <c r="A40">
        <v>34</v>
      </c>
      <c r="B40" t="s">
        <v>201</v>
      </c>
      <c r="C40">
        <v>2016</v>
      </c>
      <c r="D40">
        <v>0</v>
      </c>
      <c r="E40">
        <v>0</v>
      </c>
      <c r="F40">
        <v>101677</v>
      </c>
      <c r="G40" s="24">
        <v>1369120</v>
      </c>
      <c r="H40">
        <v>171959</v>
      </c>
      <c r="I40">
        <v>190903</v>
      </c>
      <c r="J40">
        <v>167185</v>
      </c>
      <c r="K40">
        <v>231650</v>
      </c>
      <c r="L40">
        <v>25339.1</v>
      </c>
      <c r="M40">
        <v>9220.17</v>
      </c>
      <c r="N40">
        <v>6678.8</v>
      </c>
      <c r="O40">
        <v>0</v>
      </c>
      <c r="P40">
        <v>2077.48</v>
      </c>
      <c r="Q40">
        <v>1309.45</v>
      </c>
      <c r="R40">
        <v>190.536</v>
      </c>
    </row>
    <row r="41" spans="1:18" x14ac:dyDescent="0.2">
      <c r="A41">
        <v>35</v>
      </c>
      <c r="B41" t="s">
        <v>201</v>
      </c>
      <c r="C41">
        <v>2016</v>
      </c>
      <c r="D41">
        <v>0</v>
      </c>
      <c r="E41">
        <v>0</v>
      </c>
      <c r="F41">
        <v>75318.2</v>
      </c>
      <c r="G41" s="24">
        <v>1390670</v>
      </c>
      <c r="H41">
        <v>175217</v>
      </c>
      <c r="I41">
        <v>180046</v>
      </c>
      <c r="J41">
        <v>184912</v>
      </c>
      <c r="K41">
        <v>210541</v>
      </c>
      <c r="L41">
        <v>29433.4</v>
      </c>
      <c r="M41">
        <v>11593.9</v>
      </c>
      <c r="N41">
        <v>6395.54</v>
      </c>
      <c r="O41">
        <v>0</v>
      </c>
      <c r="P41">
        <v>1707.81</v>
      </c>
      <c r="Q41">
        <v>473.27699999999999</v>
      </c>
      <c r="R41">
        <v>143.15700000000001</v>
      </c>
    </row>
    <row r="42" spans="1:18" x14ac:dyDescent="0.2">
      <c r="A42">
        <v>36</v>
      </c>
      <c r="B42" t="s">
        <v>201</v>
      </c>
      <c r="C42">
        <v>2016</v>
      </c>
      <c r="D42">
        <v>0</v>
      </c>
      <c r="E42">
        <v>866.24800000000005</v>
      </c>
      <c r="F42">
        <v>81354.399999999994</v>
      </c>
      <c r="G42" s="24">
        <v>1404750</v>
      </c>
      <c r="H42">
        <v>142003</v>
      </c>
      <c r="I42">
        <v>189666</v>
      </c>
      <c r="J42">
        <v>160840</v>
      </c>
      <c r="K42">
        <v>211562</v>
      </c>
      <c r="L42">
        <v>43398.9</v>
      </c>
      <c r="M42">
        <v>16997</v>
      </c>
      <c r="N42">
        <v>5166.29</v>
      </c>
      <c r="O42">
        <v>1153.72</v>
      </c>
      <c r="P42">
        <v>2068.2199999999998</v>
      </c>
      <c r="Q42">
        <v>1045.3599999999999</v>
      </c>
      <c r="R42">
        <v>3272.3</v>
      </c>
    </row>
    <row r="43" spans="1:18" x14ac:dyDescent="0.2">
      <c r="A43">
        <v>37</v>
      </c>
      <c r="B43" t="s">
        <v>201</v>
      </c>
      <c r="C43">
        <v>2016</v>
      </c>
      <c r="D43">
        <v>0</v>
      </c>
      <c r="E43">
        <v>833.28</v>
      </c>
      <c r="F43">
        <v>69710.399999999994</v>
      </c>
      <c r="G43" s="24">
        <v>1389930</v>
      </c>
      <c r="H43">
        <v>180267</v>
      </c>
      <c r="I43">
        <v>163464</v>
      </c>
      <c r="J43">
        <v>204623</v>
      </c>
      <c r="K43">
        <v>201985</v>
      </c>
      <c r="L43">
        <v>39731.1</v>
      </c>
      <c r="M43">
        <v>15207.1</v>
      </c>
      <c r="N43">
        <v>5790.39</v>
      </c>
      <c r="O43">
        <v>1579.17</v>
      </c>
      <c r="P43">
        <v>3161.96</v>
      </c>
      <c r="Q43">
        <v>337.488</v>
      </c>
      <c r="R43">
        <v>0</v>
      </c>
    </row>
    <row r="44" spans="1:18" x14ac:dyDescent="0.2">
      <c r="A44">
        <v>38</v>
      </c>
      <c r="B44" t="s">
        <v>201</v>
      </c>
      <c r="C44">
        <v>2016</v>
      </c>
      <c r="D44">
        <v>0</v>
      </c>
      <c r="E44">
        <v>786.71199999999999</v>
      </c>
      <c r="F44">
        <v>70977.3</v>
      </c>
      <c r="G44" s="24">
        <v>1427160</v>
      </c>
      <c r="H44">
        <v>146408</v>
      </c>
      <c r="I44">
        <v>158856</v>
      </c>
      <c r="J44">
        <v>163924</v>
      </c>
      <c r="K44">
        <v>239686</v>
      </c>
      <c r="L44">
        <v>37524.699999999997</v>
      </c>
      <c r="M44">
        <v>10222.9</v>
      </c>
      <c r="N44">
        <v>6484.84</v>
      </c>
      <c r="O44">
        <v>0</v>
      </c>
      <c r="P44">
        <v>2919.33</v>
      </c>
      <c r="Q44">
        <v>925.80100000000004</v>
      </c>
      <c r="R44">
        <v>2093.0700000000002</v>
      </c>
    </row>
    <row r="45" spans="1:18" x14ac:dyDescent="0.2">
      <c r="A45">
        <v>39</v>
      </c>
      <c r="B45" t="s">
        <v>201</v>
      </c>
      <c r="C45">
        <v>2016</v>
      </c>
      <c r="D45">
        <v>0</v>
      </c>
      <c r="E45">
        <v>0</v>
      </c>
      <c r="F45">
        <v>72489.600000000006</v>
      </c>
      <c r="G45" s="24">
        <v>1412090</v>
      </c>
      <c r="H45">
        <v>146792</v>
      </c>
      <c r="I45">
        <v>166851</v>
      </c>
      <c r="J45">
        <v>178020</v>
      </c>
      <c r="K45">
        <v>225949</v>
      </c>
      <c r="L45">
        <v>41263.1</v>
      </c>
      <c r="M45">
        <v>11437.1</v>
      </c>
      <c r="N45">
        <v>7692.84</v>
      </c>
      <c r="O45">
        <v>1529.45</v>
      </c>
      <c r="P45">
        <v>713.56700000000001</v>
      </c>
      <c r="Q45">
        <v>912.13599999999997</v>
      </c>
      <c r="R45">
        <v>1036.02</v>
      </c>
    </row>
    <row r="46" spans="1:18" x14ac:dyDescent="0.2">
      <c r="A46">
        <v>40</v>
      </c>
      <c r="B46" t="s">
        <v>201</v>
      </c>
      <c r="C46">
        <v>2016</v>
      </c>
      <c r="D46">
        <v>0</v>
      </c>
      <c r="E46">
        <v>0</v>
      </c>
      <c r="F46">
        <v>80617.600000000006</v>
      </c>
      <c r="G46" s="24">
        <v>1410550</v>
      </c>
      <c r="H46">
        <v>162544</v>
      </c>
      <c r="I46">
        <v>156123</v>
      </c>
      <c r="J46">
        <v>179192</v>
      </c>
      <c r="K46">
        <v>225502</v>
      </c>
      <c r="L46">
        <v>38617.300000000003</v>
      </c>
      <c r="M46">
        <v>15681.6</v>
      </c>
      <c r="N46">
        <v>11359.5</v>
      </c>
      <c r="O46">
        <v>0</v>
      </c>
      <c r="P46">
        <v>0</v>
      </c>
      <c r="Q46">
        <v>79.444199999999995</v>
      </c>
      <c r="R46">
        <v>1658.35</v>
      </c>
    </row>
    <row r="47" spans="1:18" x14ac:dyDescent="0.2">
      <c r="A47">
        <v>41</v>
      </c>
      <c r="B47" t="s">
        <v>201</v>
      </c>
      <c r="C47">
        <v>2016</v>
      </c>
      <c r="D47">
        <v>0</v>
      </c>
      <c r="E47">
        <v>566.06200000000001</v>
      </c>
      <c r="F47">
        <v>87023.6</v>
      </c>
      <c r="G47" s="24">
        <v>1384900</v>
      </c>
      <c r="H47">
        <v>183601</v>
      </c>
      <c r="I47">
        <v>197804</v>
      </c>
      <c r="J47">
        <v>171366</v>
      </c>
      <c r="K47">
        <v>202998</v>
      </c>
      <c r="L47">
        <v>31817.7</v>
      </c>
      <c r="M47">
        <v>11760.7</v>
      </c>
      <c r="N47">
        <v>8763.7800000000007</v>
      </c>
      <c r="O47">
        <v>0</v>
      </c>
      <c r="P47">
        <v>2967.91</v>
      </c>
      <c r="Q47">
        <v>471.35700000000003</v>
      </c>
      <c r="R47">
        <v>488.14800000000002</v>
      </c>
    </row>
    <row r="48" spans="1:18" x14ac:dyDescent="0.2">
      <c r="A48">
        <v>42</v>
      </c>
      <c r="B48" t="s">
        <v>201</v>
      </c>
      <c r="C48">
        <v>2016</v>
      </c>
      <c r="D48">
        <v>0</v>
      </c>
      <c r="E48">
        <v>605.31299999999999</v>
      </c>
      <c r="F48">
        <v>128458</v>
      </c>
      <c r="G48" s="24">
        <v>1358980</v>
      </c>
      <c r="H48">
        <v>149577</v>
      </c>
      <c r="I48">
        <v>176758</v>
      </c>
      <c r="J48">
        <v>207032</v>
      </c>
      <c r="K48">
        <v>197398</v>
      </c>
      <c r="L48">
        <v>28332.6</v>
      </c>
      <c r="M48">
        <v>15629.8</v>
      </c>
      <c r="N48">
        <v>15380.2</v>
      </c>
      <c r="O48">
        <v>795.47799999999995</v>
      </c>
      <c r="P48">
        <v>0</v>
      </c>
      <c r="Q48">
        <v>886.86800000000005</v>
      </c>
      <c r="R48">
        <v>1895.76</v>
      </c>
    </row>
    <row r="49" spans="1:18" x14ac:dyDescent="0.2">
      <c r="A49">
        <v>43</v>
      </c>
      <c r="B49" t="s">
        <v>201</v>
      </c>
      <c r="C49">
        <v>2016</v>
      </c>
      <c r="D49">
        <v>0</v>
      </c>
      <c r="E49">
        <v>0</v>
      </c>
      <c r="F49">
        <v>94694</v>
      </c>
      <c r="G49" s="24">
        <v>1387870</v>
      </c>
      <c r="H49">
        <v>162968</v>
      </c>
      <c r="I49">
        <v>167552</v>
      </c>
      <c r="J49">
        <v>171508</v>
      </c>
      <c r="K49">
        <v>228968</v>
      </c>
      <c r="L49">
        <v>32755.5</v>
      </c>
      <c r="M49">
        <v>18861.2</v>
      </c>
      <c r="N49">
        <v>5799.53</v>
      </c>
      <c r="O49">
        <v>0</v>
      </c>
      <c r="P49">
        <v>2506.85</v>
      </c>
      <c r="Q49">
        <v>1271.27</v>
      </c>
      <c r="R49">
        <v>345.86099999999999</v>
      </c>
    </row>
    <row r="50" spans="1:18" x14ac:dyDescent="0.2">
      <c r="A50">
        <v>44</v>
      </c>
      <c r="B50" t="s">
        <v>201</v>
      </c>
      <c r="C50">
        <v>2016</v>
      </c>
      <c r="D50">
        <v>0</v>
      </c>
      <c r="E50">
        <v>0</v>
      </c>
      <c r="F50">
        <v>95492.7</v>
      </c>
      <c r="G50" s="24">
        <v>1375980</v>
      </c>
      <c r="H50">
        <v>156321</v>
      </c>
      <c r="I50">
        <v>175822</v>
      </c>
      <c r="J50">
        <v>194874</v>
      </c>
      <c r="K50">
        <v>210204</v>
      </c>
      <c r="L50">
        <v>34174.5</v>
      </c>
      <c r="M50">
        <v>20893.5</v>
      </c>
      <c r="N50">
        <v>9522.68</v>
      </c>
      <c r="O50">
        <v>0</v>
      </c>
      <c r="P50">
        <v>2802.19</v>
      </c>
      <c r="Q50">
        <v>911.14400000000001</v>
      </c>
      <c r="R50">
        <v>498.17500000000001</v>
      </c>
    </row>
    <row r="51" spans="1:18" x14ac:dyDescent="0.2">
      <c r="A51">
        <v>45</v>
      </c>
      <c r="B51" t="s">
        <v>201</v>
      </c>
      <c r="C51">
        <v>2016</v>
      </c>
      <c r="D51">
        <v>0</v>
      </c>
      <c r="E51">
        <v>0</v>
      </c>
      <c r="F51">
        <v>92233.600000000006</v>
      </c>
      <c r="G51" s="24">
        <v>1405310</v>
      </c>
      <c r="H51">
        <v>157244</v>
      </c>
      <c r="I51">
        <v>152371</v>
      </c>
      <c r="J51">
        <v>180464</v>
      </c>
      <c r="K51">
        <v>223803</v>
      </c>
      <c r="L51">
        <v>38630.5</v>
      </c>
      <c r="M51">
        <v>10463.9</v>
      </c>
      <c r="N51">
        <v>10357.5</v>
      </c>
      <c r="O51">
        <v>0</v>
      </c>
      <c r="P51">
        <v>1868.79</v>
      </c>
      <c r="Q51">
        <v>737.56</v>
      </c>
      <c r="R51">
        <v>1734.26</v>
      </c>
    </row>
    <row r="52" spans="1:18" x14ac:dyDescent="0.2">
      <c r="A52">
        <v>46</v>
      </c>
      <c r="B52" t="s">
        <v>201</v>
      </c>
      <c r="C52">
        <v>2016</v>
      </c>
      <c r="D52">
        <v>0</v>
      </c>
      <c r="E52">
        <v>0</v>
      </c>
      <c r="F52">
        <v>99957.5</v>
      </c>
      <c r="G52" s="24">
        <v>1372330</v>
      </c>
      <c r="H52">
        <v>159221</v>
      </c>
      <c r="I52">
        <v>151071</v>
      </c>
      <c r="J52">
        <v>192386</v>
      </c>
      <c r="K52">
        <v>242998</v>
      </c>
      <c r="L52">
        <v>27904.799999999999</v>
      </c>
      <c r="M52">
        <v>24569.5</v>
      </c>
      <c r="N52">
        <v>6060.01</v>
      </c>
      <c r="O52">
        <v>1421.39</v>
      </c>
      <c r="P52">
        <v>978.74400000000003</v>
      </c>
      <c r="Q52">
        <v>550.428</v>
      </c>
      <c r="R52">
        <v>0</v>
      </c>
    </row>
    <row r="53" spans="1:18" x14ac:dyDescent="0.2">
      <c r="A53">
        <v>47</v>
      </c>
      <c r="B53" t="s">
        <v>201</v>
      </c>
      <c r="C53">
        <v>2016</v>
      </c>
      <c r="D53">
        <v>0</v>
      </c>
      <c r="E53">
        <v>755.56500000000005</v>
      </c>
      <c r="F53">
        <v>106308</v>
      </c>
      <c r="G53" s="24">
        <v>1359510</v>
      </c>
      <c r="H53">
        <v>160419</v>
      </c>
      <c r="I53">
        <v>194288</v>
      </c>
      <c r="J53">
        <v>186971</v>
      </c>
      <c r="K53">
        <v>220243</v>
      </c>
      <c r="L53">
        <v>23390.9</v>
      </c>
      <c r="M53">
        <v>11917.3</v>
      </c>
      <c r="N53">
        <v>9115.51</v>
      </c>
      <c r="O53">
        <v>0</v>
      </c>
      <c r="P53">
        <v>1880.65</v>
      </c>
      <c r="Q53">
        <v>0</v>
      </c>
      <c r="R53">
        <v>0</v>
      </c>
    </row>
    <row r="54" spans="1:18" x14ac:dyDescent="0.2">
      <c r="A54">
        <v>48</v>
      </c>
      <c r="B54" t="s">
        <v>201</v>
      </c>
      <c r="C54">
        <v>2016</v>
      </c>
      <c r="D54">
        <v>0</v>
      </c>
      <c r="E54">
        <v>791.28700000000003</v>
      </c>
      <c r="F54">
        <v>90102</v>
      </c>
      <c r="G54" s="24">
        <v>1375740</v>
      </c>
      <c r="H54">
        <v>168400</v>
      </c>
      <c r="I54">
        <v>180118</v>
      </c>
      <c r="J54">
        <v>186701</v>
      </c>
      <c r="K54">
        <v>222171</v>
      </c>
      <c r="L54">
        <v>26362.6</v>
      </c>
      <c r="M54">
        <v>12018.7</v>
      </c>
      <c r="N54">
        <v>12878.3</v>
      </c>
      <c r="O54">
        <v>792.37199999999996</v>
      </c>
      <c r="P54">
        <v>905.06700000000001</v>
      </c>
      <c r="Q54">
        <v>564.04399999999998</v>
      </c>
      <c r="R54">
        <v>3764.37</v>
      </c>
    </row>
    <row r="55" spans="1:18" x14ac:dyDescent="0.2">
      <c r="A55">
        <v>49</v>
      </c>
      <c r="B55" t="s">
        <v>201</v>
      </c>
      <c r="C55">
        <v>2016</v>
      </c>
      <c r="D55">
        <v>0</v>
      </c>
      <c r="E55">
        <v>0</v>
      </c>
      <c r="F55">
        <v>104922</v>
      </c>
      <c r="G55" s="24">
        <v>1380950</v>
      </c>
      <c r="H55">
        <v>151581</v>
      </c>
      <c r="I55">
        <v>184492</v>
      </c>
      <c r="J55">
        <v>156200</v>
      </c>
      <c r="K55">
        <v>227381</v>
      </c>
      <c r="L55">
        <v>48604.5</v>
      </c>
      <c r="M55">
        <v>10881.3</v>
      </c>
      <c r="N55">
        <v>8058.58</v>
      </c>
      <c r="O55">
        <v>0</v>
      </c>
      <c r="P55">
        <v>0</v>
      </c>
      <c r="Q55">
        <v>231.45099999999999</v>
      </c>
      <c r="R55">
        <v>2451.56</v>
      </c>
    </row>
    <row r="56" spans="1:18" x14ac:dyDescent="0.2">
      <c r="A56">
        <v>50</v>
      </c>
      <c r="B56" t="s">
        <v>201</v>
      </c>
      <c r="C56">
        <v>2016</v>
      </c>
      <c r="D56">
        <v>0</v>
      </c>
      <c r="E56">
        <v>0</v>
      </c>
      <c r="F56">
        <v>88172.4</v>
      </c>
      <c r="G56" s="24">
        <v>1368670</v>
      </c>
      <c r="H56">
        <v>171460</v>
      </c>
      <c r="I56">
        <v>171841</v>
      </c>
      <c r="J56">
        <v>181287</v>
      </c>
      <c r="K56">
        <v>242506</v>
      </c>
      <c r="L56">
        <v>28526.1</v>
      </c>
      <c r="M56">
        <v>11340.2</v>
      </c>
      <c r="N56">
        <v>5780.66</v>
      </c>
      <c r="O56">
        <v>0</v>
      </c>
      <c r="P56">
        <v>2449.54</v>
      </c>
      <c r="Q56">
        <v>965.00099999999998</v>
      </c>
      <c r="R56">
        <v>2275.1799999999998</v>
      </c>
    </row>
    <row r="57" spans="1:18" x14ac:dyDescent="0.2">
      <c r="A57">
        <v>51</v>
      </c>
      <c r="B57" t="s">
        <v>201</v>
      </c>
      <c r="C57">
        <v>2016</v>
      </c>
      <c r="D57">
        <v>0</v>
      </c>
      <c r="E57">
        <v>1173.18</v>
      </c>
      <c r="F57">
        <v>90107.5</v>
      </c>
      <c r="G57" s="24">
        <v>1394260</v>
      </c>
      <c r="H57">
        <v>145597</v>
      </c>
      <c r="I57">
        <v>169885</v>
      </c>
      <c r="J57">
        <v>172008</v>
      </c>
      <c r="K57">
        <v>213553</v>
      </c>
      <c r="L57">
        <v>51235.6</v>
      </c>
      <c r="M57">
        <v>13164.2</v>
      </c>
      <c r="N57">
        <v>10713.3</v>
      </c>
      <c r="O57">
        <v>0</v>
      </c>
      <c r="P57">
        <v>1689.18</v>
      </c>
      <c r="Q57">
        <v>811.72</v>
      </c>
      <c r="R57">
        <v>1859.36</v>
      </c>
    </row>
    <row r="58" spans="1:18" x14ac:dyDescent="0.2">
      <c r="A58">
        <v>52</v>
      </c>
      <c r="B58" t="s">
        <v>201</v>
      </c>
      <c r="C58">
        <v>2016</v>
      </c>
      <c r="D58">
        <v>0</v>
      </c>
      <c r="E58">
        <v>2000.95</v>
      </c>
      <c r="F58">
        <v>92615.8</v>
      </c>
      <c r="G58" s="24">
        <v>1394030</v>
      </c>
      <c r="H58">
        <v>150753</v>
      </c>
      <c r="I58">
        <v>156661</v>
      </c>
      <c r="J58">
        <v>175810</v>
      </c>
      <c r="K58">
        <v>252385</v>
      </c>
      <c r="L58">
        <v>25904.2</v>
      </c>
      <c r="M58">
        <v>11350.6</v>
      </c>
      <c r="N58">
        <v>10941.6</v>
      </c>
      <c r="O58">
        <v>1626.19</v>
      </c>
      <c r="P58">
        <v>0</v>
      </c>
      <c r="Q58">
        <v>739.32899999999995</v>
      </c>
      <c r="R58">
        <v>988.75400000000002</v>
      </c>
    </row>
    <row r="59" spans="1:18" x14ac:dyDescent="0.2">
      <c r="A59">
        <v>53</v>
      </c>
      <c r="B59" t="s">
        <v>201</v>
      </c>
      <c r="C59">
        <v>2016</v>
      </c>
      <c r="D59">
        <v>0</v>
      </c>
      <c r="E59">
        <v>0</v>
      </c>
      <c r="F59">
        <v>122141</v>
      </c>
      <c r="G59" s="24">
        <v>1341060</v>
      </c>
      <c r="H59">
        <v>174701</v>
      </c>
      <c r="I59">
        <v>182197</v>
      </c>
      <c r="J59">
        <v>179049</v>
      </c>
      <c r="K59">
        <v>216431</v>
      </c>
      <c r="L59">
        <v>29195.3</v>
      </c>
      <c r="M59">
        <v>12186.2</v>
      </c>
      <c r="N59">
        <v>10020.1</v>
      </c>
      <c r="O59">
        <v>2197.98</v>
      </c>
      <c r="P59">
        <v>1960.72</v>
      </c>
      <c r="Q59">
        <v>0</v>
      </c>
      <c r="R59">
        <v>0</v>
      </c>
    </row>
    <row r="60" spans="1:18" x14ac:dyDescent="0.2">
      <c r="A60">
        <v>54</v>
      </c>
      <c r="B60" t="s">
        <v>201</v>
      </c>
      <c r="C60">
        <v>2016</v>
      </c>
      <c r="D60">
        <v>0</v>
      </c>
      <c r="E60">
        <v>0</v>
      </c>
      <c r="F60">
        <v>87169.7</v>
      </c>
      <c r="G60" s="24">
        <v>1376290</v>
      </c>
      <c r="H60">
        <v>181436</v>
      </c>
      <c r="I60">
        <v>138250</v>
      </c>
      <c r="J60">
        <v>190788</v>
      </c>
      <c r="K60">
        <v>237875</v>
      </c>
      <c r="L60">
        <v>33621.300000000003</v>
      </c>
      <c r="M60">
        <v>13794.4</v>
      </c>
      <c r="N60">
        <v>5212.84</v>
      </c>
      <c r="O60">
        <v>2235.9699999999998</v>
      </c>
      <c r="P60">
        <v>2865.64</v>
      </c>
      <c r="Q60">
        <v>53.335999999999999</v>
      </c>
      <c r="R60">
        <v>0</v>
      </c>
    </row>
    <row r="61" spans="1:18" x14ac:dyDescent="0.2">
      <c r="A61">
        <v>55</v>
      </c>
      <c r="B61" t="s">
        <v>201</v>
      </c>
      <c r="C61">
        <v>2016</v>
      </c>
      <c r="D61">
        <v>0</v>
      </c>
      <c r="E61">
        <v>310.16000000000003</v>
      </c>
      <c r="F61">
        <v>97180</v>
      </c>
      <c r="G61" s="24">
        <v>1378840</v>
      </c>
      <c r="H61">
        <v>154337</v>
      </c>
      <c r="I61">
        <v>195720</v>
      </c>
      <c r="J61">
        <v>151297</v>
      </c>
      <c r="K61">
        <v>228873</v>
      </c>
      <c r="L61">
        <v>45539</v>
      </c>
      <c r="M61">
        <v>11965.9</v>
      </c>
      <c r="N61">
        <v>12956.9</v>
      </c>
      <c r="O61">
        <v>0</v>
      </c>
      <c r="P61">
        <v>826.72</v>
      </c>
      <c r="Q61">
        <v>881.971</v>
      </c>
      <c r="R61">
        <v>818.93899999999996</v>
      </c>
    </row>
    <row r="62" spans="1:18" x14ac:dyDescent="0.2">
      <c r="A62">
        <v>56</v>
      </c>
      <c r="B62" t="s">
        <v>201</v>
      </c>
      <c r="C62">
        <v>2016</v>
      </c>
      <c r="D62">
        <v>0</v>
      </c>
      <c r="E62">
        <v>1853.35</v>
      </c>
      <c r="F62">
        <v>96610.1</v>
      </c>
      <c r="G62" s="24">
        <v>1392760</v>
      </c>
      <c r="H62">
        <v>150700</v>
      </c>
      <c r="I62">
        <v>164234</v>
      </c>
      <c r="J62">
        <v>183249</v>
      </c>
      <c r="K62">
        <v>229995</v>
      </c>
      <c r="L62">
        <v>31147.9</v>
      </c>
      <c r="M62">
        <v>8666.4500000000007</v>
      </c>
      <c r="N62">
        <v>7863.28</v>
      </c>
      <c r="O62">
        <v>0</v>
      </c>
      <c r="P62">
        <v>1927.49</v>
      </c>
      <c r="Q62">
        <v>68.339299999999994</v>
      </c>
      <c r="R62">
        <v>0</v>
      </c>
    </row>
    <row r="63" spans="1:18" x14ac:dyDescent="0.2">
      <c r="A63">
        <v>57</v>
      </c>
      <c r="B63" t="s">
        <v>201</v>
      </c>
      <c r="C63">
        <v>2016</v>
      </c>
      <c r="D63">
        <v>0</v>
      </c>
      <c r="E63">
        <v>936.22799999999995</v>
      </c>
      <c r="F63">
        <v>104331</v>
      </c>
      <c r="G63" s="24">
        <v>1354030</v>
      </c>
      <c r="H63">
        <v>168197</v>
      </c>
      <c r="I63">
        <v>182682</v>
      </c>
      <c r="J63">
        <v>174550</v>
      </c>
      <c r="K63">
        <v>238697</v>
      </c>
      <c r="L63">
        <v>26072.1</v>
      </c>
      <c r="M63">
        <v>15467</v>
      </c>
      <c r="N63">
        <v>10957.5</v>
      </c>
      <c r="O63">
        <v>0</v>
      </c>
      <c r="P63">
        <v>0</v>
      </c>
      <c r="Q63">
        <v>98.9392</v>
      </c>
      <c r="R63">
        <v>1695.56</v>
      </c>
    </row>
    <row r="64" spans="1:18" x14ac:dyDescent="0.2">
      <c r="A64">
        <v>58</v>
      </c>
      <c r="B64" t="s">
        <v>201</v>
      </c>
      <c r="C64">
        <v>2016</v>
      </c>
      <c r="D64">
        <v>0</v>
      </c>
      <c r="E64">
        <v>0</v>
      </c>
      <c r="F64">
        <v>92472.9</v>
      </c>
      <c r="G64" s="24">
        <v>1382720</v>
      </c>
      <c r="H64">
        <v>159931</v>
      </c>
      <c r="I64">
        <v>160701</v>
      </c>
      <c r="J64">
        <v>202629</v>
      </c>
      <c r="K64">
        <v>222728</v>
      </c>
      <c r="L64">
        <v>29339.7</v>
      </c>
      <c r="M64">
        <v>16847.5</v>
      </c>
      <c r="N64">
        <v>5186.09</v>
      </c>
      <c r="O64">
        <v>1162.32</v>
      </c>
      <c r="P64">
        <v>2400.7399999999998</v>
      </c>
      <c r="Q64">
        <v>649.28099999999995</v>
      </c>
      <c r="R64">
        <v>871.74</v>
      </c>
    </row>
    <row r="65" spans="1:18" x14ac:dyDescent="0.2">
      <c r="A65">
        <v>59</v>
      </c>
      <c r="B65" t="s">
        <v>201</v>
      </c>
      <c r="C65">
        <v>2016</v>
      </c>
      <c r="D65">
        <v>0</v>
      </c>
      <c r="E65">
        <v>1825.69</v>
      </c>
      <c r="F65">
        <v>99381.4</v>
      </c>
      <c r="G65" s="24">
        <v>1383930</v>
      </c>
      <c r="H65">
        <v>175088</v>
      </c>
      <c r="I65">
        <v>170107</v>
      </c>
      <c r="J65">
        <v>166323</v>
      </c>
      <c r="K65">
        <v>217307</v>
      </c>
      <c r="L65">
        <v>45208.800000000003</v>
      </c>
      <c r="M65">
        <v>8288.68</v>
      </c>
      <c r="N65">
        <v>12648.4</v>
      </c>
      <c r="O65">
        <v>688.11699999999996</v>
      </c>
      <c r="P65">
        <v>800.53200000000004</v>
      </c>
      <c r="Q65">
        <v>1009.52</v>
      </c>
      <c r="R65">
        <v>0</v>
      </c>
    </row>
    <row r="66" spans="1:18" x14ac:dyDescent="0.2">
      <c r="A66">
        <v>60</v>
      </c>
      <c r="B66" t="s">
        <v>201</v>
      </c>
      <c r="C66">
        <v>2016</v>
      </c>
      <c r="D66">
        <v>0</v>
      </c>
      <c r="E66">
        <v>0</v>
      </c>
      <c r="F66">
        <v>112491</v>
      </c>
      <c r="G66" s="24">
        <v>1400920</v>
      </c>
      <c r="H66">
        <v>138268</v>
      </c>
      <c r="I66">
        <v>173576</v>
      </c>
      <c r="J66">
        <v>187451</v>
      </c>
      <c r="K66">
        <v>200550</v>
      </c>
      <c r="L66">
        <v>38211.4</v>
      </c>
      <c r="M66">
        <v>18882</v>
      </c>
      <c r="N66">
        <v>4969.08</v>
      </c>
      <c r="O66">
        <v>627.44399999999996</v>
      </c>
      <c r="P66">
        <v>846.45399999999995</v>
      </c>
      <c r="Q66">
        <v>1461.35</v>
      </c>
      <c r="R66">
        <v>608.84900000000005</v>
      </c>
    </row>
    <row r="67" spans="1:18" x14ac:dyDescent="0.2">
      <c r="A67">
        <v>61</v>
      </c>
      <c r="B67" t="s">
        <v>201</v>
      </c>
      <c r="C67">
        <v>2016</v>
      </c>
      <c r="D67">
        <v>0</v>
      </c>
      <c r="E67">
        <v>0</v>
      </c>
      <c r="F67">
        <v>91079.1</v>
      </c>
      <c r="G67" s="24">
        <v>1385670</v>
      </c>
      <c r="H67">
        <v>165421</v>
      </c>
      <c r="I67">
        <v>189138</v>
      </c>
      <c r="J67">
        <v>155729</v>
      </c>
      <c r="K67">
        <v>215164</v>
      </c>
      <c r="L67">
        <v>36547.199999999997</v>
      </c>
      <c r="M67">
        <v>18141.599999999999</v>
      </c>
      <c r="N67">
        <v>17980.900000000001</v>
      </c>
      <c r="O67">
        <v>465.09300000000002</v>
      </c>
      <c r="P67">
        <v>0</v>
      </c>
      <c r="Q67">
        <v>954.55600000000004</v>
      </c>
      <c r="R67">
        <v>357.56400000000002</v>
      </c>
    </row>
    <row r="68" spans="1:18" x14ac:dyDescent="0.2">
      <c r="A68">
        <v>62</v>
      </c>
      <c r="B68" t="s">
        <v>201</v>
      </c>
      <c r="C68">
        <v>2016</v>
      </c>
      <c r="D68">
        <v>0</v>
      </c>
      <c r="E68">
        <v>1869.36</v>
      </c>
      <c r="F68">
        <v>105009</v>
      </c>
      <c r="G68" s="24">
        <v>1376180</v>
      </c>
      <c r="H68">
        <v>170830</v>
      </c>
      <c r="I68">
        <v>177865</v>
      </c>
      <c r="J68">
        <v>172332</v>
      </c>
      <c r="K68">
        <v>218225</v>
      </c>
      <c r="L68">
        <v>38197.199999999997</v>
      </c>
      <c r="M68">
        <v>7900.38</v>
      </c>
      <c r="N68">
        <v>9378.5499999999993</v>
      </c>
      <c r="O68">
        <v>0</v>
      </c>
      <c r="P68">
        <v>0</v>
      </c>
      <c r="Q68">
        <v>257.11200000000002</v>
      </c>
      <c r="R68">
        <v>2118.13</v>
      </c>
    </row>
    <row r="69" spans="1:18" x14ac:dyDescent="0.2">
      <c r="A69">
        <v>63</v>
      </c>
      <c r="B69" t="s">
        <v>201</v>
      </c>
      <c r="C69">
        <v>2016</v>
      </c>
      <c r="D69">
        <v>0</v>
      </c>
      <c r="E69">
        <v>0</v>
      </c>
      <c r="F69">
        <v>85817.8</v>
      </c>
      <c r="G69" s="24">
        <v>1375680</v>
      </c>
      <c r="H69">
        <v>176231</v>
      </c>
      <c r="I69">
        <v>173706</v>
      </c>
      <c r="J69">
        <v>160788</v>
      </c>
      <c r="K69">
        <v>230917</v>
      </c>
      <c r="L69">
        <v>35191.800000000003</v>
      </c>
      <c r="M69">
        <v>19281</v>
      </c>
      <c r="N69">
        <v>12422.1</v>
      </c>
      <c r="O69">
        <v>1119.3800000000001</v>
      </c>
      <c r="P69">
        <v>1949.89</v>
      </c>
      <c r="Q69">
        <v>603.21199999999999</v>
      </c>
      <c r="R69">
        <v>315.858</v>
      </c>
    </row>
    <row r="70" spans="1:18" x14ac:dyDescent="0.2">
      <c r="A70">
        <v>64</v>
      </c>
      <c r="B70" t="s">
        <v>201</v>
      </c>
      <c r="C70">
        <v>2016</v>
      </c>
      <c r="D70">
        <v>0</v>
      </c>
      <c r="E70">
        <v>0</v>
      </c>
      <c r="F70">
        <v>87340.5</v>
      </c>
      <c r="G70" s="24">
        <v>1386670</v>
      </c>
      <c r="H70">
        <v>157621</v>
      </c>
      <c r="I70">
        <v>179751</v>
      </c>
      <c r="J70">
        <v>187538</v>
      </c>
      <c r="K70">
        <v>220877</v>
      </c>
      <c r="L70">
        <v>29125.3</v>
      </c>
      <c r="M70">
        <v>11540.4</v>
      </c>
      <c r="N70">
        <v>10569.2</v>
      </c>
      <c r="O70">
        <v>1219.8800000000001</v>
      </c>
      <c r="P70">
        <v>1998.74</v>
      </c>
      <c r="Q70">
        <v>1789.73</v>
      </c>
      <c r="R70">
        <v>483.84300000000002</v>
      </c>
    </row>
    <row r="71" spans="1:18" x14ac:dyDescent="0.2">
      <c r="A71">
        <v>65</v>
      </c>
      <c r="B71" t="s">
        <v>201</v>
      </c>
      <c r="C71">
        <v>2016</v>
      </c>
      <c r="D71">
        <v>0</v>
      </c>
      <c r="E71">
        <v>0</v>
      </c>
      <c r="F71">
        <v>107113</v>
      </c>
      <c r="G71" s="24">
        <v>1403220</v>
      </c>
      <c r="H71">
        <v>157584</v>
      </c>
      <c r="I71">
        <v>165553</v>
      </c>
      <c r="J71">
        <v>168850</v>
      </c>
      <c r="K71">
        <v>221546</v>
      </c>
      <c r="L71">
        <v>19557.3</v>
      </c>
      <c r="M71">
        <v>19197.099999999999</v>
      </c>
      <c r="N71">
        <v>3488.36</v>
      </c>
      <c r="O71">
        <v>1343.35</v>
      </c>
      <c r="P71">
        <v>722.21900000000005</v>
      </c>
      <c r="Q71">
        <v>917.80499999999995</v>
      </c>
      <c r="R71">
        <v>686.94899999999996</v>
      </c>
    </row>
    <row r="72" spans="1:18" x14ac:dyDescent="0.2">
      <c r="A72">
        <v>66</v>
      </c>
      <c r="B72" t="s">
        <v>201</v>
      </c>
      <c r="C72">
        <v>2016</v>
      </c>
      <c r="D72">
        <v>0</v>
      </c>
      <c r="E72">
        <v>0</v>
      </c>
      <c r="F72">
        <v>68488.3</v>
      </c>
      <c r="G72" s="24">
        <v>1408250</v>
      </c>
      <c r="H72">
        <v>167241</v>
      </c>
      <c r="I72">
        <v>179338</v>
      </c>
      <c r="J72">
        <v>172911</v>
      </c>
      <c r="K72">
        <v>210767</v>
      </c>
      <c r="L72">
        <v>36101.5</v>
      </c>
      <c r="M72">
        <v>18506.900000000001</v>
      </c>
      <c r="N72">
        <v>8028.71</v>
      </c>
      <c r="O72">
        <v>486.46499999999997</v>
      </c>
      <c r="P72">
        <v>2054.71</v>
      </c>
      <c r="Q72">
        <v>1078.6099999999999</v>
      </c>
      <c r="R72">
        <v>1420.83</v>
      </c>
    </row>
    <row r="73" spans="1:18" x14ac:dyDescent="0.2">
      <c r="A73">
        <v>67</v>
      </c>
      <c r="B73" t="s">
        <v>201</v>
      </c>
      <c r="C73">
        <v>2016</v>
      </c>
      <c r="D73">
        <v>0</v>
      </c>
      <c r="E73">
        <v>1409.15</v>
      </c>
      <c r="F73">
        <v>105740</v>
      </c>
      <c r="G73" s="24">
        <v>1385360</v>
      </c>
      <c r="H73">
        <v>151323</v>
      </c>
      <c r="I73">
        <v>169808</v>
      </c>
      <c r="J73">
        <v>189511</v>
      </c>
      <c r="K73">
        <v>225233</v>
      </c>
      <c r="L73">
        <v>34674.9</v>
      </c>
      <c r="M73">
        <v>8758.42</v>
      </c>
      <c r="N73">
        <v>7617.7</v>
      </c>
      <c r="O73">
        <v>0</v>
      </c>
      <c r="P73">
        <v>0</v>
      </c>
      <c r="Q73">
        <v>0</v>
      </c>
      <c r="R73">
        <v>1788.31</v>
      </c>
    </row>
    <row r="74" spans="1:18" x14ac:dyDescent="0.2">
      <c r="A74">
        <v>68</v>
      </c>
      <c r="B74" t="s">
        <v>201</v>
      </c>
      <c r="C74">
        <v>2016</v>
      </c>
      <c r="D74">
        <v>0</v>
      </c>
      <c r="E74">
        <v>505.8</v>
      </c>
      <c r="F74">
        <v>98760.6</v>
      </c>
      <c r="G74" s="24">
        <v>1390030</v>
      </c>
      <c r="H74">
        <v>157484</v>
      </c>
      <c r="I74">
        <v>195080</v>
      </c>
      <c r="J74">
        <v>172925</v>
      </c>
      <c r="K74">
        <v>203135</v>
      </c>
      <c r="L74">
        <v>38208.5</v>
      </c>
      <c r="M74">
        <v>16363</v>
      </c>
      <c r="N74">
        <v>7645.86</v>
      </c>
      <c r="O74">
        <v>0</v>
      </c>
      <c r="P74">
        <v>0</v>
      </c>
      <c r="Q74">
        <v>121.929</v>
      </c>
      <c r="R74">
        <v>815.68700000000001</v>
      </c>
    </row>
    <row r="75" spans="1:18" x14ac:dyDescent="0.2">
      <c r="A75">
        <v>69</v>
      </c>
      <c r="B75" t="s">
        <v>201</v>
      </c>
      <c r="C75">
        <v>2016</v>
      </c>
      <c r="D75">
        <v>0</v>
      </c>
      <c r="E75">
        <v>0</v>
      </c>
      <c r="F75">
        <v>94162.2</v>
      </c>
      <c r="G75" s="24">
        <v>1406340</v>
      </c>
      <c r="H75">
        <v>162289</v>
      </c>
      <c r="I75">
        <v>160294</v>
      </c>
      <c r="J75">
        <v>175482</v>
      </c>
      <c r="K75">
        <v>229122</v>
      </c>
      <c r="L75">
        <v>25788.9</v>
      </c>
      <c r="M75">
        <v>10436.4</v>
      </c>
      <c r="N75">
        <v>7031.16</v>
      </c>
      <c r="O75">
        <v>879.69799999999998</v>
      </c>
      <c r="P75">
        <v>3014.99</v>
      </c>
      <c r="Q75">
        <v>191.97399999999999</v>
      </c>
      <c r="R75">
        <v>2029.93</v>
      </c>
    </row>
    <row r="76" spans="1:18" x14ac:dyDescent="0.2">
      <c r="A76">
        <v>70</v>
      </c>
      <c r="B76" t="s">
        <v>201</v>
      </c>
      <c r="C76">
        <v>2016</v>
      </c>
      <c r="D76">
        <v>0</v>
      </c>
      <c r="E76">
        <v>0</v>
      </c>
      <c r="F76">
        <v>91797.4</v>
      </c>
      <c r="G76" s="24">
        <v>1432930</v>
      </c>
      <c r="H76">
        <v>158946</v>
      </c>
      <c r="I76">
        <v>150782</v>
      </c>
      <c r="J76">
        <v>164315</v>
      </c>
      <c r="K76">
        <v>204905</v>
      </c>
      <c r="L76">
        <v>52526.5</v>
      </c>
      <c r="M76">
        <v>12652.9</v>
      </c>
      <c r="N76">
        <v>7103.94</v>
      </c>
      <c r="O76">
        <v>1380.73</v>
      </c>
      <c r="P76">
        <v>0</v>
      </c>
      <c r="Q76">
        <v>511.54</v>
      </c>
      <c r="R76">
        <v>363.411</v>
      </c>
    </row>
    <row r="77" spans="1:18" x14ac:dyDescent="0.2">
      <c r="A77">
        <v>71</v>
      </c>
      <c r="B77" t="s">
        <v>201</v>
      </c>
      <c r="C77">
        <v>2016</v>
      </c>
      <c r="D77">
        <v>0</v>
      </c>
      <c r="E77">
        <v>1045.33</v>
      </c>
      <c r="F77">
        <v>105783</v>
      </c>
      <c r="G77" s="24">
        <v>1395930</v>
      </c>
      <c r="H77">
        <v>144976</v>
      </c>
      <c r="I77">
        <v>189309</v>
      </c>
      <c r="J77">
        <v>159706</v>
      </c>
      <c r="K77">
        <v>208885</v>
      </c>
      <c r="L77">
        <v>36722.199999999997</v>
      </c>
      <c r="M77">
        <v>19041.7</v>
      </c>
      <c r="N77">
        <v>8275.32</v>
      </c>
      <c r="O77">
        <v>0</v>
      </c>
      <c r="P77">
        <v>942.59699999999998</v>
      </c>
      <c r="Q77">
        <v>1267.93</v>
      </c>
      <c r="R77">
        <v>1041.5999999999999</v>
      </c>
    </row>
    <row r="78" spans="1:18" x14ac:dyDescent="0.2">
      <c r="A78">
        <v>72</v>
      </c>
      <c r="B78" t="s">
        <v>201</v>
      </c>
      <c r="C78">
        <v>2016</v>
      </c>
      <c r="D78">
        <v>0</v>
      </c>
      <c r="E78">
        <v>1782</v>
      </c>
      <c r="F78">
        <v>108492</v>
      </c>
      <c r="G78" s="24">
        <v>1369990</v>
      </c>
      <c r="H78">
        <v>147248</v>
      </c>
      <c r="I78">
        <v>172994</v>
      </c>
      <c r="J78">
        <v>190000</v>
      </c>
      <c r="K78">
        <v>224410</v>
      </c>
      <c r="L78">
        <v>37259</v>
      </c>
      <c r="M78">
        <v>14053.3</v>
      </c>
      <c r="N78">
        <v>9933.3799999999992</v>
      </c>
      <c r="O78">
        <v>0</v>
      </c>
      <c r="P78">
        <v>931.34699999999998</v>
      </c>
      <c r="Q78">
        <v>746.596</v>
      </c>
      <c r="R78">
        <v>990.44799999999998</v>
      </c>
    </row>
    <row r="79" spans="1:18" x14ac:dyDescent="0.2">
      <c r="A79">
        <v>73</v>
      </c>
      <c r="B79" t="s">
        <v>201</v>
      </c>
      <c r="C79">
        <v>2016</v>
      </c>
      <c r="D79">
        <v>0</v>
      </c>
      <c r="E79">
        <v>1114.1600000000001</v>
      </c>
      <c r="F79">
        <v>81526.7</v>
      </c>
      <c r="G79" s="24">
        <v>1384890</v>
      </c>
      <c r="H79">
        <v>156051</v>
      </c>
      <c r="I79">
        <v>177926</v>
      </c>
      <c r="J79">
        <v>191497</v>
      </c>
      <c r="K79">
        <v>222410</v>
      </c>
      <c r="L79">
        <v>40739.599999999999</v>
      </c>
      <c r="M79">
        <v>8143.37</v>
      </c>
      <c r="N79">
        <v>4752.18</v>
      </c>
      <c r="O79">
        <v>0</v>
      </c>
      <c r="P79">
        <v>866.71900000000005</v>
      </c>
      <c r="Q79">
        <v>607.29100000000005</v>
      </c>
      <c r="R79">
        <v>0</v>
      </c>
    </row>
    <row r="80" spans="1:18" x14ac:dyDescent="0.2">
      <c r="A80">
        <v>74</v>
      </c>
      <c r="B80" t="s">
        <v>201</v>
      </c>
      <c r="C80">
        <v>2016</v>
      </c>
      <c r="D80">
        <v>0</v>
      </c>
      <c r="E80">
        <v>0</v>
      </c>
      <c r="F80">
        <v>117099</v>
      </c>
      <c r="G80" s="24">
        <v>1328020</v>
      </c>
      <c r="H80">
        <v>179325</v>
      </c>
      <c r="I80">
        <v>194250</v>
      </c>
      <c r="J80">
        <v>184216</v>
      </c>
      <c r="K80">
        <v>218464</v>
      </c>
      <c r="L80">
        <v>32375.5</v>
      </c>
      <c r="M80">
        <v>14511</v>
      </c>
      <c r="N80">
        <v>4446.47</v>
      </c>
      <c r="O80">
        <v>1143.76</v>
      </c>
      <c r="P80">
        <v>0</v>
      </c>
      <c r="Q80">
        <v>0</v>
      </c>
      <c r="R80">
        <v>0</v>
      </c>
    </row>
    <row r="81" spans="1:18" x14ac:dyDescent="0.2">
      <c r="A81">
        <v>75</v>
      </c>
      <c r="B81" t="s">
        <v>201</v>
      </c>
      <c r="C81">
        <v>2016</v>
      </c>
      <c r="D81">
        <v>0</v>
      </c>
      <c r="E81">
        <v>603.46400000000006</v>
      </c>
      <c r="F81">
        <v>98159.5</v>
      </c>
      <c r="G81" s="24">
        <v>1366170</v>
      </c>
      <c r="H81">
        <v>176788</v>
      </c>
      <c r="I81">
        <v>194420</v>
      </c>
      <c r="J81">
        <v>163598</v>
      </c>
      <c r="K81">
        <v>210964</v>
      </c>
      <c r="L81">
        <v>39290.6</v>
      </c>
      <c r="M81">
        <v>11485.4</v>
      </c>
      <c r="N81">
        <v>7025.62</v>
      </c>
      <c r="O81">
        <v>1492.75</v>
      </c>
      <c r="P81">
        <v>1032.17</v>
      </c>
      <c r="Q81">
        <v>1072.4100000000001</v>
      </c>
      <c r="R81">
        <v>789.62099999999998</v>
      </c>
    </row>
    <row r="82" spans="1:18" x14ac:dyDescent="0.2">
      <c r="A82">
        <v>76</v>
      </c>
      <c r="B82" t="s">
        <v>201</v>
      </c>
      <c r="C82">
        <v>2016</v>
      </c>
      <c r="D82">
        <v>0</v>
      </c>
      <c r="E82">
        <v>891.28499999999997</v>
      </c>
      <c r="F82">
        <v>80648.600000000006</v>
      </c>
      <c r="G82" s="24">
        <v>1363570</v>
      </c>
      <c r="H82">
        <v>167411</v>
      </c>
      <c r="I82">
        <v>173365</v>
      </c>
      <c r="J82">
        <v>186072</v>
      </c>
      <c r="K82">
        <v>230279</v>
      </c>
      <c r="L82">
        <v>44888.800000000003</v>
      </c>
      <c r="M82">
        <v>9702.7800000000007</v>
      </c>
      <c r="N82">
        <v>9008.25</v>
      </c>
      <c r="O82">
        <v>0</v>
      </c>
      <c r="P82">
        <v>2696.71</v>
      </c>
      <c r="Q82">
        <v>0</v>
      </c>
      <c r="R82">
        <v>813.81500000000005</v>
      </c>
    </row>
    <row r="83" spans="1:18" x14ac:dyDescent="0.2">
      <c r="A83">
        <v>77</v>
      </c>
      <c r="B83" t="s">
        <v>201</v>
      </c>
      <c r="C83">
        <v>2016</v>
      </c>
      <c r="D83">
        <v>0</v>
      </c>
      <c r="E83">
        <v>1235.3699999999999</v>
      </c>
      <c r="F83">
        <v>94857.5</v>
      </c>
      <c r="G83" s="24">
        <v>1389420</v>
      </c>
      <c r="H83">
        <v>149409</v>
      </c>
      <c r="I83">
        <v>161527</v>
      </c>
      <c r="J83">
        <v>148798</v>
      </c>
      <c r="K83">
        <v>255557</v>
      </c>
      <c r="L83">
        <v>40567.5</v>
      </c>
      <c r="M83">
        <v>10168.700000000001</v>
      </c>
      <c r="N83">
        <v>9641</v>
      </c>
      <c r="O83">
        <v>0</v>
      </c>
      <c r="P83">
        <v>1819.48</v>
      </c>
      <c r="Q83">
        <v>129.512</v>
      </c>
      <c r="R83">
        <v>1646.58</v>
      </c>
    </row>
    <row r="84" spans="1:18" x14ac:dyDescent="0.2">
      <c r="A84">
        <v>78</v>
      </c>
      <c r="B84" t="s">
        <v>201</v>
      </c>
      <c r="C84">
        <v>2016</v>
      </c>
      <c r="D84">
        <v>0</v>
      </c>
      <c r="E84">
        <v>534.024</v>
      </c>
      <c r="F84">
        <v>87243.1</v>
      </c>
      <c r="G84" s="24">
        <v>1386900</v>
      </c>
      <c r="H84">
        <v>156619</v>
      </c>
      <c r="I84">
        <v>212110</v>
      </c>
      <c r="J84">
        <v>168076</v>
      </c>
      <c r="K84">
        <v>210039</v>
      </c>
      <c r="L84">
        <v>30086.3</v>
      </c>
      <c r="M84">
        <v>10441.6</v>
      </c>
      <c r="N84">
        <v>12723.2</v>
      </c>
      <c r="O84">
        <v>2498.15</v>
      </c>
      <c r="P84">
        <v>818.25900000000001</v>
      </c>
      <c r="Q84">
        <v>129.87100000000001</v>
      </c>
      <c r="R84">
        <v>3165.27</v>
      </c>
    </row>
    <row r="85" spans="1:18" x14ac:dyDescent="0.2">
      <c r="A85">
        <v>79</v>
      </c>
      <c r="B85" t="s">
        <v>201</v>
      </c>
      <c r="C85">
        <v>2016</v>
      </c>
      <c r="D85">
        <v>0</v>
      </c>
      <c r="E85">
        <v>1516</v>
      </c>
      <c r="F85">
        <v>90395.3</v>
      </c>
      <c r="G85" s="24">
        <v>1397430</v>
      </c>
      <c r="H85">
        <v>159984</v>
      </c>
      <c r="I85">
        <v>158820</v>
      </c>
      <c r="J85">
        <v>173703</v>
      </c>
      <c r="K85">
        <v>239977</v>
      </c>
      <c r="L85">
        <v>31756.3</v>
      </c>
      <c r="M85">
        <v>16843.099999999999</v>
      </c>
      <c r="N85">
        <v>7895.01</v>
      </c>
      <c r="O85">
        <v>0</v>
      </c>
      <c r="P85">
        <v>0</v>
      </c>
      <c r="Q85">
        <v>422.15600000000001</v>
      </c>
      <c r="R85">
        <v>0</v>
      </c>
    </row>
    <row r="86" spans="1:18" x14ac:dyDescent="0.2">
      <c r="A86">
        <v>80</v>
      </c>
      <c r="B86" t="s">
        <v>201</v>
      </c>
      <c r="C86">
        <v>2016</v>
      </c>
      <c r="D86">
        <v>0</v>
      </c>
      <c r="E86">
        <v>0</v>
      </c>
      <c r="F86">
        <v>99666.2</v>
      </c>
      <c r="G86" s="24">
        <v>1334640</v>
      </c>
      <c r="H86">
        <v>176354</v>
      </c>
      <c r="I86">
        <v>194799</v>
      </c>
      <c r="J86">
        <v>190708</v>
      </c>
      <c r="K86">
        <v>232311</v>
      </c>
      <c r="L86">
        <v>25713.8</v>
      </c>
      <c r="M86">
        <v>8310.2000000000007</v>
      </c>
      <c r="N86">
        <v>9686.52</v>
      </c>
      <c r="O86">
        <v>0</v>
      </c>
      <c r="P86">
        <v>0</v>
      </c>
      <c r="Q86">
        <v>108.02</v>
      </c>
      <c r="R86">
        <v>718.95899999999995</v>
      </c>
    </row>
    <row r="87" spans="1:18" x14ac:dyDescent="0.2">
      <c r="A87">
        <v>81</v>
      </c>
      <c r="B87" t="s">
        <v>201</v>
      </c>
      <c r="C87">
        <v>2016</v>
      </c>
      <c r="D87">
        <v>0</v>
      </c>
      <c r="E87">
        <v>2059.5</v>
      </c>
      <c r="F87">
        <v>98272.7</v>
      </c>
      <c r="G87" s="24">
        <v>1367150</v>
      </c>
      <c r="H87">
        <v>172140</v>
      </c>
      <c r="I87">
        <v>163203</v>
      </c>
      <c r="J87">
        <v>191100</v>
      </c>
      <c r="K87">
        <v>226871</v>
      </c>
      <c r="L87">
        <v>36558.9</v>
      </c>
      <c r="M87">
        <v>9495.27</v>
      </c>
      <c r="N87">
        <v>6794.01</v>
      </c>
      <c r="O87">
        <v>0</v>
      </c>
      <c r="P87">
        <v>2518.89</v>
      </c>
      <c r="Q87">
        <v>858.88199999999995</v>
      </c>
      <c r="R87">
        <v>1056.1600000000001</v>
      </c>
    </row>
    <row r="88" spans="1:18" x14ac:dyDescent="0.2">
      <c r="A88">
        <v>82</v>
      </c>
      <c r="B88" t="s">
        <v>201</v>
      </c>
      <c r="C88">
        <v>2016</v>
      </c>
      <c r="D88">
        <v>0</v>
      </c>
      <c r="E88">
        <v>2887.73</v>
      </c>
      <c r="F88">
        <v>97600.9</v>
      </c>
      <c r="G88" s="24">
        <v>1357610</v>
      </c>
      <c r="H88">
        <v>154021</v>
      </c>
      <c r="I88">
        <v>182596</v>
      </c>
      <c r="J88">
        <v>202259</v>
      </c>
      <c r="K88">
        <v>214251</v>
      </c>
      <c r="L88">
        <v>26394.6</v>
      </c>
      <c r="M88">
        <v>17637.8</v>
      </c>
      <c r="N88">
        <v>7727.47</v>
      </c>
      <c r="O88">
        <v>0</v>
      </c>
      <c r="P88">
        <v>0</v>
      </c>
      <c r="Q88">
        <v>272.43599999999998</v>
      </c>
      <c r="R88">
        <v>2057.96</v>
      </c>
    </row>
    <row r="89" spans="1:18" x14ac:dyDescent="0.2">
      <c r="A89">
        <v>83</v>
      </c>
      <c r="B89" t="s">
        <v>201</v>
      </c>
      <c r="C89">
        <v>2016</v>
      </c>
      <c r="D89">
        <v>0</v>
      </c>
      <c r="E89">
        <v>0</v>
      </c>
      <c r="F89">
        <v>86083.199999999997</v>
      </c>
      <c r="G89" s="24">
        <v>1407720</v>
      </c>
      <c r="H89">
        <v>177542</v>
      </c>
      <c r="I89">
        <v>160657</v>
      </c>
      <c r="J89">
        <v>163683</v>
      </c>
      <c r="K89">
        <v>228329</v>
      </c>
      <c r="L89">
        <v>27244.6</v>
      </c>
      <c r="M89">
        <v>12744.5</v>
      </c>
      <c r="N89">
        <v>8626.68</v>
      </c>
      <c r="O89">
        <v>307.57799999999997</v>
      </c>
      <c r="P89">
        <v>0</v>
      </c>
      <c r="Q89">
        <v>522.45799999999997</v>
      </c>
      <c r="R89">
        <v>307.57799999999997</v>
      </c>
    </row>
    <row r="90" spans="1:18" x14ac:dyDescent="0.2">
      <c r="A90">
        <v>84</v>
      </c>
      <c r="B90" t="s">
        <v>201</v>
      </c>
      <c r="C90">
        <v>2016</v>
      </c>
      <c r="D90">
        <v>0</v>
      </c>
      <c r="E90">
        <v>371.46100000000001</v>
      </c>
      <c r="F90">
        <v>91028.4</v>
      </c>
      <c r="G90" s="24">
        <v>1389760</v>
      </c>
      <c r="H90">
        <v>167359</v>
      </c>
      <c r="I90">
        <v>178747</v>
      </c>
      <c r="J90">
        <v>162446</v>
      </c>
      <c r="K90">
        <v>223447</v>
      </c>
      <c r="L90">
        <v>35478.6</v>
      </c>
      <c r="M90">
        <v>16114.8</v>
      </c>
      <c r="N90">
        <v>6754.9</v>
      </c>
      <c r="O90">
        <v>0</v>
      </c>
      <c r="P90">
        <v>1570.16</v>
      </c>
      <c r="Q90">
        <v>146.30799999999999</v>
      </c>
      <c r="R90">
        <v>1984.67</v>
      </c>
    </row>
    <row r="91" spans="1:18" x14ac:dyDescent="0.2">
      <c r="A91">
        <v>85</v>
      </c>
      <c r="B91" t="s">
        <v>201</v>
      </c>
      <c r="C91">
        <v>2016</v>
      </c>
      <c r="D91">
        <v>0</v>
      </c>
      <c r="E91">
        <v>0</v>
      </c>
      <c r="F91">
        <v>94338.8</v>
      </c>
      <c r="G91" s="24">
        <v>1348230</v>
      </c>
      <c r="H91">
        <v>169679</v>
      </c>
      <c r="I91">
        <v>180417</v>
      </c>
      <c r="J91">
        <v>196151</v>
      </c>
      <c r="K91">
        <v>217444</v>
      </c>
      <c r="L91">
        <v>33414.5</v>
      </c>
      <c r="M91">
        <v>11178.8</v>
      </c>
      <c r="N91">
        <v>18338.099999999999</v>
      </c>
      <c r="O91">
        <v>1111.79</v>
      </c>
      <c r="P91">
        <v>1090.76</v>
      </c>
      <c r="Q91">
        <v>932.67399999999998</v>
      </c>
      <c r="R91">
        <v>326.89999999999998</v>
      </c>
    </row>
    <row r="92" spans="1:18" x14ac:dyDescent="0.2">
      <c r="A92">
        <v>86</v>
      </c>
      <c r="B92" t="s">
        <v>201</v>
      </c>
      <c r="C92">
        <v>2016</v>
      </c>
      <c r="D92">
        <v>0</v>
      </c>
      <c r="E92">
        <v>1239.23</v>
      </c>
      <c r="F92">
        <v>93287.5</v>
      </c>
      <c r="G92" s="24">
        <v>1386250</v>
      </c>
      <c r="H92">
        <v>164359</v>
      </c>
      <c r="I92">
        <v>198567</v>
      </c>
      <c r="J92">
        <v>149891</v>
      </c>
      <c r="K92">
        <v>204789</v>
      </c>
      <c r="L92">
        <v>42775</v>
      </c>
      <c r="M92">
        <v>13199.4</v>
      </c>
      <c r="N92">
        <v>12720.5</v>
      </c>
      <c r="O92">
        <v>0</v>
      </c>
      <c r="P92">
        <v>1922.56</v>
      </c>
      <c r="Q92">
        <v>452.07299999999998</v>
      </c>
      <c r="R92">
        <v>1356.11</v>
      </c>
    </row>
    <row r="93" spans="1:18" x14ac:dyDescent="0.2">
      <c r="A93">
        <v>87</v>
      </c>
      <c r="B93" t="s">
        <v>201</v>
      </c>
      <c r="C93">
        <v>2016</v>
      </c>
      <c r="D93">
        <v>0</v>
      </c>
      <c r="E93">
        <v>1478.29</v>
      </c>
      <c r="F93">
        <v>93506.4</v>
      </c>
      <c r="G93" s="24">
        <v>1406890</v>
      </c>
      <c r="H93">
        <v>150097</v>
      </c>
      <c r="I93">
        <v>178932</v>
      </c>
      <c r="J93">
        <v>166119</v>
      </c>
      <c r="K93">
        <v>225947</v>
      </c>
      <c r="L93">
        <v>34307.1</v>
      </c>
      <c r="M93">
        <v>9374.7900000000009</v>
      </c>
      <c r="N93">
        <v>4527.74</v>
      </c>
      <c r="O93">
        <v>834.74800000000005</v>
      </c>
      <c r="P93">
        <v>2446.59</v>
      </c>
      <c r="Q93">
        <v>68.763300000000001</v>
      </c>
      <c r="R93">
        <v>1702.39</v>
      </c>
    </row>
    <row r="94" spans="1:18" x14ac:dyDescent="0.2">
      <c r="A94">
        <v>88</v>
      </c>
      <c r="B94" t="s">
        <v>201</v>
      </c>
      <c r="C94">
        <v>2016</v>
      </c>
      <c r="D94">
        <v>0</v>
      </c>
      <c r="E94">
        <v>0</v>
      </c>
      <c r="F94">
        <v>90781.4</v>
      </c>
      <c r="G94" s="24">
        <v>1364780</v>
      </c>
      <c r="H94">
        <v>179363</v>
      </c>
      <c r="I94">
        <v>178207</v>
      </c>
      <c r="J94">
        <v>169606</v>
      </c>
      <c r="K94">
        <v>232015</v>
      </c>
      <c r="L94">
        <v>28635.8</v>
      </c>
      <c r="M94">
        <v>19264.400000000001</v>
      </c>
      <c r="N94">
        <v>8814.43</v>
      </c>
      <c r="O94">
        <v>1805.67</v>
      </c>
      <c r="P94">
        <v>919.85699999999997</v>
      </c>
      <c r="Q94">
        <v>813.64</v>
      </c>
      <c r="R94">
        <v>690.71</v>
      </c>
    </row>
    <row r="95" spans="1:18" x14ac:dyDescent="0.2">
      <c r="A95">
        <v>89</v>
      </c>
      <c r="B95" t="s">
        <v>201</v>
      </c>
      <c r="C95">
        <v>2016</v>
      </c>
      <c r="D95">
        <v>0</v>
      </c>
      <c r="E95">
        <v>830.59900000000005</v>
      </c>
      <c r="F95">
        <v>100239</v>
      </c>
      <c r="G95" s="24">
        <v>1391350</v>
      </c>
      <c r="H95">
        <v>128068</v>
      </c>
      <c r="I95">
        <v>180522</v>
      </c>
      <c r="J95">
        <v>197101</v>
      </c>
      <c r="K95">
        <v>200543</v>
      </c>
      <c r="L95">
        <v>32841</v>
      </c>
      <c r="M95">
        <v>21904.1</v>
      </c>
      <c r="N95">
        <v>12813.6</v>
      </c>
      <c r="O95">
        <v>580.22799999999995</v>
      </c>
      <c r="P95">
        <v>850.55</v>
      </c>
      <c r="Q95">
        <v>0</v>
      </c>
      <c r="R95">
        <v>1740.68</v>
      </c>
    </row>
    <row r="96" spans="1:18" x14ac:dyDescent="0.2">
      <c r="A96">
        <v>90</v>
      </c>
      <c r="B96" t="s">
        <v>201</v>
      </c>
      <c r="C96">
        <v>2016</v>
      </c>
      <c r="D96">
        <v>0</v>
      </c>
      <c r="E96">
        <v>0</v>
      </c>
      <c r="F96">
        <v>101045</v>
      </c>
      <c r="G96" s="24">
        <v>1407040</v>
      </c>
      <c r="H96">
        <v>177546</v>
      </c>
      <c r="I96">
        <v>140725</v>
      </c>
      <c r="J96">
        <v>189428</v>
      </c>
      <c r="K96">
        <v>217024</v>
      </c>
      <c r="L96">
        <v>27305.1</v>
      </c>
      <c r="M96">
        <v>16101.1</v>
      </c>
      <c r="N96">
        <v>9055.5</v>
      </c>
      <c r="O96">
        <v>0</v>
      </c>
      <c r="P96">
        <v>0</v>
      </c>
      <c r="Q96">
        <v>958.43100000000004</v>
      </c>
      <c r="R96">
        <v>295.06299999999999</v>
      </c>
    </row>
    <row r="97" spans="1:18" x14ac:dyDescent="0.2">
      <c r="A97">
        <v>91</v>
      </c>
      <c r="B97" t="s">
        <v>201</v>
      </c>
      <c r="C97">
        <v>2016</v>
      </c>
      <c r="D97">
        <v>0</v>
      </c>
      <c r="E97">
        <v>0</v>
      </c>
      <c r="F97">
        <v>106057</v>
      </c>
      <c r="G97" s="24">
        <v>1379010</v>
      </c>
      <c r="H97">
        <v>168037</v>
      </c>
      <c r="I97">
        <v>166695</v>
      </c>
      <c r="J97">
        <v>171492</v>
      </c>
      <c r="K97">
        <v>223501</v>
      </c>
      <c r="L97">
        <v>34632.699999999997</v>
      </c>
      <c r="M97">
        <v>10664.7</v>
      </c>
      <c r="N97">
        <v>3327.19</v>
      </c>
      <c r="O97">
        <v>1599.11</v>
      </c>
      <c r="P97">
        <v>2236.2399999999998</v>
      </c>
      <c r="Q97">
        <v>544.07600000000002</v>
      </c>
      <c r="R97">
        <v>2851.39</v>
      </c>
    </row>
    <row r="98" spans="1:18" x14ac:dyDescent="0.2">
      <c r="A98">
        <v>92</v>
      </c>
      <c r="B98" t="s">
        <v>201</v>
      </c>
      <c r="C98">
        <v>2016</v>
      </c>
      <c r="D98">
        <v>0</v>
      </c>
      <c r="E98">
        <v>0</v>
      </c>
      <c r="F98">
        <v>87902.1</v>
      </c>
      <c r="G98" s="24">
        <v>1428640</v>
      </c>
      <c r="H98">
        <v>135600</v>
      </c>
      <c r="I98">
        <v>167451</v>
      </c>
      <c r="J98">
        <v>180613</v>
      </c>
      <c r="K98">
        <v>204928</v>
      </c>
      <c r="L98">
        <v>45790</v>
      </c>
      <c r="M98">
        <v>11045.6</v>
      </c>
      <c r="N98">
        <v>9595.15</v>
      </c>
      <c r="O98">
        <v>721.58500000000004</v>
      </c>
      <c r="P98">
        <v>1937.58</v>
      </c>
      <c r="Q98">
        <v>612.69100000000003</v>
      </c>
      <c r="R98">
        <v>762.08199999999999</v>
      </c>
    </row>
    <row r="99" spans="1:18" x14ac:dyDescent="0.2">
      <c r="A99">
        <v>93</v>
      </c>
      <c r="B99" t="s">
        <v>201</v>
      </c>
      <c r="C99">
        <v>2016</v>
      </c>
      <c r="D99">
        <v>0</v>
      </c>
      <c r="E99">
        <v>2092.25</v>
      </c>
      <c r="F99">
        <v>80351.899999999994</v>
      </c>
      <c r="G99" s="24">
        <v>1369190</v>
      </c>
      <c r="H99">
        <v>184967</v>
      </c>
      <c r="I99">
        <v>197082</v>
      </c>
      <c r="J99">
        <v>151145</v>
      </c>
      <c r="K99">
        <v>236764</v>
      </c>
      <c r="L99">
        <v>36900.400000000001</v>
      </c>
      <c r="M99">
        <v>10054.799999999999</v>
      </c>
      <c r="N99">
        <v>5284.14</v>
      </c>
      <c r="O99">
        <v>1218.24</v>
      </c>
      <c r="P99">
        <v>953.90700000000004</v>
      </c>
      <c r="Q99">
        <v>1060.47</v>
      </c>
      <c r="R99">
        <v>0</v>
      </c>
    </row>
    <row r="100" spans="1:18" x14ac:dyDescent="0.2">
      <c r="A100">
        <v>94</v>
      </c>
      <c r="B100" t="s">
        <v>201</v>
      </c>
      <c r="C100">
        <v>2016</v>
      </c>
      <c r="D100">
        <v>0</v>
      </c>
      <c r="E100">
        <v>0</v>
      </c>
      <c r="F100">
        <v>86848.5</v>
      </c>
      <c r="G100" s="24">
        <v>1367700</v>
      </c>
      <c r="H100">
        <v>184683</v>
      </c>
      <c r="I100">
        <v>171822</v>
      </c>
      <c r="J100">
        <v>180343</v>
      </c>
      <c r="K100">
        <v>218885</v>
      </c>
      <c r="L100">
        <v>28353.200000000001</v>
      </c>
      <c r="M100">
        <v>15012.7</v>
      </c>
      <c r="N100">
        <v>9569.75</v>
      </c>
      <c r="O100">
        <v>1160.4000000000001</v>
      </c>
      <c r="P100">
        <v>2014.07</v>
      </c>
      <c r="Q100">
        <v>1334.49</v>
      </c>
      <c r="R100">
        <v>773.03700000000003</v>
      </c>
    </row>
    <row r="101" spans="1:18" x14ac:dyDescent="0.2">
      <c r="A101">
        <v>95</v>
      </c>
      <c r="B101" t="s">
        <v>201</v>
      </c>
      <c r="C101">
        <v>2016</v>
      </c>
      <c r="D101">
        <v>0</v>
      </c>
      <c r="E101">
        <v>1522.5</v>
      </c>
      <c r="F101">
        <v>89384.5</v>
      </c>
      <c r="G101" s="24">
        <v>1395410</v>
      </c>
      <c r="H101">
        <v>158895</v>
      </c>
      <c r="I101">
        <v>164587</v>
      </c>
      <c r="J101">
        <v>178141</v>
      </c>
      <c r="K101">
        <v>224583</v>
      </c>
      <c r="L101">
        <v>35323</v>
      </c>
      <c r="M101">
        <v>12790.6</v>
      </c>
      <c r="N101">
        <v>14378.6</v>
      </c>
      <c r="O101">
        <v>0</v>
      </c>
      <c r="P101">
        <v>880.09900000000005</v>
      </c>
      <c r="Q101">
        <v>160.44200000000001</v>
      </c>
      <c r="R101">
        <v>0</v>
      </c>
    </row>
    <row r="102" spans="1:18" x14ac:dyDescent="0.2">
      <c r="A102">
        <v>96</v>
      </c>
      <c r="B102" t="s">
        <v>201</v>
      </c>
      <c r="C102">
        <v>2016</v>
      </c>
      <c r="D102">
        <v>0</v>
      </c>
      <c r="E102">
        <v>2275.4899999999998</v>
      </c>
      <c r="F102">
        <v>88672.2</v>
      </c>
      <c r="G102" s="24">
        <v>1397180</v>
      </c>
      <c r="H102">
        <v>162543</v>
      </c>
      <c r="I102">
        <v>156806</v>
      </c>
      <c r="J102">
        <v>187208</v>
      </c>
      <c r="K102">
        <v>221118</v>
      </c>
      <c r="L102">
        <v>33237</v>
      </c>
      <c r="M102">
        <v>15336.8</v>
      </c>
      <c r="N102">
        <v>8885.59</v>
      </c>
      <c r="O102">
        <v>0</v>
      </c>
      <c r="P102">
        <v>2990.24</v>
      </c>
      <c r="Q102">
        <v>577.45699999999999</v>
      </c>
      <c r="R102">
        <v>2306.0500000000002</v>
      </c>
    </row>
    <row r="103" spans="1:18" x14ac:dyDescent="0.2">
      <c r="A103">
        <v>97</v>
      </c>
      <c r="B103" t="s">
        <v>201</v>
      </c>
      <c r="C103">
        <v>2016</v>
      </c>
      <c r="D103">
        <v>0</v>
      </c>
      <c r="E103">
        <v>0</v>
      </c>
      <c r="F103">
        <v>89875.7</v>
      </c>
      <c r="G103" s="24">
        <v>1381260</v>
      </c>
      <c r="H103">
        <v>168223</v>
      </c>
      <c r="I103">
        <v>181098</v>
      </c>
      <c r="J103">
        <v>170629</v>
      </c>
      <c r="K103">
        <v>221537</v>
      </c>
      <c r="L103">
        <v>37746.6</v>
      </c>
      <c r="M103">
        <v>19338.2</v>
      </c>
      <c r="N103">
        <v>6322.31</v>
      </c>
      <c r="O103">
        <v>0</v>
      </c>
      <c r="P103">
        <v>2646.37</v>
      </c>
      <c r="Q103">
        <v>0</v>
      </c>
      <c r="R103">
        <v>713.62199999999996</v>
      </c>
    </row>
    <row r="104" spans="1:18" x14ac:dyDescent="0.2">
      <c r="A104">
        <v>98</v>
      </c>
      <c r="B104" t="s">
        <v>201</v>
      </c>
      <c r="C104">
        <v>2016</v>
      </c>
      <c r="D104">
        <v>0</v>
      </c>
      <c r="E104">
        <v>0</v>
      </c>
      <c r="F104">
        <v>81623.399999999994</v>
      </c>
      <c r="G104" s="24">
        <v>1415600</v>
      </c>
      <c r="H104">
        <v>142042</v>
      </c>
      <c r="I104">
        <v>184973</v>
      </c>
      <c r="J104">
        <v>188572</v>
      </c>
      <c r="K104">
        <v>198999</v>
      </c>
      <c r="L104">
        <v>43715.8</v>
      </c>
      <c r="M104">
        <v>14119.5</v>
      </c>
      <c r="N104">
        <v>9192.01</v>
      </c>
      <c r="O104">
        <v>1582.34</v>
      </c>
      <c r="P104">
        <v>0</v>
      </c>
      <c r="Q104">
        <v>1178.99</v>
      </c>
      <c r="R104">
        <v>0</v>
      </c>
    </row>
    <row r="105" spans="1:18" x14ac:dyDescent="0.2">
      <c r="A105">
        <v>99</v>
      </c>
      <c r="B105" t="s">
        <v>201</v>
      </c>
      <c r="C105">
        <v>2016</v>
      </c>
      <c r="D105">
        <v>0</v>
      </c>
      <c r="E105">
        <v>533.16899999999998</v>
      </c>
      <c r="F105">
        <v>120592</v>
      </c>
      <c r="G105" s="24">
        <v>1366340</v>
      </c>
      <c r="H105">
        <v>140744</v>
      </c>
      <c r="I105">
        <v>166042</v>
      </c>
      <c r="J105">
        <v>186522</v>
      </c>
      <c r="K105">
        <v>230094</v>
      </c>
      <c r="L105">
        <v>43896</v>
      </c>
      <c r="M105">
        <v>11638.7</v>
      </c>
      <c r="N105">
        <v>10987.7</v>
      </c>
      <c r="O105">
        <v>0</v>
      </c>
      <c r="P105">
        <v>0</v>
      </c>
      <c r="Q105">
        <v>0</v>
      </c>
      <c r="R105">
        <v>2930.75</v>
      </c>
    </row>
    <row r="106" spans="1:18" x14ac:dyDescent="0.2">
      <c r="A106">
        <v>100</v>
      </c>
      <c r="B106" t="s">
        <v>201</v>
      </c>
      <c r="C106">
        <v>2016</v>
      </c>
      <c r="D106">
        <v>0</v>
      </c>
      <c r="E106">
        <v>0</v>
      </c>
      <c r="F106">
        <v>89213</v>
      </c>
      <c r="G106" s="24">
        <v>1396530</v>
      </c>
      <c r="H106">
        <v>168220</v>
      </c>
      <c r="I106">
        <v>166909</v>
      </c>
      <c r="J106">
        <v>178678</v>
      </c>
      <c r="K106">
        <v>223605</v>
      </c>
      <c r="L106">
        <v>35849.699999999997</v>
      </c>
      <c r="M106">
        <v>7364.48</v>
      </c>
      <c r="N106">
        <v>4643.68</v>
      </c>
      <c r="O106">
        <v>1287.74</v>
      </c>
      <c r="P106">
        <v>0</v>
      </c>
      <c r="Q106">
        <v>0</v>
      </c>
      <c r="R106">
        <v>0</v>
      </c>
    </row>
    <row r="107" spans="1:18" x14ac:dyDescent="0.2">
      <c r="A107">
        <v>101</v>
      </c>
      <c r="B107" t="s">
        <v>201</v>
      </c>
      <c r="C107">
        <v>2016</v>
      </c>
      <c r="D107">
        <v>0</v>
      </c>
      <c r="E107">
        <v>0</v>
      </c>
      <c r="F107">
        <v>102373</v>
      </c>
      <c r="G107" s="24">
        <v>1370950</v>
      </c>
      <c r="H107">
        <v>160398</v>
      </c>
      <c r="I107">
        <v>188353</v>
      </c>
      <c r="J107">
        <v>185637</v>
      </c>
      <c r="K107">
        <v>214094</v>
      </c>
      <c r="L107">
        <v>26233.7</v>
      </c>
      <c r="M107">
        <v>14749.7</v>
      </c>
      <c r="N107">
        <v>7720.23</v>
      </c>
      <c r="O107">
        <v>1440.91</v>
      </c>
      <c r="P107">
        <v>1904.09</v>
      </c>
      <c r="Q107">
        <v>1202.83</v>
      </c>
      <c r="R107">
        <v>38.334299999999999</v>
      </c>
    </row>
    <row r="108" spans="1:18" x14ac:dyDescent="0.2">
      <c r="A108">
        <v>102</v>
      </c>
      <c r="B108" t="s">
        <v>201</v>
      </c>
      <c r="C108">
        <v>2016</v>
      </c>
      <c r="D108">
        <v>0</v>
      </c>
      <c r="E108">
        <v>0</v>
      </c>
      <c r="F108">
        <v>69678.899999999994</v>
      </c>
      <c r="G108" s="24">
        <v>1390100</v>
      </c>
      <c r="H108">
        <v>184279</v>
      </c>
      <c r="I108">
        <v>151029</v>
      </c>
      <c r="J108">
        <v>164833</v>
      </c>
      <c r="K108">
        <v>233325</v>
      </c>
      <c r="L108">
        <v>39420.800000000003</v>
      </c>
      <c r="M108">
        <v>14603.2</v>
      </c>
      <c r="N108">
        <v>8416.41</v>
      </c>
      <c r="O108">
        <v>1588.8</v>
      </c>
      <c r="P108">
        <v>1608.69</v>
      </c>
      <c r="Q108">
        <v>0</v>
      </c>
      <c r="R108">
        <v>3191.55</v>
      </c>
    </row>
    <row r="109" spans="1:18" x14ac:dyDescent="0.2">
      <c r="A109">
        <v>103</v>
      </c>
      <c r="B109" t="s">
        <v>201</v>
      </c>
      <c r="C109">
        <v>2016</v>
      </c>
      <c r="D109">
        <v>0</v>
      </c>
      <c r="E109">
        <v>614.44500000000005</v>
      </c>
      <c r="F109">
        <v>81922.399999999994</v>
      </c>
      <c r="G109" s="24">
        <v>1397570</v>
      </c>
      <c r="H109">
        <v>167991</v>
      </c>
      <c r="I109">
        <v>159744</v>
      </c>
      <c r="J109">
        <v>168636</v>
      </c>
      <c r="K109">
        <v>232042</v>
      </c>
      <c r="L109">
        <v>39514</v>
      </c>
      <c r="M109">
        <v>6865.89</v>
      </c>
      <c r="N109">
        <v>7980.26</v>
      </c>
      <c r="O109">
        <v>1643.76</v>
      </c>
      <c r="P109">
        <v>2975.38</v>
      </c>
      <c r="Q109">
        <v>673.654</v>
      </c>
      <c r="R109">
        <v>45.632100000000001</v>
      </c>
    </row>
    <row r="110" spans="1:18" x14ac:dyDescent="0.2">
      <c r="A110">
        <v>104</v>
      </c>
      <c r="B110" t="s">
        <v>201</v>
      </c>
      <c r="C110">
        <v>2016</v>
      </c>
      <c r="D110">
        <v>0</v>
      </c>
      <c r="E110">
        <v>0</v>
      </c>
      <c r="F110">
        <v>92566.5</v>
      </c>
      <c r="G110" s="24">
        <v>1390490</v>
      </c>
      <c r="H110">
        <v>172071</v>
      </c>
      <c r="I110">
        <v>167416</v>
      </c>
      <c r="J110">
        <v>165969</v>
      </c>
      <c r="K110">
        <v>229012</v>
      </c>
      <c r="L110">
        <v>23511</v>
      </c>
      <c r="M110">
        <v>15677.6</v>
      </c>
      <c r="N110">
        <v>9170.24</v>
      </c>
      <c r="O110">
        <v>320.33100000000002</v>
      </c>
      <c r="P110">
        <v>0</v>
      </c>
      <c r="Q110">
        <v>1000.56</v>
      </c>
      <c r="R110">
        <v>640.66200000000003</v>
      </c>
    </row>
    <row r="111" spans="1:18" x14ac:dyDescent="0.2">
      <c r="A111">
        <v>105</v>
      </c>
      <c r="B111" t="s">
        <v>201</v>
      </c>
      <c r="C111">
        <v>2016</v>
      </c>
      <c r="D111">
        <v>0</v>
      </c>
      <c r="E111">
        <v>0</v>
      </c>
      <c r="F111">
        <v>93487.1</v>
      </c>
      <c r="G111" s="24">
        <v>1329690</v>
      </c>
      <c r="H111">
        <v>191736</v>
      </c>
      <c r="I111">
        <v>165894</v>
      </c>
      <c r="J111">
        <v>206782</v>
      </c>
      <c r="K111">
        <v>230001</v>
      </c>
      <c r="L111">
        <v>28367.8</v>
      </c>
      <c r="M111">
        <v>8520.35</v>
      </c>
      <c r="N111">
        <v>9550.0400000000009</v>
      </c>
      <c r="O111">
        <v>0</v>
      </c>
      <c r="P111">
        <v>0</v>
      </c>
      <c r="Q111">
        <v>250.47</v>
      </c>
      <c r="R111">
        <v>394.09500000000003</v>
      </c>
    </row>
    <row r="112" spans="1:18" x14ac:dyDescent="0.2">
      <c r="A112">
        <v>106</v>
      </c>
      <c r="B112" t="s">
        <v>201</v>
      </c>
      <c r="C112">
        <v>2016</v>
      </c>
      <c r="D112">
        <v>0</v>
      </c>
      <c r="E112">
        <v>962.351</v>
      </c>
      <c r="F112">
        <v>83137</v>
      </c>
      <c r="G112" s="24">
        <v>1370940</v>
      </c>
      <c r="H112">
        <v>168880</v>
      </c>
      <c r="I112">
        <v>178847</v>
      </c>
      <c r="J112">
        <v>180244</v>
      </c>
      <c r="K112">
        <v>232571</v>
      </c>
      <c r="L112">
        <v>37446.5</v>
      </c>
      <c r="M112">
        <v>13304.1</v>
      </c>
      <c r="N112">
        <v>2787.88</v>
      </c>
      <c r="O112">
        <v>1299.3</v>
      </c>
      <c r="P112">
        <v>904.01099999999997</v>
      </c>
      <c r="Q112">
        <v>837.13800000000003</v>
      </c>
      <c r="R112">
        <v>3441.04</v>
      </c>
    </row>
    <row r="113" spans="1:18" x14ac:dyDescent="0.2">
      <c r="A113">
        <v>107</v>
      </c>
      <c r="B113" t="s">
        <v>201</v>
      </c>
      <c r="C113">
        <v>2016</v>
      </c>
      <c r="D113">
        <v>0</v>
      </c>
      <c r="E113">
        <v>0</v>
      </c>
      <c r="F113">
        <v>75406.899999999994</v>
      </c>
      <c r="G113" s="24">
        <v>1371880</v>
      </c>
      <c r="H113">
        <v>177758</v>
      </c>
      <c r="I113">
        <v>176134</v>
      </c>
      <c r="J113">
        <v>182463</v>
      </c>
      <c r="K113">
        <v>242055</v>
      </c>
      <c r="L113">
        <v>27222.6</v>
      </c>
      <c r="M113">
        <v>10575.3</v>
      </c>
      <c r="N113">
        <v>10061.299999999999</v>
      </c>
      <c r="O113">
        <v>0</v>
      </c>
      <c r="P113">
        <v>2924.68</v>
      </c>
      <c r="Q113">
        <v>0</v>
      </c>
      <c r="R113">
        <v>811.98800000000006</v>
      </c>
    </row>
    <row r="114" spans="1:18" x14ac:dyDescent="0.2">
      <c r="A114">
        <v>108</v>
      </c>
      <c r="B114" t="s">
        <v>201</v>
      </c>
      <c r="C114">
        <v>2016</v>
      </c>
      <c r="D114">
        <v>0</v>
      </c>
      <c r="E114">
        <v>1668.02</v>
      </c>
      <c r="F114">
        <v>80600</v>
      </c>
      <c r="G114" s="24">
        <v>1393080</v>
      </c>
      <c r="H114">
        <v>179830</v>
      </c>
      <c r="I114">
        <v>169134</v>
      </c>
      <c r="J114">
        <v>183350</v>
      </c>
      <c r="K114">
        <v>206791</v>
      </c>
      <c r="L114">
        <v>30555.200000000001</v>
      </c>
      <c r="M114">
        <v>17907.599999999999</v>
      </c>
      <c r="N114">
        <v>2742.59</v>
      </c>
      <c r="O114">
        <v>807.68499999999995</v>
      </c>
      <c r="P114">
        <v>6381.7</v>
      </c>
      <c r="Q114">
        <v>790.61900000000003</v>
      </c>
      <c r="R114">
        <v>3297.4</v>
      </c>
    </row>
    <row r="115" spans="1:18" x14ac:dyDescent="0.2">
      <c r="A115">
        <v>109</v>
      </c>
      <c r="B115" t="s">
        <v>201</v>
      </c>
      <c r="C115">
        <v>2016</v>
      </c>
      <c r="D115">
        <v>0</v>
      </c>
      <c r="E115">
        <v>0</v>
      </c>
      <c r="F115">
        <v>100881</v>
      </c>
      <c r="G115" s="24">
        <v>1351310</v>
      </c>
      <c r="H115">
        <v>171360</v>
      </c>
      <c r="I115">
        <v>188739</v>
      </c>
      <c r="J115">
        <v>182057</v>
      </c>
      <c r="K115">
        <v>225064</v>
      </c>
      <c r="L115">
        <v>29034.5</v>
      </c>
      <c r="M115">
        <v>16326.2</v>
      </c>
      <c r="N115">
        <v>9045.5300000000007</v>
      </c>
      <c r="O115">
        <v>0</v>
      </c>
      <c r="P115">
        <v>0</v>
      </c>
      <c r="Q115">
        <v>617.22299999999996</v>
      </c>
      <c r="R115">
        <v>1113.06</v>
      </c>
    </row>
    <row r="116" spans="1:18" x14ac:dyDescent="0.2">
      <c r="A116">
        <v>110</v>
      </c>
      <c r="B116" t="s">
        <v>201</v>
      </c>
      <c r="C116">
        <v>2016</v>
      </c>
      <c r="D116">
        <v>0</v>
      </c>
      <c r="E116">
        <v>615.05399999999997</v>
      </c>
      <c r="F116">
        <v>97790.3</v>
      </c>
      <c r="G116" s="24">
        <v>1346090</v>
      </c>
      <c r="H116">
        <v>178679</v>
      </c>
      <c r="I116">
        <v>175527</v>
      </c>
      <c r="J116">
        <v>189890</v>
      </c>
      <c r="K116">
        <v>235143</v>
      </c>
      <c r="L116">
        <v>27560.799999999999</v>
      </c>
      <c r="M116">
        <v>12460.9</v>
      </c>
      <c r="N116">
        <v>5667.5</v>
      </c>
      <c r="O116">
        <v>0</v>
      </c>
      <c r="P116">
        <v>0</v>
      </c>
      <c r="Q116">
        <v>668.21699999999998</v>
      </c>
      <c r="R116">
        <v>1226.45</v>
      </c>
    </row>
    <row r="117" spans="1:18" x14ac:dyDescent="0.2">
      <c r="A117">
        <v>111</v>
      </c>
      <c r="B117" t="s">
        <v>201</v>
      </c>
      <c r="C117">
        <v>2016</v>
      </c>
      <c r="D117">
        <v>0</v>
      </c>
      <c r="E117">
        <v>0</v>
      </c>
      <c r="F117">
        <v>82275.399999999994</v>
      </c>
      <c r="G117" s="24">
        <v>1388890</v>
      </c>
      <c r="H117">
        <v>180348</v>
      </c>
      <c r="I117">
        <v>176232</v>
      </c>
      <c r="J117">
        <v>167986</v>
      </c>
      <c r="K117">
        <v>225287</v>
      </c>
      <c r="L117">
        <v>26589.3</v>
      </c>
      <c r="M117">
        <v>9999.9699999999993</v>
      </c>
      <c r="N117">
        <v>6980.87</v>
      </c>
      <c r="O117">
        <v>1669.32</v>
      </c>
      <c r="P117">
        <v>0</v>
      </c>
      <c r="Q117">
        <v>687.28</v>
      </c>
      <c r="R117">
        <v>1542.82</v>
      </c>
    </row>
    <row r="118" spans="1:18" x14ac:dyDescent="0.2">
      <c r="A118">
        <v>112</v>
      </c>
      <c r="B118" t="s">
        <v>201</v>
      </c>
      <c r="C118">
        <v>2016</v>
      </c>
      <c r="D118">
        <v>0</v>
      </c>
      <c r="E118">
        <v>0</v>
      </c>
      <c r="F118">
        <v>95448.2</v>
      </c>
      <c r="G118" s="24">
        <v>1417710</v>
      </c>
      <c r="H118">
        <v>136355</v>
      </c>
      <c r="I118">
        <v>168521</v>
      </c>
      <c r="J118">
        <v>181837</v>
      </c>
      <c r="K118">
        <v>196966</v>
      </c>
      <c r="L118">
        <v>47257.9</v>
      </c>
      <c r="M118">
        <v>17579.8</v>
      </c>
      <c r="N118">
        <v>7524.78</v>
      </c>
      <c r="O118">
        <v>449.42099999999999</v>
      </c>
      <c r="P118">
        <v>0</v>
      </c>
      <c r="Q118">
        <v>893.04700000000003</v>
      </c>
      <c r="R118">
        <v>38.346499999999999</v>
      </c>
    </row>
    <row r="119" spans="1:18" x14ac:dyDescent="0.2">
      <c r="A119">
        <v>113</v>
      </c>
      <c r="B119" t="s">
        <v>201</v>
      </c>
      <c r="C119">
        <v>2016</v>
      </c>
      <c r="D119">
        <v>0</v>
      </c>
      <c r="E119">
        <v>1402.68</v>
      </c>
      <c r="F119">
        <v>88940.800000000003</v>
      </c>
      <c r="G119" s="24">
        <v>1382440</v>
      </c>
      <c r="H119">
        <v>170168</v>
      </c>
      <c r="I119">
        <v>204508</v>
      </c>
      <c r="J119">
        <v>166237</v>
      </c>
      <c r="K119">
        <v>202014</v>
      </c>
      <c r="L119">
        <v>37073</v>
      </c>
      <c r="M119">
        <v>10836.3</v>
      </c>
      <c r="N119">
        <v>7192.16</v>
      </c>
      <c r="O119">
        <v>1606.89</v>
      </c>
      <c r="P119">
        <v>0</v>
      </c>
      <c r="Q119">
        <v>499.9</v>
      </c>
      <c r="R119">
        <v>198.99600000000001</v>
      </c>
    </row>
    <row r="120" spans="1:18" x14ac:dyDescent="0.2">
      <c r="A120">
        <v>114</v>
      </c>
      <c r="B120" t="s">
        <v>201</v>
      </c>
      <c r="C120">
        <v>2016</v>
      </c>
      <c r="D120">
        <v>0</v>
      </c>
      <c r="E120">
        <v>695.42399999999998</v>
      </c>
      <c r="F120">
        <v>91585.600000000006</v>
      </c>
      <c r="G120" s="24">
        <v>1382370</v>
      </c>
      <c r="H120">
        <v>141426</v>
      </c>
      <c r="I120">
        <v>177091</v>
      </c>
      <c r="J120">
        <v>166196</v>
      </c>
      <c r="K120">
        <v>243333</v>
      </c>
      <c r="L120">
        <v>35513</v>
      </c>
      <c r="M120">
        <v>19180</v>
      </c>
      <c r="N120">
        <v>6020.49</v>
      </c>
      <c r="O120">
        <v>546.62599999999998</v>
      </c>
      <c r="P120">
        <v>2655.73</v>
      </c>
      <c r="Q120">
        <v>1176.53</v>
      </c>
      <c r="R120">
        <v>4147.4799999999996</v>
      </c>
    </row>
    <row r="121" spans="1:18" x14ac:dyDescent="0.2">
      <c r="A121">
        <v>115</v>
      </c>
      <c r="B121" t="s">
        <v>201</v>
      </c>
      <c r="C121">
        <v>2016</v>
      </c>
      <c r="D121">
        <v>0</v>
      </c>
      <c r="E121">
        <v>373.86599999999999</v>
      </c>
      <c r="F121">
        <v>84565.6</v>
      </c>
      <c r="G121" s="24">
        <v>1393090</v>
      </c>
      <c r="H121">
        <v>169862</v>
      </c>
      <c r="I121">
        <v>176956</v>
      </c>
      <c r="J121">
        <v>170682</v>
      </c>
      <c r="K121">
        <v>223551</v>
      </c>
      <c r="L121">
        <v>35084.800000000003</v>
      </c>
      <c r="M121">
        <v>8814.7000000000007</v>
      </c>
      <c r="N121">
        <v>7225.04</v>
      </c>
      <c r="O121">
        <v>0</v>
      </c>
      <c r="P121">
        <v>864.072</v>
      </c>
      <c r="Q121">
        <v>1351.23</v>
      </c>
      <c r="R121">
        <v>622.13099999999997</v>
      </c>
    </row>
    <row r="122" spans="1:18" x14ac:dyDescent="0.2">
      <c r="A122">
        <v>116</v>
      </c>
      <c r="B122" t="s">
        <v>201</v>
      </c>
      <c r="C122">
        <v>2016</v>
      </c>
      <c r="D122">
        <v>0</v>
      </c>
      <c r="E122">
        <v>0</v>
      </c>
      <c r="F122">
        <v>95861.6</v>
      </c>
      <c r="G122" s="24">
        <v>1396910</v>
      </c>
      <c r="H122">
        <v>153005</v>
      </c>
      <c r="I122">
        <v>177331</v>
      </c>
      <c r="J122">
        <v>190585</v>
      </c>
      <c r="K122">
        <v>196995</v>
      </c>
      <c r="L122">
        <v>46108.800000000003</v>
      </c>
      <c r="M122">
        <v>6011.2</v>
      </c>
      <c r="N122">
        <v>8816.2999999999993</v>
      </c>
      <c r="O122">
        <v>1591.26</v>
      </c>
      <c r="P122">
        <v>2899.74</v>
      </c>
      <c r="Q122">
        <v>1177.8800000000001</v>
      </c>
      <c r="R122">
        <v>0</v>
      </c>
    </row>
    <row r="123" spans="1:18" x14ac:dyDescent="0.2">
      <c r="A123">
        <v>117</v>
      </c>
      <c r="B123" t="s">
        <v>201</v>
      </c>
      <c r="C123">
        <v>2016</v>
      </c>
      <c r="D123">
        <v>0</v>
      </c>
      <c r="E123">
        <v>2018.27</v>
      </c>
      <c r="F123">
        <v>108823</v>
      </c>
      <c r="G123" s="24">
        <v>1348210</v>
      </c>
      <c r="H123">
        <v>197735</v>
      </c>
      <c r="I123">
        <v>167262</v>
      </c>
      <c r="J123">
        <v>176133</v>
      </c>
      <c r="K123">
        <v>206540</v>
      </c>
      <c r="L123">
        <v>38994.1</v>
      </c>
      <c r="M123">
        <v>13733.8</v>
      </c>
      <c r="N123">
        <v>9996.85</v>
      </c>
      <c r="O123">
        <v>0</v>
      </c>
      <c r="P123">
        <v>1778.82</v>
      </c>
      <c r="Q123">
        <v>115.827</v>
      </c>
      <c r="R123">
        <v>3186.56</v>
      </c>
    </row>
    <row r="124" spans="1:18" x14ac:dyDescent="0.2">
      <c r="A124">
        <v>118</v>
      </c>
      <c r="B124" t="s">
        <v>201</v>
      </c>
      <c r="C124">
        <v>2016</v>
      </c>
      <c r="D124">
        <v>0</v>
      </c>
      <c r="E124">
        <v>678.69200000000001</v>
      </c>
      <c r="F124">
        <v>107527</v>
      </c>
      <c r="G124" s="24">
        <v>1390460</v>
      </c>
      <c r="H124">
        <v>134728</v>
      </c>
      <c r="I124">
        <v>176847</v>
      </c>
      <c r="J124">
        <v>183569</v>
      </c>
      <c r="K124">
        <v>217027</v>
      </c>
      <c r="L124">
        <v>38137.1</v>
      </c>
      <c r="M124">
        <v>16727.3</v>
      </c>
      <c r="N124">
        <v>9371.3799999999992</v>
      </c>
      <c r="O124">
        <v>1737.57</v>
      </c>
      <c r="P124">
        <v>0</v>
      </c>
      <c r="Q124">
        <v>585.78800000000001</v>
      </c>
      <c r="R124">
        <v>0</v>
      </c>
    </row>
    <row r="125" spans="1:18" x14ac:dyDescent="0.2">
      <c r="A125">
        <v>119</v>
      </c>
      <c r="B125" t="s">
        <v>201</v>
      </c>
      <c r="C125">
        <v>2016</v>
      </c>
      <c r="D125">
        <v>0</v>
      </c>
      <c r="E125">
        <v>0</v>
      </c>
      <c r="F125">
        <v>101043</v>
      </c>
      <c r="G125" s="24">
        <v>1350360</v>
      </c>
      <c r="H125">
        <v>156696</v>
      </c>
      <c r="I125">
        <v>201361</v>
      </c>
      <c r="J125">
        <v>181279</v>
      </c>
      <c r="K125">
        <v>209847</v>
      </c>
      <c r="L125">
        <v>47532.7</v>
      </c>
      <c r="M125">
        <v>13708.5</v>
      </c>
      <c r="N125">
        <v>8450.67</v>
      </c>
      <c r="O125">
        <v>0</v>
      </c>
      <c r="P125">
        <v>1862.65</v>
      </c>
      <c r="Q125">
        <v>1174.6199999999999</v>
      </c>
      <c r="R125">
        <v>1558.09</v>
      </c>
    </row>
    <row r="126" spans="1:18" x14ac:dyDescent="0.2">
      <c r="A126">
        <v>120</v>
      </c>
      <c r="B126" t="s">
        <v>201</v>
      </c>
      <c r="C126">
        <v>2016</v>
      </c>
      <c r="D126">
        <v>0</v>
      </c>
      <c r="E126">
        <v>1211.8399999999999</v>
      </c>
      <c r="F126">
        <v>105428</v>
      </c>
      <c r="G126" s="24">
        <v>1375310</v>
      </c>
      <c r="H126">
        <v>170436</v>
      </c>
      <c r="I126">
        <v>163398</v>
      </c>
      <c r="J126">
        <v>186651</v>
      </c>
      <c r="K126">
        <v>218159</v>
      </c>
      <c r="L126">
        <v>27134.5</v>
      </c>
      <c r="M126">
        <v>18113</v>
      </c>
      <c r="N126">
        <v>7074.5</v>
      </c>
      <c r="O126">
        <v>1483.61</v>
      </c>
      <c r="P126">
        <v>1058.6500000000001</v>
      </c>
      <c r="Q126">
        <v>836.923</v>
      </c>
      <c r="R126">
        <v>0</v>
      </c>
    </row>
    <row r="127" spans="1:18" x14ac:dyDescent="0.2">
      <c r="A127">
        <v>121</v>
      </c>
      <c r="B127" t="s">
        <v>201</v>
      </c>
      <c r="C127">
        <v>2016</v>
      </c>
      <c r="D127">
        <v>0</v>
      </c>
      <c r="E127">
        <v>695.58900000000006</v>
      </c>
      <c r="F127">
        <v>88875.6</v>
      </c>
      <c r="G127" s="24">
        <v>1406090</v>
      </c>
      <c r="H127">
        <v>144119</v>
      </c>
      <c r="I127">
        <v>176500</v>
      </c>
      <c r="J127">
        <v>172844</v>
      </c>
      <c r="K127">
        <v>206412</v>
      </c>
      <c r="L127">
        <v>38780.199999999997</v>
      </c>
      <c r="M127">
        <v>25815.9</v>
      </c>
      <c r="N127">
        <v>5722.53</v>
      </c>
      <c r="O127">
        <v>0</v>
      </c>
      <c r="P127">
        <v>773.29200000000003</v>
      </c>
      <c r="Q127">
        <v>712.51</v>
      </c>
      <c r="R127">
        <v>3312.86</v>
      </c>
    </row>
    <row r="128" spans="1:18" x14ac:dyDescent="0.2">
      <c r="A128">
        <v>122</v>
      </c>
      <c r="B128" t="s">
        <v>201</v>
      </c>
      <c r="C128">
        <v>2016</v>
      </c>
      <c r="D128">
        <v>0</v>
      </c>
      <c r="E128">
        <v>1036.4100000000001</v>
      </c>
      <c r="F128">
        <v>98205.7</v>
      </c>
      <c r="G128" s="24">
        <v>1374470</v>
      </c>
      <c r="H128">
        <v>168008</v>
      </c>
      <c r="I128">
        <v>174090</v>
      </c>
      <c r="J128">
        <v>192484</v>
      </c>
      <c r="K128">
        <v>205726</v>
      </c>
      <c r="L128">
        <v>30872</v>
      </c>
      <c r="M128">
        <v>11759.6</v>
      </c>
      <c r="N128">
        <v>8963.36</v>
      </c>
      <c r="O128">
        <v>0</v>
      </c>
      <c r="P128">
        <v>2801.38</v>
      </c>
      <c r="Q128">
        <v>367.47899999999998</v>
      </c>
      <c r="R128">
        <v>1729.81</v>
      </c>
    </row>
    <row r="129" spans="1:18" x14ac:dyDescent="0.2">
      <c r="A129">
        <v>123</v>
      </c>
      <c r="B129" t="s">
        <v>201</v>
      </c>
      <c r="C129">
        <v>2016</v>
      </c>
      <c r="D129">
        <v>0</v>
      </c>
      <c r="E129">
        <v>0</v>
      </c>
      <c r="F129">
        <v>87175.2</v>
      </c>
      <c r="G129" s="24">
        <v>1407330</v>
      </c>
      <c r="H129">
        <v>168277</v>
      </c>
      <c r="I129">
        <v>188606</v>
      </c>
      <c r="J129">
        <v>157894</v>
      </c>
      <c r="K129">
        <v>211958</v>
      </c>
      <c r="L129">
        <v>37125.1</v>
      </c>
      <c r="M129">
        <v>8083.88</v>
      </c>
      <c r="N129">
        <v>9681.66</v>
      </c>
      <c r="O129">
        <v>0</v>
      </c>
      <c r="P129">
        <v>2122.5700000000002</v>
      </c>
      <c r="Q129">
        <v>1044.3399999999999</v>
      </c>
      <c r="R129">
        <v>699.93399999999997</v>
      </c>
    </row>
    <row r="130" spans="1:18" x14ac:dyDescent="0.2">
      <c r="A130">
        <v>124</v>
      </c>
      <c r="B130" t="s">
        <v>201</v>
      </c>
      <c r="C130">
        <v>2016</v>
      </c>
      <c r="D130">
        <v>0</v>
      </c>
      <c r="E130">
        <v>2021.09</v>
      </c>
      <c r="F130">
        <v>66066.5</v>
      </c>
      <c r="G130" s="24">
        <v>1399580</v>
      </c>
      <c r="H130">
        <v>165528</v>
      </c>
      <c r="I130">
        <v>174661</v>
      </c>
      <c r="J130">
        <v>158483</v>
      </c>
      <c r="K130">
        <v>256737</v>
      </c>
      <c r="L130">
        <v>36523.4</v>
      </c>
      <c r="M130">
        <v>9710.02</v>
      </c>
      <c r="N130">
        <v>12054.3</v>
      </c>
      <c r="O130">
        <v>0</v>
      </c>
      <c r="P130">
        <v>0</v>
      </c>
      <c r="Q130">
        <v>1526.22</v>
      </c>
      <c r="R130">
        <v>1773.51</v>
      </c>
    </row>
    <row r="131" spans="1:18" x14ac:dyDescent="0.2">
      <c r="A131">
        <v>125</v>
      </c>
      <c r="B131" t="s">
        <v>201</v>
      </c>
      <c r="C131">
        <v>2016</v>
      </c>
      <c r="D131">
        <v>0</v>
      </c>
      <c r="E131">
        <v>0</v>
      </c>
      <c r="F131">
        <v>95839.9</v>
      </c>
      <c r="G131" s="24">
        <v>1417400</v>
      </c>
      <c r="H131">
        <v>148907</v>
      </c>
      <c r="I131">
        <v>174810</v>
      </c>
      <c r="J131">
        <v>169568</v>
      </c>
      <c r="K131">
        <v>219600</v>
      </c>
      <c r="L131">
        <v>26756.9</v>
      </c>
      <c r="M131">
        <v>13624.3</v>
      </c>
      <c r="N131">
        <v>9243.67</v>
      </c>
      <c r="O131">
        <v>0</v>
      </c>
      <c r="P131">
        <v>1736.43</v>
      </c>
      <c r="Q131">
        <v>2491.5100000000002</v>
      </c>
      <c r="R131">
        <v>30.624400000000001</v>
      </c>
    </row>
    <row r="132" spans="1:18" x14ac:dyDescent="0.2">
      <c r="A132">
        <v>126</v>
      </c>
      <c r="B132" t="s">
        <v>201</v>
      </c>
      <c r="C132">
        <v>2016</v>
      </c>
      <c r="D132">
        <v>0</v>
      </c>
      <c r="E132">
        <v>0</v>
      </c>
      <c r="F132">
        <v>105326</v>
      </c>
      <c r="G132" s="24">
        <v>1381780</v>
      </c>
      <c r="H132">
        <v>171089</v>
      </c>
      <c r="I132">
        <v>202918</v>
      </c>
      <c r="J132">
        <v>156969</v>
      </c>
      <c r="K132">
        <v>207262</v>
      </c>
      <c r="L132">
        <v>28139.4</v>
      </c>
      <c r="M132">
        <v>13902.5</v>
      </c>
      <c r="N132">
        <v>6969.74</v>
      </c>
      <c r="O132">
        <v>1478.03</v>
      </c>
      <c r="P132">
        <v>2808.01</v>
      </c>
      <c r="Q132">
        <v>348.14299999999997</v>
      </c>
      <c r="R132">
        <v>772.42</v>
      </c>
    </row>
    <row r="133" spans="1:18" x14ac:dyDescent="0.2">
      <c r="A133">
        <v>127</v>
      </c>
      <c r="B133" t="s">
        <v>201</v>
      </c>
      <c r="C133">
        <v>2016</v>
      </c>
      <c r="D133">
        <v>0</v>
      </c>
      <c r="E133">
        <v>1845.74</v>
      </c>
      <c r="F133">
        <v>74199.399999999994</v>
      </c>
      <c r="G133" s="24">
        <v>1411370</v>
      </c>
      <c r="H133">
        <v>148550</v>
      </c>
      <c r="I133">
        <v>189771</v>
      </c>
      <c r="J133">
        <v>193689</v>
      </c>
      <c r="K133">
        <v>183243</v>
      </c>
      <c r="L133">
        <v>44253.599999999999</v>
      </c>
      <c r="M133">
        <v>12850.4</v>
      </c>
      <c r="N133">
        <v>6001.13</v>
      </c>
      <c r="O133">
        <v>0</v>
      </c>
      <c r="P133">
        <v>0</v>
      </c>
      <c r="Q133">
        <v>114.343</v>
      </c>
      <c r="R133">
        <v>1413.35</v>
      </c>
    </row>
    <row r="134" spans="1:18" x14ac:dyDescent="0.2">
      <c r="A134">
        <v>128</v>
      </c>
      <c r="B134" t="s">
        <v>201</v>
      </c>
      <c r="C134">
        <v>2016</v>
      </c>
      <c r="D134">
        <v>0</v>
      </c>
      <c r="E134">
        <v>0</v>
      </c>
      <c r="F134">
        <v>79312.7</v>
      </c>
      <c r="G134" s="24">
        <v>1394440</v>
      </c>
      <c r="H134">
        <v>169900</v>
      </c>
      <c r="I134">
        <v>181704</v>
      </c>
      <c r="J134">
        <v>159390</v>
      </c>
      <c r="K134">
        <v>231980</v>
      </c>
      <c r="L134">
        <v>29738.7</v>
      </c>
      <c r="M134">
        <v>15215.7</v>
      </c>
      <c r="N134">
        <v>5096.8</v>
      </c>
      <c r="O134">
        <v>1610.89</v>
      </c>
      <c r="P134">
        <v>919.69799999999998</v>
      </c>
      <c r="Q134">
        <v>161.84200000000001</v>
      </c>
      <c r="R134">
        <v>2672.01</v>
      </c>
    </row>
    <row r="135" spans="1:18" x14ac:dyDescent="0.2">
      <c r="A135">
        <v>129</v>
      </c>
      <c r="B135" t="s">
        <v>201</v>
      </c>
      <c r="C135">
        <v>2016</v>
      </c>
      <c r="D135">
        <v>0</v>
      </c>
      <c r="E135">
        <v>522.52700000000004</v>
      </c>
      <c r="F135">
        <v>114013</v>
      </c>
      <c r="G135" s="24">
        <v>1342930</v>
      </c>
      <c r="H135">
        <v>165861</v>
      </c>
      <c r="I135">
        <v>191460</v>
      </c>
      <c r="J135">
        <v>203971</v>
      </c>
      <c r="K135">
        <v>199002</v>
      </c>
      <c r="L135">
        <v>37316.199999999997</v>
      </c>
      <c r="M135">
        <v>12308.3</v>
      </c>
      <c r="N135">
        <v>8336.36</v>
      </c>
      <c r="O135">
        <v>0</v>
      </c>
      <c r="P135">
        <v>1540.96</v>
      </c>
      <c r="Q135">
        <v>520.01900000000001</v>
      </c>
      <c r="R135">
        <v>70.850399999999993</v>
      </c>
    </row>
    <row r="136" spans="1:18" x14ac:dyDescent="0.2">
      <c r="A136">
        <v>130</v>
      </c>
      <c r="B136" t="s">
        <v>201</v>
      </c>
      <c r="C136">
        <v>2016</v>
      </c>
      <c r="D136">
        <v>0</v>
      </c>
      <c r="E136">
        <v>1133.53</v>
      </c>
      <c r="F136">
        <v>92436.9</v>
      </c>
      <c r="G136" s="24">
        <v>1399110</v>
      </c>
      <c r="H136">
        <v>172288</v>
      </c>
      <c r="I136">
        <v>183735</v>
      </c>
      <c r="J136">
        <v>158482</v>
      </c>
      <c r="K136">
        <v>216133</v>
      </c>
      <c r="L136">
        <v>38179.1</v>
      </c>
      <c r="M136">
        <v>7144.6</v>
      </c>
      <c r="N136">
        <v>7678.75</v>
      </c>
      <c r="O136">
        <v>0</v>
      </c>
      <c r="P136">
        <v>0</v>
      </c>
      <c r="Q136">
        <v>1475.77</v>
      </c>
      <c r="R136">
        <v>0</v>
      </c>
    </row>
    <row r="137" spans="1:18" x14ac:dyDescent="0.2">
      <c r="A137">
        <v>131</v>
      </c>
      <c r="B137" t="s">
        <v>201</v>
      </c>
      <c r="C137">
        <v>2016</v>
      </c>
      <c r="D137">
        <v>0</v>
      </c>
      <c r="E137">
        <v>0</v>
      </c>
      <c r="F137">
        <v>90545.9</v>
      </c>
      <c r="G137" s="24">
        <v>1398890</v>
      </c>
      <c r="H137">
        <v>151671</v>
      </c>
      <c r="I137">
        <v>168749</v>
      </c>
      <c r="J137">
        <v>167496</v>
      </c>
      <c r="K137">
        <v>228766</v>
      </c>
      <c r="L137">
        <v>31247.599999999999</v>
      </c>
      <c r="M137">
        <v>21289.200000000001</v>
      </c>
      <c r="N137">
        <v>7484.18</v>
      </c>
      <c r="O137">
        <v>874.35500000000002</v>
      </c>
      <c r="P137">
        <v>1925.65</v>
      </c>
      <c r="Q137">
        <v>360.26400000000001</v>
      </c>
      <c r="R137">
        <v>1153.6400000000001</v>
      </c>
    </row>
    <row r="138" spans="1:18" x14ac:dyDescent="0.2">
      <c r="A138">
        <v>132</v>
      </c>
      <c r="B138" t="s">
        <v>201</v>
      </c>
      <c r="C138">
        <v>2016</v>
      </c>
      <c r="D138">
        <v>0</v>
      </c>
      <c r="E138">
        <v>1333.44</v>
      </c>
      <c r="F138">
        <v>97515.199999999997</v>
      </c>
      <c r="G138" s="24">
        <v>1390610</v>
      </c>
      <c r="H138">
        <v>149995</v>
      </c>
      <c r="I138">
        <v>162454</v>
      </c>
      <c r="J138">
        <v>171865</v>
      </c>
      <c r="K138">
        <v>233557</v>
      </c>
      <c r="L138">
        <v>45636.800000000003</v>
      </c>
      <c r="M138">
        <v>14496.4</v>
      </c>
      <c r="N138">
        <v>2538.62</v>
      </c>
      <c r="O138">
        <v>0</v>
      </c>
      <c r="P138">
        <v>1670.98</v>
      </c>
      <c r="Q138">
        <v>1533.78</v>
      </c>
      <c r="R138">
        <v>2567.0100000000002</v>
      </c>
    </row>
    <row r="139" spans="1:18" x14ac:dyDescent="0.2">
      <c r="A139">
        <v>133</v>
      </c>
      <c r="B139" t="s">
        <v>201</v>
      </c>
      <c r="C139">
        <v>2016</v>
      </c>
      <c r="D139">
        <v>0</v>
      </c>
      <c r="E139">
        <v>2303.3200000000002</v>
      </c>
      <c r="F139">
        <v>96379</v>
      </c>
      <c r="G139" s="24">
        <v>1389390</v>
      </c>
      <c r="H139">
        <v>169303</v>
      </c>
      <c r="I139">
        <v>166894</v>
      </c>
      <c r="J139">
        <v>160328</v>
      </c>
      <c r="K139">
        <v>243954</v>
      </c>
      <c r="L139">
        <v>34218.199999999997</v>
      </c>
      <c r="M139">
        <v>8309.34</v>
      </c>
      <c r="N139">
        <v>8126.51</v>
      </c>
      <c r="O139">
        <v>0</v>
      </c>
      <c r="P139">
        <v>2767.47</v>
      </c>
      <c r="Q139">
        <v>0</v>
      </c>
      <c r="R139">
        <v>1331.6</v>
      </c>
    </row>
    <row r="140" spans="1:18" x14ac:dyDescent="0.2">
      <c r="A140">
        <v>134</v>
      </c>
      <c r="B140" t="s">
        <v>201</v>
      </c>
      <c r="C140">
        <v>2016</v>
      </c>
      <c r="D140">
        <v>0</v>
      </c>
      <c r="E140">
        <v>0</v>
      </c>
      <c r="F140">
        <v>80694.7</v>
      </c>
      <c r="G140" s="24">
        <v>1414440</v>
      </c>
      <c r="H140">
        <v>152324</v>
      </c>
      <c r="I140">
        <v>155537</v>
      </c>
      <c r="J140">
        <v>189455</v>
      </c>
      <c r="K140">
        <v>227597</v>
      </c>
      <c r="L140">
        <v>31118.1</v>
      </c>
      <c r="M140">
        <v>16458.3</v>
      </c>
      <c r="N140">
        <v>6470.42</v>
      </c>
      <c r="O140">
        <v>0</v>
      </c>
      <c r="P140">
        <v>2078.14</v>
      </c>
      <c r="Q140">
        <v>0</v>
      </c>
      <c r="R140">
        <v>3422.24</v>
      </c>
    </row>
    <row r="141" spans="1:18" x14ac:dyDescent="0.2">
      <c r="A141">
        <v>135</v>
      </c>
      <c r="B141" t="s">
        <v>201</v>
      </c>
      <c r="C141">
        <v>2016</v>
      </c>
      <c r="D141">
        <v>0</v>
      </c>
      <c r="E141">
        <v>0</v>
      </c>
      <c r="F141">
        <v>87888.8</v>
      </c>
      <c r="G141" s="24">
        <v>1383590</v>
      </c>
      <c r="H141">
        <v>159127</v>
      </c>
      <c r="I141">
        <v>178416</v>
      </c>
      <c r="J141">
        <v>157436</v>
      </c>
      <c r="K141">
        <v>249353</v>
      </c>
      <c r="L141">
        <v>28465.200000000001</v>
      </c>
      <c r="M141">
        <v>16747.7</v>
      </c>
      <c r="N141">
        <v>5620.28</v>
      </c>
      <c r="O141">
        <v>0</v>
      </c>
      <c r="P141">
        <v>2004.67</v>
      </c>
      <c r="Q141">
        <v>384.39400000000001</v>
      </c>
      <c r="R141">
        <v>596.87099999999998</v>
      </c>
    </row>
    <row r="142" spans="1:18" x14ac:dyDescent="0.2">
      <c r="A142">
        <v>136</v>
      </c>
      <c r="B142" t="s">
        <v>201</v>
      </c>
      <c r="C142">
        <v>2016</v>
      </c>
      <c r="D142">
        <v>0</v>
      </c>
      <c r="E142">
        <v>0</v>
      </c>
      <c r="F142">
        <v>87674.2</v>
      </c>
      <c r="G142" s="24">
        <v>1413420</v>
      </c>
      <c r="H142">
        <v>153229</v>
      </c>
      <c r="I142">
        <v>188012</v>
      </c>
      <c r="J142">
        <v>165551</v>
      </c>
      <c r="K142">
        <v>204504</v>
      </c>
      <c r="L142">
        <v>43134.400000000001</v>
      </c>
      <c r="M142">
        <v>7947.73</v>
      </c>
      <c r="N142">
        <v>7550.88</v>
      </c>
      <c r="O142">
        <v>897.68600000000004</v>
      </c>
      <c r="P142">
        <v>3054.65</v>
      </c>
      <c r="Q142">
        <v>577.99699999999996</v>
      </c>
      <c r="R142">
        <v>55.401699999999998</v>
      </c>
    </row>
    <row r="143" spans="1:18" x14ac:dyDescent="0.2">
      <c r="A143">
        <v>137</v>
      </c>
      <c r="B143" t="s">
        <v>201</v>
      </c>
      <c r="C143">
        <v>2016</v>
      </c>
      <c r="D143">
        <v>0</v>
      </c>
      <c r="E143">
        <v>0</v>
      </c>
      <c r="F143">
        <v>106431</v>
      </c>
      <c r="G143" s="24">
        <v>1372810</v>
      </c>
      <c r="H143">
        <v>176890</v>
      </c>
      <c r="I143">
        <v>147146</v>
      </c>
      <c r="J143">
        <v>174643</v>
      </c>
      <c r="K143">
        <v>226365</v>
      </c>
      <c r="L143">
        <v>38466.1</v>
      </c>
      <c r="M143">
        <v>14176.2</v>
      </c>
      <c r="N143">
        <v>9411.44</v>
      </c>
      <c r="O143">
        <v>0</v>
      </c>
      <c r="P143">
        <v>0</v>
      </c>
      <c r="Q143">
        <v>452.02199999999999</v>
      </c>
      <c r="R143">
        <v>709.33399999999995</v>
      </c>
    </row>
    <row r="144" spans="1:18" x14ac:dyDescent="0.2">
      <c r="A144">
        <v>138</v>
      </c>
      <c r="B144" t="s">
        <v>201</v>
      </c>
      <c r="C144">
        <v>2016</v>
      </c>
      <c r="D144">
        <v>0</v>
      </c>
      <c r="E144">
        <v>0</v>
      </c>
      <c r="F144">
        <v>84353.4</v>
      </c>
      <c r="G144" s="24">
        <v>1406700</v>
      </c>
      <c r="H144">
        <v>152441</v>
      </c>
      <c r="I144">
        <v>177096</v>
      </c>
      <c r="J144">
        <v>172267</v>
      </c>
      <c r="K144">
        <v>222732</v>
      </c>
      <c r="L144">
        <v>43612.6</v>
      </c>
      <c r="M144">
        <v>12872.7</v>
      </c>
      <c r="N144">
        <v>1831.51</v>
      </c>
      <c r="O144">
        <v>610.14400000000001</v>
      </c>
      <c r="P144">
        <v>0</v>
      </c>
      <c r="Q144">
        <v>0</v>
      </c>
      <c r="R144">
        <v>625.43700000000001</v>
      </c>
    </row>
    <row r="145" spans="1:18" x14ac:dyDescent="0.2">
      <c r="A145">
        <v>139</v>
      </c>
      <c r="B145" t="s">
        <v>201</v>
      </c>
      <c r="C145">
        <v>2016</v>
      </c>
      <c r="D145">
        <v>0</v>
      </c>
      <c r="E145">
        <v>526.44000000000005</v>
      </c>
      <c r="F145">
        <v>79536.100000000006</v>
      </c>
      <c r="G145" s="24">
        <v>1389450</v>
      </c>
      <c r="H145">
        <v>152977</v>
      </c>
      <c r="I145">
        <v>154902</v>
      </c>
      <c r="J145">
        <v>214470</v>
      </c>
      <c r="K145">
        <v>226991</v>
      </c>
      <c r="L145">
        <v>33045.5</v>
      </c>
      <c r="M145">
        <v>13221.1</v>
      </c>
      <c r="N145">
        <v>3854.68</v>
      </c>
      <c r="O145">
        <v>1005.59</v>
      </c>
      <c r="P145">
        <v>0</v>
      </c>
      <c r="Q145">
        <v>925.06399999999996</v>
      </c>
      <c r="R145">
        <v>2473.73</v>
      </c>
    </row>
    <row r="146" spans="1:18" x14ac:dyDescent="0.2">
      <c r="A146">
        <v>140</v>
      </c>
      <c r="B146" t="s">
        <v>201</v>
      </c>
      <c r="C146">
        <v>2016</v>
      </c>
      <c r="D146">
        <v>0</v>
      </c>
      <c r="E146">
        <v>0</v>
      </c>
      <c r="F146">
        <v>98766</v>
      </c>
      <c r="G146" s="24">
        <v>1401350</v>
      </c>
      <c r="H146">
        <v>151738</v>
      </c>
      <c r="I146">
        <v>150524</v>
      </c>
      <c r="J146">
        <v>160649</v>
      </c>
      <c r="K146">
        <v>244984</v>
      </c>
      <c r="L146">
        <v>39047.4</v>
      </c>
      <c r="M146">
        <v>10690.8</v>
      </c>
      <c r="N146">
        <v>13480.3</v>
      </c>
      <c r="O146">
        <v>0</v>
      </c>
      <c r="P146">
        <v>2767.1</v>
      </c>
      <c r="Q146">
        <v>568.50699999999995</v>
      </c>
      <c r="R146">
        <v>294.01600000000002</v>
      </c>
    </row>
    <row r="147" spans="1:18" x14ac:dyDescent="0.2">
      <c r="A147">
        <v>141</v>
      </c>
      <c r="B147" t="s">
        <v>201</v>
      </c>
      <c r="C147">
        <v>2016</v>
      </c>
      <c r="D147">
        <v>0</v>
      </c>
      <c r="E147">
        <v>626.67600000000004</v>
      </c>
      <c r="F147">
        <v>88067</v>
      </c>
      <c r="G147" s="24">
        <v>1375690</v>
      </c>
      <c r="H147">
        <v>159597</v>
      </c>
      <c r="I147">
        <v>162582</v>
      </c>
      <c r="J147">
        <v>192871</v>
      </c>
      <c r="K147">
        <v>231252</v>
      </c>
      <c r="L147">
        <v>33807.1</v>
      </c>
      <c r="M147">
        <v>7955.19</v>
      </c>
      <c r="N147">
        <v>5372.05</v>
      </c>
      <c r="O147">
        <v>714.21400000000006</v>
      </c>
      <c r="P147">
        <v>2661.31</v>
      </c>
      <c r="Q147">
        <v>1491.67</v>
      </c>
      <c r="R147">
        <v>1925.38</v>
      </c>
    </row>
    <row r="148" spans="1:18" x14ac:dyDescent="0.2">
      <c r="A148">
        <v>142</v>
      </c>
      <c r="B148" t="s">
        <v>201</v>
      </c>
      <c r="C148">
        <v>2016</v>
      </c>
      <c r="D148">
        <v>0</v>
      </c>
      <c r="E148">
        <v>1561.78</v>
      </c>
      <c r="F148">
        <v>84148</v>
      </c>
      <c r="G148" s="24">
        <v>1405480</v>
      </c>
      <c r="H148">
        <v>138461</v>
      </c>
      <c r="I148">
        <v>180457</v>
      </c>
      <c r="J148">
        <v>177681</v>
      </c>
      <c r="K148">
        <v>209579</v>
      </c>
      <c r="L148">
        <v>49436.800000000003</v>
      </c>
      <c r="M148">
        <v>18647</v>
      </c>
      <c r="N148">
        <v>1317.78</v>
      </c>
      <c r="O148">
        <v>0</v>
      </c>
      <c r="P148">
        <v>1106.6600000000001</v>
      </c>
      <c r="Q148">
        <v>462.31599999999997</v>
      </c>
      <c r="R148">
        <v>0</v>
      </c>
    </row>
    <row r="149" spans="1:18" x14ac:dyDescent="0.2">
      <c r="A149">
        <v>143</v>
      </c>
      <c r="B149" t="s">
        <v>201</v>
      </c>
      <c r="C149">
        <v>2016</v>
      </c>
      <c r="D149">
        <v>0</v>
      </c>
      <c r="E149">
        <v>612.00599999999997</v>
      </c>
      <c r="F149">
        <v>97159.6</v>
      </c>
      <c r="G149" s="24">
        <v>1387770</v>
      </c>
      <c r="H149">
        <v>146991</v>
      </c>
      <c r="I149">
        <v>181598</v>
      </c>
      <c r="J149">
        <v>185957</v>
      </c>
      <c r="K149">
        <v>219856</v>
      </c>
      <c r="L149">
        <v>31512.7</v>
      </c>
      <c r="M149">
        <v>11668.5</v>
      </c>
      <c r="N149">
        <v>6420.75</v>
      </c>
      <c r="O149">
        <v>0</v>
      </c>
      <c r="P149">
        <v>3003.17</v>
      </c>
      <c r="Q149">
        <v>375.2</v>
      </c>
      <c r="R149">
        <v>1740.92</v>
      </c>
    </row>
    <row r="150" spans="1:18" x14ac:dyDescent="0.2">
      <c r="A150">
        <v>144</v>
      </c>
      <c r="B150" t="s">
        <v>201</v>
      </c>
      <c r="C150">
        <v>2016</v>
      </c>
      <c r="D150">
        <v>0</v>
      </c>
      <c r="E150">
        <v>1335.51</v>
      </c>
      <c r="F150">
        <v>99878.8</v>
      </c>
      <c r="G150" s="24">
        <v>1397730</v>
      </c>
      <c r="H150">
        <v>145189</v>
      </c>
      <c r="I150">
        <v>192442</v>
      </c>
      <c r="J150">
        <v>159236</v>
      </c>
      <c r="K150">
        <v>211759</v>
      </c>
      <c r="L150">
        <v>37875.5</v>
      </c>
      <c r="M150">
        <v>13203.4</v>
      </c>
      <c r="N150">
        <v>13628.4</v>
      </c>
      <c r="O150">
        <v>0</v>
      </c>
      <c r="P150">
        <v>0</v>
      </c>
      <c r="Q150">
        <v>75.485399999999998</v>
      </c>
      <c r="R150">
        <v>0</v>
      </c>
    </row>
    <row r="151" spans="1:18" x14ac:dyDescent="0.2">
      <c r="A151">
        <v>145</v>
      </c>
      <c r="B151" t="s">
        <v>201</v>
      </c>
      <c r="C151">
        <v>2016</v>
      </c>
      <c r="D151">
        <v>0</v>
      </c>
      <c r="E151">
        <v>0</v>
      </c>
      <c r="F151">
        <v>88016.6</v>
      </c>
      <c r="G151" s="24">
        <v>1393310</v>
      </c>
      <c r="H151">
        <v>163850</v>
      </c>
      <c r="I151">
        <v>161199</v>
      </c>
      <c r="J151">
        <v>195879</v>
      </c>
      <c r="K151">
        <v>218706</v>
      </c>
      <c r="L151">
        <v>33220</v>
      </c>
      <c r="M151">
        <v>12270</v>
      </c>
      <c r="N151">
        <v>5504.32</v>
      </c>
      <c r="O151">
        <v>1195.47</v>
      </c>
      <c r="P151">
        <v>2688.78</v>
      </c>
      <c r="Q151">
        <v>579.76499999999999</v>
      </c>
      <c r="R151">
        <v>239.09399999999999</v>
      </c>
    </row>
    <row r="152" spans="1:18" x14ac:dyDescent="0.2">
      <c r="A152">
        <v>146</v>
      </c>
      <c r="B152" t="s">
        <v>201</v>
      </c>
      <c r="C152">
        <v>2016</v>
      </c>
      <c r="D152">
        <v>0</v>
      </c>
      <c r="E152">
        <v>0</v>
      </c>
      <c r="F152">
        <v>114721</v>
      </c>
      <c r="G152" s="24">
        <v>1407520</v>
      </c>
      <c r="H152">
        <v>148095</v>
      </c>
      <c r="I152">
        <v>188404</v>
      </c>
      <c r="J152">
        <v>173281</v>
      </c>
      <c r="K152">
        <v>185352</v>
      </c>
      <c r="L152">
        <v>33987.800000000003</v>
      </c>
      <c r="M152">
        <v>18065.2</v>
      </c>
      <c r="N152">
        <v>6317.11</v>
      </c>
      <c r="O152">
        <v>0</v>
      </c>
      <c r="P152">
        <v>1731.03</v>
      </c>
      <c r="Q152">
        <v>588.41999999999996</v>
      </c>
      <c r="R152">
        <v>1124.32</v>
      </c>
    </row>
    <row r="153" spans="1:18" x14ac:dyDescent="0.2">
      <c r="A153">
        <v>147</v>
      </c>
      <c r="B153" t="s">
        <v>201</v>
      </c>
      <c r="C153">
        <v>2016</v>
      </c>
      <c r="D153">
        <v>0</v>
      </c>
      <c r="E153">
        <v>0</v>
      </c>
      <c r="F153">
        <v>89545.4</v>
      </c>
      <c r="G153" s="24">
        <v>1412350</v>
      </c>
      <c r="H153">
        <v>158485</v>
      </c>
      <c r="I153">
        <v>162390</v>
      </c>
      <c r="J153">
        <v>190151</v>
      </c>
      <c r="K153">
        <v>204265</v>
      </c>
      <c r="L153">
        <v>38629</v>
      </c>
      <c r="M153">
        <v>8322.7000000000007</v>
      </c>
      <c r="N153">
        <v>8552.49</v>
      </c>
      <c r="O153">
        <v>0</v>
      </c>
      <c r="P153">
        <v>1000.96</v>
      </c>
      <c r="Q153">
        <v>266.50200000000001</v>
      </c>
      <c r="R153">
        <v>2068.91</v>
      </c>
    </row>
    <row r="154" spans="1:18" x14ac:dyDescent="0.2">
      <c r="A154">
        <v>148</v>
      </c>
      <c r="B154" t="s">
        <v>201</v>
      </c>
      <c r="C154">
        <v>2016</v>
      </c>
      <c r="D154">
        <v>0</v>
      </c>
      <c r="E154">
        <v>0</v>
      </c>
      <c r="F154">
        <v>111864</v>
      </c>
      <c r="G154" s="24">
        <v>1370630</v>
      </c>
      <c r="H154">
        <v>153605</v>
      </c>
      <c r="I154">
        <v>179365</v>
      </c>
      <c r="J154">
        <v>178785</v>
      </c>
      <c r="K154">
        <v>233658</v>
      </c>
      <c r="L154">
        <v>32190.3</v>
      </c>
      <c r="M154">
        <v>7560.8</v>
      </c>
      <c r="N154">
        <v>3017.04</v>
      </c>
      <c r="O154">
        <v>1731.39</v>
      </c>
      <c r="P154">
        <v>1977.75</v>
      </c>
      <c r="Q154">
        <v>626.22199999999998</v>
      </c>
      <c r="R154">
        <v>2560.1</v>
      </c>
    </row>
    <row r="155" spans="1:18" x14ac:dyDescent="0.2">
      <c r="A155">
        <v>149</v>
      </c>
      <c r="B155" t="s">
        <v>201</v>
      </c>
      <c r="C155">
        <v>2016</v>
      </c>
      <c r="D155">
        <v>0</v>
      </c>
      <c r="E155">
        <v>0</v>
      </c>
      <c r="F155">
        <v>113572</v>
      </c>
      <c r="G155" s="24">
        <v>1354690</v>
      </c>
      <c r="H155">
        <v>162029</v>
      </c>
      <c r="I155">
        <v>174416</v>
      </c>
      <c r="J155">
        <v>179090</v>
      </c>
      <c r="K155">
        <v>225380</v>
      </c>
      <c r="L155">
        <v>37662.300000000003</v>
      </c>
      <c r="M155">
        <v>9823.5300000000007</v>
      </c>
      <c r="N155">
        <v>7175.02</v>
      </c>
      <c r="O155">
        <v>0</v>
      </c>
      <c r="P155">
        <v>1688.46</v>
      </c>
      <c r="Q155">
        <v>486.75</v>
      </c>
      <c r="R155">
        <v>22.9818</v>
      </c>
    </row>
    <row r="156" spans="1:18" x14ac:dyDescent="0.2">
      <c r="A156">
        <v>150</v>
      </c>
      <c r="B156" t="s">
        <v>201</v>
      </c>
      <c r="C156">
        <v>2016</v>
      </c>
      <c r="D156">
        <v>0</v>
      </c>
      <c r="E156">
        <v>0</v>
      </c>
      <c r="F156">
        <v>109306</v>
      </c>
      <c r="G156" s="24">
        <v>1380780</v>
      </c>
      <c r="H156">
        <v>141054</v>
      </c>
      <c r="I156">
        <v>181177</v>
      </c>
      <c r="J156">
        <v>174013</v>
      </c>
      <c r="K156">
        <v>218402</v>
      </c>
      <c r="L156">
        <v>39252.300000000003</v>
      </c>
      <c r="M156">
        <v>13871.3</v>
      </c>
      <c r="N156">
        <v>7012.23</v>
      </c>
      <c r="O156">
        <v>1443.92</v>
      </c>
      <c r="P156">
        <v>2017.37</v>
      </c>
      <c r="Q156">
        <v>68.070700000000002</v>
      </c>
      <c r="R156">
        <v>0</v>
      </c>
    </row>
    <row r="157" spans="1:18" x14ac:dyDescent="0.2">
      <c r="A157">
        <v>151</v>
      </c>
      <c r="B157" t="s">
        <v>201</v>
      </c>
      <c r="C157">
        <v>2016</v>
      </c>
      <c r="D157">
        <v>0</v>
      </c>
      <c r="E157">
        <v>0</v>
      </c>
      <c r="F157">
        <v>86241.600000000006</v>
      </c>
      <c r="G157" s="24">
        <v>1408350</v>
      </c>
      <c r="H157">
        <v>166496</v>
      </c>
      <c r="I157">
        <v>169288</v>
      </c>
      <c r="J157">
        <v>152517</v>
      </c>
      <c r="K157">
        <v>233559</v>
      </c>
      <c r="L157">
        <v>33420.1</v>
      </c>
      <c r="M157">
        <v>12764.5</v>
      </c>
      <c r="N157">
        <v>9971.6</v>
      </c>
      <c r="O157">
        <v>440.09199999999998</v>
      </c>
      <c r="P157">
        <v>2179.91</v>
      </c>
      <c r="Q157">
        <v>849.899</v>
      </c>
      <c r="R157">
        <v>1898.3</v>
      </c>
    </row>
    <row r="158" spans="1:18" x14ac:dyDescent="0.2">
      <c r="A158">
        <v>152</v>
      </c>
      <c r="B158" t="s">
        <v>201</v>
      </c>
      <c r="C158">
        <v>2016</v>
      </c>
      <c r="D158">
        <v>0</v>
      </c>
      <c r="E158">
        <v>1270.5</v>
      </c>
      <c r="F158">
        <v>89978.5</v>
      </c>
      <c r="G158" s="24">
        <v>1403930</v>
      </c>
      <c r="H158">
        <v>152319</v>
      </c>
      <c r="I158">
        <v>179162</v>
      </c>
      <c r="J158">
        <v>161371</v>
      </c>
      <c r="K158">
        <v>232129</v>
      </c>
      <c r="L158">
        <v>32953.1</v>
      </c>
      <c r="M158">
        <v>11703.7</v>
      </c>
      <c r="N158">
        <v>9888.6299999999992</v>
      </c>
      <c r="O158">
        <v>980.14700000000005</v>
      </c>
      <c r="P158">
        <v>0</v>
      </c>
      <c r="Q158">
        <v>966.13800000000003</v>
      </c>
      <c r="R158">
        <v>520.53200000000004</v>
      </c>
    </row>
    <row r="159" spans="1:18" x14ac:dyDescent="0.2">
      <c r="A159">
        <v>153</v>
      </c>
      <c r="B159" t="s">
        <v>201</v>
      </c>
      <c r="C159">
        <v>2016</v>
      </c>
      <c r="D159">
        <v>0</v>
      </c>
      <c r="E159">
        <v>0</v>
      </c>
      <c r="F159">
        <v>79961.100000000006</v>
      </c>
      <c r="G159" s="24">
        <v>1394630</v>
      </c>
      <c r="H159">
        <v>178426</v>
      </c>
      <c r="I159">
        <v>160267</v>
      </c>
      <c r="J159">
        <v>176599</v>
      </c>
      <c r="K159">
        <v>210005</v>
      </c>
      <c r="L159">
        <v>45858.9</v>
      </c>
      <c r="M159">
        <v>13350.4</v>
      </c>
      <c r="N159">
        <v>11625.9</v>
      </c>
      <c r="O159">
        <v>966.53200000000004</v>
      </c>
      <c r="P159">
        <v>2513.65</v>
      </c>
      <c r="Q159">
        <v>717.51099999999997</v>
      </c>
      <c r="R159">
        <v>2494.83</v>
      </c>
    </row>
    <row r="160" spans="1:18" x14ac:dyDescent="0.2">
      <c r="A160">
        <v>154</v>
      </c>
      <c r="B160" t="s">
        <v>201</v>
      </c>
      <c r="C160">
        <v>2016</v>
      </c>
      <c r="D160">
        <v>0</v>
      </c>
      <c r="E160">
        <v>999.38499999999999</v>
      </c>
      <c r="F160">
        <v>99183.8</v>
      </c>
      <c r="G160" s="24">
        <v>1389610</v>
      </c>
      <c r="H160">
        <v>162667</v>
      </c>
      <c r="I160">
        <v>178168</v>
      </c>
      <c r="J160">
        <v>173301</v>
      </c>
      <c r="K160">
        <v>220254</v>
      </c>
      <c r="L160">
        <v>30039.1</v>
      </c>
      <c r="M160">
        <v>10955.3</v>
      </c>
      <c r="N160">
        <v>12812.9</v>
      </c>
      <c r="O160">
        <v>1232.3399999999999</v>
      </c>
      <c r="P160">
        <v>2223.4699999999998</v>
      </c>
      <c r="Q160">
        <v>493.28199999999998</v>
      </c>
      <c r="R160">
        <v>896.36900000000003</v>
      </c>
    </row>
    <row r="161" spans="1:18" x14ac:dyDescent="0.2">
      <c r="A161">
        <v>155</v>
      </c>
      <c r="B161" t="s">
        <v>201</v>
      </c>
      <c r="C161">
        <v>2016</v>
      </c>
      <c r="D161">
        <v>0</v>
      </c>
      <c r="E161">
        <v>306.95999999999998</v>
      </c>
      <c r="F161">
        <v>74691.399999999994</v>
      </c>
      <c r="G161" s="24">
        <v>1429940</v>
      </c>
      <c r="H161">
        <v>161849</v>
      </c>
      <c r="I161">
        <v>125824</v>
      </c>
      <c r="J161">
        <v>190475</v>
      </c>
      <c r="K161">
        <v>240979</v>
      </c>
      <c r="L161">
        <v>34416.699999999997</v>
      </c>
      <c r="M161">
        <v>10648</v>
      </c>
      <c r="N161">
        <v>5635.08</v>
      </c>
      <c r="O161">
        <v>0</v>
      </c>
      <c r="P161">
        <v>0</v>
      </c>
      <c r="Q161">
        <v>697.79499999999996</v>
      </c>
      <c r="R161">
        <v>55.477200000000003</v>
      </c>
    </row>
    <row r="162" spans="1:18" x14ac:dyDescent="0.2">
      <c r="A162">
        <v>156</v>
      </c>
      <c r="B162" t="s">
        <v>201</v>
      </c>
      <c r="C162">
        <v>2016</v>
      </c>
      <c r="D162">
        <v>0</v>
      </c>
      <c r="E162">
        <v>450.69099999999997</v>
      </c>
      <c r="F162">
        <v>88810</v>
      </c>
      <c r="G162" s="24">
        <v>1396610</v>
      </c>
      <c r="H162">
        <v>150694</v>
      </c>
      <c r="I162">
        <v>192033</v>
      </c>
      <c r="J162">
        <v>175915</v>
      </c>
      <c r="K162">
        <v>225518</v>
      </c>
      <c r="L162">
        <v>25739.4</v>
      </c>
      <c r="M162">
        <v>10391.4</v>
      </c>
      <c r="N162">
        <v>5765.28</v>
      </c>
      <c r="O162">
        <v>0</v>
      </c>
      <c r="P162">
        <v>0</v>
      </c>
      <c r="Q162">
        <v>787.96100000000001</v>
      </c>
      <c r="R162">
        <v>3292.28</v>
      </c>
    </row>
    <row r="163" spans="1:18" x14ac:dyDescent="0.2">
      <c r="A163">
        <v>157</v>
      </c>
      <c r="B163" t="s">
        <v>201</v>
      </c>
      <c r="C163">
        <v>2016</v>
      </c>
      <c r="D163">
        <v>0</v>
      </c>
      <c r="E163">
        <v>0</v>
      </c>
      <c r="F163">
        <v>123978</v>
      </c>
      <c r="G163" s="24">
        <v>1366250</v>
      </c>
      <c r="H163">
        <v>149014</v>
      </c>
      <c r="I163">
        <v>188670</v>
      </c>
      <c r="J163">
        <v>177755</v>
      </c>
      <c r="K163">
        <v>213292</v>
      </c>
      <c r="L163">
        <v>40138.6</v>
      </c>
      <c r="M163">
        <v>12038.2</v>
      </c>
      <c r="N163">
        <v>5254.46</v>
      </c>
      <c r="O163">
        <v>0</v>
      </c>
      <c r="P163">
        <v>779.26400000000001</v>
      </c>
      <c r="Q163">
        <v>833.07500000000005</v>
      </c>
      <c r="R163">
        <v>308.71800000000002</v>
      </c>
    </row>
    <row r="164" spans="1:18" x14ac:dyDescent="0.2">
      <c r="A164">
        <v>158</v>
      </c>
      <c r="B164" t="s">
        <v>201</v>
      </c>
      <c r="C164">
        <v>2016</v>
      </c>
      <c r="D164">
        <v>0</v>
      </c>
      <c r="E164">
        <v>0</v>
      </c>
      <c r="F164">
        <v>92443.3</v>
      </c>
      <c r="G164" s="24">
        <v>1372540</v>
      </c>
      <c r="H164">
        <v>189093</v>
      </c>
      <c r="I164">
        <v>196849</v>
      </c>
      <c r="J164">
        <v>154104</v>
      </c>
      <c r="K164">
        <v>222353</v>
      </c>
      <c r="L164">
        <v>35340.800000000003</v>
      </c>
      <c r="M164">
        <v>6203.93</v>
      </c>
      <c r="N164">
        <v>7475.21</v>
      </c>
      <c r="O164">
        <v>0</v>
      </c>
      <c r="P164">
        <v>0</v>
      </c>
      <c r="Q164">
        <v>540.33299999999997</v>
      </c>
      <c r="R164">
        <v>516.02200000000005</v>
      </c>
    </row>
    <row r="165" spans="1:18" x14ac:dyDescent="0.2">
      <c r="A165">
        <v>159</v>
      </c>
      <c r="B165" t="s">
        <v>201</v>
      </c>
      <c r="C165">
        <v>2016</v>
      </c>
      <c r="D165">
        <v>0</v>
      </c>
      <c r="E165">
        <v>0</v>
      </c>
      <c r="F165">
        <v>102171</v>
      </c>
      <c r="G165" s="24">
        <v>1378510</v>
      </c>
      <c r="H165">
        <v>159090</v>
      </c>
      <c r="I165">
        <v>183293</v>
      </c>
      <c r="J165">
        <v>167219</v>
      </c>
      <c r="K165">
        <v>224502</v>
      </c>
      <c r="L165">
        <v>37169.699999999997</v>
      </c>
      <c r="M165">
        <v>16750.7</v>
      </c>
      <c r="N165">
        <v>6353.25</v>
      </c>
      <c r="O165">
        <v>0</v>
      </c>
      <c r="P165">
        <v>2102.5500000000002</v>
      </c>
      <c r="Q165">
        <v>704.81500000000005</v>
      </c>
      <c r="R165">
        <v>842.01499999999999</v>
      </c>
    </row>
    <row r="166" spans="1:18" x14ac:dyDescent="0.2">
      <c r="A166">
        <v>160</v>
      </c>
      <c r="B166" t="s">
        <v>201</v>
      </c>
      <c r="C166">
        <v>2016</v>
      </c>
      <c r="D166">
        <v>0</v>
      </c>
      <c r="E166">
        <v>0</v>
      </c>
      <c r="F166">
        <v>79263.399999999994</v>
      </c>
      <c r="G166" s="24">
        <v>1382180</v>
      </c>
      <c r="H166">
        <v>177704</v>
      </c>
      <c r="I166">
        <v>171628</v>
      </c>
      <c r="J166">
        <v>174660</v>
      </c>
      <c r="K166">
        <v>209436</v>
      </c>
      <c r="L166">
        <v>41435.300000000003</v>
      </c>
      <c r="M166">
        <v>20035</v>
      </c>
      <c r="N166">
        <v>7430.11</v>
      </c>
      <c r="O166">
        <v>440.89499999999998</v>
      </c>
      <c r="P166">
        <v>945.245</v>
      </c>
      <c r="Q166">
        <v>434.60399999999998</v>
      </c>
      <c r="R166">
        <v>1318.03</v>
      </c>
    </row>
    <row r="167" spans="1:18" x14ac:dyDescent="0.2">
      <c r="A167">
        <v>161</v>
      </c>
      <c r="B167" t="s">
        <v>201</v>
      </c>
      <c r="C167">
        <v>2016</v>
      </c>
      <c r="D167">
        <v>0</v>
      </c>
      <c r="E167">
        <v>552.85299999999995</v>
      </c>
      <c r="F167">
        <v>77269</v>
      </c>
      <c r="G167" s="24">
        <v>1411510</v>
      </c>
      <c r="H167">
        <v>162710</v>
      </c>
      <c r="I167">
        <v>196390</v>
      </c>
      <c r="J167">
        <v>167834</v>
      </c>
      <c r="K167">
        <v>199019</v>
      </c>
      <c r="L167">
        <v>30440.9</v>
      </c>
      <c r="M167">
        <v>12664.9</v>
      </c>
      <c r="N167">
        <v>12455</v>
      </c>
      <c r="O167">
        <v>0</v>
      </c>
      <c r="P167">
        <v>0</v>
      </c>
      <c r="Q167">
        <v>220.00800000000001</v>
      </c>
      <c r="R167">
        <v>966.04200000000003</v>
      </c>
    </row>
    <row r="168" spans="1:18" x14ac:dyDescent="0.2">
      <c r="A168">
        <v>162</v>
      </c>
      <c r="B168" t="s">
        <v>201</v>
      </c>
      <c r="C168">
        <v>2016</v>
      </c>
      <c r="D168">
        <v>0</v>
      </c>
      <c r="E168">
        <v>0</v>
      </c>
      <c r="F168">
        <v>95657.2</v>
      </c>
      <c r="G168" s="24">
        <v>1379060</v>
      </c>
      <c r="H168">
        <v>152665</v>
      </c>
      <c r="I168">
        <v>179967</v>
      </c>
      <c r="J168">
        <v>168744</v>
      </c>
      <c r="K168">
        <v>228885</v>
      </c>
      <c r="L168">
        <v>33792.5</v>
      </c>
      <c r="M168">
        <v>17255.2</v>
      </c>
      <c r="N168">
        <v>9050.01</v>
      </c>
      <c r="O168">
        <v>1638.22</v>
      </c>
      <c r="P168">
        <v>0</v>
      </c>
      <c r="Q168">
        <v>1022.1</v>
      </c>
      <c r="R168">
        <v>17.316299999999998</v>
      </c>
    </row>
    <row r="169" spans="1:18" x14ac:dyDescent="0.2">
      <c r="A169">
        <v>163</v>
      </c>
      <c r="B169" t="s">
        <v>201</v>
      </c>
      <c r="C169">
        <v>2016</v>
      </c>
      <c r="D169">
        <v>0</v>
      </c>
      <c r="E169">
        <v>357.24400000000003</v>
      </c>
      <c r="F169">
        <v>75474.7</v>
      </c>
      <c r="G169" s="24">
        <v>1409800</v>
      </c>
      <c r="H169">
        <v>146460</v>
      </c>
      <c r="I169">
        <v>163839</v>
      </c>
      <c r="J169">
        <v>197005</v>
      </c>
      <c r="K169">
        <v>234280</v>
      </c>
      <c r="L169">
        <v>25826.9</v>
      </c>
      <c r="M169">
        <v>12661.8</v>
      </c>
      <c r="N169">
        <v>6384.98</v>
      </c>
      <c r="O169">
        <v>305.70999999999998</v>
      </c>
      <c r="P169">
        <v>906.89400000000001</v>
      </c>
      <c r="Q169">
        <v>803.51499999999999</v>
      </c>
      <c r="R169">
        <v>1027.24</v>
      </c>
    </row>
    <row r="170" spans="1:18" x14ac:dyDescent="0.2">
      <c r="A170">
        <v>164</v>
      </c>
      <c r="B170" t="s">
        <v>201</v>
      </c>
      <c r="C170">
        <v>2016</v>
      </c>
      <c r="D170">
        <v>0</v>
      </c>
      <c r="E170">
        <v>1307.6300000000001</v>
      </c>
      <c r="F170">
        <v>104383</v>
      </c>
      <c r="G170" s="24">
        <v>1367980</v>
      </c>
      <c r="H170">
        <v>158607</v>
      </c>
      <c r="I170">
        <v>200774</v>
      </c>
      <c r="J170">
        <v>148711</v>
      </c>
      <c r="K170">
        <v>228099</v>
      </c>
      <c r="L170">
        <v>35733.199999999997</v>
      </c>
      <c r="M170">
        <v>18254.8</v>
      </c>
      <c r="N170">
        <v>7467.89</v>
      </c>
      <c r="O170">
        <v>0</v>
      </c>
      <c r="P170">
        <v>864.01900000000001</v>
      </c>
      <c r="Q170">
        <v>0</v>
      </c>
      <c r="R170">
        <v>733.47400000000005</v>
      </c>
    </row>
    <row r="171" spans="1:18" x14ac:dyDescent="0.2">
      <c r="A171">
        <v>165</v>
      </c>
      <c r="B171" t="s">
        <v>201</v>
      </c>
      <c r="C171">
        <v>2016</v>
      </c>
      <c r="D171">
        <v>0</v>
      </c>
      <c r="E171">
        <v>0</v>
      </c>
      <c r="F171">
        <v>93051.6</v>
      </c>
      <c r="G171" s="24">
        <v>1417220</v>
      </c>
      <c r="H171">
        <v>139915</v>
      </c>
      <c r="I171">
        <v>167005</v>
      </c>
      <c r="J171">
        <v>173669</v>
      </c>
      <c r="K171">
        <v>245473</v>
      </c>
      <c r="L171">
        <v>29405.7</v>
      </c>
      <c r="M171">
        <v>9450.2000000000007</v>
      </c>
      <c r="N171">
        <v>7840.66</v>
      </c>
      <c r="O171">
        <v>0</v>
      </c>
      <c r="P171">
        <v>822.86800000000005</v>
      </c>
      <c r="Q171">
        <v>1064.8499999999999</v>
      </c>
      <c r="R171">
        <v>666.99199999999996</v>
      </c>
    </row>
    <row r="172" spans="1:18" x14ac:dyDescent="0.2">
      <c r="A172">
        <v>166</v>
      </c>
      <c r="B172" t="s">
        <v>201</v>
      </c>
      <c r="C172">
        <v>2016</v>
      </c>
      <c r="D172">
        <v>0</v>
      </c>
      <c r="E172">
        <v>811.71699999999998</v>
      </c>
      <c r="F172">
        <v>95811.5</v>
      </c>
      <c r="G172" s="24">
        <v>1381350</v>
      </c>
      <c r="H172">
        <v>159155</v>
      </c>
      <c r="I172">
        <v>188440</v>
      </c>
      <c r="J172">
        <v>156934</v>
      </c>
      <c r="K172">
        <v>243932</v>
      </c>
      <c r="L172">
        <v>24790.3</v>
      </c>
      <c r="M172">
        <v>15869.1</v>
      </c>
      <c r="N172">
        <v>8995.26</v>
      </c>
      <c r="O172">
        <v>0</v>
      </c>
      <c r="P172">
        <v>2016.23</v>
      </c>
      <c r="Q172">
        <v>0</v>
      </c>
      <c r="R172">
        <v>794.04100000000005</v>
      </c>
    </row>
    <row r="173" spans="1:18" x14ac:dyDescent="0.2">
      <c r="A173">
        <v>167</v>
      </c>
      <c r="B173" t="s">
        <v>201</v>
      </c>
      <c r="C173">
        <v>2016</v>
      </c>
      <c r="D173">
        <v>0</v>
      </c>
      <c r="E173">
        <v>854.899</v>
      </c>
      <c r="F173">
        <v>99118.3</v>
      </c>
      <c r="G173" s="24">
        <v>1392060</v>
      </c>
      <c r="H173">
        <v>148839</v>
      </c>
      <c r="I173">
        <v>190892</v>
      </c>
      <c r="J173">
        <v>182573</v>
      </c>
      <c r="K173">
        <v>200111</v>
      </c>
      <c r="L173">
        <v>32881</v>
      </c>
      <c r="M173">
        <v>16884.2</v>
      </c>
      <c r="N173">
        <v>5639.37</v>
      </c>
      <c r="O173">
        <v>351.726</v>
      </c>
      <c r="P173">
        <v>1823.29</v>
      </c>
      <c r="Q173">
        <v>1847.04</v>
      </c>
      <c r="R173">
        <v>557.11500000000001</v>
      </c>
    </row>
    <row r="174" spans="1:18" x14ac:dyDescent="0.2">
      <c r="A174">
        <v>168</v>
      </c>
      <c r="B174" t="s">
        <v>201</v>
      </c>
      <c r="C174">
        <v>2016</v>
      </c>
      <c r="D174">
        <v>0</v>
      </c>
      <c r="E174">
        <v>816.12699999999995</v>
      </c>
      <c r="F174">
        <v>80875.899999999994</v>
      </c>
      <c r="G174" s="24">
        <v>1394140</v>
      </c>
      <c r="H174">
        <v>146554</v>
      </c>
      <c r="I174">
        <v>191843</v>
      </c>
      <c r="J174">
        <v>175486</v>
      </c>
      <c r="K174">
        <v>218915</v>
      </c>
      <c r="L174">
        <v>36085.9</v>
      </c>
      <c r="M174">
        <v>19881.400000000001</v>
      </c>
      <c r="N174">
        <v>7486.28</v>
      </c>
      <c r="O174">
        <v>0</v>
      </c>
      <c r="P174">
        <v>1964.4</v>
      </c>
      <c r="Q174">
        <v>489.51900000000001</v>
      </c>
      <c r="R174">
        <v>0</v>
      </c>
    </row>
    <row r="175" spans="1:18" x14ac:dyDescent="0.2">
      <c r="A175">
        <v>169</v>
      </c>
      <c r="B175" t="s">
        <v>201</v>
      </c>
      <c r="C175">
        <v>2016</v>
      </c>
      <c r="D175">
        <v>0</v>
      </c>
      <c r="E175">
        <v>0</v>
      </c>
      <c r="F175">
        <v>84934.8</v>
      </c>
      <c r="G175" s="24">
        <v>1425960</v>
      </c>
      <c r="H175">
        <v>137797</v>
      </c>
      <c r="I175">
        <v>147366</v>
      </c>
      <c r="J175">
        <v>194263</v>
      </c>
      <c r="K175">
        <v>225502</v>
      </c>
      <c r="L175">
        <v>27317.1</v>
      </c>
      <c r="M175">
        <v>12537.9</v>
      </c>
      <c r="N175">
        <v>6784.64</v>
      </c>
      <c r="O175">
        <v>1335.09</v>
      </c>
      <c r="P175">
        <v>1502.26</v>
      </c>
      <c r="Q175">
        <v>1123.27</v>
      </c>
      <c r="R175">
        <v>566.59500000000003</v>
      </c>
    </row>
    <row r="176" spans="1:18" x14ac:dyDescent="0.2">
      <c r="A176">
        <v>170</v>
      </c>
      <c r="B176" t="s">
        <v>201</v>
      </c>
      <c r="C176">
        <v>2016</v>
      </c>
      <c r="D176">
        <v>0</v>
      </c>
      <c r="E176">
        <v>960.12699999999995</v>
      </c>
      <c r="F176">
        <v>79763.100000000006</v>
      </c>
      <c r="G176" s="24">
        <v>1402400</v>
      </c>
      <c r="H176">
        <v>155840</v>
      </c>
      <c r="I176">
        <v>177026</v>
      </c>
      <c r="J176">
        <v>192200</v>
      </c>
      <c r="K176">
        <v>209578</v>
      </c>
      <c r="L176">
        <v>38076.400000000001</v>
      </c>
      <c r="M176">
        <v>13349.1</v>
      </c>
      <c r="N176">
        <v>3307.81</v>
      </c>
      <c r="O176">
        <v>1948.58</v>
      </c>
      <c r="P176">
        <v>1028.8599999999999</v>
      </c>
      <c r="Q176">
        <v>725.452</v>
      </c>
      <c r="R176">
        <v>15.286</v>
      </c>
    </row>
    <row r="177" spans="1:18" x14ac:dyDescent="0.2">
      <c r="A177">
        <v>171</v>
      </c>
      <c r="B177" t="s">
        <v>201</v>
      </c>
      <c r="C177">
        <v>2016</v>
      </c>
      <c r="D177">
        <v>0</v>
      </c>
      <c r="E177">
        <v>0</v>
      </c>
      <c r="F177">
        <v>72434.8</v>
      </c>
      <c r="G177" s="24">
        <v>1373010</v>
      </c>
      <c r="H177">
        <v>182420</v>
      </c>
      <c r="I177">
        <v>201558</v>
      </c>
      <c r="J177">
        <v>160294</v>
      </c>
      <c r="K177">
        <v>226565</v>
      </c>
      <c r="L177">
        <v>26458.400000000001</v>
      </c>
      <c r="M177">
        <v>9916.73</v>
      </c>
      <c r="N177">
        <v>7164.14</v>
      </c>
      <c r="O177">
        <v>416.57400000000001</v>
      </c>
      <c r="P177">
        <v>1754.07</v>
      </c>
      <c r="Q177">
        <v>1210.69</v>
      </c>
      <c r="R177">
        <v>92.323099999999997</v>
      </c>
    </row>
    <row r="178" spans="1:18" x14ac:dyDescent="0.2">
      <c r="A178">
        <v>172</v>
      </c>
      <c r="B178" t="s">
        <v>201</v>
      </c>
      <c r="C178">
        <v>2016</v>
      </c>
      <c r="D178">
        <v>0</v>
      </c>
      <c r="E178">
        <v>2405.52</v>
      </c>
      <c r="F178">
        <v>78736.600000000006</v>
      </c>
      <c r="G178" s="24">
        <v>1382180</v>
      </c>
      <c r="H178">
        <v>165809</v>
      </c>
      <c r="I178">
        <v>189388</v>
      </c>
      <c r="J178">
        <v>166289</v>
      </c>
      <c r="K178">
        <v>223793</v>
      </c>
      <c r="L178">
        <v>42080.6</v>
      </c>
      <c r="M178">
        <v>11680.6</v>
      </c>
      <c r="N178">
        <v>6466.35</v>
      </c>
      <c r="O178">
        <v>0</v>
      </c>
      <c r="P178">
        <v>765.07799999999997</v>
      </c>
      <c r="Q178">
        <v>0</v>
      </c>
      <c r="R178">
        <v>2037.66</v>
      </c>
    </row>
    <row r="179" spans="1:18" x14ac:dyDescent="0.2">
      <c r="A179">
        <v>173</v>
      </c>
      <c r="B179" t="s">
        <v>201</v>
      </c>
      <c r="C179">
        <v>2016</v>
      </c>
      <c r="D179">
        <v>0</v>
      </c>
      <c r="E179">
        <v>1826.7</v>
      </c>
      <c r="F179">
        <v>92747.199999999997</v>
      </c>
      <c r="G179" s="24">
        <v>1406270</v>
      </c>
      <c r="H179">
        <v>145447</v>
      </c>
      <c r="I179">
        <v>175063</v>
      </c>
      <c r="J179">
        <v>173616</v>
      </c>
      <c r="K179">
        <v>236744</v>
      </c>
      <c r="L179">
        <v>18880.599999999999</v>
      </c>
      <c r="M179">
        <v>11211.6</v>
      </c>
      <c r="N179">
        <v>7385.24</v>
      </c>
      <c r="O179">
        <v>0</v>
      </c>
      <c r="P179">
        <v>0</v>
      </c>
      <c r="Q179">
        <v>1369.62</v>
      </c>
      <c r="R179">
        <v>2053.0100000000002</v>
      </c>
    </row>
    <row r="180" spans="1:18" x14ac:dyDescent="0.2">
      <c r="A180">
        <v>174</v>
      </c>
      <c r="B180" t="s">
        <v>201</v>
      </c>
      <c r="C180">
        <v>2016</v>
      </c>
      <c r="D180">
        <v>0</v>
      </c>
      <c r="E180">
        <v>0</v>
      </c>
      <c r="F180">
        <v>92125.7</v>
      </c>
      <c r="G180" s="24">
        <v>1367690</v>
      </c>
      <c r="H180">
        <v>163320</v>
      </c>
      <c r="I180">
        <v>178051</v>
      </c>
      <c r="J180">
        <v>171241</v>
      </c>
      <c r="K180">
        <v>222455</v>
      </c>
      <c r="L180">
        <v>48753.9</v>
      </c>
      <c r="M180">
        <v>10755.1</v>
      </c>
      <c r="N180">
        <v>12585</v>
      </c>
      <c r="O180">
        <v>0</v>
      </c>
      <c r="P180">
        <v>2984.72</v>
      </c>
      <c r="Q180">
        <v>765.28399999999999</v>
      </c>
      <c r="R180">
        <v>376.75</v>
      </c>
    </row>
    <row r="181" spans="1:18" x14ac:dyDescent="0.2">
      <c r="A181">
        <v>175</v>
      </c>
      <c r="B181" t="s">
        <v>201</v>
      </c>
      <c r="C181">
        <v>2016</v>
      </c>
      <c r="D181">
        <v>0</v>
      </c>
      <c r="E181">
        <v>1782.66</v>
      </c>
      <c r="F181">
        <v>88959.7</v>
      </c>
      <c r="G181" s="24">
        <v>1392420</v>
      </c>
      <c r="H181">
        <v>158398</v>
      </c>
      <c r="I181">
        <v>189535</v>
      </c>
      <c r="J181">
        <v>163609</v>
      </c>
      <c r="K181">
        <v>221074</v>
      </c>
      <c r="L181">
        <v>20667.3</v>
      </c>
      <c r="M181">
        <v>15340.1</v>
      </c>
      <c r="N181">
        <v>10843.4</v>
      </c>
      <c r="O181">
        <v>829.36800000000005</v>
      </c>
      <c r="P181">
        <v>0</v>
      </c>
      <c r="Q181">
        <v>1026.6400000000001</v>
      </c>
      <c r="R181">
        <v>829.36800000000005</v>
      </c>
    </row>
    <row r="182" spans="1:18" x14ac:dyDescent="0.2">
      <c r="A182">
        <v>176</v>
      </c>
      <c r="B182" t="s">
        <v>201</v>
      </c>
      <c r="C182">
        <v>2016</v>
      </c>
      <c r="D182">
        <v>0</v>
      </c>
      <c r="E182">
        <v>253.47300000000001</v>
      </c>
      <c r="F182">
        <v>91902.1</v>
      </c>
      <c r="G182" s="24">
        <v>1394120</v>
      </c>
      <c r="H182">
        <v>154412</v>
      </c>
      <c r="I182">
        <v>159328</v>
      </c>
      <c r="J182">
        <v>188199</v>
      </c>
      <c r="K182">
        <v>226206</v>
      </c>
      <c r="L182">
        <v>28869.3</v>
      </c>
      <c r="M182">
        <v>12671.8</v>
      </c>
      <c r="N182">
        <v>7108.35</v>
      </c>
      <c r="O182">
        <v>1415.71</v>
      </c>
      <c r="P182">
        <v>952.02099999999996</v>
      </c>
      <c r="Q182">
        <v>1130.5899999999999</v>
      </c>
      <c r="R182">
        <v>53.288200000000003</v>
      </c>
    </row>
    <row r="183" spans="1:18" x14ac:dyDescent="0.2">
      <c r="A183">
        <v>177</v>
      </c>
      <c r="B183" t="s">
        <v>201</v>
      </c>
      <c r="C183">
        <v>2016</v>
      </c>
      <c r="D183">
        <v>0</v>
      </c>
      <c r="E183">
        <v>476.92700000000002</v>
      </c>
      <c r="F183">
        <v>95524</v>
      </c>
      <c r="G183" s="24">
        <v>1386180</v>
      </c>
      <c r="H183">
        <v>175229</v>
      </c>
      <c r="I183">
        <v>167212</v>
      </c>
      <c r="J183">
        <v>174353</v>
      </c>
      <c r="K183">
        <v>214714</v>
      </c>
      <c r="L183">
        <v>37125.5</v>
      </c>
      <c r="M183">
        <v>19605.599999999999</v>
      </c>
      <c r="N183">
        <v>6681.91</v>
      </c>
      <c r="O183">
        <v>1809.76</v>
      </c>
      <c r="P183">
        <v>824.96299999999997</v>
      </c>
      <c r="Q183">
        <v>185.80799999999999</v>
      </c>
      <c r="R183">
        <v>0</v>
      </c>
    </row>
    <row r="184" spans="1:18" x14ac:dyDescent="0.2">
      <c r="A184">
        <v>178</v>
      </c>
      <c r="B184" t="s">
        <v>201</v>
      </c>
      <c r="C184">
        <v>2016</v>
      </c>
      <c r="D184">
        <v>0</v>
      </c>
      <c r="E184">
        <v>0</v>
      </c>
      <c r="F184">
        <v>80761.600000000006</v>
      </c>
      <c r="G184" s="24">
        <v>1395780</v>
      </c>
      <c r="H184">
        <v>167294</v>
      </c>
      <c r="I184">
        <v>172703</v>
      </c>
      <c r="J184">
        <v>178412</v>
      </c>
      <c r="K184">
        <v>224271</v>
      </c>
      <c r="L184">
        <v>37719.300000000003</v>
      </c>
      <c r="M184">
        <v>11011.2</v>
      </c>
      <c r="N184">
        <v>4955.34</v>
      </c>
      <c r="O184">
        <v>2012.9</v>
      </c>
      <c r="P184">
        <v>0</v>
      </c>
      <c r="Q184">
        <v>139.251</v>
      </c>
      <c r="R184">
        <v>0</v>
      </c>
    </row>
    <row r="185" spans="1:18" x14ac:dyDescent="0.2">
      <c r="A185">
        <v>179</v>
      </c>
      <c r="B185" t="s">
        <v>201</v>
      </c>
      <c r="C185">
        <v>2016</v>
      </c>
      <c r="D185">
        <v>0</v>
      </c>
      <c r="E185">
        <v>1455.81</v>
      </c>
      <c r="F185">
        <v>84012.4</v>
      </c>
      <c r="G185" s="24">
        <v>1386540</v>
      </c>
      <c r="H185">
        <v>181854</v>
      </c>
      <c r="I185">
        <v>160196</v>
      </c>
      <c r="J185">
        <v>181856</v>
      </c>
      <c r="K185">
        <v>219923</v>
      </c>
      <c r="L185">
        <v>35300.6</v>
      </c>
      <c r="M185">
        <v>12761.5</v>
      </c>
      <c r="N185">
        <v>8885.43</v>
      </c>
      <c r="O185">
        <v>1528.09</v>
      </c>
      <c r="P185">
        <v>2102.89</v>
      </c>
      <c r="Q185">
        <v>868.86699999999996</v>
      </c>
      <c r="R185">
        <v>1522.23</v>
      </c>
    </row>
    <row r="186" spans="1:18" x14ac:dyDescent="0.2">
      <c r="A186">
        <v>180</v>
      </c>
      <c r="B186" t="s">
        <v>201</v>
      </c>
      <c r="C186">
        <v>2016</v>
      </c>
      <c r="D186">
        <v>0</v>
      </c>
      <c r="E186">
        <v>0</v>
      </c>
      <c r="F186">
        <v>87458.3</v>
      </c>
      <c r="G186" s="24">
        <v>1382330</v>
      </c>
      <c r="H186">
        <v>163342</v>
      </c>
      <c r="I186">
        <v>195654</v>
      </c>
      <c r="J186">
        <v>136255</v>
      </c>
      <c r="K186">
        <v>247891</v>
      </c>
      <c r="L186">
        <v>33983.4</v>
      </c>
      <c r="M186">
        <v>9414.8700000000008</v>
      </c>
      <c r="N186">
        <v>9553.6299999999992</v>
      </c>
      <c r="O186">
        <v>0</v>
      </c>
      <c r="P186">
        <v>2899.43</v>
      </c>
      <c r="Q186">
        <v>1016.78</v>
      </c>
      <c r="R186">
        <v>946.78200000000004</v>
      </c>
    </row>
    <row r="187" spans="1:18" x14ac:dyDescent="0.2">
      <c r="A187">
        <v>181</v>
      </c>
      <c r="B187" t="s">
        <v>201</v>
      </c>
      <c r="C187">
        <v>2016</v>
      </c>
      <c r="D187">
        <v>0</v>
      </c>
      <c r="E187">
        <v>503.43299999999999</v>
      </c>
      <c r="F187">
        <v>114279</v>
      </c>
      <c r="G187" s="24">
        <v>1367600</v>
      </c>
      <c r="H187">
        <v>147686</v>
      </c>
      <c r="I187">
        <v>172298</v>
      </c>
      <c r="J187">
        <v>160163</v>
      </c>
      <c r="K187">
        <v>235006</v>
      </c>
      <c r="L187">
        <v>46127.8</v>
      </c>
      <c r="M187">
        <v>18659.599999999999</v>
      </c>
      <c r="N187">
        <v>9086.27</v>
      </c>
      <c r="O187">
        <v>0</v>
      </c>
      <c r="P187">
        <v>0</v>
      </c>
      <c r="Q187">
        <v>0</v>
      </c>
      <c r="R187">
        <v>1240.29</v>
      </c>
    </row>
    <row r="188" spans="1:18" x14ac:dyDescent="0.2">
      <c r="A188">
        <v>182</v>
      </c>
      <c r="B188" t="s">
        <v>201</v>
      </c>
      <c r="C188">
        <v>2016</v>
      </c>
      <c r="D188">
        <v>0</v>
      </c>
      <c r="E188">
        <v>1313.18</v>
      </c>
      <c r="F188">
        <v>92044.1</v>
      </c>
      <c r="G188" s="24">
        <v>1438710</v>
      </c>
      <c r="H188">
        <v>145553</v>
      </c>
      <c r="I188">
        <v>141505</v>
      </c>
      <c r="J188">
        <v>165234</v>
      </c>
      <c r="K188">
        <v>247256</v>
      </c>
      <c r="L188">
        <v>25610.400000000001</v>
      </c>
      <c r="M188">
        <v>12850.9</v>
      </c>
      <c r="N188">
        <v>6762.1</v>
      </c>
      <c r="O188">
        <v>0</v>
      </c>
      <c r="P188">
        <v>768.029</v>
      </c>
      <c r="Q188">
        <v>1222.4000000000001</v>
      </c>
      <c r="R188">
        <v>875.87800000000004</v>
      </c>
    </row>
    <row r="189" spans="1:18" x14ac:dyDescent="0.2">
      <c r="A189">
        <v>183</v>
      </c>
      <c r="B189" t="s">
        <v>201</v>
      </c>
      <c r="C189">
        <v>2016</v>
      </c>
      <c r="D189">
        <v>0</v>
      </c>
      <c r="E189">
        <v>0</v>
      </c>
      <c r="F189">
        <v>100841</v>
      </c>
      <c r="G189" s="24">
        <v>1385540</v>
      </c>
      <c r="H189">
        <v>150012</v>
      </c>
      <c r="I189">
        <v>163799</v>
      </c>
      <c r="J189">
        <v>176727</v>
      </c>
      <c r="K189">
        <v>237679</v>
      </c>
      <c r="L189">
        <v>25138.7</v>
      </c>
      <c r="M189">
        <v>19932.2</v>
      </c>
      <c r="N189">
        <v>8429.3700000000008</v>
      </c>
      <c r="O189">
        <v>0</v>
      </c>
      <c r="P189">
        <v>1123.1500000000001</v>
      </c>
      <c r="Q189">
        <v>85.3005</v>
      </c>
      <c r="R189">
        <v>2589.6</v>
      </c>
    </row>
    <row r="190" spans="1:18" x14ac:dyDescent="0.2">
      <c r="A190">
        <v>184</v>
      </c>
      <c r="B190" t="s">
        <v>201</v>
      </c>
      <c r="C190">
        <v>2016</v>
      </c>
      <c r="D190">
        <v>0</v>
      </c>
      <c r="E190">
        <v>680.476</v>
      </c>
      <c r="F190">
        <v>79262.3</v>
      </c>
      <c r="G190" s="24">
        <v>1424250</v>
      </c>
      <c r="H190">
        <v>143992</v>
      </c>
      <c r="I190">
        <v>181394</v>
      </c>
      <c r="J190">
        <v>166420</v>
      </c>
      <c r="K190">
        <v>205792</v>
      </c>
      <c r="L190">
        <v>38275.699999999997</v>
      </c>
      <c r="M190">
        <v>17748.5</v>
      </c>
      <c r="N190">
        <v>8115.29</v>
      </c>
      <c r="O190">
        <v>1422.64</v>
      </c>
      <c r="P190">
        <v>2730.99</v>
      </c>
      <c r="Q190">
        <v>680.202</v>
      </c>
      <c r="R190">
        <v>38.085700000000003</v>
      </c>
    </row>
    <row r="191" spans="1:18" x14ac:dyDescent="0.2">
      <c r="A191">
        <v>185</v>
      </c>
      <c r="B191" t="s">
        <v>201</v>
      </c>
      <c r="C191">
        <v>2016</v>
      </c>
      <c r="D191">
        <v>0</v>
      </c>
      <c r="E191">
        <v>488.69600000000003</v>
      </c>
      <c r="F191">
        <v>105863</v>
      </c>
      <c r="G191" s="24">
        <v>1381340</v>
      </c>
      <c r="H191">
        <v>163964</v>
      </c>
      <c r="I191">
        <v>177051</v>
      </c>
      <c r="J191">
        <v>191649</v>
      </c>
      <c r="K191">
        <v>219441</v>
      </c>
      <c r="L191">
        <v>19774.400000000001</v>
      </c>
      <c r="M191">
        <v>14957.8</v>
      </c>
      <c r="N191">
        <v>3530.66</v>
      </c>
      <c r="O191">
        <v>748.76</v>
      </c>
      <c r="P191">
        <v>843.05899999999997</v>
      </c>
      <c r="Q191">
        <v>207.232</v>
      </c>
      <c r="R191">
        <v>374.38</v>
      </c>
    </row>
    <row r="192" spans="1:18" x14ac:dyDescent="0.2">
      <c r="A192">
        <v>186</v>
      </c>
      <c r="B192" t="s">
        <v>201</v>
      </c>
      <c r="C192">
        <v>2016</v>
      </c>
      <c r="D192">
        <v>0</v>
      </c>
      <c r="E192">
        <v>1909.07</v>
      </c>
      <c r="F192">
        <v>77794.8</v>
      </c>
      <c r="G192" s="24">
        <v>1404790</v>
      </c>
      <c r="H192">
        <v>162111</v>
      </c>
      <c r="I192">
        <v>174903</v>
      </c>
      <c r="J192">
        <v>169197</v>
      </c>
      <c r="K192">
        <v>228746</v>
      </c>
      <c r="L192">
        <v>26377.200000000001</v>
      </c>
      <c r="M192">
        <v>15848.5</v>
      </c>
      <c r="N192">
        <v>3366.27</v>
      </c>
      <c r="O192">
        <v>0</v>
      </c>
      <c r="P192">
        <v>2131.25</v>
      </c>
      <c r="Q192">
        <v>882.17200000000003</v>
      </c>
      <c r="R192">
        <v>0</v>
      </c>
    </row>
    <row r="193" spans="1:18" x14ac:dyDescent="0.2">
      <c r="A193">
        <v>187</v>
      </c>
      <c r="B193" t="s">
        <v>201</v>
      </c>
      <c r="C193">
        <v>2016</v>
      </c>
      <c r="D193">
        <v>0</v>
      </c>
      <c r="E193">
        <v>295.38099999999997</v>
      </c>
      <c r="F193">
        <v>110124</v>
      </c>
      <c r="G193" s="24">
        <v>1384340</v>
      </c>
      <c r="H193">
        <v>177737</v>
      </c>
      <c r="I193">
        <v>162715</v>
      </c>
      <c r="J193">
        <v>159430</v>
      </c>
      <c r="K193">
        <v>226346</v>
      </c>
      <c r="L193">
        <v>36319</v>
      </c>
      <c r="M193">
        <v>11001.2</v>
      </c>
      <c r="N193">
        <v>6762.45</v>
      </c>
      <c r="O193">
        <v>1047.45</v>
      </c>
      <c r="P193">
        <v>1935.86</v>
      </c>
      <c r="Q193">
        <v>849.16300000000001</v>
      </c>
      <c r="R193">
        <v>38.650100000000002</v>
      </c>
    </row>
    <row r="194" spans="1:18" x14ac:dyDescent="0.2">
      <c r="A194">
        <v>188</v>
      </c>
      <c r="B194" t="s">
        <v>201</v>
      </c>
      <c r="C194">
        <v>2016</v>
      </c>
      <c r="D194">
        <v>0</v>
      </c>
      <c r="E194">
        <v>437.65300000000002</v>
      </c>
      <c r="F194">
        <v>77078.399999999994</v>
      </c>
      <c r="G194" s="24">
        <v>1414070</v>
      </c>
      <c r="H194">
        <v>177575</v>
      </c>
      <c r="I194">
        <v>167830</v>
      </c>
      <c r="J194">
        <v>170034</v>
      </c>
      <c r="K194">
        <v>213062</v>
      </c>
      <c r="L194">
        <v>31700.9</v>
      </c>
      <c r="M194">
        <v>13333</v>
      </c>
      <c r="N194">
        <v>7106.51</v>
      </c>
      <c r="O194">
        <v>385.18</v>
      </c>
      <c r="P194">
        <v>857.61</v>
      </c>
      <c r="Q194">
        <v>864.98199999999997</v>
      </c>
      <c r="R194">
        <v>962.95100000000002</v>
      </c>
    </row>
    <row r="195" spans="1:18" x14ac:dyDescent="0.2">
      <c r="A195">
        <v>189</v>
      </c>
      <c r="B195" t="s">
        <v>201</v>
      </c>
      <c r="C195">
        <v>2016</v>
      </c>
      <c r="D195">
        <v>0</v>
      </c>
      <c r="E195">
        <v>0</v>
      </c>
      <c r="F195">
        <v>90770</v>
      </c>
      <c r="G195" s="24">
        <v>1403140</v>
      </c>
      <c r="H195">
        <v>155643</v>
      </c>
      <c r="I195">
        <v>183080</v>
      </c>
      <c r="J195">
        <v>183708</v>
      </c>
      <c r="K195">
        <v>196633</v>
      </c>
      <c r="L195">
        <v>40744.400000000001</v>
      </c>
      <c r="M195">
        <v>13261.2</v>
      </c>
      <c r="N195">
        <v>11733.5</v>
      </c>
      <c r="O195">
        <v>0</v>
      </c>
      <c r="P195">
        <v>974.42</v>
      </c>
      <c r="Q195">
        <v>838.56100000000004</v>
      </c>
      <c r="R195">
        <v>735.83</v>
      </c>
    </row>
    <row r="196" spans="1:18" x14ac:dyDescent="0.2">
      <c r="A196">
        <v>190</v>
      </c>
      <c r="B196" t="s">
        <v>201</v>
      </c>
      <c r="C196">
        <v>2016</v>
      </c>
      <c r="D196">
        <v>0</v>
      </c>
      <c r="E196">
        <v>0</v>
      </c>
      <c r="F196">
        <v>87018.8</v>
      </c>
      <c r="G196" s="24">
        <v>1385220</v>
      </c>
      <c r="H196">
        <v>160431</v>
      </c>
      <c r="I196">
        <v>170828</v>
      </c>
      <c r="J196">
        <v>170382</v>
      </c>
      <c r="K196">
        <v>240698</v>
      </c>
      <c r="L196">
        <v>36519.699999999997</v>
      </c>
      <c r="M196">
        <v>15543</v>
      </c>
      <c r="N196">
        <v>8151.67</v>
      </c>
      <c r="O196">
        <v>339.79300000000001</v>
      </c>
      <c r="P196">
        <v>2489.73</v>
      </c>
      <c r="Q196">
        <v>491.19499999999999</v>
      </c>
      <c r="R196">
        <v>1341.73</v>
      </c>
    </row>
    <row r="197" spans="1:18" x14ac:dyDescent="0.2">
      <c r="A197">
        <v>191</v>
      </c>
      <c r="B197" t="s">
        <v>201</v>
      </c>
      <c r="C197">
        <v>2016</v>
      </c>
      <c r="D197">
        <v>0</v>
      </c>
      <c r="E197">
        <v>0</v>
      </c>
      <c r="F197">
        <v>107009</v>
      </c>
      <c r="G197" s="24">
        <v>1371270</v>
      </c>
      <c r="H197">
        <v>161149</v>
      </c>
      <c r="I197">
        <v>193662</v>
      </c>
      <c r="J197">
        <v>185888</v>
      </c>
      <c r="K197">
        <v>197565</v>
      </c>
      <c r="L197">
        <v>32946.699999999997</v>
      </c>
      <c r="M197">
        <v>11158</v>
      </c>
      <c r="N197">
        <v>3441.52</v>
      </c>
      <c r="O197">
        <v>1595.17</v>
      </c>
      <c r="P197">
        <v>2911.79</v>
      </c>
      <c r="Q197">
        <v>638.03200000000004</v>
      </c>
      <c r="R197">
        <v>32.216500000000003</v>
      </c>
    </row>
    <row r="198" spans="1:18" x14ac:dyDescent="0.2">
      <c r="A198">
        <v>192</v>
      </c>
      <c r="B198" t="s">
        <v>201</v>
      </c>
      <c r="C198">
        <v>2016</v>
      </c>
      <c r="D198">
        <v>0</v>
      </c>
      <c r="E198">
        <v>0</v>
      </c>
      <c r="F198">
        <v>84005.5</v>
      </c>
      <c r="G198" s="24">
        <v>1418420</v>
      </c>
      <c r="H198">
        <v>134126</v>
      </c>
      <c r="I198">
        <v>186189</v>
      </c>
      <c r="J198">
        <v>153082</v>
      </c>
      <c r="K198">
        <v>244266</v>
      </c>
      <c r="L198">
        <v>24807.599999999999</v>
      </c>
      <c r="M198">
        <v>16825</v>
      </c>
      <c r="N198">
        <v>7655.89</v>
      </c>
      <c r="O198">
        <v>0</v>
      </c>
      <c r="P198">
        <v>2670.74</v>
      </c>
      <c r="Q198">
        <v>1023.32</v>
      </c>
      <c r="R198">
        <v>1674.63</v>
      </c>
    </row>
    <row r="199" spans="1:18" x14ac:dyDescent="0.2">
      <c r="A199">
        <v>193</v>
      </c>
      <c r="B199" t="s">
        <v>201</v>
      </c>
      <c r="C199">
        <v>2016</v>
      </c>
      <c r="D199">
        <v>0</v>
      </c>
      <c r="E199">
        <v>661.51</v>
      </c>
      <c r="F199">
        <v>90202.1</v>
      </c>
      <c r="G199" s="24">
        <v>1408000</v>
      </c>
      <c r="H199">
        <v>138946</v>
      </c>
      <c r="I199">
        <v>180521</v>
      </c>
      <c r="J199">
        <v>174835</v>
      </c>
      <c r="K199">
        <v>229390</v>
      </c>
      <c r="L199">
        <v>28481.3</v>
      </c>
      <c r="M199">
        <v>8735.68</v>
      </c>
      <c r="N199">
        <v>9279.24</v>
      </c>
      <c r="O199">
        <v>0</v>
      </c>
      <c r="P199">
        <v>980.35299999999995</v>
      </c>
      <c r="Q199">
        <v>542.47</v>
      </c>
      <c r="R199">
        <v>2217.6</v>
      </c>
    </row>
    <row r="200" spans="1:18" x14ac:dyDescent="0.2">
      <c r="A200">
        <v>194</v>
      </c>
      <c r="B200" t="s">
        <v>201</v>
      </c>
      <c r="C200">
        <v>2016</v>
      </c>
      <c r="D200">
        <v>0</v>
      </c>
      <c r="E200">
        <v>933.29899999999998</v>
      </c>
      <c r="F200">
        <v>95379.5</v>
      </c>
      <c r="G200" s="24">
        <v>1377570</v>
      </c>
      <c r="H200">
        <v>175647</v>
      </c>
      <c r="I200">
        <v>176221</v>
      </c>
      <c r="J200">
        <v>147988</v>
      </c>
      <c r="K200">
        <v>255176</v>
      </c>
      <c r="L200">
        <v>25632.799999999999</v>
      </c>
      <c r="M200">
        <v>12668.7</v>
      </c>
      <c r="N200">
        <v>9765.74</v>
      </c>
      <c r="O200">
        <v>0</v>
      </c>
      <c r="P200">
        <v>0</v>
      </c>
      <c r="Q200">
        <v>802.16600000000005</v>
      </c>
      <c r="R200">
        <v>693.78300000000002</v>
      </c>
    </row>
    <row r="201" spans="1:18" x14ac:dyDescent="0.2">
      <c r="A201">
        <v>195</v>
      </c>
      <c r="B201" t="s">
        <v>201</v>
      </c>
      <c r="C201">
        <v>2016</v>
      </c>
      <c r="D201">
        <v>0</v>
      </c>
      <c r="E201">
        <v>0</v>
      </c>
      <c r="F201">
        <v>95345.7</v>
      </c>
      <c r="G201" s="24">
        <v>1381150</v>
      </c>
      <c r="H201">
        <v>168390</v>
      </c>
      <c r="I201">
        <v>180771</v>
      </c>
      <c r="J201">
        <v>190440</v>
      </c>
      <c r="K201">
        <v>213563</v>
      </c>
      <c r="L201">
        <v>32654</v>
      </c>
      <c r="M201">
        <v>11805.8</v>
      </c>
      <c r="N201">
        <v>4205.0600000000004</v>
      </c>
      <c r="O201">
        <v>0</v>
      </c>
      <c r="P201">
        <v>1064.9100000000001</v>
      </c>
      <c r="Q201">
        <v>2567.17</v>
      </c>
      <c r="R201">
        <v>0</v>
      </c>
    </row>
    <row r="202" spans="1:18" x14ac:dyDescent="0.2">
      <c r="A202">
        <v>196</v>
      </c>
      <c r="B202" t="s">
        <v>201</v>
      </c>
      <c r="C202">
        <v>2016</v>
      </c>
      <c r="D202">
        <v>0</v>
      </c>
      <c r="E202">
        <v>0</v>
      </c>
      <c r="F202">
        <v>94685.5</v>
      </c>
      <c r="G202" s="24">
        <v>1398780</v>
      </c>
      <c r="H202">
        <v>147103</v>
      </c>
      <c r="I202">
        <v>198867</v>
      </c>
      <c r="J202">
        <v>150431</v>
      </c>
      <c r="K202">
        <v>208175</v>
      </c>
      <c r="L202">
        <v>47435.1</v>
      </c>
      <c r="M202">
        <v>16595.3</v>
      </c>
      <c r="N202">
        <v>8743.8700000000008</v>
      </c>
      <c r="O202">
        <v>843.61800000000005</v>
      </c>
      <c r="P202">
        <v>2059.7600000000002</v>
      </c>
      <c r="Q202">
        <v>361.36799999999999</v>
      </c>
      <c r="R202">
        <v>909.14</v>
      </c>
    </row>
    <row r="203" spans="1:18" x14ac:dyDescent="0.2">
      <c r="A203">
        <v>197</v>
      </c>
      <c r="B203" t="s">
        <v>201</v>
      </c>
      <c r="C203">
        <v>2016</v>
      </c>
      <c r="D203">
        <v>0</v>
      </c>
      <c r="E203">
        <v>941.78899999999999</v>
      </c>
      <c r="F203">
        <v>78269.2</v>
      </c>
      <c r="G203" s="24">
        <v>1437940</v>
      </c>
      <c r="H203">
        <v>138970</v>
      </c>
      <c r="I203">
        <v>169776</v>
      </c>
      <c r="J203">
        <v>180165</v>
      </c>
      <c r="K203">
        <v>212870</v>
      </c>
      <c r="L203">
        <v>27004.1</v>
      </c>
      <c r="M203">
        <v>11940.8</v>
      </c>
      <c r="N203">
        <v>2017.93</v>
      </c>
      <c r="O203">
        <v>1737.31</v>
      </c>
      <c r="P203">
        <v>0</v>
      </c>
      <c r="Q203">
        <v>645.44600000000003</v>
      </c>
      <c r="R203">
        <v>38.1464</v>
      </c>
    </row>
    <row r="204" spans="1:18" x14ac:dyDescent="0.2">
      <c r="A204">
        <v>198</v>
      </c>
      <c r="B204" t="s">
        <v>201</v>
      </c>
      <c r="C204">
        <v>2016</v>
      </c>
      <c r="D204">
        <v>0</v>
      </c>
      <c r="E204">
        <v>0</v>
      </c>
      <c r="F204">
        <v>82078.8</v>
      </c>
      <c r="G204" s="24">
        <v>1393610</v>
      </c>
      <c r="H204">
        <v>172762</v>
      </c>
      <c r="I204">
        <v>192058</v>
      </c>
      <c r="J204">
        <v>149705</v>
      </c>
      <c r="K204">
        <v>216678</v>
      </c>
      <c r="L204">
        <v>40781.599999999999</v>
      </c>
      <c r="M204">
        <v>16710.400000000001</v>
      </c>
      <c r="N204">
        <v>7523.81</v>
      </c>
      <c r="O204">
        <v>432.96899999999999</v>
      </c>
      <c r="P204">
        <v>1889.04</v>
      </c>
      <c r="Q204">
        <v>260.94499999999999</v>
      </c>
      <c r="R204">
        <v>619.39</v>
      </c>
    </row>
    <row r="205" spans="1:18" x14ac:dyDescent="0.2">
      <c r="A205">
        <v>199</v>
      </c>
      <c r="B205" t="s">
        <v>201</v>
      </c>
      <c r="C205">
        <v>2016</v>
      </c>
      <c r="D205">
        <v>0</v>
      </c>
      <c r="E205">
        <v>1938.32</v>
      </c>
      <c r="F205">
        <v>97546.6</v>
      </c>
      <c r="G205" s="24">
        <v>1382890</v>
      </c>
      <c r="H205">
        <v>155918</v>
      </c>
      <c r="I205">
        <v>185771</v>
      </c>
      <c r="J205">
        <v>158601</v>
      </c>
      <c r="K205">
        <v>225019</v>
      </c>
      <c r="L205">
        <v>28419.1</v>
      </c>
      <c r="M205">
        <v>19459.2</v>
      </c>
      <c r="N205">
        <v>6024.72</v>
      </c>
      <c r="O205">
        <v>0</v>
      </c>
      <c r="P205">
        <v>1866.22</v>
      </c>
      <c r="Q205">
        <v>457.35399999999998</v>
      </c>
      <c r="R205">
        <v>1722.27</v>
      </c>
    </row>
    <row r="206" spans="1:18" x14ac:dyDescent="0.2">
      <c r="A206">
        <v>200</v>
      </c>
      <c r="B206" t="s">
        <v>201</v>
      </c>
      <c r="C206">
        <v>2016</v>
      </c>
      <c r="D206">
        <v>0</v>
      </c>
      <c r="E206">
        <v>0</v>
      </c>
      <c r="F206">
        <v>99155</v>
      </c>
      <c r="G206" s="24">
        <v>1383620</v>
      </c>
      <c r="H206">
        <v>153080</v>
      </c>
      <c r="I206">
        <v>176350</v>
      </c>
      <c r="J206">
        <v>180944</v>
      </c>
      <c r="K206">
        <v>213361</v>
      </c>
      <c r="L206">
        <v>25600.9</v>
      </c>
      <c r="M206">
        <v>26521.1</v>
      </c>
      <c r="N206">
        <v>8203.0499999999993</v>
      </c>
      <c r="O206">
        <v>1700.27</v>
      </c>
      <c r="P206">
        <v>2809.33</v>
      </c>
      <c r="Q206">
        <v>1603.52</v>
      </c>
      <c r="R206">
        <v>56.293999999999997</v>
      </c>
    </row>
    <row r="207" spans="1:18" x14ac:dyDescent="0.2">
      <c r="A207">
        <v>201</v>
      </c>
      <c r="B207" t="s">
        <v>201</v>
      </c>
      <c r="C207">
        <v>2016</v>
      </c>
      <c r="D207">
        <v>0</v>
      </c>
      <c r="E207">
        <v>0</v>
      </c>
      <c r="F207">
        <v>78963.899999999994</v>
      </c>
      <c r="G207" s="24">
        <v>1410350</v>
      </c>
      <c r="H207">
        <v>163436</v>
      </c>
      <c r="I207">
        <v>182167</v>
      </c>
      <c r="J207">
        <v>159663</v>
      </c>
      <c r="K207">
        <v>199495</v>
      </c>
      <c r="L207">
        <v>47073.9</v>
      </c>
      <c r="M207">
        <v>15609.8</v>
      </c>
      <c r="N207">
        <v>12405.3</v>
      </c>
      <c r="O207">
        <v>1085.06</v>
      </c>
      <c r="P207">
        <v>2791.94</v>
      </c>
      <c r="Q207">
        <v>558.15300000000002</v>
      </c>
      <c r="R207">
        <v>68.431899999999999</v>
      </c>
    </row>
    <row r="208" spans="1:18" x14ac:dyDescent="0.2">
      <c r="A208">
        <v>202</v>
      </c>
      <c r="B208" t="s">
        <v>201</v>
      </c>
      <c r="C208">
        <v>2016</v>
      </c>
      <c r="D208">
        <v>0</v>
      </c>
      <c r="E208">
        <v>1519.55</v>
      </c>
      <c r="F208">
        <v>57901.8</v>
      </c>
      <c r="G208" s="24">
        <v>1391960</v>
      </c>
      <c r="H208">
        <v>181936</v>
      </c>
      <c r="I208">
        <v>169751</v>
      </c>
      <c r="J208">
        <v>165263</v>
      </c>
      <c r="K208">
        <v>230598</v>
      </c>
      <c r="L208">
        <v>50027.199999999997</v>
      </c>
      <c r="M208">
        <v>14348.2</v>
      </c>
      <c r="N208">
        <v>7001.57</v>
      </c>
      <c r="O208">
        <v>0</v>
      </c>
      <c r="P208">
        <v>0</v>
      </c>
      <c r="Q208">
        <v>1367.2</v>
      </c>
      <c r="R208">
        <v>0</v>
      </c>
    </row>
    <row r="209" spans="1:18" x14ac:dyDescent="0.2">
      <c r="A209">
        <v>203</v>
      </c>
      <c r="B209" t="s">
        <v>201</v>
      </c>
      <c r="C209">
        <v>2016</v>
      </c>
      <c r="D209">
        <v>0</v>
      </c>
      <c r="E209">
        <v>0</v>
      </c>
      <c r="F209">
        <v>96465.600000000006</v>
      </c>
      <c r="G209" s="24">
        <v>1363300</v>
      </c>
      <c r="H209">
        <v>171618</v>
      </c>
      <c r="I209">
        <v>183650</v>
      </c>
      <c r="J209">
        <v>172266</v>
      </c>
      <c r="K209">
        <v>226308</v>
      </c>
      <c r="L209">
        <v>26600.1</v>
      </c>
      <c r="M209">
        <v>17055.400000000001</v>
      </c>
      <c r="N209">
        <v>8716.26</v>
      </c>
      <c r="O209">
        <v>0</v>
      </c>
      <c r="P209">
        <v>1779.94</v>
      </c>
      <c r="Q209">
        <v>1365.66</v>
      </c>
      <c r="R209">
        <v>645.06600000000003</v>
      </c>
    </row>
    <row r="210" spans="1:18" x14ac:dyDescent="0.2">
      <c r="A210">
        <v>204</v>
      </c>
      <c r="B210" t="s">
        <v>201</v>
      </c>
      <c r="C210">
        <v>2016</v>
      </c>
      <c r="D210">
        <v>0</v>
      </c>
      <c r="E210">
        <v>669.71900000000005</v>
      </c>
      <c r="F210">
        <v>68660.3</v>
      </c>
      <c r="G210" s="24">
        <v>1396990</v>
      </c>
      <c r="H210">
        <v>154518</v>
      </c>
      <c r="I210">
        <v>167262</v>
      </c>
      <c r="J210">
        <v>198169</v>
      </c>
      <c r="K210">
        <v>217477</v>
      </c>
      <c r="L210">
        <v>42878</v>
      </c>
      <c r="M210">
        <v>12248.7</v>
      </c>
      <c r="N210">
        <v>8222.73</v>
      </c>
      <c r="O210">
        <v>0</v>
      </c>
      <c r="P210">
        <v>847.87800000000004</v>
      </c>
      <c r="Q210">
        <v>0</v>
      </c>
      <c r="R210">
        <v>38.116399999999999</v>
      </c>
    </row>
    <row r="211" spans="1:18" x14ac:dyDescent="0.2">
      <c r="A211">
        <v>205</v>
      </c>
      <c r="B211" t="s">
        <v>201</v>
      </c>
      <c r="C211">
        <v>2016</v>
      </c>
      <c r="D211">
        <v>0</v>
      </c>
      <c r="E211">
        <v>1335.57</v>
      </c>
      <c r="F211">
        <v>94511.9</v>
      </c>
      <c r="G211" s="24">
        <v>1365920</v>
      </c>
      <c r="H211">
        <v>178917</v>
      </c>
      <c r="I211">
        <v>187639</v>
      </c>
      <c r="J211">
        <v>176596</v>
      </c>
      <c r="K211">
        <v>192925</v>
      </c>
      <c r="L211">
        <v>38709.199999999997</v>
      </c>
      <c r="M211">
        <v>23289.4</v>
      </c>
      <c r="N211">
        <v>10971.4</v>
      </c>
      <c r="O211">
        <v>0</v>
      </c>
      <c r="P211">
        <v>0</v>
      </c>
      <c r="Q211">
        <v>940.73299999999995</v>
      </c>
      <c r="R211">
        <v>260.29000000000002</v>
      </c>
    </row>
    <row r="212" spans="1:18" x14ac:dyDescent="0.2">
      <c r="A212">
        <v>206</v>
      </c>
      <c r="B212" t="s">
        <v>201</v>
      </c>
      <c r="C212">
        <v>2016</v>
      </c>
      <c r="D212">
        <v>0</v>
      </c>
      <c r="E212">
        <v>0</v>
      </c>
      <c r="F212">
        <v>108326</v>
      </c>
      <c r="G212" s="24">
        <v>1374930</v>
      </c>
      <c r="H212">
        <v>167806</v>
      </c>
      <c r="I212">
        <v>167160</v>
      </c>
      <c r="J212">
        <v>186901</v>
      </c>
      <c r="K212">
        <v>216855</v>
      </c>
      <c r="L212">
        <v>39733.599999999999</v>
      </c>
      <c r="M212">
        <v>8722.0499999999993</v>
      </c>
      <c r="N212">
        <v>3463.77</v>
      </c>
      <c r="O212">
        <v>1268.8599999999999</v>
      </c>
      <c r="P212">
        <v>984.56899999999996</v>
      </c>
      <c r="Q212">
        <v>522.23099999999999</v>
      </c>
      <c r="R212">
        <v>1284.42</v>
      </c>
    </row>
    <row r="213" spans="1:18" x14ac:dyDescent="0.2">
      <c r="A213">
        <v>207</v>
      </c>
      <c r="B213" t="s">
        <v>201</v>
      </c>
      <c r="C213">
        <v>2016</v>
      </c>
      <c r="D213">
        <v>0</v>
      </c>
      <c r="E213">
        <v>0</v>
      </c>
      <c r="F213">
        <v>83915.5</v>
      </c>
      <c r="G213" s="24">
        <v>1403540</v>
      </c>
      <c r="H213">
        <v>165163</v>
      </c>
      <c r="I213">
        <v>163181</v>
      </c>
      <c r="J213">
        <v>177047</v>
      </c>
      <c r="K213">
        <v>227688</v>
      </c>
      <c r="L213">
        <v>32037.599999999999</v>
      </c>
      <c r="M213">
        <v>11709.2</v>
      </c>
      <c r="N213">
        <v>13067.7</v>
      </c>
      <c r="O213">
        <v>163.185</v>
      </c>
      <c r="P213">
        <v>0</v>
      </c>
      <c r="Q213">
        <v>76.399000000000001</v>
      </c>
      <c r="R213">
        <v>691.85500000000002</v>
      </c>
    </row>
    <row r="214" spans="1:18" x14ac:dyDescent="0.2">
      <c r="A214">
        <v>208</v>
      </c>
      <c r="B214" t="s">
        <v>201</v>
      </c>
      <c r="C214">
        <v>2016</v>
      </c>
      <c r="D214">
        <v>0</v>
      </c>
      <c r="E214">
        <v>1141.97</v>
      </c>
      <c r="F214">
        <v>85590.399999999994</v>
      </c>
      <c r="G214" s="24">
        <v>1395960</v>
      </c>
      <c r="H214">
        <v>155793</v>
      </c>
      <c r="I214">
        <v>161905</v>
      </c>
      <c r="J214">
        <v>190782</v>
      </c>
      <c r="K214">
        <v>219528</v>
      </c>
      <c r="L214">
        <v>36021.199999999997</v>
      </c>
      <c r="M214">
        <v>13900.1</v>
      </c>
      <c r="N214">
        <v>12125.4</v>
      </c>
      <c r="O214">
        <v>0</v>
      </c>
      <c r="P214">
        <v>2717.1</v>
      </c>
      <c r="Q214">
        <v>869.62</v>
      </c>
      <c r="R214">
        <v>3196.45</v>
      </c>
    </row>
    <row r="215" spans="1:18" x14ac:dyDescent="0.2">
      <c r="A215">
        <v>209</v>
      </c>
      <c r="B215" t="s">
        <v>201</v>
      </c>
      <c r="C215">
        <v>2016</v>
      </c>
      <c r="D215">
        <v>0</v>
      </c>
      <c r="E215">
        <v>0</v>
      </c>
      <c r="F215">
        <v>110447</v>
      </c>
      <c r="G215" s="24">
        <v>1368110</v>
      </c>
      <c r="H215">
        <v>147562</v>
      </c>
      <c r="I215">
        <v>170128</v>
      </c>
      <c r="J215">
        <v>171036</v>
      </c>
      <c r="K215">
        <v>236693</v>
      </c>
      <c r="L215">
        <v>44193.4</v>
      </c>
      <c r="M215">
        <v>11684.9</v>
      </c>
      <c r="N215">
        <v>8991.1200000000008</v>
      </c>
      <c r="O215">
        <v>0</v>
      </c>
      <c r="P215">
        <v>968.00800000000004</v>
      </c>
      <c r="Q215">
        <v>678.73099999999999</v>
      </c>
      <c r="R215">
        <v>1132.19</v>
      </c>
    </row>
    <row r="216" spans="1:18" x14ac:dyDescent="0.2">
      <c r="A216">
        <v>210</v>
      </c>
      <c r="B216" t="s">
        <v>201</v>
      </c>
      <c r="C216">
        <v>2016</v>
      </c>
      <c r="D216">
        <v>0</v>
      </c>
      <c r="E216">
        <v>1090.0899999999999</v>
      </c>
      <c r="F216">
        <v>100716</v>
      </c>
      <c r="G216" s="24">
        <v>1380860</v>
      </c>
      <c r="H216">
        <v>155798</v>
      </c>
      <c r="I216">
        <v>179670</v>
      </c>
      <c r="J216">
        <v>165064</v>
      </c>
      <c r="K216">
        <v>219529</v>
      </c>
      <c r="L216">
        <v>43419.6</v>
      </c>
      <c r="M216">
        <v>11311.8</v>
      </c>
      <c r="N216">
        <v>9385.2800000000007</v>
      </c>
      <c r="O216">
        <v>0</v>
      </c>
      <c r="P216">
        <v>2883.59</v>
      </c>
      <c r="Q216">
        <v>1826.81</v>
      </c>
      <c r="R216">
        <v>2256.21</v>
      </c>
    </row>
    <row r="217" spans="1:18" x14ac:dyDescent="0.2">
      <c r="A217">
        <v>211</v>
      </c>
      <c r="B217" t="s">
        <v>201</v>
      </c>
      <c r="C217">
        <v>2016</v>
      </c>
      <c r="D217">
        <v>0</v>
      </c>
      <c r="E217">
        <v>1098.3800000000001</v>
      </c>
      <c r="F217">
        <v>66705.3</v>
      </c>
      <c r="G217" s="24">
        <v>1423980</v>
      </c>
      <c r="H217">
        <v>159575</v>
      </c>
      <c r="I217">
        <v>201092</v>
      </c>
      <c r="J217">
        <v>173009</v>
      </c>
      <c r="K217">
        <v>178140</v>
      </c>
      <c r="L217">
        <v>44449.5</v>
      </c>
      <c r="M217">
        <v>12547.2</v>
      </c>
      <c r="N217">
        <v>9625.4599999999991</v>
      </c>
      <c r="O217">
        <v>0</v>
      </c>
      <c r="P217">
        <v>2035.48</v>
      </c>
      <c r="Q217">
        <v>1217.75</v>
      </c>
      <c r="R217">
        <v>0</v>
      </c>
    </row>
    <row r="218" spans="1:18" x14ac:dyDescent="0.2">
      <c r="A218">
        <v>212</v>
      </c>
      <c r="B218" t="s">
        <v>201</v>
      </c>
      <c r="C218">
        <v>2016</v>
      </c>
      <c r="D218">
        <v>0</v>
      </c>
      <c r="E218">
        <v>1915.06</v>
      </c>
      <c r="F218">
        <v>97908.5</v>
      </c>
      <c r="G218" s="24">
        <v>1387580</v>
      </c>
      <c r="H218">
        <v>160196</v>
      </c>
      <c r="I218">
        <v>179182</v>
      </c>
      <c r="J218">
        <v>164665</v>
      </c>
      <c r="K218">
        <v>216781</v>
      </c>
      <c r="L218">
        <v>36442</v>
      </c>
      <c r="M218">
        <v>18590.8</v>
      </c>
      <c r="N218">
        <v>1623.83</v>
      </c>
      <c r="O218">
        <v>373.07499999999999</v>
      </c>
      <c r="P218">
        <v>1999.95</v>
      </c>
      <c r="Q218">
        <v>123.02</v>
      </c>
      <c r="R218">
        <v>3405.13</v>
      </c>
    </row>
    <row r="219" spans="1:18" x14ac:dyDescent="0.2">
      <c r="A219">
        <v>213</v>
      </c>
      <c r="B219" t="s">
        <v>201</v>
      </c>
      <c r="C219">
        <v>2016</v>
      </c>
      <c r="D219">
        <v>0</v>
      </c>
      <c r="E219">
        <v>0</v>
      </c>
      <c r="F219">
        <v>83545.100000000006</v>
      </c>
      <c r="G219" s="24">
        <v>1374620</v>
      </c>
      <c r="H219">
        <v>166170</v>
      </c>
      <c r="I219">
        <v>184301</v>
      </c>
      <c r="J219">
        <v>174235</v>
      </c>
      <c r="K219">
        <v>238621</v>
      </c>
      <c r="L219">
        <v>29849</v>
      </c>
      <c r="M219">
        <v>7228.48</v>
      </c>
      <c r="N219">
        <v>11898.6</v>
      </c>
      <c r="O219">
        <v>1099.18</v>
      </c>
      <c r="P219">
        <v>2134.9299999999998</v>
      </c>
      <c r="Q219">
        <v>588.75800000000004</v>
      </c>
      <c r="R219">
        <v>1648.77</v>
      </c>
    </row>
    <row r="220" spans="1:18" x14ac:dyDescent="0.2">
      <c r="A220">
        <v>214</v>
      </c>
      <c r="B220" t="s">
        <v>201</v>
      </c>
      <c r="C220">
        <v>2016</v>
      </c>
      <c r="D220">
        <v>0</v>
      </c>
      <c r="E220">
        <v>0</v>
      </c>
      <c r="F220">
        <v>71445.899999999994</v>
      </c>
      <c r="G220" s="24">
        <v>1384310</v>
      </c>
      <c r="H220">
        <v>165706</v>
      </c>
      <c r="I220">
        <v>215013</v>
      </c>
      <c r="J220">
        <v>165010</v>
      </c>
      <c r="K220">
        <v>214267</v>
      </c>
      <c r="L220">
        <v>27704.799999999999</v>
      </c>
      <c r="M220">
        <v>11597.6</v>
      </c>
      <c r="N220">
        <v>12065.9</v>
      </c>
      <c r="O220">
        <v>1591.96</v>
      </c>
      <c r="P220">
        <v>1018.64</v>
      </c>
      <c r="Q220">
        <v>375.47500000000002</v>
      </c>
      <c r="R220">
        <v>52.251800000000003</v>
      </c>
    </row>
    <row r="221" spans="1:18" x14ac:dyDescent="0.2">
      <c r="A221">
        <v>215</v>
      </c>
      <c r="B221" t="s">
        <v>201</v>
      </c>
      <c r="C221">
        <v>2016</v>
      </c>
      <c r="D221">
        <v>0</v>
      </c>
      <c r="E221">
        <v>1686.26</v>
      </c>
      <c r="F221">
        <v>81202.2</v>
      </c>
      <c r="G221" s="24">
        <v>1429110</v>
      </c>
      <c r="H221">
        <v>149760</v>
      </c>
      <c r="I221">
        <v>178328</v>
      </c>
      <c r="J221">
        <v>170524</v>
      </c>
      <c r="K221">
        <v>201740</v>
      </c>
      <c r="L221">
        <v>41781.599999999999</v>
      </c>
      <c r="M221">
        <v>6897.2</v>
      </c>
      <c r="N221">
        <v>6754.12</v>
      </c>
      <c r="O221">
        <v>0</v>
      </c>
      <c r="P221">
        <v>1702.25</v>
      </c>
      <c r="Q221">
        <v>2016.92</v>
      </c>
      <c r="R221">
        <v>771.12199999999996</v>
      </c>
    </row>
    <row r="222" spans="1:18" x14ac:dyDescent="0.2">
      <c r="A222">
        <v>216</v>
      </c>
      <c r="B222" t="s">
        <v>201</v>
      </c>
      <c r="C222">
        <v>2016</v>
      </c>
      <c r="D222">
        <v>0</v>
      </c>
      <c r="E222">
        <v>0</v>
      </c>
      <c r="F222">
        <v>95800.5</v>
      </c>
      <c r="G222" s="24">
        <v>1362080</v>
      </c>
      <c r="H222">
        <v>155465</v>
      </c>
      <c r="I222">
        <v>201070</v>
      </c>
      <c r="J222">
        <v>183981</v>
      </c>
      <c r="K222">
        <v>214850</v>
      </c>
      <c r="L222">
        <v>37634.800000000003</v>
      </c>
      <c r="M222">
        <v>10149.1</v>
      </c>
      <c r="N222">
        <v>6946.32</v>
      </c>
      <c r="O222">
        <v>804.63</v>
      </c>
      <c r="P222">
        <v>2046.1</v>
      </c>
      <c r="Q222">
        <v>1153.32</v>
      </c>
      <c r="R222">
        <v>2999.41</v>
      </c>
    </row>
    <row r="223" spans="1:18" x14ac:dyDescent="0.2">
      <c r="A223">
        <v>217</v>
      </c>
      <c r="B223" t="s">
        <v>201</v>
      </c>
      <c r="C223">
        <v>2016</v>
      </c>
      <c r="D223">
        <v>0</v>
      </c>
      <c r="E223">
        <v>0</v>
      </c>
      <c r="F223">
        <v>102426</v>
      </c>
      <c r="G223" s="24">
        <v>1382300</v>
      </c>
      <c r="H223">
        <v>141996</v>
      </c>
      <c r="I223">
        <v>207858</v>
      </c>
      <c r="J223">
        <v>177837</v>
      </c>
      <c r="K223">
        <v>210861</v>
      </c>
      <c r="L223">
        <v>34730.199999999997</v>
      </c>
      <c r="M223">
        <v>15017.4</v>
      </c>
      <c r="N223">
        <v>7087.86</v>
      </c>
      <c r="O223">
        <v>1905.55</v>
      </c>
      <c r="P223">
        <v>2696.06</v>
      </c>
      <c r="Q223">
        <v>917.82899999999995</v>
      </c>
      <c r="R223">
        <v>409.03699999999998</v>
      </c>
    </row>
    <row r="224" spans="1:18" x14ac:dyDescent="0.2">
      <c r="A224">
        <v>218</v>
      </c>
      <c r="B224" t="s">
        <v>201</v>
      </c>
      <c r="C224">
        <v>2016</v>
      </c>
      <c r="D224">
        <v>0</v>
      </c>
      <c r="E224">
        <v>0</v>
      </c>
      <c r="F224">
        <v>91883.5</v>
      </c>
      <c r="G224" s="24">
        <v>1387680</v>
      </c>
      <c r="H224">
        <v>146691</v>
      </c>
      <c r="I224">
        <v>196955</v>
      </c>
      <c r="J224">
        <v>150225</v>
      </c>
      <c r="K224">
        <v>221257</v>
      </c>
      <c r="L224">
        <v>49273.4</v>
      </c>
      <c r="M224">
        <v>15610.3</v>
      </c>
      <c r="N224">
        <v>7342.69</v>
      </c>
      <c r="O224">
        <v>0</v>
      </c>
      <c r="P224">
        <v>0</v>
      </c>
      <c r="Q224">
        <v>640.49400000000003</v>
      </c>
      <c r="R224">
        <v>3428.43</v>
      </c>
    </row>
    <row r="225" spans="1:18" x14ac:dyDescent="0.2">
      <c r="A225">
        <v>219</v>
      </c>
      <c r="B225" t="s">
        <v>201</v>
      </c>
      <c r="C225">
        <v>2016</v>
      </c>
      <c r="D225">
        <v>0</v>
      </c>
      <c r="E225">
        <v>1338.68</v>
      </c>
      <c r="F225">
        <v>97844.800000000003</v>
      </c>
      <c r="G225" s="24">
        <v>1399340</v>
      </c>
      <c r="H225">
        <v>174530</v>
      </c>
      <c r="I225">
        <v>161855</v>
      </c>
      <c r="J225">
        <v>172681</v>
      </c>
      <c r="K225">
        <v>214140</v>
      </c>
      <c r="L225">
        <v>27857.4</v>
      </c>
      <c r="M225">
        <v>11160.6</v>
      </c>
      <c r="N225">
        <v>7975.81</v>
      </c>
      <c r="O225">
        <v>0</v>
      </c>
      <c r="P225">
        <v>2972.67</v>
      </c>
      <c r="Q225">
        <v>803.01700000000005</v>
      </c>
      <c r="R225">
        <v>2219.89</v>
      </c>
    </row>
    <row r="226" spans="1:18" x14ac:dyDescent="0.2">
      <c r="A226">
        <v>220</v>
      </c>
      <c r="B226" t="s">
        <v>201</v>
      </c>
      <c r="C226">
        <v>2016</v>
      </c>
      <c r="D226">
        <v>0</v>
      </c>
      <c r="E226">
        <v>1856.25</v>
      </c>
      <c r="F226">
        <v>93090.1</v>
      </c>
      <c r="G226" s="24">
        <v>1376500</v>
      </c>
      <c r="H226">
        <v>144426</v>
      </c>
      <c r="I226">
        <v>184253</v>
      </c>
      <c r="J226">
        <v>155922</v>
      </c>
      <c r="K226">
        <v>247890</v>
      </c>
      <c r="L226">
        <v>34871</v>
      </c>
      <c r="M226">
        <v>21160.400000000001</v>
      </c>
      <c r="N226">
        <v>5841.25</v>
      </c>
      <c r="O226">
        <v>0</v>
      </c>
      <c r="P226">
        <v>1587.57</v>
      </c>
      <c r="Q226">
        <v>0</v>
      </c>
      <c r="R226">
        <v>3084.3</v>
      </c>
    </row>
    <row r="227" spans="1:18" x14ac:dyDescent="0.2">
      <c r="A227">
        <v>221</v>
      </c>
      <c r="B227" t="s">
        <v>201</v>
      </c>
      <c r="C227">
        <v>2016</v>
      </c>
      <c r="D227">
        <v>0</v>
      </c>
      <c r="E227">
        <v>0</v>
      </c>
      <c r="F227">
        <v>114043</v>
      </c>
      <c r="G227" s="24">
        <v>1378120</v>
      </c>
      <c r="H227">
        <v>146240</v>
      </c>
      <c r="I227">
        <v>179307</v>
      </c>
      <c r="J227">
        <v>166574</v>
      </c>
      <c r="K227">
        <v>238399</v>
      </c>
      <c r="L227">
        <v>32569.4</v>
      </c>
      <c r="M227">
        <v>7635.79</v>
      </c>
      <c r="N227">
        <v>11112.4</v>
      </c>
      <c r="O227">
        <v>0</v>
      </c>
      <c r="P227">
        <v>2049.34</v>
      </c>
      <c r="Q227">
        <v>175.869</v>
      </c>
      <c r="R227">
        <v>618.101</v>
      </c>
    </row>
    <row r="228" spans="1:18" x14ac:dyDescent="0.2">
      <c r="A228">
        <v>222</v>
      </c>
      <c r="B228" t="s">
        <v>201</v>
      </c>
      <c r="C228">
        <v>2016</v>
      </c>
      <c r="D228">
        <v>0</v>
      </c>
      <c r="E228">
        <v>506.73899999999998</v>
      </c>
      <c r="F228">
        <v>89583.5</v>
      </c>
      <c r="G228" s="24">
        <v>1390720</v>
      </c>
      <c r="H228">
        <v>161440</v>
      </c>
      <c r="I228">
        <v>188340</v>
      </c>
      <c r="J228">
        <v>165977</v>
      </c>
      <c r="K228">
        <v>226521</v>
      </c>
      <c r="L228">
        <v>33516.699999999997</v>
      </c>
      <c r="M228">
        <v>7007.14</v>
      </c>
      <c r="N228">
        <v>9121.83</v>
      </c>
      <c r="O228">
        <v>1515.74</v>
      </c>
      <c r="P228">
        <v>0</v>
      </c>
      <c r="Q228">
        <v>69.143199999999993</v>
      </c>
      <c r="R228">
        <v>71.614500000000007</v>
      </c>
    </row>
    <row r="229" spans="1:18" x14ac:dyDescent="0.2">
      <c r="A229">
        <v>223</v>
      </c>
      <c r="B229" t="s">
        <v>201</v>
      </c>
      <c r="C229">
        <v>2016</v>
      </c>
      <c r="D229">
        <v>0</v>
      </c>
      <c r="E229">
        <v>309.92099999999999</v>
      </c>
      <c r="F229">
        <v>75728.2</v>
      </c>
      <c r="G229" s="24">
        <v>1424700</v>
      </c>
      <c r="H229">
        <v>147704</v>
      </c>
      <c r="I229">
        <v>174222</v>
      </c>
      <c r="J229">
        <v>173546</v>
      </c>
      <c r="K229">
        <v>214037</v>
      </c>
      <c r="L229">
        <v>38571.300000000003</v>
      </c>
      <c r="M229">
        <v>18778.2</v>
      </c>
      <c r="N229">
        <v>3652.33</v>
      </c>
      <c r="O229">
        <v>0</v>
      </c>
      <c r="P229">
        <v>1000.21</v>
      </c>
      <c r="Q229">
        <v>1692.19</v>
      </c>
      <c r="R229">
        <v>1573.4</v>
      </c>
    </row>
    <row r="230" spans="1:18" x14ac:dyDescent="0.2">
      <c r="A230">
        <v>224</v>
      </c>
      <c r="B230" t="s">
        <v>201</v>
      </c>
      <c r="C230">
        <v>2016</v>
      </c>
      <c r="D230">
        <v>0</v>
      </c>
      <c r="E230">
        <v>1062.58</v>
      </c>
      <c r="F230">
        <v>86618.3</v>
      </c>
      <c r="G230" s="24">
        <v>1394320</v>
      </c>
      <c r="H230">
        <v>171128</v>
      </c>
      <c r="I230">
        <v>173232</v>
      </c>
      <c r="J230">
        <v>170542</v>
      </c>
      <c r="K230">
        <v>224960</v>
      </c>
      <c r="L230">
        <v>32160.1</v>
      </c>
      <c r="M230">
        <v>12750.9</v>
      </c>
      <c r="N230">
        <v>4994.53</v>
      </c>
      <c r="O230">
        <v>0</v>
      </c>
      <c r="P230">
        <v>1945.11</v>
      </c>
      <c r="Q230">
        <v>115.892</v>
      </c>
      <c r="R230">
        <v>2134.7199999999998</v>
      </c>
    </row>
    <row r="231" spans="1:18" x14ac:dyDescent="0.2">
      <c r="A231">
        <v>225</v>
      </c>
      <c r="B231" t="s">
        <v>201</v>
      </c>
      <c r="C231">
        <v>2016</v>
      </c>
      <c r="D231">
        <v>0</v>
      </c>
      <c r="E231">
        <v>0</v>
      </c>
      <c r="F231">
        <v>99939.1</v>
      </c>
      <c r="G231" s="24">
        <v>1389840</v>
      </c>
      <c r="H231">
        <v>161693</v>
      </c>
      <c r="I231">
        <v>170901</v>
      </c>
      <c r="J231">
        <v>169101</v>
      </c>
      <c r="K231">
        <v>223344</v>
      </c>
      <c r="L231">
        <v>34311.9</v>
      </c>
      <c r="M231">
        <v>15640.7</v>
      </c>
      <c r="N231">
        <v>5252.71</v>
      </c>
      <c r="O231">
        <v>0</v>
      </c>
      <c r="P231">
        <v>1815.33</v>
      </c>
      <c r="Q231">
        <v>430.733</v>
      </c>
      <c r="R231">
        <v>2528.3000000000002</v>
      </c>
    </row>
    <row r="232" spans="1:18" x14ac:dyDescent="0.2">
      <c r="A232">
        <v>226</v>
      </c>
      <c r="B232" t="s">
        <v>201</v>
      </c>
      <c r="C232">
        <v>2016</v>
      </c>
      <c r="D232">
        <v>0</v>
      </c>
      <c r="E232">
        <v>0</v>
      </c>
      <c r="F232">
        <v>72146.600000000006</v>
      </c>
      <c r="G232" s="24">
        <v>1391720</v>
      </c>
      <c r="H232">
        <v>167157</v>
      </c>
      <c r="I232">
        <v>152814</v>
      </c>
      <c r="J232">
        <v>188877</v>
      </c>
      <c r="K232">
        <v>236233</v>
      </c>
      <c r="L232">
        <v>40525.5</v>
      </c>
      <c r="M232">
        <v>8359.69</v>
      </c>
      <c r="N232">
        <v>7999.88</v>
      </c>
      <c r="O232">
        <v>0</v>
      </c>
      <c r="P232">
        <v>2434.5300000000002</v>
      </c>
      <c r="Q232">
        <v>0</v>
      </c>
      <c r="R232">
        <v>2201.12</v>
      </c>
    </row>
    <row r="233" spans="1:18" x14ac:dyDescent="0.2">
      <c r="A233">
        <v>227</v>
      </c>
      <c r="B233" t="s">
        <v>201</v>
      </c>
      <c r="C233">
        <v>2016</v>
      </c>
      <c r="D233">
        <v>0</v>
      </c>
      <c r="E233">
        <v>1150.48</v>
      </c>
      <c r="F233">
        <v>97073.3</v>
      </c>
      <c r="G233" s="24">
        <v>1380870</v>
      </c>
      <c r="H233">
        <v>160859</v>
      </c>
      <c r="I233">
        <v>163868</v>
      </c>
      <c r="J233">
        <v>188526</v>
      </c>
      <c r="K233">
        <v>215756</v>
      </c>
      <c r="L233">
        <v>39992.699999999997</v>
      </c>
      <c r="M233">
        <v>17543.900000000001</v>
      </c>
      <c r="N233">
        <v>5528.09</v>
      </c>
      <c r="O233">
        <v>1592.5</v>
      </c>
      <c r="P233">
        <v>752.91499999999996</v>
      </c>
      <c r="Q233">
        <v>313.34800000000001</v>
      </c>
      <c r="R233">
        <v>1003.12</v>
      </c>
    </row>
    <row r="234" spans="1:18" x14ac:dyDescent="0.2">
      <c r="A234">
        <v>228</v>
      </c>
      <c r="B234" t="s">
        <v>201</v>
      </c>
      <c r="C234">
        <v>2016</v>
      </c>
      <c r="D234">
        <v>0</v>
      </c>
      <c r="E234">
        <v>1609.76</v>
      </c>
      <c r="F234">
        <v>80862.600000000006</v>
      </c>
      <c r="G234" s="24">
        <v>1381640</v>
      </c>
      <c r="H234">
        <v>171243</v>
      </c>
      <c r="I234">
        <v>186971</v>
      </c>
      <c r="J234">
        <v>196445</v>
      </c>
      <c r="K234">
        <v>213651</v>
      </c>
      <c r="L234">
        <v>26754.5</v>
      </c>
      <c r="M234">
        <v>11100.2</v>
      </c>
      <c r="N234">
        <v>4185.62</v>
      </c>
      <c r="O234">
        <v>575.43799999999999</v>
      </c>
      <c r="P234">
        <v>1747.09</v>
      </c>
      <c r="Q234">
        <v>1363.38</v>
      </c>
      <c r="R234">
        <v>287.71899999999999</v>
      </c>
    </row>
    <row r="235" spans="1:18" x14ac:dyDescent="0.2">
      <c r="A235">
        <v>229</v>
      </c>
      <c r="B235" t="s">
        <v>201</v>
      </c>
      <c r="C235">
        <v>2016</v>
      </c>
      <c r="D235">
        <v>0</v>
      </c>
      <c r="E235">
        <v>786.59500000000003</v>
      </c>
      <c r="F235">
        <v>87722.7</v>
      </c>
      <c r="G235" s="24">
        <v>1363220</v>
      </c>
      <c r="H235">
        <v>177814</v>
      </c>
      <c r="I235">
        <v>211085</v>
      </c>
      <c r="J235">
        <v>172845</v>
      </c>
      <c r="K235">
        <v>203628</v>
      </c>
      <c r="L235">
        <v>29408.3</v>
      </c>
      <c r="M235">
        <v>23249.8</v>
      </c>
      <c r="N235">
        <v>3698.27</v>
      </c>
      <c r="O235">
        <v>1573.17</v>
      </c>
      <c r="P235">
        <v>0</v>
      </c>
      <c r="Q235">
        <v>561.97500000000002</v>
      </c>
      <c r="R235">
        <v>0</v>
      </c>
    </row>
    <row r="236" spans="1:18" x14ac:dyDescent="0.2">
      <c r="A236">
        <v>230</v>
      </c>
      <c r="B236" t="s">
        <v>201</v>
      </c>
      <c r="C236">
        <v>2016</v>
      </c>
      <c r="D236">
        <v>0</v>
      </c>
      <c r="E236">
        <v>520.01199999999994</v>
      </c>
      <c r="F236">
        <v>77915.100000000006</v>
      </c>
      <c r="G236" s="24">
        <v>1435470</v>
      </c>
      <c r="H236">
        <v>138895</v>
      </c>
      <c r="I236">
        <v>152848</v>
      </c>
      <c r="J236">
        <v>169896</v>
      </c>
      <c r="K236">
        <v>246054</v>
      </c>
      <c r="L236">
        <v>28690.1</v>
      </c>
      <c r="M236">
        <v>11168.7</v>
      </c>
      <c r="N236">
        <v>7524.42</v>
      </c>
      <c r="O236">
        <v>1031.5</v>
      </c>
      <c r="P236">
        <v>0</v>
      </c>
      <c r="Q236">
        <v>145.625</v>
      </c>
      <c r="R236">
        <v>1333.14</v>
      </c>
    </row>
    <row r="237" spans="1:18" x14ac:dyDescent="0.2">
      <c r="A237">
        <v>231</v>
      </c>
      <c r="B237" t="s">
        <v>201</v>
      </c>
      <c r="C237">
        <v>2016</v>
      </c>
      <c r="D237">
        <v>0</v>
      </c>
      <c r="E237">
        <v>0</v>
      </c>
      <c r="F237">
        <v>91747.8</v>
      </c>
      <c r="G237" s="24">
        <v>1373180</v>
      </c>
      <c r="H237">
        <v>148609</v>
      </c>
      <c r="I237">
        <v>220158</v>
      </c>
      <c r="J237">
        <v>158058</v>
      </c>
      <c r="K237">
        <v>215890</v>
      </c>
      <c r="L237">
        <v>43987.8</v>
      </c>
      <c r="M237">
        <v>6355.87</v>
      </c>
      <c r="N237">
        <v>4380.83</v>
      </c>
      <c r="O237">
        <v>0</v>
      </c>
      <c r="P237">
        <v>0</v>
      </c>
      <c r="Q237">
        <v>1070.53</v>
      </c>
      <c r="R237">
        <v>1362.19</v>
      </c>
    </row>
    <row r="238" spans="1:18" x14ac:dyDescent="0.2">
      <c r="A238">
        <v>232</v>
      </c>
      <c r="B238" t="s">
        <v>201</v>
      </c>
      <c r="C238">
        <v>2016</v>
      </c>
      <c r="D238">
        <v>0</v>
      </c>
      <c r="E238">
        <v>581.49300000000005</v>
      </c>
      <c r="F238">
        <v>86442.2</v>
      </c>
      <c r="G238" s="24">
        <v>1382880</v>
      </c>
      <c r="H238">
        <v>177227</v>
      </c>
      <c r="I238">
        <v>183072</v>
      </c>
      <c r="J238">
        <v>163004</v>
      </c>
      <c r="K238">
        <v>215973</v>
      </c>
      <c r="L238">
        <v>33785.599999999999</v>
      </c>
      <c r="M238">
        <v>16172.6</v>
      </c>
      <c r="N238">
        <v>8551.0400000000009</v>
      </c>
      <c r="O238">
        <v>0</v>
      </c>
      <c r="P238">
        <v>1018</v>
      </c>
      <c r="Q238">
        <v>942.61099999999999</v>
      </c>
      <c r="R238">
        <v>1797.65</v>
      </c>
    </row>
    <row r="239" spans="1:18" x14ac:dyDescent="0.2">
      <c r="A239">
        <v>233</v>
      </c>
      <c r="B239" t="s">
        <v>201</v>
      </c>
      <c r="C239">
        <v>2016</v>
      </c>
      <c r="D239">
        <v>0</v>
      </c>
      <c r="E239">
        <v>2313.91</v>
      </c>
      <c r="F239">
        <v>95219.6</v>
      </c>
      <c r="G239" s="24">
        <v>1394030</v>
      </c>
      <c r="H239">
        <v>160044</v>
      </c>
      <c r="I239">
        <v>158638</v>
      </c>
      <c r="J239">
        <v>166151</v>
      </c>
      <c r="K239">
        <v>232518</v>
      </c>
      <c r="L239">
        <v>35149.599999999999</v>
      </c>
      <c r="M239">
        <v>13825.8</v>
      </c>
      <c r="N239">
        <v>10274.299999999999</v>
      </c>
      <c r="O239">
        <v>578.36900000000003</v>
      </c>
      <c r="P239">
        <v>1235.1400000000001</v>
      </c>
      <c r="Q239">
        <v>488.43700000000001</v>
      </c>
      <c r="R239">
        <v>1033.6400000000001</v>
      </c>
    </row>
    <row r="240" spans="1:18" x14ac:dyDescent="0.2">
      <c r="A240">
        <v>234</v>
      </c>
      <c r="B240" t="s">
        <v>201</v>
      </c>
      <c r="C240">
        <v>2016</v>
      </c>
      <c r="D240">
        <v>0</v>
      </c>
      <c r="E240">
        <v>1058.1099999999999</v>
      </c>
      <c r="F240">
        <v>84497.1</v>
      </c>
      <c r="G240" s="24">
        <v>1403150</v>
      </c>
      <c r="H240">
        <v>156027</v>
      </c>
      <c r="I240">
        <v>178286</v>
      </c>
      <c r="J240">
        <v>177808</v>
      </c>
      <c r="K240">
        <v>210926</v>
      </c>
      <c r="L240">
        <v>44607.4</v>
      </c>
      <c r="M240">
        <v>13324.4</v>
      </c>
      <c r="N240">
        <v>6282.73</v>
      </c>
      <c r="O240">
        <v>1709.59</v>
      </c>
      <c r="P240">
        <v>0</v>
      </c>
      <c r="Q240">
        <v>0</v>
      </c>
      <c r="R240">
        <v>54.233600000000003</v>
      </c>
    </row>
    <row r="241" spans="1:18" x14ac:dyDescent="0.2">
      <c r="A241">
        <v>235</v>
      </c>
      <c r="B241" t="s">
        <v>201</v>
      </c>
      <c r="C241">
        <v>2016</v>
      </c>
      <c r="D241">
        <v>0</v>
      </c>
      <c r="E241">
        <v>0</v>
      </c>
      <c r="F241">
        <v>82403</v>
      </c>
      <c r="G241" s="24">
        <v>1371280</v>
      </c>
      <c r="H241">
        <v>186365</v>
      </c>
      <c r="I241">
        <v>189010</v>
      </c>
      <c r="J241">
        <v>177558</v>
      </c>
      <c r="K241">
        <v>196136</v>
      </c>
      <c r="L241">
        <v>36093.1</v>
      </c>
      <c r="M241">
        <v>18400.599999999999</v>
      </c>
      <c r="N241">
        <v>12559</v>
      </c>
      <c r="O241">
        <v>0</v>
      </c>
      <c r="P241">
        <v>2594.79</v>
      </c>
      <c r="Q241">
        <v>1083.96</v>
      </c>
      <c r="R241">
        <v>2374.2399999999998</v>
      </c>
    </row>
    <row r="242" spans="1:18" x14ac:dyDescent="0.2">
      <c r="A242">
        <v>236</v>
      </c>
      <c r="B242" t="s">
        <v>201</v>
      </c>
      <c r="C242">
        <v>2016</v>
      </c>
      <c r="D242">
        <v>0</v>
      </c>
      <c r="E242">
        <v>0</v>
      </c>
      <c r="F242">
        <v>94825.9</v>
      </c>
      <c r="G242" s="24">
        <v>1378910</v>
      </c>
      <c r="H242">
        <v>175966</v>
      </c>
      <c r="I242">
        <v>167719</v>
      </c>
      <c r="J242">
        <v>186585</v>
      </c>
      <c r="K242">
        <v>225608</v>
      </c>
      <c r="L242">
        <v>31991</v>
      </c>
      <c r="M242">
        <v>10431.299999999999</v>
      </c>
      <c r="N242">
        <v>6086.3</v>
      </c>
      <c r="O242">
        <v>1489.75</v>
      </c>
      <c r="P242">
        <v>0</v>
      </c>
      <c r="Q242">
        <v>489.93700000000001</v>
      </c>
      <c r="R242">
        <v>1035.3</v>
      </c>
    </row>
    <row r="243" spans="1:18" x14ac:dyDescent="0.2">
      <c r="A243">
        <v>237</v>
      </c>
      <c r="B243" t="s">
        <v>201</v>
      </c>
      <c r="C243">
        <v>2016</v>
      </c>
      <c r="D243">
        <v>0</v>
      </c>
      <c r="E243">
        <v>0</v>
      </c>
      <c r="F243">
        <v>103186</v>
      </c>
      <c r="G243" s="24">
        <v>1392680</v>
      </c>
      <c r="H243">
        <v>149134</v>
      </c>
      <c r="I243">
        <v>162481</v>
      </c>
      <c r="J243">
        <v>178034</v>
      </c>
      <c r="K243">
        <v>227610</v>
      </c>
      <c r="L243">
        <v>34674.800000000003</v>
      </c>
      <c r="M243">
        <v>15665.9</v>
      </c>
      <c r="N243">
        <v>8397.06</v>
      </c>
      <c r="O243">
        <v>0</v>
      </c>
      <c r="P243">
        <v>962.22299999999996</v>
      </c>
      <c r="Q243">
        <v>528.822</v>
      </c>
      <c r="R243">
        <v>1705.44</v>
      </c>
    </row>
    <row r="244" spans="1:18" x14ac:dyDescent="0.2">
      <c r="A244">
        <v>238</v>
      </c>
      <c r="B244" t="s">
        <v>201</v>
      </c>
      <c r="C244">
        <v>2016</v>
      </c>
      <c r="D244">
        <v>0</v>
      </c>
      <c r="E244">
        <v>0</v>
      </c>
      <c r="F244">
        <v>94494.7</v>
      </c>
      <c r="G244" s="24">
        <v>1416250</v>
      </c>
      <c r="H244">
        <v>171024</v>
      </c>
      <c r="I244">
        <v>154372</v>
      </c>
      <c r="J244">
        <v>164742</v>
      </c>
      <c r="K244">
        <v>215738</v>
      </c>
      <c r="L244">
        <v>29320.5</v>
      </c>
      <c r="M244">
        <v>15759.2</v>
      </c>
      <c r="N244">
        <v>10628.9</v>
      </c>
      <c r="O244">
        <v>407.63799999999998</v>
      </c>
      <c r="P244">
        <v>0</v>
      </c>
      <c r="Q244">
        <v>1034.6199999999999</v>
      </c>
      <c r="R244">
        <v>22.8523</v>
      </c>
    </row>
    <row r="245" spans="1:18" x14ac:dyDescent="0.2">
      <c r="A245">
        <v>239</v>
      </c>
      <c r="B245" t="s">
        <v>201</v>
      </c>
      <c r="C245">
        <v>2016</v>
      </c>
      <c r="D245">
        <v>0</v>
      </c>
      <c r="E245">
        <v>0</v>
      </c>
      <c r="F245">
        <v>94155.5</v>
      </c>
      <c r="G245" s="24">
        <v>1389100</v>
      </c>
      <c r="H245">
        <v>147368</v>
      </c>
      <c r="I245">
        <v>193778</v>
      </c>
      <c r="J245">
        <v>166433</v>
      </c>
      <c r="K245">
        <v>223843</v>
      </c>
      <c r="L245">
        <v>34728.699999999997</v>
      </c>
      <c r="M245">
        <v>21544.3</v>
      </c>
      <c r="N245">
        <v>6320.43</v>
      </c>
      <c r="O245">
        <v>0</v>
      </c>
      <c r="P245">
        <v>935.41399999999999</v>
      </c>
      <c r="Q245">
        <v>1141.51</v>
      </c>
      <c r="R245">
        <v>532.88099999999997</v>
      </c>
    </row>
    <row r="246" spans="1:18" x14ac:dyDescent="0.2">
      <c r="A246">
        <v>240</v>
      </c>
      <c r="B246" t="s">
        <v>201</v>
      </c>
      <c r="C246">
        <v>2016</v>
      </c>
      <c r="D246">
        <v>0</v>
      </c>
      <c r="E246">
        <v>2517.83</v>
      </c>
      <c r="F246">
        <v>85170.3</v>
      </c>
      <c r="G246" s="24">
        <v>1392550</v>
      </c>
      <c r="H246">
        <v>157442</v>
      </c>
      <c r="I246">
        <v>187146</v>
      </c>
      <c r="J246">
        <v>161996</v>
      </c>
      <c r="K246">
        <v>227562</v>
      </c>
      <c r="L246">
        <v>35445</v>
      </c>
      <c r="M246">
        <v>11067.3</v>
      </c>
      <c r="N246">
        <v>6960.83</v>
      </c>
      <c r="O246">
        <v>1454.6</v>
      </c>
      <c r="P246">
        <v>2285.31</v>
      </c>
      <c r="Q246">
        <v>525.57500000000005</v>
      </c>
      <c r="R246">
        <v>643.55799999999999</v>
      </c>
    </row>
    <row r="247" spans="1:18" x14ac:dyDescent="0.2">
      <c r="A247">
        <v>241</v>
      </c>
      <c r="B247" t="s">
        <v>201</v>
      </c>
      <c r="C247">
        <v>2016</v>
      </c>
      <c r="D247">
        <v>0</v>
      </c>
      <c r="E247">
        <v>1160.54</v>
      </c>
      <c r="F247">
        <v>84348.1</v>
      </c>
      <c r="G247" s="24">
        <v>1387880</v>
      </c>
      <c r="H247">
        <v>181499</v>
      </c>
      <c r="I247">
        <v>159354</v>
      </c>
      <c r="J247">
        <v>183577</v>
      </c>
      <c r="K247">
        <v>213687</v>
      </c>
      <c r="L247">
        <v>28685.3</v>
      </c>
      <c r="M247">
        <v>21376.7</v>
      </c>
      <c r="N247">
        <v>5838.31</v>
      </c>
      <c r="O247">
        <v>621.69500000000005</v>
      </c>
      <c r="P247">
        <v>2237.56</v>
      </c>
      <c r="Q247">
        <v>1084.6400000000001</v>
      </c>
      <c r="R247">
        <v>1517.05</v>
      </c>
    </row>
    <row r="248" spans="1:18" x14ac:dyDescent="0.2">
      <c r="A248">
        <v>242</v>
      </c>
      <c r="B248" t="s">
        <v>201</v>
      </c>
      <c r="C248">
        <v>2016</v>
      </c>
      <c r="D248">
        <v>0</v>
      </c>
      <c r="E248">
        <v>0</v>
      </c>
      <c r="F248">
        <v>82321.2</v>
      </c>
      <c r="G248" s="24">
        <v>1413000</v>
      </c>
      <c r="H248">
        <v>147722</v>
      </c>
      <c r="I248">
        <v>157441</v>
      </c>
      <c r="J248">
        <v>187708</v>
      </c>
      <c r="K248">
        <v>218589</v>
      </c>
      <c r="L248">
        <v>34271.800000000003</v>
      </c>
      <c r="M248">
        <v>16101.7</v>
      </c>
      <c r="N248">
        <v>7683.46</v>
      </c>
      <c r="O248">
        <v>747.58600000000001</v>
      </c>
      <c r="P248">
        <v>0</v>
      </c>
      <c r="Q248">
        <v>0</v>
      </c>
      <c r="R248">
        <v>0</v>
      </c>
    </row>
    <row r="249" spans="1:18" x14ac:dyDescent="0.2">
      <c r="A249">
        <v>243</v>
      </c>
      <c r="B249" t="s">
        <v>201</v>
      </c>
      <c r="C249">
        <v>2016</v>
      </c>
      <c r="D249">
        <v>0</v>
      </c>
      <c r="E249">
        <v>628.34400000000005</v>
      </c>
      <c r="F249">
        <v>87506.6</v>
      </c>
      <c r="G249" s="24">
        <v>1378090</v>
      </c>
      <c r="H249">
        <v>158053</v>
      </c>
      <c r="I249">
        <v>209162</v>
      </c>
      <c r="J249">
        <v>170834</v>
      </c>
      <c r="K249">
        <v>196408</v>
      </c>
      <c r="L249">
        <v>47177.3</v>
      </c>
      <c r="M249">
        <v>15461.9</v>
      </c>
      <c r="N249">
        <v>6985.06</v>
      </c>
      <c r="O249">
        <v>0</v>
      </c>
      <c r="P249">
        <v>2917.39</v>
      </c>
      <c r="Q249">
        <v>152.64400000000001</v>
      </c>
      <c r="R249">
        <v>0</v>
      </c>
    </row>
    <row r="250" spans="1:18" x14ac:dyDescent="0.2">
      <c r="A250">
        <v>244</v>
      </c>
      <c r="B250" t="s">
        <v>201</v>
      </c>
      <c r="C250">
        <v>2016</v>
      </c>
      <c r="D250">
        <v>0</v>
      </c>
      <c r="E250">
        <v>1213.42</v>
      </c>
      <c r="F250">
        <v>87777.7</v>
      </c>
      <c r="G250" s="24">
        <v>1369810</v>
      </c>
      <c r="H250">
        <v>182066</v>
      </c>
      <c r="I250">
        <v>165536</v>
      </c>
      <c r="J250">
        <v>179310</v>
      </c>
      <c r="K250">
        <v>232559</v>
      </c>
      <c r="L250">
        <v>30770.7</v>
      </c>
      <c r="M250">
        <v>15052.3</v>
      </c>
      <c r="N250">
        <v>7093.99</v>
      </c>
      <c r="O250">
        <v>804.15899999999999</v>
      </c>
      <c r="P250">
        <v>1001.8</v>
      </c>
      <c r="Q250">
        <v>130.36199999999999</v>
      </c>
      <c r="R250">
        <v>0</v>
      </c>
    </row>
    <row r="251" spans="1:18" x14ac:dyDescent="0.2">
      <c r="A251">
        <v>245</v>
      </c>
      <c r="B251" t="s">
        <v>201</v>
      </c>
      <c r="C251">
        <v>2016</v>
      </c>
      <c r="D251">
        <v>0</v>
      </c>
      <c r="E251">
        <v>458.32799999999997</v>
      </c>
      <c r="F251">
        <v>94453.5</v>
      </c>
      <c r="G251" s="24">
        <v>1386810</v>
      </c>
      <c r="H251">
        <v>165136</v>
      </c>
      <c r="I251">
        <v>192575</v>
      </c>
      <c r="J251">
        <v>161893</v>
      </c>
      <c r="K251">
        <v>229759</v>
      </c>
      <c r="L251">
        <v>19543.7</v>
      </c>
      <c r="M251">
        <v>20419.2</v>
      </c>
      <c r="N251">
        <v>4346.71</v>
      </c>
      <c r="O251">
        <v>0</v>
      </c>
      <c r="P251">
        <v>0</v>
      </c>
      <c r="Q251">
        <v>922.197</v>
      </c>
      <c r="R251">
        <v>32.676200000000001</v>
      </c>
    </row>
    <row r="252" spans="1:18" x14ac:dyDescent="0.2">
      <c r="A252">
        <v>246</v>
      </c>
      <c r="B252" t="s">
        <v>201</v>
      </c>
      <c r="C252">
        <v>2016</v>
      </c>
      <c r="D252">
        <v>0</v>
      </c>
      <c r="E252">
        <v>0</v>
      </c>
      <c r="F252">
        <v>96844</v>
      </c>
      <c r="G252" s="24">
        <v>1365420</v>
      </c>
      <c r="H252">
        <v>175196</v>
      </c>
      <c r="I252">
        <v>183341</v>
      </c>
      <c r="J252">
        <v>157534</v>
      </c>
      <c r="K252">
        <v>232730</v>
      </c>
      <c r="L252">
        <v>35634.800000000003</v>
      </c>
      <c r="M252">
        <v>14097.6</v>
      </c>
      <c r="N252">
        <v>4756.46</v>
      </c>
      <c r="O252">
        <v>0</v>
      </c>
      <c r="P252">
        <v>784.00199999999995</v>
      </c>
      <c r="Q252">
        <v>536.50699999999995</v>
      </c>
      <c r="R252">
        <v>947.86199999999997</v>
      </c>
    </row>
    <row r="253" spans="1:18" x14ac:dyDescent="0.2">
      <c r="A253">
        <v>247</v>
      </c>
      <c r="B253" t="s">
        <v>201</v>
      </c>
      <c r="C253">
        <v>2016</v>
      </c>
      <c r="D253">
        <v>0</v>
      </c>
      <c r="E253">
        <v>550.58799999999997</v>
      </c>
      <c r="F253">
        <v>87368.3</v>
      </c>
      <c r="G253" s="24">
        <v>1352830</v>
      </c>
      <c r="H253">
        <v>195612</v>
      </c>
      <c r="I253">
        <v>184015</v>
      </c>
      <c r="J253">
        <v>167510</v>
      </c>
      <c r="K253">
        <v>228414</v>
      </c>
      <c r="L253">
        <v>30294.2</v>
      </c>
      <c r="M253">
        <v>15751.1</v>
      </c>
      <c r="N253">
        <v>11913</v>
      </c>
      <c r="O253">
        <v>1726.98</v>
      </c>
      <c r="P253">
        <v>1956.22</v>
      </c>
      <c r="Q253">
        <v>92.564899999999994</v>
      </c>
      <c r="R253">
        <v>0</v>
      </c>
    </row>
    <row r="254" spans="1:18" x14ac:dyDescent="0.2">
      <c r="A254">
        <v>248</v>
      </c>
      <c r="B254" t="s">
        <v>201</v>
      </c>
      <c r="C254">
        <v>2016</v>
      </c>
      <c r="D254">
        <v>0</v>
      </c>
      <c r="E254">
        <v>1129.0899999999999</v>
      </c>
      <c r="F254">
        <v>88490.6</v>
      </c>
      <c r="G254" s="24">
        <v>1373090</v>
      </c>
      <c r="H254">
        <v>171184</v>
      </c>
      <c r="I254">
        <v>183089</v>
      </c>
      <c r="J254">
        <v>162219</v>
      </c>
      <c r="K254">
        <v>234861</v>
      </c>
      <c r="L254">
        <v>30840</v>
      </c>
      <c r="M254">
        <v>12964.6</v>
      </c>
      <c r="N254">
        <v>7741.91</v>
      </c>
      <c r="O254">
        <v>429.05799999999999</v>
      </c>
      <c r="P254">
        <v>2619.6799999999998</v>
      </c>
      <c r="Q254">
        <v>1151.96</v>
      </c>
      <c r="R254">
        <v>451.99099999999999</v>
      </c>
    </row>
    <row r="255" spans="1:18" x14ac:dyDescent="0.2">
      <c r="A255">
        <v>249</v>
      </c>
      <c r="B255" t="s">
        <v>201</v>
      </c>
      <c r="C255">
        <v>2016</v>
      </c>
      <c r="D255">
        <v>0</v>
      </c>
      <c r="E255">
        <v>0</v>
      </c>
      <c r="F255">
        <v>92734.9</v>
      </c>
      <c r="G255" s="24">
        <v>1379580</v>
      </c>
      <c r="H255">
        <v>166545</v>
      </c>
      <c r="I255">
        <v>169586</v>
      </c>
      <c r="J255">
        <v>170463</v>
      </c>
      <c r="K255">
        <v>234587</v>
      </c>
      <c r="L255">
        <v>37341.800000000003</v>
      </c>
      <c r="M255">
        <v>13913.6</v>
      </c>
      <c r="N255">
        <v>6745.89</v>
      </c>
      <c r="O255">
        <v>755.08500000000004</v>
      </c>
      <c r="P255">
        <v>0</v>
      </c>
      <c r="Q255">
        <v>1472.69</v>
      </c>
      <c r="R255">
        <v>219.23699999999999</v>
      </c>
    </row>
    <row r="256" spans="1:18" x14ac:dyDescent="0.2">
      <c r="A256">
        <v>250</v>
      </c>
      <c r="B256" t="s">
        <v>201</v>
      </c>
      <c r="C256">
        <v>2016</v>
      </c>
      <c r="D256">
        <v>0</v>
      </c>
      <c r="E256">
        <v>872.67700000000002</v>
      </c>
      <c r="F256">
        <v>97707.5</v>
      </c>
      <c r="G256" s="24">
        <v>1360170</v>
      </c>
      <c r="H256">
        <v>166029</v>
      </c>
      <c r="I256">
        <v>178429</v>
      </c>
      <c r="J256">
        <v>180737</v>
      </c>
      <c r="K256">
        <v>235588</v>
      </c>
      <c r="L256">
        <v>29262.9</v>
      </c>
      <c r="M256">
        <v>11772.6</v>
      </c>
      <c r="N256">
        <v>1065.99</v>
      </c>
      <c r="O256">
        <v>850.79200000000003</v>
      </c>
      <c r="P256">
        <v>927.38400000000001</v>
      </c>
      <c r="Q256">
        <v>331.92099999999999</v>
      </c>
      <c r="R256">
        <v>3527.18</v>
      </c>
    </row>
    <row r="257" spans="1:18" x14ac:dyDescent="0.2">
      <c r="A257">
        <v>251</v>
      </c>
      <c r="B257" t="s">
        <v>201</v>
      </c>
      <c r="C257">
        <v>2016</v>
      </c>
      <c r="D257">
        <v>0</v>
      </c>
      <c r="E257">
        <v>0</v>
      </c>
      <c r="F257">
        <v>80635.199999999997</v>
      </c>
      <c r="G257" s="24">
        <v>1383360</v>
      </c>
      <c r="H257">
        <v>143828</v>
      </c>
      <c r="I257">
        <v>192048</v>
      </c>
      <c r="J257">
        <v>185566</v>
      </c>
      <c r="K257">
        <v>221822</v>
      </c>
      <c r="L257">
        <v>32978.699999999997</v>
      </c>
      <c r="M257">
        <v>17394.099999999999</v>
      </c>
      <c r="N257">
        <v>3955.3</v>
      </c>
      <c r="O257">
        <v>0</v>
      </c>
      <c r="P257">
        <v>877.96600000000001</v>
      </c>
      <c r="Q257">
        <v>752.49400000000003</v>
      </c>
      <c r="R257">
        <v>4855.13</v>
      </c>
    </row>
    <row r="258" spans="1:18" x14ac:dyDescent="0.2">
      <c r="A258">
        <v>252</v>
      </c>
      <c r="B258" t="s">
        <v>201</v>
      </c>
      <c r="C258">
        <v>2016</v>
      </c>
      <c r="D258">
        <v>0</v>
      </c>
      <c r="E258">
        <v>0</v>
      </c>
      <c r="F258">
        <v>82325.3</v>
      </c>
      <c r="G258" s="24">
        <v>1408230</v>
      </c>
      <c r="H258">
        <v>167988</v>
      </c>
      <c r="I258">
        <v>177945</v>
      </c>
      <c r="J258">
        <v>160471</v>
      </c>
      <c r="K258">
        <v>222295</v>
      </c>
      <c r="L258">
        <v>37090.9</v>
      </c>
      <c r="M258">
        <v>9548.9</v>
      </c>
      <c r="N258">
        <v>5449.82</v>
      </c>
      <c r="O258">
        <v>0</v>
      </c>
      <c r="P258">
        <v>2947.35</v>
      </c>
      <c r="Q258">
        <v>0</v>
      </c>
      <c r="R258">
        <v>431.69299999999998</v>
      </c>
    </row>
    <row r="259" spans="1:18" x14ac:dyDescent="0.2">
      <c r="A259">
        <v>253</v>
      </c>
      <c r="B259" t="s">
        <v>201</v>
      </c>
      <c r="C259">
        <v>2016</v>
      </c>
      <c r="D259">
        <v>0</v>
      </c>
      <c r="E259">
        <v>1082.43</v>
      </c>
      <c r="F259">
        <v>94908.2</v>
      </c>
      <c r="G259" s="24">
        <v>1378730</v>
      </c>
      <c r="H259">
        <v>160187</v>
      </c>
      <c r="I259">
        <v>140634</v>
      </c>
      <c r="J259">
        <v>229467</v>
      </c>
      <c r="K259">
        <v>223955</v>
      </c>
      <c r="L259">
        <v>32981.800000000003</v>
      </c>
      <c r="M259">
        <v>10899.6</v>
      </c>
      <c r="N259">
        <v>5284.17</v>
      </c>
      <c r="O259">
        <v>426.92099999999999</v>
      </c>
      <c r="P259">
        <v>1540.16</v>
      </c>
      <c r="Q259">
        <v>1819.06</v>
      </c>
      <c r="R259">
        <v>853.84100000000001</v>
      </c>
    </row>
    <row r="260" spans="1:18" x14ac:dyDescent="0.2">
      <c r="A260">
        <v>254</v>
      </c>
      <c r="B260" t="s">
        <v>201</v>
      </c>
      <c r="C260">
        <v>2016</v>
      </c>
      <c r="D260">
        <v>0</v>
      </c>
      <c r="E260">
        <v>0</v>
      </c>
      <c r="F260">
        <v>99022.6</v>
      </c>
      <c r="G260" s="24">
        <v>1377670</v>
      </c>
      <c r="H260">
        <v>142299</v>
      </c>
      <c r="I260">
        <v>181367</v>
      </c>
      <c r="J260">
        <v>178457</v>
      </c>
      <c r="K260">
        <v>253451</v>
      </c>
      <c r="L260">
        <v>25630.1</v>
      </c>
      <c r="M260">
        <v>8168.84</v>
      </c>
      <c r="N260">
        <v>8444.24</v>
      </c>
      <c r="O260">
        <v>822.60599999999999</v>
      </c>
      <c r="P260">
        <v>946.65800000000002</v>
      </c>
      <c r="Q260">
        <v>1701.96</v>
      </c>
      <c r="R260">
        <v>0</v>
      </c>
    </row>
    <row r="261" spans="1:18" x14ac:dyDescent="0.2">
      <c r="A261">
        <v>255</v>
      </c>
      <c r="B261" t="s">
        <v>201</v>
      </c>
      <c r="C261">
        <v>2016</v>
      </c>
      <c r="D261">
        <v>0</v>
      </c>
      <c r="E261">
        <v>635.45500000000004</v>
      </c>
      <c r="F261">
        <v>97730.8</v>
      </c>
      <c r="G261" s="24">
        <v>1390220</v>
      </c>
      <c r="H261">
        <v>177661</v>
      </c>
      <c r="I261">
        <v>199987</v>
      </c>
      <c r="J261">
        <v>145279</v>
      </c>
      <c r="K261">
        <v>210351</v>
      </c>
      <c r="L261">
        <v>31718.6</v>
      </c>
      <c r="M261">
        <v>7509.31</v>
      </c>
      <c r="N261">
        <v>12058.8</v>
      </c>
      <c r="O261">
        <v>1797.77</v>
      </c>
      <c r="P261">
        <v>2777.6</v>
      </c>
      <c r="Q261">
        <v>38.796300000000002</v>
      </c>
      <c r="R261">
        <v>1177.3</v>
      </c>
    </row>
    <row r="262" spans="1:18" x14ac:dyDescent="0.2">
      <c r="A262">
        <v>256</v>
      </c>
      <c r="B262" t="s">
        <v>201</v>
      </c>
      <c r="C262">
        <v>2016</v>
      </c>
      <c r="D262">
        <v>0</v>
      </c>
      <c r="E262">
        <v>2053.64</v>
      </c>
      <c r="F262">
        <v>88076.4</v>
      </c>
      <c r="G262" s="24">
        <v>1405060</v>
      </c>
      <c r="H262">
        <v>173136</v>
      </c>
      <c r="I262">
        <v>156541</v>
      </c>
      <c r="J262">
        <v>178275</v>
      </c>
      <c r="K262">
        <v>218684</v>
      </c>
      <c r="L262">
        <v>31402.1</v>
      </c>
      <c r="M262">
        <v>11557.9</v>
      </c>
      <c r="N262">
        <v>7903.46</v>
      </c>
      <c r="O262">
        <v>0</v>
      </c>
      <c r="P262">
        <v>2576.13</v>
      </c>
      <c r="Q262">
        <v>425.75200000000001</v>
      </c>
      <c r="R262">
        <v>0</v>
      </c>
    </row>
    <row r="263" spans="1:18" x14ac:dyDescent="0.2">
      <c r="A263">
        <v>257</v>
      </c>
      <c r="B263" t="s">
        <v>201</v>
      </c>
      <c r="C263">
        <v>2016</v>
      </c>
      <c r="D263">
        <v>0</v>
      </c>
      <c r="E263">
        <v>1855.25</v>
      </c>
      <c r="F263">
        <v>79385.100000000006</v>
      </c>
      <c r="G263" s="24">
        <v>1394420</v>
      </c>
      <c r="H263">
        <v>169817</v>
      </c>
      <c r="I263">
        <v>178665</v>
      </c>
      <c r="J263">
        <v>191822</v>
      </c>
      <c r="K263">
        <v>203419</v>
      </c>
      <c r="L263">
        <v>31380.400000000001</v>
      </c>
      <c r="M263">
        <v>10915.3</v>
      </c>
      <c r="N263">
        <v>5814.91</v>
      </c>
      <c r="O263">
        <v>567.67600000000004</v>
      </c>
      <c r="P263">
        <v>0</v>
      </c>
      <c r="Q263">
        <v>1570.63</v>
      </c>
      <c r="R263">
        <v>378.45100000000002</v>
      </c>
    </row>
    <row r="264" spans="1:18" x14ac:dyDescent="0.2">
      <c r="A264">
        <v>258</v>
      </c>
      <c r="B264" t="s">
        <v>201</v>
      </c>
      <c r="C264">
        <v>2016</v>
      </c>
      <c r="D264">
        <v>0</v>
      </c>
      <c r="E264">
        <v>1086.7</v>
      </c>
      <c r="F264">
        <v>105916</v>
      </c>
      <c r="G264" s="24">
        <v>1362270</v>
      </c>
      <c r="H264">
        <v>159678</v>
      </c>
      <c r="I264">
        <v>185011</v>
      </c>
      <c r="J264">
        <v>194440</v>
      </c>
      <c r="K264">
        <v>227583</v>
      </c>
      <c r="L264">
        <v>28692.7</v>
      </c>
      <c r="M264">
        <v>4511.29</v>
      </c>
      <c r="N264">
        <v>7199.71</v>
      </c>
      <c r="O264">
        <v>0</v>
      </c>
      <c r="P264">
        <v>1867.5</v>
      </c>
      <c r="Q264">
        <v>371.06299999999999</v>
      </c>
      <c r="R264">
        <v>709.56200000000001</v>
      </c>
    </row>
    <row r="265" spans="1:18" x14ac:dyDescent="0.2">
      <c r="A265">
        <v>259</v>
      </c>
      <c r="B265" t="s">
        <v>201</v>
      </c>
      <c r="C265">
        <v>2016</v>
      </c>
      <c r="D265">
        <v>0</v>
      </c>
      <c r="E265">
        <v>0</v>
      </c>
      <c r="F265">
        <v>87205.9</v>
      </c>
      <c r="G265" s="24">
        <v>1392610</v>
      </c>
      <c r="H265">
        <v>141617</v>
      </c>
      <c r="I265">
        <v>191210</v>
      </c>
      <c r="J265">
        <v>177933</v>
      </c>
      <c r="K265">
        <v>220344</v>
      </c>
      <c r="L265">
        <v>28219.4</v>
      </c>
      <c r="M265">
        <v>19617.900000000001</v>
      </c>
      <c r="N265">
        <v>12918.5</v>
      </c>
      <c r="O265">
        <v>0</v>
      </c>
      <c r="P265">
        <v>718.25</v>
      </c>
      <c r="Q265">
        <v>0</v>
      </c>
      <c r="R265">
        <v>646.44500000000005</v>
      </c>
    </row>
    <row r="266" spans="1:18" x14ac:dyDescent="0.2">
      <c r="A266">
        <v>260</v>
      </c>
      <c r="B266" t="s">
        <v>201</v>
      </c>
      <c r="C266">
        <v>2016</v>
      </c>
      <c r="D266">
        <v>0</v>
      </c>
      <c r="E266">
        <v>0</v>
      </c>
      <c r="F266">
        <v>89983.4</v>
      </c>
      <c r="G266" s="24">
        <v>1405520</v>
      </c>
      <c r="H266">
        <v>130986</v>
      </c>
      <c r="I266">
        <v>159147</v>
      </c>
      <c r="J266">
        <v>183223</v>
      </c>
      <c r="K266">
        <v>233147</v>
      </c>
      <c r="L266">
        <v>36725.199999999997</v>
      </c>
      <c r="M266">
        <v>13863.2</v>
      </c>
      <c r="N266">
        <v>4231.05</v>
      </c>
      <c r="O266">
        <v>788.971</v>
      </c>
      <c r="P266">
        <v>2023.88</v>
      </c>
      <c r="Q266">
        <v>1694.26</v>
      </c>
      <c r="R266">
        <v>2751.63</v>
      </c>
    </row>
    <row r="267" spans="1:18" x14ac:dyDescent="0.2">
      <c r="A267">
        <v>261</v>
      </c>
      <c r="B267" t="s">
        <v>201</v>
      </c>
      <c r="C267">
        <v>2016</v>
      </c>
      <c r="D267">
        <v>0</v>
      </c>
      <c r="E267">
        <v>0</v>
      </c>
      <c r="F267">
        <v>81636</v>
      </c>
      <c r="G267" s="24">
        <v>1404370</v>
      </c>
      <c r="H267">
        <v>163979</v>
      </c>
      <c r="I267">
        <v>160205</v>
      </c>
      <c r="J267">
        <v>178422</v>
      </c>
      <c r="K267">
        <v>233174</v>
      </c>
      <c r="L267">
        <v>37526.400000000001</v>
      </c>
      <c r="M267">
        <v>14484.2</v>
      </c>
      <c r="N267">
        <v>6666.26</v>
      </c>
      <c r="O267">
        <v>0</v>
      </c>
      <c r="P267">
        <v>789.34</v>
      </c>
      <c r="Q267">
        <v>664.803</v>
      </c>
      <c r="R267">
        <v>313.68299999999999</v>
      </c>
    </row>
    <row r="268" spans="1:18" x14ac:dyDescent="0.2">
      <c r="A268">
        <v>262</v>
      </c>
      <c r="B268" t="s">
        <v>201</v>
      </c>
      <c r="C268">
        <v>2016</v>
      </c>
      <c r="D268">
        <v>0</v>
      </c>
      <c r="E268">
        <v>1492.26</v>
      </c>
      <c r="F268">
        <v>123184</v>
      </c>
      <c r="G268" s="24">
        <v>1374550</v>
      </c>
      <c r="H268">
        <v>140425</v>
      </c>
      <c r="I268">
        <v>169316</v>
      </c>
      <c r="J268">
        <v>176913</v>
      </c>
      <c r="K268">
        <v>225151</v>
      </c>
      <c r="L268">
        <v>39028.199999999997</v>
      </c>
      <c r="M268">
        <v>10660.3</v>
      </c>
      <c r="N268">
        <v>9920.2900000000009</v>
      </c>
      <c r="O268">
        <v>0</v>
      </c>
      <c r="P268">
        <v>978.21900000000005</v>
      </c>
      <c r="Q268">
        <v>782.59199999999998</v>
      </c>
      <c r="R268">
        <v>1564.08</v>
      </c>
    </row>
    <row r="269" spans="1:18" x14ac:dyDescent="0.2">
      <c r="A269">
        <v>263</v>
      </c>
      <c r="B269" t="s">
        <v>201</v>
      </c>
      <c r="C269">
        <v>2016</v>
      </c>
      <c r="D269">
        <v>0</v>
      </c>
      <c r="E269">
        <v>0</v>
      </c>
      <c r="F269">
        <v>107642</v>
      </c>
      <c r="G269" s="24">
        <v>1369550</v>
      </c>
      <c r="H269">
        <v>168884</v>
      </c>
      <c r="I269">
        <v>162904</v>
      </c>
      <c r="J269">
        <v>185207</v>
      </c>
      <c r="K269">
        <v>227490</v>
      </c>
      <c r="L269">
        <v>36915.300000000003</v>
      </c>
      <c r="M269">
        <v>12194.8</v>
      </c>
      <c r="N269">
        <v>2928.12</v>
      </c>
      <c r="O269">
        <v>0</v>
      </c>
      <c r="P269">
        <v>1758.77</v>
      </c>
      <c r="Q269">
        <v>1290.44</v>
      </c>
      <c r="R269">
        <v>84.568700000000007</v>
      </c>
    </row>
    <row r="270" spans="1:18" x14ac:dyDescent="0.2">
      <c r="A270">
        <v>264</v>
      </c>
      <c r="B270" t="s">
        <v>201</v>
      </c>
      <c r="C270">
        <v>2016</v>
      </c>
      <c r="D270">
        <v>0</v>
      </c>
      <c r="E270">
        <v>626.70899999999995</v>
      </c>
      <c r="F270">
        <v>107161</v>
      </c>
      <c r="G270" s="24">
        <v>1356140</v>
      </c>
      <c r="H270">
        <v>172994</v>
      </c>
      <c r="I270">
        <v>197400</v>
      </c>
      <c r="J270">
        <v>161634</v>
      </c>
      <c r="K270">
        <v>205086</v>
      </c>
      <c r="L270">
        <v>44287.1</v>
      </c>
      <c r="M270">
        <v>11068.9</v>
      </c>
      <c r="N270">
        <v>6396.74</v>
      </c>
      <c r="O270">
        <v>1134.6600000000001</v>
      </c>
      <c r="P270">
        <v>2626.95</v>
      </c>
      <c r="Q270">
        <v>1299.92</v>
      </c>
      <c r="R270">
        <v>885.16700000000003</v>
      </c>
    </row>
    <row r="271" spans="1:18" x14ac:dyDescent="0.2">
      <c r="A271">
        <v>265</v>
      </c>
      <c r="B271" t="s">
        <v>201</v>
      </c>
      <c r="C271">
        <v>2016</v>
      </c>
      <c r="D271">
        <v>0</v>
      </c>
      <c r="E271">
        <v>0</v>
      </c>
      <c r="F271">
        <v>84310.2</v>
      </c>
      <c r="G271" s="24">
        <v>1408130</v>
      </c>
      <c r="H271">
        <v>151737</v>
      </c>
      <c r="I271">
        <v>189520</v>
      </c>
      <c r="J271">
        <v>172769</v>
      </c>
      <c r="K271">
        <v>218844</v>
      </c>
      <c r="L271">
        <v>30456.2</v>
      </c>
      <c r="M271">
        <v>10369.200000000001</v>
      </c>
      <c r="N271">
        <v>6698.48</v>
      </c>
      <c r="O271">
        <v>0</v>
      </c>
      <c r="P271">
        <v>2550.2199999999998</v>
      </c>
      <c r="Q271">
        <v>147.16399999999999</v>
      </c>
      <c r="R271">
        <v>64.028999999999996</v>
      </c>
    </row>
    <row r="272" spans="1:18" x14ac:dyDescent="0.2">
      <c r="A272">
        <v>266</v>
      </c>
      <c r="B272" t="s">
        <v>201</v>
      </c>
      <c r="C272">
        <v>2016</v>
      </c>
      <c r="D272">
        <v>0</v>
      </c>
      <c r="E272">
        <v>0</v>
      </c>
      <c r="F272">
        <v>71278.2</v>
      </c>
      <c r="G272" s="24">
        <v>1391200</v>
      </c>
      <c r="H272">
        <v>155027</v>
      </c>
      <c r="I272">
        <v>175355</v>
      </c>
      <c r="J272">
        <v>184813</v>
      </c>
      <c r="K272">
        <v>242002</v>
      </c>
      <c r="L272">
        <v>32509.599999999999</v>
      </c>
      <c r="M272">
        <v>9325.77</v>
      </c>
      <c r="N272">
        <v>4051.63</v>
      </c>
      <c r="O272">
        <v>0</v>
      </c>
      <c r="P272">
        <v>0</v>
      </c>
      <c r="Q272">
        <v>1381.57</v>
      </c>
      <c r="R272">
        <v>30.584499999999998</v>
      </c>
    </row>
    <row r="273" spans="1:18" x14ac:dyDescent="0.2">
      <c r="A273">
        <v>267</v>
      </c>
      <c r="B273" t="s">
        <v>201</v>
      </c>
      <c r="C273">
        <v>2016</v>
      </c>
      <c r="D273">
        <v>0</v>
      </c>
      <c r="E273">
        <v>559.09500000000003</v>
      </c>
      <c r="F273">
        <v>104039</v>
      </c>
      <c r="G273" s="24">
        <v>1373970</v>
      </c>
      <c r="H273">
        <v>140646</v>
      </c>
      <c r="I273">
        <v>205604</v>
      </c>
      <c r="J273">
        <v>187113</v>
      </c>
      <c r="K273">
        <v>203615</v>
      </c>
      <c r="L273">
        <v>30816.5</v>
      </c>
      <c r="M273">
        <v>11300.2</v>
      </c>
      <c r="N273">
        <v>12923</v>
      </c>
      <c r="O273">
        <v>0</v>
      </c>
      <c r="P273">
        <v>2058.0700000000002</v>
      </c>
      <c r="Q273">
        <v>1680.42</v>
      </c>
      <c r="R273">
        <v>403.64800000000002</v>
      </c>
    </row>
    <row r="274" spans="1:18" x14ac:dyDescent="0.2">
      <c r="A274">
        <v>268</v>
      </c>
      <c r="B274" t="s">
        <v>201</v>
      </c>
      <c r="C274">
        <v>2016</v>
      </c>
      <c r="D274">
        <v>0</v>
      </c>
      <c r="E274">
        <v>1166.82</v>
      </c>
      <c r="F274">
        <v>99042.3</v>
      </c>
      <c r="G274" s="24">
        <v>1397990</v>
      </c>
      <c r="H274">
        <v>139552</v>
      </c>
      <c r="I274">
        <v>186211</v>
      </c>
      <c r="J274">
        <v>167647</v>
      </c>
      <c r="K274">
        <v>228863</v>
      </c>
      <c r="L274">
        <v>25595.8</v>
      </c>
      <c r="M274">
        <v>13455</v>
      </c>
      <c r="N274">
        <v>8015.27</v>
      </c>
      <c r="O274">
        <v>1216.97</v>
      </c>
      <c r="P274">
        <v>726.62</v>
      </c>
      <c r="Q274">
        <v>115.276</v>
      </c>
      <c r="R274">
        <v>3522.29</v>
      </c>
    </row>
    <row r="275" spans="1:18" x14ac:dyDescent="0.2">
      <c r="A275">
        <v>269</v>
      </c>
      <c r="B275" t="s">
        <v>201</v>
      </c>
      <c r="C275">
        <v>2016</v>
      </c>
      <c r="D275">
        <v>0</v>
      </c>
      <c r="E275">
        <v>613.697</v>
      </c>
      <c r="F275">
        <v>79857.600000000006</v>
      </c>
      <c r="G275" s="24">
        <v>1400920</v>
      </c>
      <c r="H275">
        <v>183140</v>
      </c>
      <c r="I275">
        <v>170092</v>
      </c>
      <c r="J275">
        <v>178294</v>
      </c>
      <c r="K275">
        <v>217727</v>
      </c>
      <c r="L275">
        <v>23844</v>
      </c>
      <c r="M275">
        <v>18006.900000000001</v>
      </c>
      <c r="N275">
        <v>3512.45</v>
      </c>
      <c r="O275">
        <v>1596.63</v>
      </c>
      <c r="P275">
        <v>2781.38</v>
      </c>
      <c r="Q275">
        <v>1107.19</v>
      </c>
      <c r="R275">
        <v>0</v>
      </c>
    </row>
    <row r="276" spans="1:18" x14ac:dyDescent="0.2">
      <c r="A276">
        <v>270</v>
      </c>
      <c r="B276" t="s">
        <v>201</v>
      </c>
      <c r="C276">
        <v>2016</v>
      </c>
      <c r="D276">
        <v>0</v>
      </c>
      <c r="E276">
        <v>1267.8</v>
      </c>
      <c r="F276">
        <v>80500.800000000003</v>
      </c>
      <c r="G276" s="24">
        <v>1411890</v>
      </c>
      <c r="H276">
        <v>150652</v>
      </c>
      <c r="I276">
        <v>195633</v>
      </c>
      <c r="J276">
        <v>141898</v>
      </c>
      <c r="K276">
        <v>230177</v>
      </c>
      <c r="L276">
        <v>37114.400000000001</v>
      </c>
      <c r="M276">
        <v>9327.7900000000009</v>
      </c>
      <c r="N276">
        <v>10448</v>
      </c>
      <c r="O276">
        <v>880.52</v>
      </c>
      <c r="P276">
        <v>0</v>
      </c>
      <c r="Q276">
        <v>1281.04</v>
      </c>
      <c r="R276">
        <v>1575.52</v>
      </c>
    </row>
    <row r="277" spans="1:18" x14ac:dyDescent="0.2">
      <c r="A277">
        <v>271</v>
      </c>
      <c r="B277" t="s">
        <v>201</v>
      </c>
      <c r="C277">
        <v>2016</v>
      </c>
      <c r="D277">
        <v>0</v>
      </c>
      <c r="E277">
        <v>0</v>
      </c>
      <c r="F277">
        <v>103152</v>
      </c>
      <c r="G277" s="24">
        <v>1367260</v>
      </c>
      <c r="H277">
        <v>145736</v>
      </c>
      <c r="I277">
        <v>216505</v>
      </c>
      <c r="J277">
        <v>177785</v>
      </c>
      <c r="K277">
        <v>208166</v>
      </c>
      <c r="L277">
        <v>22430.1</v>
      </c>
      <c r="M277">
        <v>13315.3</v>
      </c>
      <c r="N277">
        <v>10158.5</v>
      </c>
      <c r="O277">
        <v>0</v>
      </c>
      <c r="P277">
        <v>2864.58</v>
      </c>
      <c r="Q277">
        <v>2836.19</v>
      </c>
      <c r="R277">
        <v>32.273499999999999</v>
      </c>
    </row>
    <row r="278" spans="1:18" x14ac:dyDescent="0.2">
      <c r="A278">
        <v>272</v>
      </c>
      <c r="B278" t="s">
        <v>201</v>
      </c>
      <c r="C278">
        <v>2016</v>
      </c>
      <c r="D278">
        <v>0</v>
      </c>
      <c r="E278">
        <v>483.47</v>
      </c>
      <c r="F278">
        <v>92621.2</v>
      </c>
      <c r="G278" s="24">
        <v>1390210</v>
      </c>
      <c r="H278">
        <v>142028</v>
      </c>
      <c r="I278">
        <v>185332</v>
      </c>
      <c r="J278">
        <v>186806</v>
      </c>
      <c r="K278">
        <v>212405</v>
      </c>
      <c r="L278">
        <v>39438.5</v>
      </c>
      <c r="M278">
        <v>14462</v>
      </c>
      <c r="N278">
        <v>8500.18</v>
      </c>
      <c r="O278">
        <v>523.80600000000004</v>
      </c>
      <c r="P278">
        <v>2054.3200000000002</v>
      </c>
      <c r="Q278">
        <v>1022.57</v>
      </c>
      <c r="R278">
        <v>1047.6099999999999</v>
      </c>
    </row>
    <row r="279" spans="1:18" x14ac:dyDescent="0.2">
      <c r="A279">
        <v>273</v>
      </c>
      <c r="B279" t="s">
        <v>201</v>
      </c>
      <c r="C279">
        <v>2016</v>
      </c>
      <c r="D279">
        <v>0</v>
      </c>
      <c r="E279">
        <v>876.12</v>
      </c>
      <c r="F279">
        <v>89793.1</v>
      </c>
      <c r="G279" s="24">
        <v>1403960</v>
      </c>
      <c r="H279">
        <v>176991</v>
      </c>
      <c r="I279">
        <v>155383</v>
      </c>
      <c r="J279">
        <v>153418</v>
      </c>
      <c r="K279">
        <v>237445</v>
      </c>
      <c r="L279">
        <v>44791</v>
      </c>
      <c r="M279">
        <v>6192.17</v>
      </c>
      <c r="N279">
        <v>9807.98</v>
      </c>
      <c r="O279">
        <v>0</v>
      </c>
      <c r="P279">
        <v>936.43100000000004</v>
      </c>
      <c r="Q279">
        <v>2220.98</v>
      </c>
      <c r="R279">
        <v>260.26600000000002</v>
      </c>
    </row>
    <row r="280" spans="1:18" x14ac:dyDescent="0.2">
      <c r="A280">
        <v>274</v>
      </c>
      <c r="B280" t="s">
        <v>201</v>
      </c>
      <c r="C280">
        <v>2016</v>
      </c>
      <c r="D280">
        <v>0</v>
      </c>
      <c r="E280">
        <v>0</v>
      </c>
      <c r="F280">
        <v>85385.600000000006</v>
      </c>
      <c r="G280" s="24">
        <v>1398740</v>
      </c>
      <c r="H280">
        <v>152765</v>
      </c>
      <c r="I280">
        <v>175176</v>
      </c>
      <c r="J280">
        <v>174026</v>
      </c>
      <c r="K280">
        <v>233700</v>
      </c>
      <c r="L280">
        <v>27462.2</v>
      </c>
      <c r="M280">
        <v>14342.1</v>
      </c>
      <c r="N280">
        <v>12661.4</v>
      </c>
      <c r="O280">
        <v>0</v>
      </c>
      <c r="P280">
        <v>840.45799999999997</v>
      </c>
      <c r="Q280">
        <v>2340.4699999999998</v>
      </c>
      <c r="R280">
        <v>0</v>
      </c>
    </row>
    <row r="281" spans="1:18" x14ac:dyDescent="0.2">
      <c r="A281">
        <v>275</v>
      </c>
      <c r="B281" t="s">
        <v>201</v>
      </c>
      <c r="C281">
        <v>2016</v>
      </c>
      <c r="D281">
        <v>0</v>
      </c>
      <c r="E281">
        <v>0</v>
      </c>
      <c r="F281">
        <v>105041</v>
      </c>
      <c r="G281" s="24">
        <v>1397730</v>
      </c>
      <c r="H281">
        <v>155344</v>
      </c>
      <c r="I281">
        <v>152098</v>
      </c>
      <c r="J281">
        <v>170501</v>
      </c>
      <c r="K281">
        <v>230158</v>
      </c>
      <c r="L281">
        <v>38457.800000000003</v>
      </c>
      <c r="M281">
        <v>13097.9</v>
      </c>
      <c r="N281">
        <v>8870.75</v>
      </c>
      <c r="O281">
        <v>0</v>
      </c>
      <c r="P281">
        <v>814.46500000000003</v>
      </c>
      <c r="Q281">
        <v>1842.55</v>
      </c>
      <c r="R281">
        <v>0</v>
      </c>
    </row>
    <row r="282" spans="1:18" x14ac:dyDescent="0.2">
      <c r="A282">
        <v>276</v>
      </c>
      <c r="B282" t="s">
        <v>201</v>
      </c>
      <c r="C282">
        <v>2016</v>
      </c>
      <c r="D282">
        <v>0</v>
      </c>
      <c r="E282">
        <v>1834.12</v>
      </c>
      <c r="F282">
        <v>91250.8</v>
      </c>
      <c r="G282" s="24">
        <v>1383140</v>
      </c>
      <c r="H282">
        <v>156669</v>
      </c>
      <c r="I282">
        <v>161128</v>
      </c>
      <c r="J282">
        <v>180083</v>
      </c>
      <c r="K282">
        <v>223192</v>
      </c>
      <c r="L282">
        <v>42384.3</v>
      </c>
      <c r="M282">
        <v>14435.3</v>
      </c>
      <c r="N282">
        <v>11297.1</v>
      </c>
      <c r="O282">
        <v>1005.68</v>
      </c>
      <c r="P282">
        <v>3088.65</v>
      </c>
      <c r="Q282">
        <v>1003.03</v>
      </c>
      <c r="R282">
        <v>682.57899999999995</v>
      </c>
    </row>
    <row r="283" spans="1:18" x14ac:dyDescent="0.2">
      <c r="A283">
        <v>277</v>
      </c>
      <c r="B283" t="s">
        <v>201</v>
      </c>
      <c r="C283">
        <v>2016</v>
      </c>
      <c r="D283">
        <v>0</v>
      </c>
      <c r="E283">
        <v>0</v>
      </c>
      <c r="F283">
        <v>115154</v>
      </c>
      <c r="G283" s="24">
        <v>1336720</v>
      </c>
      <c r="H283">
        <v>185544</v>
      </c>
      <c r="I283">
        <v>189628</v>
      </c>
      <c r="J283">
        <v>182260</v>
      </c>
      <c r="K283">
        <v>224748</v>
      </c>
      <c r="L283">
        <v>28404.9</v>
      </c>
      <c r="M283">
        <v>10005.799999999999</v>
      </c>
      <c r="N283">
        <v>1923.62</v>
      </c>
      <c r="O283">
        <v>1293.6300000000001</v>
      </c>
      <c r="P283">
        <v>0</v>
      </c>
      <c r="Q283">
        <v>844.31399999999996</v>
      </c>
      <c r="R283">
        <v>0</v>
      </c>
    </row>
    <row r="284" spans="1:18" x14ac:dyDescent="0.2">
      <c r="A284">
        <v>278</v>
      </c>
      <c r="B284" t="s">
        <v>201</v>
      </c>
      <c r="C284">
        <v>2016</v>
      </c>
      <c r="D284">
        <v>0</v>
      </c>
      <c r="E284">
        <v>0</v>
      </c>
      <c r="F284">
        <v>94621.1</v>
      </c>
      <c r="G284" s="24">
        <v>1375570</v>
      </c>
      <c r="H284">
        <v>161719</v>
      </c>
      <c r="I284">
        <v>196041</v>
      </c>
      <c r="J284">
        <v>177437</v>
      </c>
      <c r="K284">
        <v>221968</v>
      </c>
      <c r="L284">
        <v>28791.9</v>
      </c>
      <c r="M284">
        <v>10312.700000000001</v>
      </c>
      <c r="N284">
        <v>7152.05</v>
      </c>
      <c r="O284">
        <v>1477.49</v>
      </c>
      <c r="P284">
        <v>2795.96</v>
      </c>
      <c r="Q284">
        <v>0</v>
      </c>
      <c r="R284">
        <v>1535.55</v>
      </c>
    </row>
    <row r="285" spans="1:18" x14ac:dyDescent="0.2">
      <c r="A285">
        <v>279</v>
      </c>
      <c r="B285" t="s">
        <v>201</v>
      </c>
      <c r="C285">
        <v>2016</v>
      </c>
      <c r="D285">
        <v>0</v>
      </c>
      <c r="E285">
        <v>0</v>
      </c>
      <c r="F285">
        <v>117534</v>
      </c>
      <c r="G285" s="24">
        <v>1385800</v>
      </c>
      <c r="H285">
        <v>131893</v>
      </c>
      <c r="I285">
        <v>174280</v>
      </c>
      <c r="J285">
        <v>170448</v>
      </c>
      <c r="K285">
        <v>224918</v>
      </c>
      <c r="L285">
        <v>39350</v>
      </c>
      <c r="M285">
        <v>18828.7</v>
      </c>
      <c r="N285">
        <v>7128.34</v>
      </c>
      <c r="O285">
        <v>0</v>
      </c>
      <c r="P285">
        <v>2816.16</v>
      </c>
      <c r="Q285">
        <v>1766.91</v>
      </c>
      <c r="R285">
        <v>1011.5</v>
      </c>
    </row>
    <row r="286" spans="1:18" x14ac:dyDescent="0.2">
      <c r="A286">
        <v>280</v>
      </c>
      <c r="B286" t="s">
        <v>201</v>
      </c>
      <c r="C286">
        <v>2016</v>
      </c>
      <c r="D286">
        <v>0</v>
      </c>
      <c r="E286">
        <v>2242.3000000000002</v>
      </c>
      <c r="F286">
        <v>93760.5</v>
      </c>
      <c r="G286" s="24">
        <v>1348410</v>
      </c>
      <c r="H286">
        <v>189895</v>
      </c>
      <c r="I286">
        <v>185679</v>
      </c>
      <c r="J286">
        <v>189683</v>
      </c>
      <c r="K286">
        <v>193224</v>
      </c>
      <c r="L286">
        <v>38282.300000000003</v>
      </c>
      <c r="M286">
        <v>22449.200000000001</v>
      </c>
      <c r="N286">
        <v>8047.11</v>
      </c>
      <c r="O286">
        <v>813.79</v>
      </c>
      <c r="P286">
        <v>2855.18</v>
      </c>
      <c r="Q286">
        <v>1061.76</v>
      </c>
      <c r="R286">
        <v>325.51600000000002</v>
      </c>
    </row>
    <row r="287" spans="1:18" x14ac:dyDescent="0.2">
      <c r="A287">
        <v>281</v>
      </c>
      <c r="B287" t="s">
        <v>201</v>
      </c>
      <c r="C287">
        <v>2016</v>
      </c>
      <c r="D287">
        <v>0</v>
      </c>
      <c r="E287">
        <v>0</v>
      </c>
      <c r="F287">
        <v>80136.800000000003</v>
      </c>
      <c r="G287" s="24">
        <v>1407970</v>
      </c>
      <c r="H287">
        <v>163865</v>
      </c>
      <c r="I287">
        <v>189872</v>
      </c>
      <c r="J287">
        <v>165822</v>
      </c>
      <c r="K287">
        <v>217829</v>
      </c>
      <c r="L287">
        <v>35630.9</v>
      </c>
      <c r="M287">
        <v>12224.3</v>
      </c>
      <c r="N287">
        <v>3150.47</v>
      </c>
      <c r="O287">
        <v>1125.23</v>
      </c>
      <c r="P287">
        <v>1804.22</v>
      </c>
      <c r="Q287">
        <v>1024.06</v>
      </c>
      <c r="R287">
        <v>405.84899999999999</v>
      </c>
    </row>
    <row r="288" spans="1:18" x14ac:dyDescent="0.2">
      <c r="A288">
        <v>282</v>
      </c>
      <c r="B288" t="s">
        <v>201</v>
      </c>
      <c r="C288">
        <v>2016</v>
      </c>
      <c r="D288">
        <v>0</v>
      </c>
      <c r="E288">
        <v>0</v>
      </c>
      <c r="F288">
        <v>96770.9</v>
      </c>
      <c r="G288" s="24">
        <v>1411790</v>
      </c>
      <c r="H288">
        <v>148943</v>
      </c>
      <c r="I288">
        <v>176728</v>
      </c>
      <c r="J288">
        <v>159649</v>
      </c>
      <c r="K288">
        <v>233723</v>
      </c>
      <c r="L288">
        <v>22980.5</v>
      </c>
      <c r="M288">
        <v>18321.599999999999</v>
      </c>
      <c r="N288">
        <v>4093.19</v>
      </c>
      <c r="O288">
        <v>0</v>
      </c>
      <c r="P288">
        <v>0</v>
      </c>
      <c r="Q288">
        <v>590.51599999999996</v>
      </c>
      <c r="R288">
        <v>3484.87</v>
      </c>
    </row>
    <row r="289" spans="1:18" x14ac:dyDescent="0.2">
      <c r="A289">
        <v>283</v>
      </c>
      <c r="B289" t="s">
        <v>201</v>
      </c>
      <c r="C289">
        <v>2016</v>
      </c>
      <c r="D289">
        <v>0</v>
      </c>
      <c r="E289">
        <v>0</v>
      </c>
      <c r="F289">
        <v>89742.2</v>
      </c>
      <c r="G289" s="24">
        <v>1405240</v>
      </c>
      <c r="H289">
        <v>145891</v>
      </c>
      <c r="I289">
        <v>173932</v>
      </c>
      <c r="J289">
        <v>170417</v>
      </c>
      <c r="K289">
        <v>214912</v>
      </c>
      <c r="L289">
        <v>34900.199999999997</v>
      </c>
      <c r="M289">
        <v>16554.3</v>
      </c>
      <c r="N289">
        <v>7336.96</v>
      </c>
      <c r="O289">
        <v>513.702</v>
      </c>
      <c r="P289">
        <v>1868.2</v>
      </c>
      <c r="Q289">
        <v>1856.52</v>
      </c>
      <c r="R289">
        <v>3262.4</v>
      </c>
    </row>
    <row r="290" spans="1:18" x14ac:dyDescent="0.2">
      <c r="A290">
        <v>284</v>
      </c>
      <c r="B290" t="s">
        <v>201</v>
      </c>
      <c r="C290">
        <v>2016</v>
      </c>
      <c r="D290">
        <v>0</v>
      </c>
      <c r="E290">
        <v>0</v>
      </c>
      <c r="F290">
        <v>95947.4</v>
      </c>
      <c r="G290" s="24">
        <v>1395270</v>
      </c>
      <c r="H290">
        <v>145866</v>
      </c>
      <c r="I290">
        <v>179297</v>
      </c>
      <c r="J290">
        <v>181054</v>
      </c>
      <c r="K290">
        <v>214257</v>
      </c>
      <c r="L290">
        <v>33373.699999999997</v>
      </c>
      <c r="M290">
        <v>13889.9</v>
      </c>
      <c r="N290">
        <v>8736.7199999999993</v>
      </c>
      <c r="O290">
        <v>0</v>
      </c>
      <c r="P290">
        <v>0</v>
      </c>
      <c r="Q290">
        <v>505.58300000000003</v>
      </c>
      <c r="R290">
        <v>22.947500000000002</v>
      </c>
    </row>
    <row r="291" spans="1:18" x14ac:dyDescent="0.2">
      <c r="A291">
        <v>285</v>
      </c>
      <c r="B291" t="s">
        <v>201</v>
      </c>
      <c r="C291">
        <v>2016</v>
      </c>
      <c r="D291">
        <v>0</v>
      </c>
      <c r="E291">
        <v>1882.24</v>
      </c>
      <c r="F291">
        <v>84843.1</v>
      </c>
      <c r="G291" s="24">
        <v>1385220</v>
      </c>
      <c r="H291">
        <v>162903</v>
      </c>
      <c r="I291">
        <v>193878</v>
      </c>
      <c r="J291">
        <v>174242</v>
      </c>
      <c r="K291">
        <v>208779</v>
      </c>
      <c r="L291">
        <v>36140.5</v>
      </c>
      <c r="M291">
        <v>16655.3</v>
      </c>
      <c r="N291">
        <v>3023.91</v>
      </c>
      <c r="O291">
        <v>603.20799999999997</v>
      </c>
      <c r="P291">
        <v>769.10599999999999</v>
      </c>
      <c r="Q291">
        <v>684.85699999999997</v>
      </c>
      <c r="R291">
        <v>1256.78</v>
      </c>
    </row>
    <row r="292" spans="1:18" x14ac:dyDescent="0.2">
      <c r="A292">
        <v>286</v>
      </c>
      <c r="B292" t="s">
        <v>201</v>
      </c>
      <c r="C292">
        <v>2016</v>
      </c>
      <c r="D292">
        <v>0</v>
      </c>
      <c r="E292">
        <v>909.41700000000003</v>
      </c>
      <c r="F292">
        <v>108861</v>
      </c>
      <c r="G292" s="24">
        <v>1381180</v>
      </c>
      <c r="H292">
        <v>157684</v>
      </c>
      <c r="I292">
        <v>177854</v>
      </c>
      <c r="J292">
        <v>157538</v>
      </c>
      <c r="K292">
        <v>240695</v>
      </c>
      <c r="L292">
        <v>31099.1</v>
      </c>
      <c r="M292">
        <v>10695.6</v>
      </c>
      <c r="N292">
        <v>5938.41</v>
      </c>
      <c r="O292">
        <v>0</v>
      </c>
      <c r="P292">
        <v>2655.54</v>
      </c>
      <c r="Q292">
        <v>0</v>
      </c>
      <c r="R292">
        <v>139.654</v>
      </c>
    </row>
    <row r="293" spans="1:18" x14ac:dyDescent="0.2">
      <c r="A293">
        <v>287</v>
      </c>
      <c r="B293" t="s">
        <v>201</v>
      </c>
      <c r="C293">
        <v>2016</v>
      </c>
      <c r="D293">
        <v>0</v>
      </c>
      <c r="E293">
        <v>0</v>
      </c>
      <c r="F293">
        <v>86745.8</v>
      </c>
      <c r="G293" s="24">
        <v>1403650</v>
      </c>
      <c r="H293">
        <v>155188</v>
      </c>
      <c r="I293">
        <v>187155</v>
      </c>
      <c r="J293">
        <v>176508</v>
      </c>
      <c r="K293">
        <v>196118</v>
      </c>
      <c r="L293">
        <v>35887.199999999997</v>
      </c>
      <c r="M293">
        <v>14528.9</v>
      </c>
      <c r="N293">
        <v>13787.8</v>
      </c>
      <c r="O293">
        <v>0</v>
      </c>
      <c r="P293">
        <v>0</v>
      </c>
      <c r="Q293">
        <v>834.34699999999998</v>
      </c>
      <c r="R293">
        <v>661.61300000000006</v>
      </c>
    </row>
    <row r="294" spans="1:18" x14ac:dyDescent="0.2">
      <c r="A294">
        <v>288</v>
      </c>
      <c r="B294" t="s">
        <v>201</v>
      </c>
      <c r="C294">
        <v>2016</v>
      </c>
      <c r="D294">
        <v>0</v>
      </c>
      <c r="E294">
        <v>0</v>
      </c>
      <c r="F294">
        <v>110838</v>
      </c>
      <c r="G294" s="24">
        <v>1387970</v>
      </c>
      <c r="H294">
        <v>125864</v>
      </c>
      <c r="I294">
        <v>185530</v>
      </c>
      <c r="J294">
        <v>183807</v>
      </c>
      <c r="K294">
        <v>210536</v>
      </c>
      <c r="L294">
        <v>39201.4</v>
      </c>
      <c r="M294">
        <v>14214</v>
      </c>
      <c r="N294">
        <v>14809.5</v>
      </c>
      <c r="O294">
        <v>0</v>
      </c>
      <c r="P294">
        <v>0</v>
      </c>
      <c r="Q294">
        <v>164.928</v>
      </c>
      <c r="R294">
        <v>342.601</v>
      </c>
    </row>
    <row r="295" spans="1:18" x14ac:dyDescent="0.2">
      <c r="A295">
        <v>289</v>
      </c>
      <c r="B295" t="s">
        <v>201</v>
      </c>
      <c r="C295">
        <v>2016</v>
      </c>
      <c r="D295">
        <v>0</v>
      </c>
      <c r="E295">
        <v>284.76900000000001</v>
      </c>
      <c r="F295">
        <v>108840</v>
      </c>
      <c r="G295" s="24">
        <v>1398330</v>
      </c>
      <c r="H295">
        <v>151558</v>
      </c>
      <c r="I295">
        <v>179830</v>
      </c>
      <c r="J295">
        <v>181344</v>
      </c>
      <c r="K295">
        <v>205818</v>
      </c>
      <c r="L295">
        <v>30065.8</v>
      </c>
      <c r="M295">
        <v>5960.9</v>
      </c>
      <c r="N295">
        <v>14229.9</v>
      </c>
      <c r="O295">
        <v>1699.93</v>
      </c>
      <c r="P295">
        <v>840.74</v>
      </c>
      <c r="Q295">
        <v>1281.48</v>
      </c>
      <c r="R295">
        <v>0</v>
      </c>
    </row>
    <row r="296" spans="1:18" x14ac:dyDescent="0.2">
      <c r="A296">
        <v>290</v>
      </c>
      <c r="B296" t="s">
        <v>201</v>
      </c>
      <c r="C296">
        <v>2016</v>
      </c>
      <c r="D296">
        <v>0</v>
      </c>
      <c r="E296">
        <v>2996.84</v>
      </c>
      <c r="F296">
        <v>91371.199999999997</v>
      </c>
      <c r="G296" s="24">
        <v>1387510</v>
      </c>
      <c r="H296">
        <v>154538</v>
      </c>
      <c r="I296">
        <v>181548</v>
      </c>
      <c r="J296">
        <v>171412</v>
      </c>
      <c r="K296">
        <v>211384</v>
      </c>
      <c r="L296">
        <v>35542.699999999997</v>
      </c>
      <c r="M296">
        <v>11606</v>
      </c>
      <c r="N296">
        <v>13698.8</v>
      </c>
      <c r="O296">
        <v>0</v>
      </c>
      <c r="P296">
        <v>2087.19</v>
      </c>
      <c r="Q296">
        <v>482.65300000000002</v>
      </c>
      <c r="R296">
        <v>779.66399999999999</v>
      </c>
    </row>
    <row r="297" spans="1:18" x14ac:dyDescent="0.2">
      <c r="A297">
        <v>291</v>
      </c>
      <c r="B297" t="s">
        <v>201</v>
      </c>
      <c r="C297">
        <v>2016</v>
      </c>
      <c r="D297">
        <v>0</v>
      </c>
      <c r="E297">
        <v>903.70100000000002</v>
      </c>
      <c r="F297">
        <v>92558.8</v>
      </c>
      <c r="G297" s="24">
        <v>1359890</v>
      </c>
      <c r="H297">
        <v>183031</v>
      </c>
      <c r="I297">
        <v>196909</v>
      </c>
      <c r="J297">
        <v>157506</v>
      </c>
      <c r="K297">
        <v>221324</v>
      </c>
      <c r="L297">
        <v>35924.300000000003</v>
      </c>
      <c r="M297">
        <v>13509.8</v>
      </c>
      <c r="N297">
        <v>6267.44</v>
      </c>
      <c r="O297">
        <v>0</v>
      </c>
      <c r="P297">
        <v>2115.25</v>
      </c>
      <c r="Q297">
        <v>1557.39</v>
      </c>
      <c r="R297">
        <v>704.47799999999995</v>
      </c>
    </row>
    <row r="298" spans="1:18" x14ac:dyDescent="0.2">
      <c r="A298">
        <v>292</v>
      </c>
      <c r="B298" t="s">
        <v>201</v>
      </c>
      <c r="C298">
        <v>2016</v>
      </c>
      <c r="D298">
        <v>0</v>
      </c>
      <c r="E298">
        <v>1884.42</v>
      </c>
      <c r="F298">
        <v>86189.2</v>
      </c>
      <c r="G298" s="24">
        <v>1395990</v>
      </c>
      <c r="H298">
        <v>154447</v>
      </c>
      <c r="I298">
        <v>189284</v>
      </c>
      <c r="J298">
        <v>158901</v>
      </c>
      <c r="K298">
        <v>225735</v>
      </c>
      <c r="L298">
        <v>48504.4</v>
      </c>
      <c r="M298">
        <v>6250.15</v>
      </c>
      <c r="N298">
        <v>6276.66</v>
      </c>
      <c r="O298">
        <v>715.33900000000006</v>
      </c>
      <c r="P298">
        <v>2619.46</v>
      </c>
      <c r="Q298">
        <v>264.80099999999999</v>
      </c>
      <c r="R298">
        <v>1888.03</v>
      </c>
    </row>
    <row r="299" spans="1:18" x14ac:dyDescent="0.2">
      <c r="A299">
        <v>293</v>
      </c>
      <c r="B299" t="s">
        <v>201</v>
      </c>
      <c r="C299">
        <v>2016</v>
      </c>
      <c r="D299">
        <v>0</v>
      </c>
      <c r="E299">
        <v>0</v>
      </c>
      <c r="F299">
        <v>100565</v>
      </c>
      <c r="G299" s="24">
        <v>1412320</v>
      </c>
      <c r="H299">
        <v>137795</v>
      </c>
      <c r="I299">
        <v>152992</v>
      </c>
      <c r="J299">
        <v>177129</v>
      </c>
      <c r="K299">
        <v>238377</v>
      </c>
      <c r="L299">
        <v>33636.300000000003</v>
      </c>
      <c r="M299">
        <v>13902.7</v>
      </c>
      <c r="N299">
        <v>13052.8</v>
      </c>
      <c r="O299">
        <v>0</v>
      </c>
      <c r="P299">
        <v>1000.95</v>
      </c>
      <c r="Q299">
        <v>634.58399999999995</v>
      </c>
      <c r="R299">
        <v>544.50400000000002</v>
      </c>
    </row>
    <row r="300" spans="1:18" x14ac:dyDescent="0.2">
      <c r="A300">
        <v>294</v>
      </c>
      <c r="B300" t="s">
        <v>201</v>
      </c>
      <c r="C300">
        <v>2016</v>
      </c>
      <c r="D300">
        <v>0</v>
      </c>
      <c r="E300">
        <v>0</v>
      </c>
      <c r="F300">
        <v>90023.5</v>
      </c>
      <c r="G300" s="24">
        <v>1392170</v>
      </c>
      <c r="H300">
        <v>145284</v>
      </c>
      <c r="I300">
        <v>211469</v>
      </c>
      <c r="J300">
        <v>190131</v>
      </c>
      <c r="K300">
        <v>202389</v>
      </c>
      <c r="L300">
        <v>21107.3</v>
      </c>
      <c r="M300">
        <v>11668.4</v>
      </c>
      <c r="N300">
        <v>6101.13</v>
      </c>
      <c r="O300">
        <v>1165.3900000000001</v>
      </c>
      <c r="P300">
        <v>1668.62</v>
      </c>
      <c r="Q300">
        <v>368.96600000000001</v>
      </c>
      <c r="R300">
        <v>638.16300000000001</v>
      </c>
    </row>
    <row r="301" spans="1:18" x14ac:dyDescent="0.2">
      <c r="A301">
        <v>295</v>
      </c>
      <c r="B301" t="s">
        <v>201</v>
      </c>
      <c r="C301">
        <v>2016</v>
      </c>
      <c r="D301">
        <v>0</v>
      </c>
      <c r="E301">
        <v>405.54899999999998</v>
      </c>
      <c r="F301">
        <v>88568.7</v>
      </c>
      <c r="G301" s="24">
        <v>1384850</v>
      </c>
      <c r="H301">
        <v>176452</v>
      </c>
      <c r="I301">
        <v>169559</v>
      </c>
      <c r="J301">
        <v>164464</v>
      </c>
      <c r="K301">
        <v>226236</v>
      </c>
      <c r="L301">
        <v>34773.199999999997</v>
      </c>
      <c r="M301">
        <v>17088.8</v>
      </c>
      <c r="N301">
        <v>7930.97</v>
      </c>
      <c r="O301">
        <v>0</v>
      </c>
      <c r="P301">
        <v>3003.07</v>
      </c>
      <c r="Q301">
        <v>91.418700000000001</v>
      </c>
      <c r="R301">
        <v>1630.87</v>
      </c>
    </row>
    <row r="302" spans="1:18" x14ac:dyDescent="0.2">
      <c r="A302">
        <v>296</v>
      </c>
      <c r="B302" t="s">
        <v>201</v>
      </c>
      <c r="C302">
        <v>2016</v>
      </c>
      <c r="D302">
        <v>0</v>
      </c>
      <c r="E302">
        <v>0</v>
      </c>
      <c r="F302">
        <v>84629</v>
      </c>
      <c r="G302" s="24">
        <v>1397800</v>
      </c>
      <c r="H302">
        <v>171842</v>
      </c>
      <c r="I302">
        <v>173809</v>
      </c>
      <c r="J302">
        <v>183771</v>
      </c>
      <c r="K302">
        <v>197086</v>
      </c>
      <c r="L302">
        <v>45445.7</v>
      </c>
      <c r="M302">
        <v>16264.3</v>
      </c>
      <c r="N302">
        <v>5937.21</v>
      </c>
      <c r="O302">
        <v>1306.53</v>
      </c>
      <c r="P302">
        <v>2243.87</v>
      </c>
      <c r="Q302">
        <v>500.32299999999998</v>
      </c>
      <c r="R302">
        <v>389.07900000000001</v>
      </c>
    </row>
    <row r="303" spans="1:18" x14ac:dyDescent="0.2">
      <c r="A303">
        <v>297</v>
      </c>
      <c r="B303" t="s">
        <v>201</v>
      </c>
      <c r="C303">
        <v>2016</v>
      </c>
      <c r="D303">
        <v>0</v>
      </c>
      <c r="E303">
        <v>745.36800000000005</v>
      </c>
      <c r="F303">
        <v>71935.899999999994</v>
      </c>
      <c r="G303" s="24">
        <v>1400330</v>
      </c>
      <c r="H303">
        <v>172194</v>
      </c>
      <c r="I303">
        <v>173937</v>
      </c>
      <c r="J303">
        <v>163033</v>
      </c>
      <c r="K303">
        <v>226657</v>
      </c>
      <c r="L303">
        <v>31349.3</v>
      </c>
      <c r="M303">
        <v>10486.1</v>
      </c>
      <c r="N303">
        <v>15919.7</v>
      </c>
      <c r="O303">
        <v>0</v>
      </c>
      <c r="P303">
        <v>1002.01</v>
      </c>
      <c r="Q303">
        <v>1188.1099999999999</v>
      </c>
      <c r="R303">
        <v>5044.96</v>
      </c>
    </row>
    <row r="304" spans="1:18" x14ac:dyDescent="0.2">
      <c r="A304">
        <v>298</v>
      </c>
      <c r="B304" t="s">
        <v>201</v>
      </c>
      <c r="C304">
        <v>2016</v>
      </c>
      <c r="D304">
        <v>0</v>
      </c>
      <c r="E304">
        <v>1241.55</v>
      </c>
      <c r="F304">
        <v>81059.399999999994</v>
      </c>
      <c r="G304" s="24">
        <v>1398040</v>
      </c>
      <c r="H304">
        <v>159695</v>
      </c>
      <c r="I304">
        <v>170775</v>
      </c>
      <c r="J304">
        <v>162494</v>
      </c>
      <c r="K304">
        <v>231081</v>
      </c>
      <c r="L304">
        <v>43771.7</v>
      </c>
      <c r="M304">
        <v>11734.3</v>
      </c>
      <c r="N304">
        <v>10118</v>
      </c>
      <c r="O304">
        <v>0</v>
      </c>
      <c r="P304">
        <v>2445.44</v>
      </c>
      <c r="Q304">
        <v>957.30799999999999</v>
      </c>
      <c r="R304">
        <v>1702.86</v>
      </c>
    </row>
    <row r="305" spans="1:18" x14ac:dyDescent="0.2">
      <c r="A305">
        <v>299</v>
      </c>
      <c r="B305" t="s">
        <v>201</v>
      </c>
      <c r="C305">
        <v>2016</v>
      </c>
      <c r="D305">
        <v>0</v>
      </c>
      <c r="E305">
        <v>0</v>
      </c>
      <c r="F305">
        <v>83292.600000000006</v>
      </c>
      <c r="G305" s="24">
        <v>1367740</v>
      </c>
      <c r="H305">
        <v>171826</v>
      </c>
      <c r="I305">
        <v>196769</v>
      </c>
      <c r="J305">
        <v>181130</v>
      </c>
      <c r="K305">
        <v>201662</v>
      </c>
      <c r="L305">
        <v>43478.8</v>
      </c>
      <c r="M305">
        <v>12053.9</v>
      </c>
      <c r="N305">
        <v>11808.7</v>
      </c>
      <c r="O305">
        <v>1305.1400000000001</v>
      </c>
      <c r="P305">
        <v>2047.75</v>
      </c>
      <c r="Q305">
        <v>812.524</v>
      </c>
      <c r="R305">
        <v>442.03199999999998</v>
      </c>
    </row>
    <row r="306" spans="1:18" x14ac:dyDescent="0.2">
      <c r="A306">
        <v>300</v>
      </c>
      <c r="B306" t="s">
        <v>201</v>
      </c>
      <c r="C306">
        <v>2016</v>
      </c>
      <c r="D306">
        <v>0</v>
      </c>
      <c r="E306">
        <v>1857.92</v>
      </c>
      <c r="F306">
        <v>94157.4</v>
      </c>
      <c r="G306" s="24">
        <v>1397850</v>
      </c>
      <c r="H306">
        <v>163427</v>
      </c>
      <c r="I306">
        <v>188157</v>
      </c>
      <c r="J306">
        <v>151863</v>
      </c>
      <c r="K306">
        <v>231004</v>
      </c>
      <c r="L306">
        <v>37659.1</v>
      </c>
      <c r="M306">
        <v>8882.7900000000009</v>
      </c>
      <c r="N306">
        <v>5015.99</v>
      </c>
      <c r="O306">
        <v>1163.81</v>
      </c>
      <c r="P306">
        <v>0</v>
      </c>
      <c r="Q306">
        <v>1168.9000000000001</v>
      </c>
      <c r="R306">
        <v>1244.25</v>
      </c>
    </row>
    <row r="307" spans="1:18" x14ac:dyDescent="0.2">
      <c r="A307">
        <v>301</v>
      </c>
      <c r="B307" t="s">
        <v>201</v>
      </c>
      <c r="C307">
        <v>2016</v>
      </c>
      <c r="D307">
        <v>0</v>
      </c>
      <c r="E307">
        <v>0</v>
      </c>
      <c r="F307">
        <v>80964.3</v>
      </c>
      <c r="G307" s="24">
        <v>1407380</v>
      </c>
      <c r="H307">
        <v>135969</v>
      </c>
      <c r="I307">
        <v>158455</v>
      </c>
      <c r="J307">
        <v>183690</v>
      </c>
      <c r="K307">
        <v>234656</v>
      </c>
      <c r="L307">
        <v>46289.8</v>
      </c>
      <c r="M307">
        <v>13676.4</v>
      </c>
      <c r="N307">
        <v>5914.07</v>
      </c>
      <c r="O307">
        <v>1554.54</v>
      </c>
      <c r="P307">
        <v>1841.58</v>
      </c>
      <c r="Q307">
        <v>433.83199999999999</v>
      </c>
      <c r="R307">
        <v>0</v>
      </c>
    </row>
    <row r="308" spans="1:18" x14ac:dyDescent="0.2">
      <c r="A308">
        <v>302</v>
      </c>
      <c r="B308" t="s">
        <v>201</v>
      </c>
      <c r="C308">
        <v>2016</v>
      </c>
      <c r="D308">
        <v>0</v>
      </c>
      <c r="E308">
        <v>595.29899999999998</v>
      </c>
      <c r="F308">
        <v>88874.8</v>
      </c>
      <c r="G308" s="24">
        <v>1410450</v>
      </c>
      <c r="H308">
        <v>127037</v>
      </c>
      <c r="I308">
        <v>181186</v>
      </c>
      <c r="J308">
        <v>179064</v>
      </c>
      <c r="K308">
        <v>229546</v>
      </c>
      <c r="L308">
        <v>32115.9</v>
      </c>
      <c r="M308">
        <v>15938.8</v>
      </c>
      <c r="N308">
        <v>5277.55</v>
      </c>
      <c r="O308">
        <v>314.93700000000001</v>
      </c>
      <c r="P308">
        <v>0</v>
      </c>
      <c r="Q308">
        <v>0</v>
      </c>
      <c r="R308">
        <v>1912.65</v>
      </c>
    </row>
    <row r="309" spans="1:18" x14ac:dyDescent="0.2">
      <c r="A309">
        <v>303</v>
      </c>
      <c r="B309" t="s">
        <v>201</v>
      </c>
      <c r="C309">
        <v>2016</v>
      </c>
      <c r="D309">
        <v>0</v>
      </c>
      <c r="E309">
        <v>0</v>
      </c>
      <c r="F309">
        <v>95170.8</v>
      </c>
      <c r="G309" s="24">
        <v>1410670</v>
      </c>
      <c r="H309">
        <v>141735</v>
      </c>
      <c r="I309">
        <v>154885</v>
      </c>
      <c r="J309">
        <v>174918</v>
      </c>
      <c r="K309">
        <v>248151</v>
      </c>
      <c r="L309">
        <v>30305.599999999999</v>
      </c>
      <c r="M309">
        <v>5818.6</v>
      </c>
      <c r="N309">
        <v>7622.72</v>
      </c>
      <c r="O309">
        <v>543.95899999999995</v>
      </c>
      <c r="P309">
        <v>3079.29</v>
      </c>
      <c r="Q309">
        <v>581.45399999999995</v>
      </c>
      <c r="R309">
        <v>1164.56</v>
      </c>
    </row>
    <row r="310" spans="1:18" x14ac:dyDescent="0.2">
      <c r="A310">
        <v>304</v>
      </c>
      <c r="B310" t="s">
        <v>201</v>
      </c>
      <c r="C310">
        <v>2016</v>
      </c>
      <c r="D310">
        <v>0</v>
      </c>
      <c r="E310">
        <v>0</v>
      </c>
      <c r="F310">
        <v>107770</v>
      </c>
      <c r="G310" s="24">
        <v>1376980</v>
      </c>
      <c r="H310">
        <v>159172</v>
      </c>
      <c r="I310">
        <v>172711</v>
      </c>
      <c r="J310">
        <v>169145</v>
      </c>
      <c r="K310">
        <v>233768</v>
      </c>
      <c r="L310">
        <v>38436.199999999997</v>
      </c>
      <c r="M310">
        <v>17170.5</v>
      </c>
      <c r="N310">
        <v>2016.21</v>
      </c>
      <c r="O310">
        <v>0</v>
      </c>
      <c r="P310">
        <v>1636.18</v>
      </c>
      <c r="Q310">
        <v>474.38600000000002</v>
      </c>
      <c r="R310">
        <v>0</v>
      </c>
    </row>
    <row r="311" spans="1:18" x14ac:dyDescent="0.2">
      <c r="A311">
        <v>305</v>
      </c>
      <c r="B311" t="s">
        <v>201</v>
      </c>
      <c r="C311">
        <v>2016</v>
      </c>
      <c r="D311">
        <v>0</v>
      </c>
      <c r="E311">
        <v>1912.4</v>
      </c>
      <c r="F311">
        <v>112453</v>
      </c>
      <c r="G311" s="24">
        <v>1333630</v>
      </c>
      <c r="H311">
        <v>178070</v>
      </c>
      <c r="I311">
        <v>168954</v>
      </c>
      <c r="J311">
        <v>181183</v>
      </c>
      <c r="K311">
        <v>231555</v>
      </c>
      <c r="L311">
        <v>37401.9</v>
      </c>
      <c r="M311">
        <v>19535.599999999999</v>
      </c>
      <c r="N311">
        <v>5817.87</v>
      </c>
      <c r="O311">
        <v>486.31900000000002</v>
      </c>
      <c r="P311">
        <v>0</v>
      </c>
      <c r="Q311">
        <v>108.297</v>
      </c>
      <c r="R311">
        <v>62.014299999999999</v>
      </c>
    </row>
    <row r="312" spans="1:18" x14ac:dyDescent="0.2">
      <c r="A312">
        <v>306</v>
      </c>
      <c r="B312" t="s">
        <v>201</v>
      </c>
      <c r="C312">
        <v>2016</v>
      </c>
      <c r="D312">
        <v>0</v>
      </c>
      <c r="E312">
        <v>437.298</v>
      </c>
      <c r="F312">
        <v>90698.8</v>
      </c>
      <c r="G312" s="24">
        <v>1365450</v>
      </c>
      <c r="H312">
        <v>159420</v>
      </c>
      <c r="I312">
        <v>177014</v>
      </c>
      <c r="J312">
        <v>183111</v>
      </c>
      <c r="K312">
        <v>227038</v>
      </c>
      <c r="L312">
        <v>42804.800000000003</v>
      </c>
      <c r="M312">
        <v>8304.3700000000008</v>
      </c>
      <c r="N312">
        <v>13042.4</v>
      </c>
      <c r="O312">
        <v>0</v>
      </c>
      <c r="P312">
        <v>0</v>
      </c>
      <c r="Q312">
        <v>572.375</v>
      </c>
      <c r="R312">
        <v>871.76599999999996</v>
      </c>
    </row>
    <row r="313" spans="1:18" x14ac:dyDescent="0.2">
      <c r="A313">
        <v>307</v>
      </c>
      <c r="B313" t="s">
        <v>201</v>
      </c>
      <c r="C313">
        <v>2016</v>
      </c>
      <c r="D313">
        <v>0</v>
      </c>
      <c r="E313">
        <v>0</v>
      </c>
      <c r="F313">
        <v>97227.3</v>
      </c>
      <c r="G313" s="24">
        <v>1372750</v>
      </c>
      <c r="H313">
        <v>178343</v>
      </c>
      <c r="I313">
        <v>172169</v>
      </c>
      <c r="J313">
        <v>161557</v>
      </c>
      <c r="K313">
        <v>230043</v>
      </c>
      <c r="L313">
        <v>35787.699999999997</v>
      </c>
      <c r="M313">
        <v>10369.299999999999</v>
      </c>
      <c r="N313">
        <v>10656.4</v>
      </c>
      <c r="O313">
        <v>1020.55</v>
      </c>
      <c r="P313">
        <v>1996.87</v>
      </c>
      <c r="Q313">
        <v>136.00200000000001</v>
      </c>
      <c r="R313">
        <v>455.875</v>
      </c>
    </row>
    <row r="314" spans="1:18" x14ac:dyDescent="0.2">
      <c r="A314">
        <v>308</v>
      </c>
      <c r="B314" t="s">
        <v>201</v>
      </c>
      <c r="C314">
        <v>2016</v>
      </c>
      <c r="D314">
        <v>0</v>
      </c>
      <c r="E314">
        <v>1131.24</v>
      </c>
      <c r="F314">
        <v>110142</v>
      </c>
      <c r="G314" s="24">
        <v>1363610</v>
      </c>
      <c r="H314">
        <v>150076</v>
      </c>
      <c r="I314">
        <v>191759</v>
      </c>
      <c r="J314">
        <v>165938</v>
      </c>
      <c r="K314">
        <v>219427</v>
      </c>
      <c r="L314">
        <v>35182</v>
      </c>
      <c r="M314">
        <v>20281.8</v>
      </c>
      <c r="N314">
        <v>8979.67</v>
      </c>
      <c r="O314">
        <v>0</v>
      </c>
      <c r="P314">
        <v>1730.92</v>
      </c>
      <c r="Q314">
        <v>378.541</v>
      </c>
      <c r="R314">
        <v>1492.19</v>
      </c>
    </row>
    <row r="315" spans="1:18" x14ac:dyDescent="0.2">
      <c r="A315">
        <v>309</v>
      </c>
      <c r="B315" t="s">
        <v>201</v>
      </c>
      <c r="C315">
        <v>2016</v>
      </c>
      <c r="D315">
        <v>0</v>
      </c>
      <c r="E315">
        <v>0</v>
      </c>
      <c r="F315">
        <v>81072.399999999994</v>
      </c>
      <c r="G315" s="24">
        <v>1387160</v>
      </c>
      <c r="H315">
        <v>151684</v>
      </c>
      <c r="I315">
        <v>194870</v>
      </c>
      <c r="J315">
        <v>190537</v>
      </c>
      <c r="K315">
        <v>208302</v>
      </c>
      <c r="L315">
        <v>38588.800000000003</v>
      </c>
      <c r="M315">
        <v>10288.6</v>
      </c>
      <c r="N315">
        <v>8935</v>
      </c>
      <c r="O315">
        <v>0</v>
      </c>
      <c r="P315">
        <v>1905.18</v>
      </c>
      <c r="Q315">
        <v>617.30100000000004</v>
      </c>
      <c r="R315">
        <v>1984.77</v>
      </c>
    </row>
    <row r="316" spans="1:18" x14ac:dyDescent="0.2">
      <c r="A316">
        <v>310</v>
      </c>
      <c r="B316" t="s">
        <v>201</v>
      </c>
      <c r="C316">
        <v>2016</v>
      </c>
      <c r="D316">
        <v>0</v>
      </c>
      <c r="E316">
        <v>2539.59</v>
      </c>
      <c r="F316">
        <v>87328.1</v>
      </c>
      <c r="G316" s="24">
        <v>1387800</v>
      </c>
      <c r="H316">
        <v>154303</v>
      </c>
      <c r="I316">
        <v>191853</v>
      </c>
      <c r="J316">
        <v>165421</v>
      </c>
      <c r="K316">
        <v>220192</v>
      </c>
      <c r="L316">
        <v>33529.4</v>
      </c>
      <c r="M316">
        <v>12180.3</v>
      </c>
      <c r="N316">
        <v>15136.9</v>
      </c>
      <c r="O316">
        <v>0</v>
      </c>
      <c r="P316">
        <v>3029.94</v>
      </c>
      <c r="Q316">
        <v>0</v>
      </c>
      <c r="R316">
        <v>35.3384</v>
      </c>
    </row>
    <row r="317" spans="1:18" x14ac:dyDescent="0.2">
      <c r="A317">
        <v>311</v>
      </c>
      <c r="B317" t="s">
        <v>201</v>
      </c>
      <c r="C317">
        <v>2016</v>
      </c>
      <c r="D317">
        <v>0</v>
      </c>
      <c r="E317">
        <v>671.87300000000005</v>
      </c>
      <c r="F317">
        <v>86215.6</v>
      </c>
      <c r="G317" s="24">
        <v>1381550</v>
      </c>
      <c r="H317">
        <v>187343</v>
      </c>
      <c r="I317">
        <v>193562</v>
      </c>
      <c r="J317">
        <v>158874</v>
      </c>
      <c r="K317">
        <v>209744</v>
      </c>
      <c r="L317">
        <v>31955.5</v>
      </c>
      <c r="M317">
        <v>14319.3</v>
      </c>
      <c r="N317">
        <v>11321</v>
      </c>
      <c r="O317">
        <v>0</v>
      </c>
      <c r="P317">
        <v>3142.61</v>
      </c>
      <c r="Q317">
        <v>1556.29</v>
      </c>
      <c r="R317">
        <v>1703.55</v>
      </c>
    </row>
    <row r="318" spans="1:18" x14ac:dyDescent="0.2">
      <c r="A318">
        <v>312</v>
      </c>
      <c r="B318" t="s">
        <v>201</v>
      </c>
      <c r="C318">
        <v>2016</v>
      </c>
      <c r="D318">
        <v>0</v>
      </c>
      <c r="E318">
        <v>406.971</v>
      </c>
      <c r="F318">
        <v>80896</v>
      </c>
      <c r="G318" s="24">
        <v>1387810</v>
      </c>
      <c r="H318">
        <v>165369</v>
      </c>
      <c r="I318">
        <v>190010</v>
      </c>
      <c r="J318">
        <v>177102</v>
      </c>
      <c r="K318">
        <v>216273</v>
      </c>
      <c r="L318">
        <v>34600.5</v>
      </c>
      <c r="M318">
        <v>10107.1</v>
      </c>
      <c r="N318">
        <v>4714.12</v>
      </c>
      <c r="O318">
        <v>706.44299999999998</v>
      </c>
      <c r="P318">
        <v>2793.87</v>
      </c>
      <c r="Q318">
        <v>1417.66</v>
      </c>
      <c r="R318">
        <v>928.08100000000002</v>
      </c>
    </row>
    <row r="319" spans="1:18" x14ac:dyDescent="0.2">
      <c r="A319">
        <v>313</v>
      </c>
      <c r="B319" t="s">
        <v>201</v>
      </c>
      <c r="C319">
        <v>2016</v>
      </c>
      <c r="D319">
        <v>0</v>
      </c>
      <c r="E319">
        <v>886.35199999999998</v>
      </c>
      <c r="F319">
        <v>84916.3</v>
      </c>
      <c r="G319" s="24">
        <v>1395360</v>
      </c>
      <c r="H319">
        <v>179499</v>
      </c>
      <c r="I319">
        <v>147436</v>
      </c>
      <c r="J319">
        <v>181836</v>
      </c>
      <c r="K319">
        <v>226655</v>
      </c>
      <c r="L319">
        <v>33391.5</v>
      </c>
      <c r="M319">
        <v>12448.4</v>
      </c>
      <c r="N319">
        <v>11076.7</v>
      </c>
      <c r="O319">
        <v>2535.1</v>
      </c>
      <c r="P319">
        <v>977.02800000000002</v>
      </c>
      <c r="Q319">
        <v>334.55500000000001</v>
      </c>
      <c r="R319">
        <v>395.37700000000001</v>
      </c>
    </row>
    <row r="320" spans="1:18" x14ac:dyDescent="0.2">
      <c r="A320">
        <v>314</v>
      </c>
      <c r="B320" t="s">
        <v>201</v>
      </c>
      <c r="C320">
        <v>2016</v>
      </c>
      <c r="D320">
        <v>0</v>
      </c>
      <c r="E320">
        <v>0</v>
      </c>
      <c r="F320">
        <v>98862.5</v>
      </c>
      <c r="G320" s="24">
        <v>1377570</v>
      </c>
      <c r="H320">
        <v>181613</v>
      </c>
      <c r="I320">
        <v>164651</v>
      </c>
      <c r="J320">
        <v>180548</v>
      </c>
      <c r="K320">
        <v>228323</v>
      </c>
      <c r="L320">
        <v>24325.3</v>
      </c>
      <c r="M320">
        <v>14241.7</v>
      </c>
      <c r="N320">
        <v>3439.92</v>
      </c>
      <c r="O320">
        <v>0</v>
      </c>
      <c r="P320">
        <v>1625.8</v>
      </c>
      <c r="Q320">
        <v>61.5976</v>
      </c>
      <c r="R320">
        <v>0</v>
      </c>
    </row>
    <row r="321" spans="1:18" x14ac:dyDescent="0.2">
      <c r="A321">
        <v>315</v>
      </c>
      <c r="B321" t="s">
        <v>201</v>
      </c>
      <c r="C321">
        <v>2016</v>
      </c>
      <c r="D321">
        <v>0</v>
      </c>
      <c r="E321">
        <v>0</v>
      </c>
      <c r="F321">
        <v>100263</v>
      </c>
      <c r="G321" s="24">
        <v>1391570</v>
      </c>
      <c r="H321">
        <v>160839</v>
      </c>
      <c r="I321">
        <v>154432</v>
      </c>
      <c r="J321">
        <v>187503</v>
      </c>
      <c r="K321">
        <v>223374</v>
      </c>
      <c r="L321">
        <v>29055.8</v>
      </c>
      <c r="M321">
        <v>18664.599999999999</v>
      </c>
      <c r="N321">
        <v>10809</v>
      </c>
      <c r="O321">
        <v>0</v>
      </c>
      <c r="P321">
        <v>1564.92</v>
      </c>
      <c r="Q321">
        <v>1015.85</v>
      </c>
      <c r="R321">
        <v>1522.64</v>
      </c>
    </row>
    <row r="322" spans="1:18" x14ac:dyDescent="0.2">
      <c r="A322">
        <v>316</v>
      </c>
      <c r="B322" t="s">
        <v>201</v>
      </c>
      <c r="C322">
        <v>2016</v>
      </c>
      <c r="D322">
        <v>0</v>
      </c>
      <c r="E322">
        <v>0</v>
      </c>
      <c r="F322">
        <v>86486.3</v>
      </c>
      <c r="G322" s="24">
        <v>1386260</v>
      </c>
      <c r="H322">
        <v>167504</v>
      </c>
      <c r="I322">
        <v>158901</v>
      </c>
      <c r="J322">
        <v>183596</v>
      </c>
      <c r="K322">
        <v>220335</v>
      </c>
      <c r="L322">
        <v>36369.699999999997</v>
      </c>
      <c r="M322">
        <v>17040.7</v>
      </c>
      <c r="N322">
        <v>11862.8</v>
      </c>
      <c r="O322">
        <v>0</v>
      </c>
      <c r="P322">
        <v>855.86</v>
      </c>
      <c r="Q322">
        <v>0</v>
      </c>
      <c r="R322">
        <v>1542.67</v>
      </c>
    </row>
    <row r="323" spans="1:18" x14ac:dyDescent="0.2">
      <c r="A323">
        <v>317</v>
      </c>
      <c r="B323" t="s">
        <v>201</v>
      </c>
      <c r="C323">
        <v>2016</v>
      </c>
      <c r="D323">
        <v>0</v>
      </c>
      <c r="E323">
        <v>1788.67</v>
      </c>
      <c r="F323">
        <v>90083.1</v>
      </c>
      <c r="G323" s="24">
        <v>1382040</v>
      </c>
      <c r="H323">
        <v>158767</v>
      </c>
      <c r="I323">
        <v>171787</v>
      </c>
      <c r="J323">
        <v>184369</v>
      </c>
      <c r="K323">
        <v>219503</v>
      </c>
      <c r="L323">
        <v>32052.9</v>
      </c>
      <c r="M323">
        <v>16688.400000000001</v>
      </c>
      <c r="N323">
        <v>13671.5</v>
      </c>
      <c r="O323">
        <v>0</v>
      </c>
      <c r="P323">
        <v>971.66200000000003</v>
      </c>
      <c r="Q323">
        <v>755.06700000000001</v>
      </c>
      <c r="R323">
        <v>2851.31</v>
      </c>
    </row>
    <row r="324" spans="1:18" x14ac:dyDescent="0.2">
      <c r="A324">
        <v>318</v>
      </c>
      <c r="B324" t="s">
        <v>201</v>
      </c>
      <c r="C324">
        <v>2016</v>
      </c>
      <c r="D324">
        <v>0</v>
      </c>
      <c r="E324">
        <v>1013.02</v>
      </c>
      <c r="F324">
        <v>89224.8</v>
      </c>
      <c r="G324" s="24">
        <v>1428290</v>
      </c>
      <c r="H324">
        <v>127223</v>
      </c>
      <c r="I324">
        <v>198918</v>
      </c>
      <c r="J324">
        <v>179396</v>
      </c>
      <c r="K324">
        <v>191444</v>
      </c>
      <c r="L324">
        <v>38008.699999999997</v>
      </c>
      <c r="M324">
        <v>8014.22</v>
      </c>
      <c r="N324">
        <v>11579</v>
      </c>
      <c r="O324">
        <v>0</v>
      </c>
      <c r="P324">
        <v>2050</v>
      </c>
      <c r="Q324">
        <v>756.702</v>
      </c>
      <c r="R324">
        <v>1490.31</v>
      </c>
    </row>
    <row r="325" spans="1:18" x14ac:dyDescent="0.2">
      <c r="A325">
        <v>319</v>
      </c>
      <c r="B325" t="s">
        <v>201</v>
      </c>
      <c r="C325">
        <v>2016</v>
      </c>
      <c r="D325">
        <v>0</v>
      </c>
      <c r="E325">
        <v>1179.81</v>
      </c>
      <c r="F325">
        <v>99165.7</v>
      </c>
      <c r="G325" s="24">
        <v>1405630</v>
      </c>
      <c r="H325">
        <v>142356</v>
      </c>
      <c r="I325">
        <v>156322</v>
      </c>
      <c r="J325">
        <v>182267</v>
      </c>
      <c r="K325">
        <v>233665</v>
      </c>
      <c r="L325">
        <v>33439.599999999999</v>
      </c>
      <c r="M325">
        <v>8853.39</v>
      </c>
      <c r="N325">
        <v>7143.82</v>
      </c>
      <c r="O325">
        <v>0</v>
      </c>
      <c r="P325">
        <v>0</v>
      </c>
      <c r="Q325">
        <v>3091.66</v>
      </c>
      <c r="R325">
        <v>0</v>
      </c>
    </row>
    <row r="326" spans="1:18" x14ac:dyDescent="0.2">
      <c r="A326">
        <v>320</v>
      </c>
      <c r="B326" t="s">
        <v>201</v>
      </c>
      <c r="C326">
        <v>2016</v>
      </c>
      <c r="D326">
        <v>0</v>
      </c>
      <c r="E326">
        <v>1067.94</v>
      </c>
      <c r="F326">
        <v>96519.3</v>
      </c>
      <c r="G326" s="24">
        <v>1393200</v>
      </c>
      <c r="H326">
        <v>164295</v>
      </c>
      <c r="I326">
        <v>149128</v>
      </c>
      <c r="J326">
        <v>204755</v>
      </c>
      <c r="K326">
        <v>210051</v>
      </c>
      <c r="L326">
        <v>40308.9</v>
      </c>
      <c r="M326">
        <v>11127.7</v>
      </c>
      <c r="N326">
        <v>4989.6000000000004</v>
      </c>
      <c r="O326">
        <v>0</v>
      </c>
      <c r="P326">
        <v>0</v>
      </c>
      <c r="Q326">
        <v>652.101</v>
      </c>
      <c r="R326">
        <v>3347.83</v>
      </c>
    </row>
    <row r="327" spans="1:18" x14ac:dyDescent="0.2">
      <c r="A327">
        <v>321</v>
      </c>
      <c r="B327" t="s">
        <v>201</v>
      </c>
      <c r="C327">
        <v>2016</v>
      </c>
      <c r="D327">
        <v>0</v>
      </c>
      <c r="E327">
        <v>1241.26</v>
      </c>
      <c r="F327">
        <v>100984</v>
      </c>
      <c r="G327" s="24">
        <v>1342660</v>
      </c>
      <c r="H327">
        <v>172928</v>
      </c>
      <c r="I327">
        <v>181040</v>
      </c>
      <c r="J327">
        <v>199895</v>
      </c>
      <c r="K327">
        <v>210431</v>
      </c>
      <c r="L327">
        <v>34731.4</v>
      </c>
      <c r="M327">
        <v>12037.8</v>
      </c>
      <c r="N327">
        <v>8663.84</v>
      </c>
      <c r="O327">
        <v>689.24699999999996</v>
      </c>
      <c r="P327">
        <v>1825.97</v>
      </c>
      <c r="Q327">
        <v>1305.3399999999999</v>
      </c>
      <c r="R327">
        <v>582.5</v>
      </c>
    </row>
    <row r="328" spans="1:18" x14ac:dyDescent="0.2">
      <c r="A328">
        <v>322</v>
      </c>
      <c r="B328" t="s">
        <v>201</v>
      </c>
      <c r="C328">
        <v>2016</v>
      </c>
      <c r="D328">
        <v>0</v>
      </c>
      <c r="E328">
        <v>0</v>
      </c>
      <c r="F328">
        <v>94132.2</v>
      </c>
      <c r="G328" s="24">
        <v>1395870</v>
      </c>
      <c r="H328">
        <v>168501</v>
      </c>
      <c r="I328">
        <v>164057</v>
      </c>
      <c r="J328">
        <v>162105</v>
      </c>
      <c r="K328">
        <v>234724</v>
      </c>
      <c r="L328">
        <v>39306.5</v>
      </c>
      <c r="M328">
        <v>5006.71</v>
      </c>
      <c r="N328">
        <v>9363.4599999999991</v>
      </c>
      <c r="O328">
        <v>0</v>
      </c>
      <c r="P328">
        <v>1937.23</v>
      </c>
      <c r="Q328">
        <v>1206.4100000000001</v>
      </c>
      <c r="R328">
        <v>1863.54</v>
      </c>
    </row>
    <row r="329" spans="1:18" x14ac:dyDescent="0.2">
      <c r="A329">
        <v>323</v>
      </c>
      <c r="B329" t="s">
        <v>201</v>
      </c>
      <c r="C329">
        <v>2016</v>
      </c>
      <c r="D329">
        <v>0</v>
      </c>
      <c r="E329">
        <v>0</v>
      </c>
      <c r="F329">
        <v>88682.5</v>
      </c>
      <c r="G329" s="24">
        <v>1398150</v>
      </c>
      <c r="H329">
        <v>159036</v>
      </c>
      <c r="I329">
        <v>180641</v>
      </c>
      <c r="J329">
        <v>167049</v>
      </c>
      <c r="K329">
        <v>226808</v>
      </c>
      <c r="L329">
        <v>32869.9</v>
      </c>
      <c r="M329">
        <v>14179</v>
      </c>
      <c r="N329">
        <v>4801.05</v>
      </c>
      <c r="O329">
        <v>349.83499999999998</v>
      </c>
      <c r="P329">
        <v>0</v>
      </c>
      <c r="Q329">
        <v>622.80999999999995</v>
      </c>
      <c r="R329">
        <v>349.83499999999998</v>
      </c>
    </row>
    <row r="330" spans="1:18" x14ac:dyDescent="0.2">
      <c r="A330">
        <v>324</v>
      </c>
      <c r="B330" t="s">
        <v>201</v>
      </c>
      <c r="C330">
        <v>2016</v>
      </c>
      <c r="D330">
        <v>0</v>
      </c>
      <c r="E330">
        <v>1470.95</v>
      </c>
      <c r="F330">
        <v>85369.2</v>
      </c>
      <c r="G330" s="24">
        <v>1378710</v>
      </c>
      <c r="H330">
        <v>162183</v>
      </c>
      <c r="I330">
        <v>215162</v>
      </c>
      <c r="J330">
        <v>157134</v>
      </c>
      <c r="K330">
        <v>217681</v>
      </c>
      <c r="L330">
        <v>31674.5</v>
      </c>
      <c r="M330">
        <v>13995.6</v>
      </c>
      <c r="N330">
        <v>7697.07</v>
      </c>
      <c r="O330">
        <v>0</v>
      </c>
      <c r="P330">
        <v>2738.33</v>
      </c>
      <c r="Q330">
        <v>0</v>
      </c>
      <c r="R330">
        <v>970.971</v>
      </c>
    </row>
    <row r="331" spans="1:18" x14ac:dyDescent="0.2">
      <c r="A331">
        <v>325</v>
      </c>
      <c r="B331" t="s">
        <v>201</v>
      </c>
      <c r="C331">
        <v>2016</v>
      </c>
      <c r="D331">
        <v>0</v>
      </c>
      <c r="E331">
        <v>1403.39</v>
      </c>
      <c r="F331">
        <v>91729.600000000006</v>
      </c>
      <c r="G331" s="24">
        <v>1394550</v>
      </c>
      <c r="H331">
        <v>148522</v>
      </c>
      <c r="I331">
        <v>201456</v>
      </c>
      <c r="J331">
        <v>172503</v>
      </c>
      <c r="K331">
        <v>221638</v>
      </c>
      <c r="L331">
        <v>25625.4</v>
      </c>
      <c r="M331">
        <v>13218.7</v>
      </c>
      <c r="N331">
        <v>9325.33</v>
      </c>
      <c r="O331">
        <v>0</v>
      </c>
      <c r="P331">
        <v>2362.2600000000002</v>
      </c>
      <c r="Q331">
        <v>991.76300000000003</v>
      </c>
      <c r="R331">
        <v>106.304</v>
      </c>
    </row>
    <row r="332" spans="1:18" x14ac:dyDescent="0.2">
      <c r="A332">
        <v>326</v>
      </c>
      <c r="B332" t="s">
        <v>201</v>
      </c>
      <c r="C332">
        <v>2016</v>
      </c>
      <c r="D332">
        <v>0</v>
      </c>
      <c r="E332">
        <v>925.91399999999999</v>
      </c>
      <c r="F332">
        <v>82297.7</v>
      </c>
      <c r="G332" s="24">
        <v>1437640</v>
      </c>
      <c r="H332">
        <v>134884</v>
      </c>
      <c r="I332">
        <v>186146</v>
      </c>
      <c r="J332">
        <v>149848</v>
      </c>
      <c r="K332">
        <v>217199</v>
      </c>
      <c r="L332">
        <v>34945.4</v>
      </c>
      <c r="M332">
        <v>14706.3</v>
      </c>
      <c r="N332">
        <v>11084.8</v>
      </c>
      <c r="O332">
        <v>1479.83</v>
      </c>
      <c r="P332">
        <v>1851.25</v>
      </c>
      <c r="Q332">
        <v>864.94500000000005</v>
      </c>
      <c r="R332">
        <v>973.97699999999998</v>
      </c>
    </row>
    <row r="333" spans="1:18" x14ac:dyDescent="0.2">
      <c r="A333">
        <v>327</v>
      </c>
      <c r="B333" t="s">
        <v>201</v>
      </c>
      <c r="C333">
        <v>2016</v>
      </c>
      <c r="D333">
        <v>0</v>
      </c>
      <c r="E333">
        <v>1089.5899999999999</v>
      </c>
      <c r="F333">
        <v>91830.7</v>
      </c>
      <c r="G333" s="24">
        <v>1361280</v>
      </c>
      <c r="H333">
        <v>175452</v>
      </c>
      <c r="I333">
        <v>182824</v>
      </c>
      <c r="J333">
        <v>176786</v>
      </c>
      <c r="K333">
        <v>215848</v>
      </c>
      <c r="L333">
        <v>37994.5</v>
      </c>
      <c r="M333">
        <v>10035.299999999999</v>
      </c>
      <c r="N333">
        <v>6698.8</v>
      </c>
      <c r="O333">
        <v>0</v>
      </c>
      <c r="P333">
        <v>1923.24</v>
      </c>
      <c r="Q333">
        <v>2274.4</v>
      </c>
      <c r="R333">
        <v>23.021899999999999</v>
      </c>
    </row>
    <row r="334" spans="1:18" x14ac:dyDescent="0.2">
      <c r="A334">
        <v>328</v>
      </c>
      <c r="B334" t="s">
        <v>201</v>
      </c>
      <c r="C334">
        <v>2016</v>
      </c>
      <c r="D334">
        <v>0</v>
      </c>
      <c r="E334">
        <v>688.73800000000006</v>
      </c>
      <c r="F334">
        <v>81408.7</v>
      </c>
      <c r="G334" s="24">
        <v>1434350</v>
      </c>
      <c r="H334">
        <v>127614</v>
      </c>
      <c r="I334">
        <v>197696</v>
      </c>
      <c r="J334">
        <v>172033</v>
      </c>
      <c r="K334">
        <v>210996</v>
      </c>
      <c r="L334">
        <v>33119.699999999997</v>
      </c>
      <c r="M334">
        <v>10552.2</v>
      </c>
      <c r="N334">
        <v>8047.52</v>
      </c>
      <c r="O334">
        <v>0</v>
      </c>
      <c r="P334">
        <v>2540.33</v>
      </c>
      <c r="Q334">
        <v>0</v>
      </c>
      <c r="R334">
        <v>1808.56</v>
      </c>
    </row>
    <row r="335" spans="1:18" x14ac:dyDescent="0.2">
      <c r="A335">
        <v>329</v>
      </c>
      <c r="B335" t="s">
        <v>201</v>
      </c>
      <c r="C335">
        <v>2016</v>
      </c>
      <c r="D335">
        <v>0</v>
      </c>
      <c r="E335">
        <v>0</v>
      </c>
      <c r="F335">
        <v>85112.6</v>
      </c>
      <c r="G335" s="24">
        <v>1402290</v>
      </c>
      <c r="H335">
        <v>168289</v>
      </c>
      <c r="I335">
        <v>172112</v>
      </c>
      <c r="J335">
        <v>164566</v>
      </c>
      <c r="K335">
        <v>215325</v>
      </c>
      <c r="L335">
        <v>42109.5</v>
      </c>
      <c r="M335">
        <v>17109.099999999999</v>
      </c>
      <c r="N335">
        <v>5848.09</v>
      </c>
      <c r="O335">
        <v>2246.37</v>
      </c>
      <c r="P335">
        <v>0</v>
      </c>
      <c r="Q335">
        <v>98.453500000000005</v>
      </c>
      <c r="R335">
        <v>181.50399999999999</v>
      </c>
    </row>
    <row r="336" spans="1:18" x14ac:dyDescent="0.2">
      <c r="A336">
        <v>330</v>
      </c>
      <c r="B336" t="s">
        <v>201</v>
      </c>
      <c r="C336">
        <v>2016</v>
      </c>
      <c r="D336">
        <v>0</v>
      </c>
      <c r="E336">
        <v>719.27</v>
      </c>
      <c r="F336">
        <v>100455</v>
      </c>
      <c r="G336" s="24">
        <v>1424740</v>
      </c>
      <c r="H336">
        <v>137622</v>
      </c>
      <c r="I336">
        <v>187462</v>
      </c>
      <c r="J336">
        <v>169100</v>
      </c>
      <c r="K336">
        <v>201201</v>
      </c>
      <c r="L336">
        <v>31590.2</v>
      </c>
      <c r="M336">
        <v>9345.98</v>
      </c>
      <c r="N336">
        <v>8739.93</v>
      </c>
      <c r="O336">
        <v>196.50899999999999</v>
      </c>
      <c r="P336">
        <v>1861.79</v>
      </c>
      <c r="Q336">
        <v>592.08600000000001</v>
      </c>
      <c r="R336">
        <v>3082.53</v>
      </c>
    </row>
    <row r="337" spans="1:18" x14ac:dyDescent="0.2">
      <c r="A337">
        <v>331</v>
      </c>
      <c r="B337" t="s">
        <v>201</v>
      </c>
      <c r="C337">
        <v>2016</v>
      </c>
      <c r="D337">
        <v>0</v>
      </c>
      <c r="E337">
        <v>0</v>
      </c>
      <c r="F337">
        <v>106134</v>
      </c>
      <c r="G337" s="24">
        <v>1371240</v>
      </c>
      <c r="H337">
        <v>172177</v>
      </c>
      <c r="I337">
        <v>174632</v>
      </c>
      <c r="J337">
        <v>164957</v>
      </c>
      <c r="K337">
        <v>227461</v>
      </c>
      <c r="L337">
        <v>27323.3</v>
      </c>
      <c r="M337">
        <v>13519.1</v>
      </c>
      <c r="N337">
        <v>8151.59</v>
      </c>
      <c r="O337">
        <v>1299.3499999999999</v>
      </c>
      <c r="P337">
        <v>924.13400000000001</v>
      </c>
      <c r="Q337">
        <v>381.50099999999998</v>
      </c>
      <c r="R337">
        <v>2446.84</v>
      </c>
    </row>
    <row r="338" spans="1:18" x14ac:dyDescent="0.2">
      <c r="A338">
        <v>332</v>
      </c>
      <c r="B338" t="s">
        <v>201</v>
      </c>
      <c r="C338">
        <v>2016</v>
      </c>
      <c r="D338">
        <v>0</v>
      </c>
      <c r="E338">
        <v>352.63400000000001</v>
      </c>
      <c r="F338">
        <v>83365.100000000006</v>
      </c>
      <c r="G338" s="24">
        <v>1393030</v>
      </c>
      <c r="H338">
        <v>172296</v>
      </c>
      <c r="I338">
        <v>186667</v>
      </c>
      <c r="J338">
        <v>151829</v>
      </c>
      <c r="K338">
        <v>217317</v>
      </c>
      <c r="L338">
        <v>49517.4</v>
      </c>
      <c r="M338">
        <v>13497.4</v>
      </c>
      <c r="N338">
        <v>4593.29</v>
      </c>
      <c r="O338">
        <v>0</v>
      </c>
      <c r="P338">
        <v>2679.17</v>
      </c>
      <c r="Q338">
        <v>0</v>
      </c>
      <c r="R338">
        <v>0</v>
      </c>
    </row>
    <row r="339" spans="1:18" x14ac:dyDescent="0.2">
      <c r="A339">
        <v>333</v>
      </c>
      <c r="B339" t="s">
        <v>201</v>
      </c>
      <c r="C339">
        <v>2016</v>
      </c>
      <c r="D339">
        <v>0</v>
      </c>
      <c r="E339">
        <v>402.17200000000003</v>
      </c>
      <c r="F339">
        <v>83528.7</v>
      </c>
      <c r="G339" s="24">
        <v>1382350</v>
      </c>
      <c r="H339">
        <v>164991</v>
      </c>
      <c r="I339">
        <v>172972</v>
      </c>
      <c r="J339">
        <v>196679</v>
      </c>
      <c r="K339">
        <v>206738</v>
      </c>
      <c r="L339">
        <v>34771.199999999997</v>
      </c>
      <c r="M339">
        <v>13111.5</v>
      </c>
      <c r="N339">
        <v>5484.64</v>
      </c>
      <c r="O339">
        <v>0</v>
      </c>
      <c r="P339">
        <v>3088.89</v>
      </c>
      <c r="Q339">
        <v>1775.71</v>
      </c>
      <c r="R339">
        <v>2580.52</v>
      </c>
    </row>
    <row r="340" spans="1:18" x14ac:dyDescent="0.2">
      <c r="A340">
        <v>334</v>
      </c>
      <c r="B340" t="s">
        <v>201</v>
      </c>
      <c r="C340">
        <v>2016</v>
      </c>
      <c r="D340">
        <v>0</v>
      </c>
      <c r="E340">
        <v>889.00900000000001</v>
      </c>
      <c r="F340">
        <v>87571.6</v>
      </c>
      <c r="G340" s="24">
        <v>1395970</v>
      </c>
      <c r="H340">
        <v>161814</v>
      </c>
      <c r="I340">
        <v>169535</v>
      </c>
      <c r="J340">
        <v>201187</v>
      </c>
      <c r="K340">
        <v>203431</v>
      </c>
      <c r="L340">
        <v>43072</v>
      </c>
      <c r="M340">
        <v>9362.7999999999993</v>
      </c>
      <c r="N340">
        <v>2637.75</v>
      </c>
      <c r="O340">
        <v>783.92600000000004</v>
      </c>
      <c r="P340">
        <v>901.15599999999995</v>
      </c>
      <c r="Q340">
        <v>1285.98</v>
      </c>
      <c r="R340">
        <v>0</v>
      </c>
    </row>
    <row r="341" spans="1:18" x14ac:dyDescent="0.2">
      <c r="A341">
        <v>335</v>
      </c>
      <c r="B341" t="s">
        <v>201</v>
      </c>
      <c r="C341">
        <v>2016</v>
      </c>
      <c r="D341">
        <v>0</v>
      </c>
      <c r="E341">
        <v>0</v>
      </c>
      <c r="F341">
        <v>86954</v>
      </c>
      <c r="G341" s="24">
        <v>1402920</v>
      </c>
      <c r="H341">
        <v>157825</v>
      </c>
      <c r="I341">
        <v>160903</v>
      </c>
      <c r="J341">
        <v>185264</v>
      </c>
      <c r="K341">
        <v>215505</v>
      </c>
      <c r="L341">
        <v>34860.699999999997</v>
      </c>
      <c r="M341">
        <v>9815.32</v>
      </c>
      <c r="N341">
        <v>7369.54</v>
      </c>
      <c r="O341">
        <v>554.803</v>
      </c>
      <c r="P341">
        <v>0</v>
      </c>
      <c r="Q341">
        <v>850.37099999999998</v>
      </c>
      <c r="R341">
        <v>554.803</v>
      </c>
    </row>
    <row r="342" spans="1:18" x14ac:dyDescent="0.2">
      <c r="A342">
        <v>336</v>
      </c>
      <c r="B342" t="s">
        <v>201</v>
      </c>
      <c r="C342">
        <v>2016</v>
      </c>
      <c r="D342">
        <v>0</v>
      </c>
      <c r="E342">
        <v>0</v>
      </c>
      <c r="F342">
        <v>82176.5</v>
      </c>
      <c r="G342" s="24">
        <v>1419010</v>
      </c>
      <c r="H342">
        <v>133969</v>
      </c>
      <c r="I342">
        <v>184844</v>
      </c>
      <c r="J342">
        <v>168437</v>
      </c>
      <c r="K342">
        <v>220037</v>
      </c>
      <c r="L342">
        <v>39722</v>
      </c>
      <c r="M342">
        <v>11284</v>
      </c>
      <c r="N342">
        <v>9082.3700000000008</v>
      </c>
      <c r="O342">
        <v>336.37799999999999</v>
      </c>
      <c r="P342">
        <v>2020.42</v>
      </c>
      <c r="Q342">
        <v>799.62800000000004</v>
      </c>
      <c r="R342">
        <v>1033.78</v>
      </c>
    </row>
    <row r="343" spans="1:18" x14ac:dyDescent="0.2">
      <c r="A343">
        <v>337</v>
      </c>
      <c r="B343" t="s">
        <v>201</v>
      </c>
      <c r="C343">
        <v>2016</v>
      </c>
      <c r="D343">
        <v>0</v>
      </c>
      <c r="E343">
        <v>817.399</v>
      </c>
      <c r="F343">
        <v>75977.2</v>
      </c>
      <c r="G343" s="24">
        <v>1368000</v>
      </c>
      <c r="H343">
        <v>180789</v>
      </c>
      <c r="I343">
        <v>209253</v>
      </c>
      <c r="J343">
        <v>154867</v>
      </c>
      <c r="K343">
        <v>226944</v>
      </c>
      <c r="L343">
        <v>34182.9</v>
      </c>
      <c r="M343">
        <v>6915.7</v>
      </c>
      <c r="N343">
        <v>6603.95</v>
      </c>
      <c r="O343">
        <v>0</v>
      </c>
      <c r="P343">
        <v>2751.61</v>
      </c>
      <c r="Q343">
        <v>580.30799999999999</v>
      </c>
      <c r="R343">
        <v>283.40499999999997</v>
      </c>
    </row>
    <row r="344" spans="1:18" x14ac:dyDescent="0.2">
      <c r="A344">
        <v>338</v>
      </c>
      <c r="B344" t="s">
        <v>201</v>
      </c>
      <c r="C344">
        <v>2016</v>
      </c>
      <c r="D344">
        <v>0</v>
      </c>
      <c r="E344">
        <v>0</v>
      </c>
      <c r="F344">
        <v>83863.8</v>
      </c>
      <c r="G344" s="24">
        <v>1395960</v>
      </c>
      <c r="H344">
        <v>147385</v>
      </c>
      <c r="I344">
        <v>165601</v>
      </c>
      <c r="J344">
        <v>168876</v>
      </c>
      <c r="K344">
        <v>252893</v>
      </c>
      <c r="L344">
        <v>40412.800000000003</v>
      </c>
      <c r="M344">
        <v>10430.6</v>
      </c>
      <c r="N344">
        <v>8779.85</v>
      </c>
      <c r="O344">
        <v>0</v>
      </c>
      <c r="P344">
        <v>874.24099999999999</v>
      </c>
      <c r="Q344">
        <v>684.36599999999999</v>
      </c>
      <c r="R344">
        <v>1918.3</v>
      </c>
    </row>
    <row r="345" spans="1:18" x14ac:dyDescent="0.2">
      <c r="A345">
        <v>339</v>
      </c>
      <c r="B345" t="s">
        <v>201</v>
      </c>
      <c r="C345">
        <v>2016</v>
      </c>
      <c r="D345">
        <v>0</v>
      </c>
      <c r="E345">
        <v>0</v>
      </c>
      <c r="F345">
        <v>83629.600000000006</v>
      </c>
      <c r="G345" s="24">
        <v>1412490</v>
      </c>
      <c r="H345">
        <v>159356</v>
      </c>
      <c r="I345">
        <v>156624</v>
      </c>
      <c r="J345">
        <v>164241</v>
      </c>
      <c r="K345">
        <v>212914</v>
      </c>
      <c r="L345">
        <v>57545.5</v>
      </c>
      <c r="M345">
        <v>20782.3</v>
      </c>
      <c r="N345">
        <v>7228.38</v>
      </c>
      <c r="O345">
        <v>1496.49</v>
      </c>
      <c r="P345">
        <v>910.91700000000003</v>
      </c>
      <c r="Q345">
        <v>849.57</v>
      </c>
      <c r="R345">
        <v>273.60199999999998</v>
      </c>
    </row>
    <row r="346" spans="1:18" x14ac:dyDescent="0.2">
      <c r="A346">
        <v>340</v>
      </c>
      <c r="B346" t="s">
        <v>201</v>
      </c>
      <c r="C346">
        <v>2016</v>
      </c>
      <c r="D346">
        <v>0</v>
      </c>
      <c r="E346">
        <v>0</v>
      </c>
      <c r="F346">
        <v>97484.4</v>
      </c>
      <c r="G346" s="24">
        <v>1385170</v>
      </c>
      <c r="H346">
        <v>132610</v>
      </c>
      <c r="I346">
        <v>176279</v>
      </c>
      <c r="J346">
        <v>173115</v>
      </c>
      <c r="K346">
        <v>257409</v>
      </c>
      <c r="L346">
        <v>34962.1</v>
      </c>
      <c r="M346">
        <v>9976.49</v>
      </c>
      <c r="N346">
        <v>6359.6</v>
      </c>
      <c r="O346">
        <v>0</v>
      </c>
      <c r="P346">
        <v>1906.46</v>
      </c>
      <c r="Q346">
        <v>1386.36</v>
      </c>
      <c r="R346">
        <v>1488.98</v>
      </c>
    </row>
    <row r="347" spans="1:18" x14ac:dyDescent="0.2">
      <c r="A347">
        <v>341</v>
      </c>
      <c r="B347" t="s">
        <v>201</v>
      </c>
      <c r="C347">
        <v>2016</v>
      </c>
      <c r="D347">
        <v>0</v>
      </c>
      <c r="E347">
        <v>0</v>
      </c>
      <c r="F347">
        <v>108467</v>
      </c>
      <c r="G347" s="24">
        <v>1412070</v>
      </c>
      <c r="H347">
        <v>132781</v>
      </c>
      <c r="I347">
        <v>181876</v>
      </c>
      <c r="J347">
        <v>155381</v>
      </c>
      <c r="K347">
        <v>209727</v>
      </c>
      <c r="L347">
        <v>54249.599999999999</v>
      </c>
      <c r="M347">
        <v>12678.3</v>
      </c>
      <c r="N347">
        <v>3247.45</v>
      </c>
      <c r="O347">
        <v>409.529</v>
      </c>
      <c r="P347">
        <v>0</v>
      </c>
      <c r="Q347">
        <v>0</v>
      </c>
      <c r="R347">
        <v>2789.15</v>
      </c>
    </row>
    <row r="348" spans="1:18" x14ac:dyDescent="0.2">
      <c r="A348">
        <v>342</v>
      </c>
      <c r="B348" t="s">
        <v>201</v>
      </c>
      <c r="C348">
        <v>2016</v>
      </c>
      <c r="D348">
        <v>0</v>
      </c>
      <c r="E348">
        <v>1890.79</v>
      </c>
      <c r="F348">
        <v>97557.3</v>
      </c>
      <c r="G348" s="24">
        <v>1400160</v>
      </c>
      <c r="H348">
        <v>157056</v>
      </c>
      <c r="I348">
        <v>153424</v>
      </c>
      <c r="J348">
        <v>177306</v>
      </c>
      <c r="K348">
        <v>232614</v>
      </c>
      <c r="L348">
        <v>24515.9</v>
      </c>
      <c r="M348">
        <v>13127.8</v>
      </c>
      <c r="N348">
        <v>7728.71</v>
      </c>
      <c r="O348">
        <v>0</v>
      </c>
      <c r="P348">
        <v>2685.1</v>
      </c>
      <c r="Q348">
        <v>1176.3900000000001</v>
      </c>
      <c r="R348">
        <v>4552.59</v>
      </c>
    </row>
    <row r="349" spans="1:18" x14ac:dyDescent="0.2">
      <c r="A349">
        <v>343</v>
      </c>
      <c r="B349" t="s">
        <v>201</v>
      </c>
      <c r="C349">
        <v>2016</v>
      </c>
      <c r="D349">
        <v>0</v>
      </c>
      <c r="E349">
        <v>1049.05</v>
      </c>
      <c r="F349">
        <v>90257.5</v>
      </c>
      <c r="G349" s="24">
        <v>1396610</v>
      </c>
      <c r="H349">
        <v>169665</v>
      </c>
      <c r="I349">
        <v>170351</v>
      </c>
      <c r="J349">
        <v>178005</v>
      </c>
      <c r="K349">
        <v>226357</v>
      </c>
      <c r="L349">
        <v>27588.6</v>
      </c>
      <c r="M349">
        <v>9482.36</v>
      </c>
      <c r="N349">
        <v>7955</v>
      </c>
      <c r="O349">
        <v>778.04899999999998</v>
      </c>
      <c r="P349">
        <v>965.61199999999997</v>
      </c>
      <c r="Q349">
        <v>632.24</v>
      </c>
      <c r="R349">
        <v>778.04899999999998</v>
      </c>
    </row>
    <row r="350" spans="1:18" x14ac:dyDescent="0.2">
      <c r="A350">
        <v>344</v>
      </c>
      <c r="B350" t="s">
        <v>201</v>
      </c>
      <c r="C350">
        <v>2016</v>
      </c>
      <c r="D350">
        <v>0</v>
      </c>
      <c r="E350">
        <v>0</v>
      </c>
      <c r="F350">
        <v>105220</v>
      </c>
      <c r="G350" s="24">
        <v>1381450</v>
      </c>
      <c r="H350">
        <v>173194</v>
      </c>
      <c r="I350">
        <v>182156</v>
      </c>
      <c r="J350">
        <v>137873</v>
      </c>
      <c r="K350">
        <v>256294</v>
      </c>
      <c r="L350">
        <v>25727.8</v>
      </c>
      <c r="M350">
        <v>9597.4500000000007</v>
      </c>
      <c r="N350">
        <v>5827.52</v>
      </c>
      <c r="O350">
        <v>0</v>
      </c>
      <c r="P350">
        <v>3054.38</v>
      </c>
      <c r="Q350">
        <v>833.471</v>
      </c>
      <c r="R350">
        <v>0</v>
      </c>
    </row>
    <row r="351" spans="1:18" x14ac:dyDescent="0.2">
      <c r="A351">
        <v>345</v>
      </c>
      <c r="B351" t="s">
        <v>201</v>
      </c>
      <c r="C351">
        <v>2016</v>
      </c>
      <c r="D351">
        <v>0</v>
      </c>
      <c r="E351">
        <v>0</v>
      </c>
      <c r="F351">
        <v>86861.4</v>
      </c>
      <c r="G351" s="24">
        <v>1425020</v>
      </c>
      <c r="H351">
        <v>158055</v>
      </c>
      <c r="I351">
        <v>146213</v>
      </c>
      <c r="J351">
        <v>169260</v>
      </c>
      <c r="K351">
        <v>244875</v>
      </c>
      <c r="L351">
        <v>28809.200000000001</v>
      </c>
      <c r="M351">
        <v>9185.08</v>
      </c>
      <c r="N351">
        <v>5885.4</v>
      </c>
      <c r="O351">
        <v>0</v>
      </c>
      <c r="P351">
        <v>0</v>
      </c>
      <c r="Q351">
        <v>0</v>
      </c>
      <c r="R351">
        <v>72.290800000000004</v>
      </c>
    </row>
    <row r="352" spans="1:18" x14ac:dyDescent="0.2">
      <c r="A352">
        <v>346</v>
      </c>
      <c r="B352" t="s">
        <v>201</v>
      </c>
      <c r="C352">
        <v>2016</v>
      </c>
      <c r="D352">
        <v>0</v>
      </c>
      <c r="E352">
        <v>1001.81</v>
      </c>
      <c r="F352">
        <v>79835.399999999994</v>
      </c>
      <c r="G352" s="24">
        <v>1389750</v>
      </c>
      <c r="H352">
        <v>166773</v>
      </c>
      <c r="I352">
        <v>187826</v>
      </c>
      <c r="J352">
        <v>147657</v>
      </c>
      <c r="K352">
        <v>227111</v>
      </c>
      <c r="L352">
        <v>43731.8</v>
      </c>
      <c r="M352">
        <v>13135.7</v>
      </c>
      <c r="N352">
        <v>18396</v>
      </c>
      <c r="O352">
        <v>0</v>
      </c>
      <c r="P352">
        <v>2477.9699999999998</v>
      </c>
      <c r="Q352">
        <v>1100.9100000000001</v>
      </c>
      <c r="R352">
        <v>788.61</v>
      </c>
    </row>
    <row r="353" spans="1:18" x14ac:dyDescent="0.2">
      <c r="A353">
        <v>347</v>
      </c>
      <c r="B353" t="s">
        <v>201</v>
      </c>
      <c r="C353">
        <v>2016</v>
      </c>
      <c r="D353">
        <v>0</v>
      </c>
      <c r="E353">
        <v>0</v>
      </c>
      <c r="F353">
        <v>105192</v>
      </c>
      <c r="G353" s="24">
        <v>1412820</v>
      </c>
      <c r="H353">
        <v>135230</v>
      </c>
      <c r="I353">
        <v>188666</v>
      </c>
      <c r="J353">
        <v>157333</v>
      </c>
      <c r="K353">
        <v>219981</v>
      </c>
      <c r="L353">
        <v>24957.1</v>
      </c>
      <c r="M353">
        <v>18002.599999999999</v>
      </c>
      <c r="N353">
        <v>10921.2</v>
      </c>
      <c r="O353">
        <v>763.62699999999995</v>
      </c>
      <c r="P353">
        <v>1742.82</v>
      </c>
      <c r="Q353">
        <v>238.15</v>
      </c>
      <c r="R353">
        <v>942.56799999999998</v>
      </c>
    </row>
    <row r="354" spans="1:18" x14ac:dyDescent="0.2">
      <c r="A354">
        <v>348</v>
      </c>
      <c r="B354" t="s">
        <v>201</v>
      </c>
      <c r="C354">
        <v>2016</v>
      </c>
      <c r="D354">
        <v>0</v>
      </c>
      <c r="E354">
        <v>0</v>
      </c>
      <c r="F354">
        <v>98210.5</v>
      </c>
      <c r="G354" s="24">
        <v>1366710</v>
      </c>
      <c r="H354">
        <v>165785</v>
      </c>
      <c r="I354">
        <v>175606</v>
      </c>
      <c r="J354">
        <v>170306</v>
      </c>
      <c r="K354">
        <v>237083</v>
      </c>
      <c r="L354">
        <v>32809.5</v>
      </c>
      <c r="M354">
        <v>9609.91</v>
      </c>
      <c r="N354">
        <v>11680.4</v>
      </c>
      <c r="O354">
        <v>0</v>
      </c>
      <c r="P354">
        <v>0</v>
      </c>
      <c r="Q354">
        <v>3084.22</v>
      </c>
      <c r="R354">
        <v>1832.05</v>
      </c>
    </row>
    <row r="355" spans="1:18" x14ac:dyDescent="0.2">
      <c r="A355">
        <v>349</v>
      </c>
      <c r="B355" t="s">
        <v>201</v>
      </c>
      <c r="C355">
        <v>2016</v>
      </c>
      <c r="D355">
        <v>0</v>
      </c>
      <c r="E355">
        <v>0</v>
      </c>
      <c r="F355">
        <v>111212</v>
      </c>
      <c r="G355" s="24">
        <v>1381930</v>
      </c>
      <c r="H355">
        <v>147715</v>
      </c>
      <c r="I355">
        <v>171620</v>
      </c>
      <c r="J355">
        <v>168182</v>
      </c>
      <c r="K355">
        <v>238573</v>
      </c>
      <c r="L355">
        <v>37380.300000000003</v>
      </c>
      <c r="M355">
        <v>16022.4</v>
      </c>
      <c r="N355">
        <v>4268.26</v>
      </c>
      <c r="O355">
        <v>0</v>
      </c>
      <c r="P355">
        <v>2096.98</v>
      </c>
      <c r="Q355">
        <v>835.78300000000002</v>
      </c>
      <c r="R355">
        <v>1998.56</v>
      </c>
    </row>
    <row r="356" spans="1:18" x14ac:dyDescent="0.2">
      <c r="A356">
        <v>350</v>
      </c>
      <c r="B356" t="s">
        <v>201</v>
      </c>
      <c r="C356">
        <v>2016</v>
      </c>
      <c r="D356">
        <v>0</v>
      </c>
      <c r="E356">
        <v>1381.06</v>
      </c>
      <c r="F356">
        <v>92241.8</v>
      </c>
      <c r="G356" s="24">
        <v>1361050</v>
      </c>
      <c r="H356">
        <v>173393</v>
      </c>
      <c r="I356">
        <v>185996</v>
      </c>
      <c r="J356">
        <v>167089</v>
      </c>
      <c r="K356">
        <v>213320</v>
      </c>
      <c r="L356">
        <v>46246.8</v>
      </c>
      <c r="M356">
        <v>26738.7</v>
      </c>
      <c r="N356">
        <v>8827.7900000000009</v>
      </c>
      <c r="O356">
        <v>0</v>
      </c>
      <c r="P356">
        <v>725.33100000000002</v>
      </c>
      <c r="Q356">
        <v>1297.8900000000001</v>
      </c>
      <c r="R356">
        <v>1608.41</v>
      </c>
    </row>
    <row r="357" spans="1:18" x14ac:dyDescent="0.2">
      <c r="A357">
        <v>351</v>
      </c>
      <c r="B357" t="s">
        <v>201</v>
      </c>
      <c r="C357">
        <v>2016</v>
      </c>
      <c r="D357">
        <v>0</v>
      </c>
      <c r="E357">
        <v>2242.36</v>
      </c>
      <c r="F357">
        <v>89543.5</v>
      </c>
      <c r="G357" s="24">
        <v>1382780</v>
      </c>
      <c r="H357">
        <v>173390</v>
      </c>
      <c r="I357">
        <v>163777</v>
      </c>
      <c r="J357">
        <v>193502</v>
      </c>
      <c r="K357">
        <v>205265</v>
      </c>
      <c r="L357">
        <v>31758.400000000001</v>
      </c>
      <c r="M357">
        <v>12101.6</v>
      </c>
      <c r="N357">
        <v>3455.98</v>
      </c>
      <c r="O357">
        <v>1002.9</v>
      </c>
      <c r="P357">
        <v>2781.07</v>
      </c>
      <c r="Q357">
        <v>681.18</v>
      </c>
      <c r="R357">
        <v>2052.71</v>
      </c>
    </row>
    <row r="358" spans="1:18" x14ac:dyDescent="0.2">
      <c r="A358">
        <v>352</v>
      </c>
      <c r="B358" t="s">
        <v>201</v>
      </c>
      <c r="C358">
        <v>2016</v>
      </c>
      <c r="D358">
        <v>0</v>
      </c>
      <c r="E358">
        <v>1174.97</v>
      </c>
      <c r="F358">
        <v>82472.600000000006</v>
      </c>
      <c r="G358" s="24">
        <v>1374950</v>
      </c>
      <c r="H358">
        <v>177827</v>
      </c>
      <c r="I358">
        <v>176489</v>
      </c>
      <c r="J358">
        <v>178248</v>
      </c>
      <c r="K358">
        <v>221495</v>
      </c>
      <c r="L358">
        <v>41325.1</v>
      </c>
      <c r="M358">
        <v>13259.5</v>
      </c>
      <c r="N358">
        <v>3112.13</v>
      </c>
      <c r="O358">
        <v>897.1</v>
      </c>
      <c r="P358">
        <v>0</v>
      </c>
      <c r="Q358">
        <v>1181.46</v>
      </c>
      <c r="R358">
        <v>534.76900000000001</v>
      </c>
    </row>
    <row r="359" spans="1:18" x14ac:dyDescent="0.2">
      <c r="A359">
        <v>353</v>
      </c>
      <c r="B359" t="s">
        <v>201</v>
      </c>
      <c r="C359">
        <v>2016</v>
      </c>
      <c r="D359">
        <v>0</v>
      </c>
      <c r="E359">
        <v>0</v>
      </c>
      <c r="F359">
        <v>99439.6</v>
      </c>
      <c r="G359" s="24">
        <v>1364340</v>
      </c>
      <c r="H359">
        <v>177786</v>
      </c>
      <c r="I359">
        <v>191360</v>
      </c>
      <c r="J359">
        <v>170160</v>
      </c>
      <c r="K359">
        <v>213752</v>
      </c>
      <c r="L359">
        <v>33116</v>
      </c>
      <c r="M359">
        <v>12293.4</v>
      </c>
      <c r="N359">
        <v>6549.74</v>
      </c>
      <c r="O359">
        <v>0</v>
      </c>
      <c r="P359">
        <v>1741.62</v>
      </c>
      <c r="Q359">
        <v>295.92</v>
      </c>
      <c r="R359">
        <v>64.953999999999994</v>
      </c>
    </row>
    <row r="360" spans="1:18" x14ac:dyDescent="0.2">
      <c r="A360">
        <v>354</v>
      </c>
      <c r="B360" t="s">
        <v>201</v>
      </c>
      <c r="C360">
        <v>2016</v>
      </c>
      <c r="D360">
        <v>0</v>
      </c>
      <c r="E360">
        <v>0</v>
      </c>
      <c r="F360">
        <v>87581.4</v>
      </c>
      <c r="G360" s="24">
        <v>1401530</v>
      </c>
      <c r="H360">
        <v>159993</v>
      </c>
      <c r="I360">
        <v>184741</v>
      </c>
      <c r="J360">
        <v>147368</v>
      </c>
      <c r="K360">
        <v>224005</v>
      </c>
      <c r="L360">
        <v>50642.9</v>
      </c>
      <c r="M360">
        <v>6874.7</v>
      </c>
      <c r="N360">
        <v>4185.53</v>
      </c>
      <c r="O360">
        <v>0</v>
      </c>
      <c r="P360">
        <v>3158</v>
      </c>
      <c r="Q360">
        <v>1185.71</v>
      </c>
      <c r="R360">
        <v>1482.37</v>
      </c>
    </row>
    <row r="361" spans="1:18" x14ac:dyDescent="0.2">
      <c r="A361">
        <v>355</v>
      </c>
      <c r="B361" t="s">
        <v>201</v>
      </c>
      <c r="C361">
        <v>2016</v>
      </c>
      <c r="D361">
        <v>0</v>
      </c>
      <c r="E361">
        <v>896.26</v>
      </c>
      <c r="F361">
        <v>90645.5</v>
      </c>
      <c r="G361" s="24">
        <v>1391910</v>
      </c>
      <c r="H361">
        <v>156038</v>
      </c>
      <c r="I361">
        <v>177383</v>
      </c>
      <c r="J361">
        <v>167139</v>
      </c>
      <c r="K361">
        <v>226803</v>
      </c>
      <c r="L361">
        <v>47845.9</v>
      </c>
      <c r="M361">
        <v>11815.3</v>
      </c>
      <c r="N361">
        <v>8017.15</v>
      </c>
      <c r="O361">
        <v>0</v>
      </c>
      <c r="P361">
        <v>940.69799999999998</v>
      </c>
      <c r="Q361">
        <v>0</v>
      </c>
      <c r="R361">
        <v>9.5006900000000005</v>
      </c>
    </row>
    <row r="362" spans="1:18" x14ac:dyDescent="0.2">
      <c r="A362">
        <v>356</v>
      </c>
      <c r="B362" t="s">
        <v>201</v>
      </c>
      <c r="C362">
        <v>2016</v>
      </c>
      <c r="D362">
        <v>0</v>
      </c>
      <c r="E362">
        <v>1052.8800000000001</v>
      </c>
      <c r="F362">
        <v>81683.7</v>
      </c>
      <c r="G362" s="24">
        <v>1417380</v>
      </c>
      <c r="H362">
        <v>159027</v>
      </c>
      <c r="I362">
        <v>169329</v>
      </c>
      <c r="J362">
        <v>182823</v>
      </c>
      <c r="K362">
        <v>208029</v>
      </c>
      <c r="L362">
        <v>33581.300000000003</v>
      </c>
      <c r="M362">
        <v>14663.8</v>
      </c>
      <c r="N362">
        <v>6705.05</v>
      </c>
      <c r="O362">
        <v>1209.8599999999999</v>
      </c>
      <c r="P362">
        <v>2742.7</v>
      </c>
      <c r="Q362">
        <v>2117.25</v>
      </c>
      <c r="R362">
        <v>0</v>
      </c>
    </row>
    <row r="363" spans="1:18" x14ac:dyDescent="0.2">
      <c r="A363">
        <v>357</v>
      </c>
      <c r="B363" t="s">
        <v>201</v>
      </c>
      <c r="C363">
        <v>2016</v>
      </c>
      <c r="D363">
        <v>0</v>
      </c>
      <c r="E363">
        <v>424.70499999999998</v>
      </c>
      <c r="F363">
        <v>75279</v>
      </c>
      <c r="G363" s="24">
        <v>1419700</v>
      </c>
      <c r="H363">
        <v>158773</v>
      </c>
      <c r="I363">
        <v>174286</v>
      </c>
      <c r="J363">
        <v>152945</v>
      </c>
      <c r="K363">
        <v>226310</v>
      </c>
      <c r="L363">
        <v>35965.699999999997</v>
      </c>
      <c r="M363">
        <v>19575.5</v>
      </c>
      <c r="N363">
        <v>8607.2199999999993</v>
      </c>
      <c r="O363">
        <v>0</v>
      </c>
      <c r="P363">
        <v>1664.81</v>
      </c>
      <c r="Q363">
        <v>1079.02</v>
      </c>
      <c r="R363">
        <v>1427.38</v>
      </c>
    </row>
    <row r="364" spans="1:18" x14ac:dyDescent="0.2">
      <c r="A364">
        <v>358</v>
      </c>
      <c r="B364" t="s">
        <v>201</v>
      </c>
      <c r="C364">
        <v>2016</v>
      </c>
      <c r="D364">
        <v>0</v>
      </c>
      <c r="E364">
        <v>0</v>
      </c>
      <c r="F364">
        <v>99757.9</v>
      </c>
      <c r="G364" s="24">
        <v>1373550</v>
      </c>
      <c r="H364">
        <v>168399</v>
      </c>
      <c r="I364">
        <v>139903</v>
      </c>
      <c r="J364">
        <v>201153</v>
      </c>
      <c r="K364">
        <v>237814</v>
      </c>
      <c r="L364">
        <v>37866</v>
      </c>
      <c r="M364">
        <v>10964.5</v>
      </c>
      <c r="N364">
        <v>6047.85</v>
      </c>
      <c r="O364">
        <v>1541.17</v>
      </c>
      <c r="P364">
        <v>0</v>
      </c>
      <c r="Q364">
        <v>892.68700000000001</v>
      </c>
      <c r="R364">
        <v>770.58299999999997</v>
      </c>
    </row>
    <row r="365" spans="1:18" x14ac:dyDescent="0.2">
      <c r="A365">
        <v>359</v>
      </c>
      <c r="B365" t="s">
        <v>201</v>
      </c>
      <c r="C365">
        <v>2016</v>
      </c>
      <c r="D365">
        <v>0</v>
      </c>
      <c r="E365">
        <v>278.83300000000003</v>
      </c>
      <c r="F365">
        <v>102462</v>
      </c>
      <c r="G365" s="24">
        <v>1384320</v>
      </c>
      <c r="H365">
        <v>150014</v>
      </c>
      <c r="I365">
        <v>188201</v>
      </c>
      <c r="J365">
        <v>158591</v>
      </c>
      <c r="K365">
        <v>234039</v>
      </c>
      <c r="L365">
        <v>31207.9</v>
      </c>
      <c r="M365">
        <v>10457.299999999999</v>
      </c>
      <c r="N365">
        <v>8211.98</v>
      </c>
      <c r="O365">
        <v>0</v>
      </c>
      <c r="P365">
        <v>3056.75</v>
      </c>
      <c r="Q365">
        <v>384.625</v>
      </c>
      <c r="R365">
        <v>1762.77</v>
      </c>
    </row>
    <row r="366" spans="1:18" x14ac:dyDescent="0.2">
      <c r="A366">
        <v>360</v>
      </c>
      <c r="B366" t="s">
        <v>201</v>
      </c>
      <c r="C366">
        <v>2016</v>
      </c>
      <c r="D366">
        <v>0</v>
      </c>
      <c r="E366">
        <v>0</v>
      </c>
      <c r="F366">
        <v>86169.7</v>
      </c>
      <c r="G366" s="24">
        <v>1367380</v>
      </c>
      <c r="H366">
        <v>171174</v>
      </c>
      <c r="I366">
        <v>177002</v>
      </c>
      <c r="J366">
        <v>176893</v>
      </c>
      <c r="K366">
        <v>247340</v>
      </c>
      <c r="L366">
        <v>36188.6</v>
      </c>
      <c r="M366">
        <v>8590.5</v>
      </c>
      <c r="N366">
        <v>5233.1099999999997</v>
      </c>
      <c r="O366">
        <v>0</v>
      </c>
      <c r="P366">
        <v>859.03200000000004</v>
      </c>
      <c r="Q366">
        <v>0</v>
      </c>
      <c r="R366">
        <v>1379.13</v>
      </c>
    </row>
    <row r="367" spans="1:18" x14ac:dyDescent="0.2">
      <c r="A367">
        <v>361</v>
      </c>
      <c r="B367" t="s">
        <v>201</v>
      </c>
      <c r="C367">
        <v>2016</v>
      </c>
      <c r="D367">
        <v>0</v>
      </c>
      <c r="E367">
        <v>0</v>
      </c>
      <c r="F367">
        <v>100943</v>
      </c>
      <c r="G367" s="24">
        <v>1392030</v>
      </c>
      <c r="H367">
        <v>158586</v>
      </c>
      <c r="I367">
        <v>169345</v>
      </c>
      <c r="J367">
        <v>168247</v>
      </c>
      <c r="K367">
        <v>228486</v>
      </c>
      <c r="L367">
        <v>23572.799999999999</v>
      </c>
      <c r="M367">
        <v>14273.9</v>
      </c>
      <c r="N367">
        <v>6682.34</v>
      </c>
      <c r="O367">
        <v>961.82899999999995</v>
      </c>
      <c r="P367">
        <v>2546.4899999999998</v>
      </c>
      <c r="Q367">
        <v>650.69399999999996</v>
      </c>
      <c r="R367">
        <v>87.620999999999995</v>
      </c>
    </row>
    <row r="368" spans="1:18" x14ac:dyDescent="0.2">
      <c r="A368">
        <v>362</v>
      </c>
      <c r="B368" t="s">
        <v>201</v>
      </c>
      <c r="C368">
        <v>2016</v>
      </c>
      <c r="D368">
        <v>0</v>
      </c>
      <c r="E368">
        <v>863.77300000000002</v>
      </c>
      <c r="F368">
        <v>80663.5</v>
      </c>
      <c r="G368" s="24">
        <v>1386440</v>
      </c>
      <c r="H368">
        <v>183775</v>
      </c>
      <c r="I368">
        <v>165116</v>
      </c>
      <c r="J368">
        <v>173799</v>
      </c>
      <c r="K368">
        <v>235356</v>
      </c>
      <c r="L368">
        <v>29708.7</v>
      </c>
      <c r="M368">
        <v>10892.8</v>
      </c>
      <c r="N368">
        <v>5400.94</v>
      </c>
      <c r="O368">
        <v>562.86699999999996</v>
      </c>
      <c r="P368">
        <v>812.78700000000003</v>
      </c>
      <c r="Q368">
        <v>778.82500000000005</v>
      </c>
      <c r="R368">
        <v>3300.81</v>
      </c>
    </row>
    <row r="369" spans="1:18" x14ac:dyDescent="0.2">
      <c r="A369">
        <v>363</v>
      </c>
      <c r="B369" t="s">
        <v>201</v>
      </c>
      <c r="C369">
        <v>2016</v>
      </c>
      <c r="D369">
        <v>0</v>
      </c>
      <c r="E369">
        <v>777.178</v>
      </c>
      <c r="F369">
        <v>91821.6</v>
      </c>
      <c r="G369" s="24">
        <v>1357030</v>
      </c>
      <c r="H369">
        <v>158637</v>
      </c>
      <c r="I369">
        <v>200399</v>
      </c>
      <c r="J369">
        <v>178310</v>
      </c>
      <c r="K369">
        <v>234529</v>
      </c>
      <c r="L369">
        <v>27278.799999999999</v>
      </c>
      <c r="M369">
        <v>11309.8</v>
      </c>
      <c r="N369">
        <v>6183.87</v>
      </c>
      <c r="O369">
        <v>1603.22</v>
      </c>
      <c r="P369">
        <v>1104.21</v>
      </c>
      <c r="Q369">
        <v>358.74299999999999</v>
      </c>
      <c r="R369">
        <v>824.50599999999997</v>
      </c>
    </row>
    <row r="370" spans="1:18" x14ac:dyDescent="0.2">
      <c r="A370">
        <v>364</v>
      </c>
      <c r="B370" t="s">
        <v>201</v>
      </c>
      <c r="C370">
        <v>2016</v>
      </c>
      <c r="D370">
        <v>0</v>
      </c>
      <c r="E370">
        <v>0</v>
      </c>
      <c r="F370">
        <v>93526.399999999994</v>
      </c>
      <c r="G370" s="24">
        <v>1386610</v>
      </c>
      <c r="H370">
        <v>179120</v>
      </c>
      <c r="I370">
        <v>150084</v>
      </c>
      <c r="J370">
        <v>203474</v>
      </c>
      <c r="K370">
        <v>204984</v>
      </c>
      <c r="L370">
        <v>30978.9</v>
      </c>
      <c r="M370">
        <v>11549.2</v>
      </c>
      <c r="N370">
        <v>7937.7</v>
      </c>
      <c r="O370">
        <v>1909.21</v>
      </c>
      <c r="P370">
        <v>1805.21</v>
      </c>
      <c r="Q370">
        <v>999.31600000000003</v>
      </c>
      <c r="R370">
        <v>261.815</v>
      </c>
    </row>
    <row r="371" spans="1:18" x14ac:dyDescent="0.2">
      <c r="A371">
        <v>365</v>
      </c>
      <c r="B371" t="s">
        <v>201</v>
      </c>
      <c r="C371">
        <v>2016</v>
      </c>
      <c r="D371">
        <v>0</v>
      </c>
      <c r="E371">
        <v>729.82500000000005</v>
      </c>
      <c r="F371">
        <v>79450.899999999994</v>
      </c>
      <c r="G371" s="24">
        <v>1416940</v>
      </c>
      <c r="H371">
        <v>143176</v>
      </c>
      <c r="I371">
        <v>177871</v>
      </c>
      <c r="J371">
        <v>181236</v>
      </c>
      <c r="K371">
        <v>225249</v>
      </c>
      <c r="L371">
        <v>20826.2</v>
      </c>
      <c r="M371">
        <v>16930.400000000001</v>
      </c>
      <c r="N371">
        <v>8669.52</v>
      </c>
      <c r="O371">
        <v>2196.4</v>
      </c>
      <c r="P371">
        <v>1667.84</v>
      </c>
      <c r="Q371">
        <v>129.42099999999999</v>
      </c>
      <c r="R371">
        <v>0</v>
      </c>
    </row>
    <row r="372" spans="1:18" x14ac:dyDescent="0.2">
      <c r="A372">
        <v>366</v>
      </c>
      <c r="B372" t="s">
        <v>201</v>
      </c>
      <c r="C372">
        <v>2016</v>
      </c>
      <c r="D372">
        <v>0</v>
      </c>
      <c r="E372">
        <v>0</v>
      </c>
      <c r="F372">
        <v>90354.1</v>
      </c>
      <c r="G372" s="24">
        <v>1393760</v>
      </c>
      <c r="H372">
        <v>167375</v>
      </c>
      <c r="I372">
        <v>165761</v>
      </c>
      <c r="J372">
        <v>170812</v>
      </c>
      <c r="K372">
        <v>229876</v>
      </c>
      <c r="L372">
        <v>35449.599999999999</v>
      </c>
      <c r="M372">
        <v>11145.7</v>
      </c>
      <c r="N372">
        <v>8111.37</v>
      </c>
      <c r="O372">
        <v>0</v>
      </c>
      <c r="P372">
        <v>0</v>
      </c>
      <c r="Q372">
        <v>218.31800000000001</v>
      </c>
      <c r="R372">
        <v>1644.7</v>
      </c>
    </row>
    <row r="373" spans="1:18" x14ac:dyDescent="0.2">
      <c r="A373">
        <v>367</v>
      </c>
      <c r="B373" t="s">
        <v>201</v>
      </c>
      <c r="C373">
        <v>2016</v>
      </c>
      <c r="D373">
        <v>0</v>
      </c>
      <c r="E373">
        <v>292.70499999999998</v>
      </c>
      <c r="F373">
        <v>85407.2</v>
      </c>
      <c r="G373" s="24">
        <v>1394390</v>
      </c>
      <c r="H373">
        <v>152228</v>
      </c>
      <c r="I373">
        <v>181617</v>
      </c>
      <c r="J373">
        <v>171834</v>
      </c>
      <c r="K373">
        <v>225869</v>
      </c>
      <c r="L373">
        <v>39983.800000000003</v>
      </c>
      <c r="M373">
        <v>8937.31</v>
      </c>
      <c r="N373">
        <v>10626.7</v>
      </c>
      <c r="O373">
        <v>1125.7</v>
      </c>
      <c r="P373">
        <v>0</v>
      </c>
      <c r="Q373">
        <v>116.977</v>
      </c>
      <c r="R373">
        <v>1938.72</v>
      </c>
    </row>
    <row r="374" spans="1:18" x14ac:dyDescent="0.2">
      <c r="A374">
        <v>368</v>
      </c>
      <c r="B374" t="s">
        <v>201</v>
      </c>
      <c r="C374">
        <v>2016</v>
      </c>
      <c r="D374">
        <v>0</v>
      </c>
      <c r="E374">
        <v>0</v>
      </c>
      <c r="F374">
        <v>84468.6</v>
      </c>
      <c r="G374" s="24">
        <v>1403620</v>
      </c>
      <c r="H374">
        <v>155007</v>
      </c>
      <c r="I374">
        <v>179739</v>
      </c>
      <c r="J374">
        <v>153719</v>
      </c>
      <c r="K374">
        <v>242497</v>
      </c>
      <c r="L374">
        <v>32531.4</v>
      </c>
      <c r="M374">
        <v>9273.8700000000008</v>
      </c>
      <c r="N374">
        <v>12593.6</v>
      </c>
      <c r="O374">
        <v>996.26400000000001</v>
      </c>
      <c r="P374">
        <v>0</v>
      </c>
      <c r="Q374">
        <v>1043.67</v>
      </c>
      <c r="R374">
        <v>1730.19</v>
      </c>
    </row>
    <row r="375" spans="1:18" x14ac:dyDescent="0.2">
      <c r="A375">
        <v>369</v>
      </c>
      <c r="B375" t="s">
        <v>201</v>
      </c>
      <c r="C375">
        <v>2016</v>
      </c>
      <c r="D375">
        <v>0</v>
      </c>
      <c r="E375">
        <v>0</v>
      </c>
      <c r="F375">
        <v>82508.7</v>
      </c>
      <c r="G375" s="24">
        <v>1391010</v>
      </c>
      <c r="H375">
        <v>158440</v>
      </c>
      <c r="I375">
        <v>169462</v>
      </c>
      <c r="J375">
        <v>170015</v>
      </c>
      <c r="K375">
        <v>241597</v>
      </c>
      <c r="L375">
        <v>39631.800000000003</v>
      </c>
      <c r="M375">
        <v>5847.85</v>
      </c>
      <c r="N375">
        <v>5853.68</v>
      </c>
      <c r="O375">
        <v>339.005</v>
      </c>
      <c r="P375">
        <v>1923.79</v>
      </c>
      <c r="Q375">
        <v>68.7898</v>
      </c>
      <c r="R375">
        <v>1451.03</v>
      </c>
    </row>
    <row r="376" spans="1:18" x14ac:dyDescent="0.2">
      <c r="A376">
        <v>370</v>
      </c>
      <c r="B376" t="s">
        <v>201</v>
      </c>
      <c r="C376">
        <v>2016</v>
      </c>
      <c r="D376">
        <v>0</v>
      </c>
      <c r="E376">
        <v>0</v>
      </c>
      <c r="F376">
        <v>101337</v>
      </c>
      <c r="G376" s="24">
        <v>1363090</v>
      </c>
      <c r="H376">
        <v>181568</v>
      </c>
      <c r="I376">
        <v>175504</v>
      </c>
      <c r="J376">
        <v>165821</v>
      </c>
      <c r="K376">
        <v>220371</v>
      </c>
      <c r="L376">
        <v>32610</v>
      </c>
      <c r="M376">
        <v>23376.799999999999</v>
      </c>
      <c r="N376">
        <v>8103.92</v>
      </c>
      <c r="O376">
        <v>246.36799999999999</v>
      </c>
      <c r="P376">
        <v>885.79899999999998</v>
      </c>
      <c r="Q376">
        <v>861.34</v>
      </c>
      <c r="R376">
        <v>1057.6099999999999</v>
      </c>
    </row>
    <row r="377" spans="1:18" x14ac:dyDescent="0.2">
      <c r="A377">
        <v>371</v>
      </c>
      <c r="B377" t="s">
        <v>201</v>
      </c>
      <c r="C377">
        <v>2016</v>
      </c>
      <c r="D377">
        <v>0</v>
      </c>
      <c r="E377">
        <v>1240.4000000000001</v>
      </c>
      <c r="F377">
        <v>96665.7</v>
      </c>
      <c r="G377" s="24">
        <v>1397660</v>
      </c>
      <c r="H377">
        <v>153268</v>
      </c>
      <c r="I377">
        <v>186900</v>
      </c>
      <c r="J377">
        <v>149389</v>
      </c>
      <c r="K377">
        <v>223665</v>
      </c>
      <c r="L377">
        <v>37015.599999999999</v>
      </c>
      <c r="M377">
        <v>18999.7</v>
      </c>
      <c r="N377">
        <v>9520.25</v>
      </c>
      <c r="O377">
        <v>692.79399999999998</v>
      </c>
      <c r="P377">
        <v>2068.61</v>
      </c>
      <c r="Q377">
        <v>160.404</v>
      </c>
      <c r="R377">
        <v>1399.07</v>
      </c>
    </row>
    <row r="378" spans="1:18" x14ac:dyDescent="0.2">
      <c r="A378">
        <v>372</v>
      </c>
      <c r="B378" t="s">
        <v>201</v>
      </c>
      <c r="C378">
        <v>2016</v>
      </c>
      <c r="D378">
        <v>0</v>
      </c>
      <c r="E378">
        <v>2192.5</v>
      </c>
      <c r="F378">
        <v>91776.8</v>
      </c>
      <c r="G378" s="24">
        <v>1382260</v>
      </c>
      <c r="H378">
        <v>168846</v>
      </c>
      <c r="I378">
        <v>183356</v>
      </c>
      <c r="J378">
        <v>175765</v>
      </c>
      <c r="K378">
        <v>213946</v>
      </c>
      <c r="L378">
        <v>30476.5</v>
      </c>
      <c r="M378">
        <v>15080</v>
      </c>
      <c r="N378">
        <v>8846.2800000000007</v>
      </c>
      <c r="O378">
        <v>975.40800000000002</v>
      </c>
      <c r="P378">
        <v>991.00900000000001</v>
      </c>
      <c r="Q378">
        <v>1680.28</v>
      </c>
      <c r="R378">
        <v>60.969799999999999</v>
      </c>
    </row>
    <row r="379" spans="1:18" x14ac:dyDescent="0.2">
      <c r="A379">
        <v>373</v>
      </c>
      <c r="B379" t="s">
        <v>201</v>
      </c>
      <c r="C379">
        <v>2016</v>
      </c>
      <c r="D379">
        <v>0</v>
      </c>
      <c r="E379">
        <v>1838.6</v>
      </c>
      <c r="F379">
        <v>85289.3</v>
      </c>
      <c r="G379" s="24">
        <v>1404670</v>
      </c>
      <c r="H379">
        <v>153206</v>
      </c>
      <c r="I379">
        <v>181231</v>
      </c>
      <c r="J379">
        <v>177290</v>
      </c>
      <c r="K379">
        <v>227195</v>
      </c>
      <c r="L379">
        <v>24492.400000000001</v>
      </c>
      <c r="M379">
        <v>15262.7</v>
      </c>
      <c r="N379">
        <v>6681.17</v>
      </c>
      <c r="O379">
        <v>0</v>
      </c>
      <c r="P379">
        <v>937.48500000000001</v>
      </c>
      <c r="Q379">
        <v>139.90100000000001</v>
      </c>
      <c r="R379">
        <v>1229.5</v>
      </c>
    </row>
    <row r="380" spans="1:18" x14ac:dyDescent="0.2">
      <c r="A380">
        <v>374</v>
      </c>
      <c r="B380" t="s">
        <v>201</v>
      </c>
      <c r="C380">
        <v>2016</v>
      </c>
      <c r="D380">
        <v>0</v>
      </c>
      <c r="E380">
        <v>273.96499999999997</v>
      </c>
      <c r="F380">
        <v>85360.2</v>
      </c>
      <c r="G380" s="24">
        <v>1391690</v>
      </c>
      <c r="H380">
        <v>168181</v>
      </c>
      <c r="I380">
        <v>192058</v>
      </c>
      <c r="J380">
        <v>140444</v>
      </c>
      <c r="K380">
        <v>230430</v>
      </c>
      <c r="L380">
        <v>35429.9</v>
      </c>
      <c r="M380">
        <v>14126.8</v>
      </c>
      <c r="N380">
        <v>12079</v>
      </c>
      <c r="O380">
        <v>1730.17</v>
      </c>
      <c r="P380">
        <v>1004.58</v>
      </c>
      <c r="Q380">
        <v>1284.79</v>
      </c>
      <c r="R380">
        <v>0</v>
      </c>
    </row>
    <row r="381" spans="1:18" x14ac:dyDescent="0.2">
      <c r="A381">
        <v>375</v>
      </c>
      <c r="B381" t="s">
        <v>201</v>
      </c>
      <c r="C381">
        <v>2016</v>
      </c>
      <c r="D381">
        <v>0</v>
      </c>
      <c r="E381">
        <v>556.17499999999995</v>
      </c>
      <c r="F381">
        <v>88548</v>
      </c>
      <c r="G381" s="24">
        <v>1402100</v>
      </c>
      <c r="H381">
        <v>158903</v>
      </c>
      <c r="I381">
        <v>156025</v>
      </c>
      <c r="J381">
        <v>158972</v>
      </c>
      <c r="K381">
        <v>242968</v>
      </c>
      <c r="L381">
        <v>36419.199999999997</v>
      </c>
      <c r="M381">
        <v>15010.9</v>
      </c>
      <c r="N381">
        <v>8820.0499999999993</v>
      </c>
      <c r="O381">
        <v>0</v>
      </c>
      <c r="P381">
        <v>2675.32</v>
      </c>
      <c r="Q381">
        <v>853.80100000000004</v>
      </c>
      <c r="R381">
        <v>1679.94</v>
      </c>
    </row>
    <row r="382" spans="1:18" x14ac:dyDescent="0.2">
      <c r="A382">
        <v>376</v>
      </c>
      <c r="B382" t="s">
        <v>201</v>
      </c>
      <c r="C382">
        <v>2016</v>
      </c>
      <c r="D382">
        <v>0</v>
      </c>
      <c r="E382">
        <v>0</v>
      </c>
      <c r="F382">
        <v>97234.1</v>
      </c>
      <c r="G382" s="24">
        <v>1396070</v>
      </c>
      <c r="H382">
        <v>172389</v>
      </c>
      <c r="I382">
        <v>162357</v>
      </c>
      <c r="J382">
        <v>168433</v>
      </c>
      <c r="K382">
        <v>221594</v>
      </c>
      <c r="L382">
        <v>32069</v>
      </c>
      <c r="M382">
        <v>12939.4</v>
      </c>
      <c r="N382">
        <v>11258.8</v>
      </c>
      <c r="O382">
        <v>691.35299999999995</v>
      </c>
      <c r="P382">
        <v>796.14599999999996</v>
      </c>
      <c r="Q382">
        <v>1066.29</v>
      </c>
      <c r="R382">
        <v>859.54700000000003</v>
      </c>
    </row>
    <row r="383" spans="1:18" x14ac:dyDescent="0.2">
      <c r="A383">
        <v>377</v>
      </c>
      <c r="B383" t="s">
        <v>201</v>
      </c>
      <c r="C383">
        <v>2016</v>
      </c>
      <c r="D383">
        <v>0</v>
      </c>
      <c r="E383">
        <v>0</v>
      </c>
      <c r="F383">
        <v>88073.7</v>
      </c>
      <c r="G383" s="24">
        <v>1372670</v>
      </c>
      <c r="H383">
        <v>164602</v>
      </c>
      <c r="I383">
        <v>167313</v>
      </c>
      <c r="J383">
        <v>200472</v>
      </c>
      <c r="K383">
        <v>216509</v>
      </c>
      <c r="L383">
        <v>37045.199999999997</v>
      </c>
      <c r="M383">
        <v>7644.07</v>
      </c>
      <c r="N383">
        <v>6465.13</v>
      </c>
      <c r="O383">
        <v>1863.07</v>
      </c>
      <c r="P383">
        <v>3010.72</v>
      </c>
      <c r="Q383">
        <v>1316.78</v>
      </c>
      <c r="R383">
        <v>619.23900000000003</v>
      </c>
    </row>
    <row r="384" spans="1:18" x14ac:dyDescent="0.2">
      <c r="A384">
        <v>378</v>
      </c>
      <c r="B384" t="s">
        <v>201</v>
      </c>
      <c r="C384">
        <v>2016</v>
      </c>
      <c r="D384">
        <v>0</v>
      </c>
      <c r="E384">
        <v>1283.33</v>
      </c>
      <c r="F384">
        <v>94421.1</v>
      </c>
      <c r="G384" s="24">
        <v>1383050</v>
      </c>
      <c r="H384">
        <v>149239</v>
      </c>
      <c r="I384">
        <v>172985</v>
      </c>
      <c r="J384">
        <v>186862</v>
      </c>
      <c r="K384">
        <v>219457</v>
      </c>
      <c r="L384">
        <v>44723.4</v>
      </c>
      <c r="M384">
        <v>10803.3</v>
      </c>
      <c r="N384">
        <v>3830.29</v>
      </c>
      <c r="O384">
        <v>0</v>
      </c>
      <c r="P384">
        <v>0</v>
      </c>
      <c r="Q384">
        <v>591.20100000000002</v>
      </c>
      <c r="R384">
        <v>0</v>
      </c>
    </row>
    <row r="385" spans="1:18" x14ac:dyDescent="0.2">
      <c r="A385">
        <v>379</v>
      </c>
      <c r="B385" t="s">
        <v>201</v>
      </c>
      <c r="C385">
        <v>2016</v>
      </c>
      <c r="D385">
        <v>0</v>
      </c>
      <c r="E385">
        <v>600.49099999999999</v>
      </c>
      <c r="F385">
        <v>92033.1</v>
      </c>
      <c r="G385" s="24">
        <v>1406860</v>
      </c>
      <c r="H385">
        <v>147483</v>
      </c>
      <c r="I385">
        <v>170398</v>
      </c>
      <c r="J385">
        <v>178997</v>
      </c>
      <c r="K385">
        <v>237576</v>
      </c>
      <c r="L385">
        <v>27974.400000000001</v>
      </c>
      <c r="M385">
        <v>5836.63</v>
      </c>
      <c r="N385">
        <v>4832.3599999999997</v>
      </c>
      <c r="O385">
        <v>1543.5</v>
      </c>
      <c r="P385">
        <v>768.78300000000002</v>
      </c>
      <c r="Q385">
        <v>1057.97</v>
      </c>
      <c r="R385">
        <v>63.469900000000003</v>
      </c>
    </row>
    <row r="386" spans="1:18" x14ac:dyDescent="0.2">
      <c r="A386">
        <v>380</v>
      </c>
      <c r="B386" t="s">
        <v>201</v>
      </c>
      <c r="C386">
        <v>2016</v>
      </c>
      <c r="D386">
        <v>0</v>
      </c>
      <c r="E386">
        <v>1578.17</v>
      </c>
      <c r="F386">
        <v>92155.199999999997</v>
      </c>
      <c r="G386" s="24">
        <v>1379830</v>
      </c>
      <c r="H386">
        <v>138236</v>
      </c>
      <c r="I386">
        <v>183744</v>
      </c>
      <c r="J386">
        <v>197438</v>
      </c>
      <c r="K386">
        <v>229563</v>
      </c>
      <c r="L386">
        <v>31032.9</v>
      </c>
      <c r="M386">
        <v>10820.7</v>
      </c>
      <c r="N386">
        <v>4148.41</v>
      </c>
      <c r="O386">
        <v>470.88600000000002</v>
      </c>
      <c r="P386">
        <v>763.50900000000001</v>
      </c>
      <c r="Q386">
        <v>680.02700000000004</v>
      </c>
      <c r="R386">
        <v>329.00700000000001</v>
      </c>
    </row>
    <row r="387" spans="1:18" x14ac:dyDescent="0.2">
      <c r="A387">
        <v>381</v>
      </c>
      <c r="B387" t="s">
        <v>201</v>
      </c>
      <c r="C387">
        <v>2016</v>
      </c>
      <c r="D387">
        <v>0</v>
      </c>
      <c r="E387">
        <v>399.97699999999998</v>
      </c>
      <c r="F387">
        <v>88009.600000000006</v>
      </c>
      <c r="G387" s="24">
        <v>1392610</v>
      </c>
      <c r="H387">
        <v>166530</v>
      </c>
      <c r="I387">
        <v>161929</v>
      </c>
      <c r="J387">
        <v>173960</v>
      </c>
      <c r="K387">
        <v>232990</v>
      </c>
      <c r="L387">
        <v>32039.200000000001</v>
      </c>
      <c r="M387">
        <v>6453.01</v>
      </c>
      <c r="N387">
        <v>10263.6</v>
      </c>
      <c r="O387">
        <v>0</v>
      </c>
      <c r="P387">
        <v>2214.38</v>
      </c>
      <c r="Q387">
        <v>507.05599999999998</v>
      </c>
      <c r="R387">
        <v>1057.44</v>
      </c>
    </row>
    <row r="388" spans="1:18" x14ac:dyDescent="0.2">
      <c r="A388">
        <v>382</v>
      </c>
      <c r="B388" t="s">
        <v>201</v>
      </c>
      <c r="C388">
        <v>2016</v>
      </c>
      <c r="D388">
        <v>0</v>
      </c>
      <c r="E388">
        <v>0</v>
      </c>
      <c r="F388">
        <v>92588.2</v>
      </c>
      <c r="G388" s="24">
        <v>1431820</v>
      </c>
      <c r="H388">
        <v>138741</v>
      </c>
      <c r="I388">
        <v>181383</v>
      </c>
      <c r="J388">
        <v>163723</v>
      </c>
      <c r="K388">
        <v>194417</v>
      </c>
      <c r="L388">
        <v>44654.1</v>
      </c>
      <c r="M388">
        <v>10273.700000000001</v>
      </c>
      <c r="N388">
        <v>10137.9</v>
      </c>
      <c r="O388">
        <v>0</v>
      </c>
      <c r="P388">
        <v>2770.04</v>
      </c>
      <c r="Q388">
        <v>864.86</v>
      </c>
      <c r="R388">
        <v>802.83600000000001</v>
      </c>
    </row>
    <row r="389" spans="1:18" x14ac:dyDescent="0.2">
      <c r="A389">
        <v>383</v>
      </c>
      <c r="B389" t="s">
        <v>201</v>
      </c>
      <c r="C389">
        <v>2016</v>
      </c>
      <c r="D389">
        <v>0</v>
      </c>
      <c r="E389">
        <v>1928.34</v>
      </c>
      <c r="F389">
        <v>75924.399999999994</v>
      </c>
      <c r="G389" s="24">
        <v>1415830</v>
      </c>
      <c r="H389">
        <v>157651</v>
      </c>
      <c r="I389">
        <v>155404</v>
      </c>
      <c r="J389">
        <v>179390</v>
      </c>
      <c r="K389">
        <v>207903</v>
      </c>
      <c r="L389">
        <v>51235.8</v>
      </c>
      <c r="M389">
        <v>17283.900000000001</v>
      </c>
      <c r="N389">
        <v>9702.99</v>
      </c>
      <c r="O389">
        <v>0</v>
      </c>
      <c r="P389">
        <v>0</v>
      </c>
      <c r="Q389">
        <v>546.46199999999999</v>
      </c>
      <c r="R389">
        <v>1587.17</v>
      </c>
    </row>
    <row r="390" spans="1:18" x14ac:dyDescent="0.2">
      <c r="A390">
        <v>384</v>
      </c>
      <c r="B390" t="s">
        <v>201</v>
      </c>
      <c r="C390">
        <v>2016</v>
      </c>
      <c r="D390">
        <v>0</v>
      </c>
      <c r="E390">
        <v>0</v>
      </c>
      <c r="F390">
        <v>60669.3</v>
      </c>
      <c r="G390" s="24">
        <v>1412890</v>
      </c>
      <c r="H390">
        <v>177710</v>
      </c>
      <c r="I390">
        <v>165117</v>
      </c>
      <c r="J390">
        <v>183613</v>
      </c>
      <c r="K390">
        <v>208301</v>
      </c>
      <c r="L390">
        <v>33111.300000000003</v>
      </c>
      <c r="M390">
        <v>18745.099999999999</v>
      </c>
      <c r="N390">
        <v>7185.29</v>
      </c>
      <c r="O390">
        <v>1453.6</v>
      </c>
      <c r="P390">
        <v>2972.3</v>
      </c>
      <c r="Q390">
        <v>90.984499999999997</v>
      </c>
      <c r="R390">
        <v>60.656399999999998</v>
      </c>
    </row>
    <row r="391" spans="1:18" x14ac:dyDescent="0.2">
      <c r="A391">
        <v>385</v>
      </c>
      <c r="B391" t="s">
        <v>201</v>
      </c>
      <c r="C391">
        <v>2016</v>
      </c>
      <c r="D391">
        <v>0</v>
      </c>
      <c r="E391">
        <v>2229.59</v>
      </c>
      <c r="F391">
        <v>79872.399999999994</v>
      </c>
      <c r="G391" s="24">
        <v>1388000</v>
      </c>
      <c r="H391">
        <v>151677</v>
      </c>
      <c r="I391">
        <v>217826</v>
      </c>
      <c r="J391">
        <v>162257</v>
      </c>
      <c r="K391">
        <v>213521</v>
      </c>
      <c r="L391">
        <v>37717.699999999997</v>
      </c>
      <c r="M391">
        <v>10175.5</v>
      </c>
      <c r="N391">
        <v>8790.25</v>
      </c>
      <c r="O391">
        <v>0</v>
      </c>
      <c r="P391">
        <v>1815.91</v>
      </c>
      <c r="Q391">
        <v>962.88800000000003</v>
      </c>
      <c r="R391">
        <v>0</v>
      </c>
    </row>
    <row r="392" spans="1:18" x14ac:dyDescent="0.2">
      <c r="A392">
        <v>386</v>
      </c>
      <c r="B392" t="s">
        <v>201</v>
      </c>
      <c r="C392">
        <v>2016</v>
      </c>
      <c r="D392">
        <v>0</v>
      </c>
      <c r="E392">
        <v>0</v>
      </c>
      <c r="F392">
        <v>89608.7</v>
      </c>
      <c r="G392" s="24">
        <v>1390350</v>
      </c>
      <c r="H392">
        <v>151396</v>
      </c>
      <c r="I392">
        <v>178651</v>
      </c>
      <c r="J392">
        <v>203261</v>
      </c>
      <c r="K392">
        <v>205148</v>
      </c>
      <c r="L392">
        <v>33270.1</v>
      </c>
      <c r="M392">
        <v>13235.7</v>
      </c>
      <c r="N392">
        <v>6636.7</v>
      </c>
      <c r="O392">
        <v>0</v>
      </c>
      <c r="P392">
        <v>0</v>
      </c>
      <c r="Q392">
        <v>433.755</v>
      </c>
      <c r="R392">
        <v>30.797499999999999</v>
      </c>
    </row>
    <row r="393" spans="1:18" x14ac:dyDescent="0.2">
      <c r="A393">
        <v>387</v>
      </c>
      <c r="B393" t="s">
        <v>201</v>
      </c>
      <c r="C393">
        <v>2016</v>
      </c>
      <c r="D393">
        <v>0</v>
      </c>
      <c r="E393">
        <v>741.10900000000004</v>
      </c>
      <c r="F393">
        <v>87358.399999999994</v>
      </c>
      <c r="G393" s="24">
        <v>1410860</v>
      </c>
      <c r="H393">
        <v>150544</v>
      </c>
      <c r="I393">
        <v>161082</v>
      </c>
      <c r="J393">
        <v>182178</v>
      </c>
      <c r="K393">
        <v>212290</v>
      </c>
      <c r="L393">
        <v>47143.1</v>
      </c>
      <c r="M393">
        <v>14586.5</v>
      </c>
      <c r="N393">
        <v>7461.34</v>
      </c>
      <c r="O393">
        <v>0</v>
      </c>
      <c r="P393">
        <v>2594.66</v>
      </c>
      <c r="Q393">
        <v>613.17700000000002</v>
      </c>
      <c r="R393">
        <v>2637.48</v>
      </c>
    </row>
    <row r="394" spans="1:18" x14ac:dyDescent="0.2">
      <c r="A394">
        <v>388</v>
      </c>
      <c r="B394" t="s">
        <v>201</v>
      </c>
      <c r="C394">
        <v>2016</v>
      </c>
      <c r="D394">
        <v>0</v>
      </c>
      <c r="E394">
        <v>0</v>
      </c>
      <c r="F394">
        <v>85229.5</v>
      </c>
      <c r="G394" s="24">
        <v>1388110</v>
      </c>
      <c r="H394">
        <v>145310</v>
      </c>
      <c r="I394">
        <v>208017</v>
      </c>
      <c r="J394">
        <v>165687</v>
      </c>
      <c r="K394">
        <v>219545</v>
      </c>
      <c r="L394">
        <v>32535.3</v>
      </c>
      <c r="M394">
        <v>14546.6</v>
      </c>
      <c r="N394">
        <v>10771.4</v>
      </c>
      <c r="O394">
        <v>773.274</v>
      </c>
      <c r="P394">
        <v>2243.37</v>
      </c>
      <c r="Q394">
        <v>907.20399999999995</v>
      </c>
      <c r="R394">
        <v>0</v>
      </c>
    </row>
    <row r="395" spans="1:18" x14ac:dyDescent="0.2">
      <c r="A395">
        <v>389</v>
      </c>
      <c r="B395" t="s">
        <v>201</v>
      </c>
      <c r="C395">
        <v>2016</v>
      </c>
      <c r="D395">
        <v>0</v>
      </c>
      <c r="E395">
        <v>1560.71</v>
      </c>
      <c r="F395">
        <v>90195.199999999997</v>
      </c>
      <c r="G395" s="24">
        <v>1394600</v>
      </c>
      <c r="H395">
        <v>169958</v>
      </c>
      <c r="I395">
        <v>174459</v>
      </c>
      <c r="J395">
        <v>160552</v>
      </c>
      <c r="K395">
        <v>222308</v>
      </c>
      <c r="L395">
        <v>25890.1</v>
      </c>
      <c r="M395">
        <v>13186.3</v>
      </c>
      <c r="N395">
        <v>15230</v>
      </c>
      <c r="O395">
        <v>0</v>
      </c>
      <c r="P395">
        <v>1779.14</v>
      </c>
      <c r="Q395">
        <v>350.80599999999998</v>
      </c>
      <c r="R395">
        <v>2313.1799999999998</v>
      </c>
    </row>
    <row r="396" spans="1:18" x14ac:dyDescent="0.2">
      <c r="A396">
        <v>390</v>
      </c>
      <c r="B396" t="s">
        <v>201</v>
      </c>
      <c r="C396">
        <v>2016</v>
      </c>
      <c r="D396">
        <v>0</v>
      </c>
      <c r="E396">
        <v>1874.38</v>
      </c>
      <c r="F396">
        <v>78827.399999999994</v>
      </c>
      <c r="G396" s="24">
        <v>1398990</v>
      </c>
      <c r="H396">
        <v>160721</v>
      </c>
      <c r="I396">
        <v>163778</v>
      </c>
      <c r="J396">
        <v>179767</v>
      </c>
      <c r="K396">
        <v>234119</v>
      </c>
      <c r="L396">
        <v>45827.6</v>
      </c>
      <c r="M396">
        <v>3181.75</v>
      </c>
      <c r="N396">
        <v>2368.84</v>
      </c>
      <c r="O396">
        <v>2345.39</v>
      </c>
      <c r="P396">
        <v>2982.2</v>
      </c>
      <c r="Q396">
        <v>829.55899999999997</v>
      </c>
      <c r="R396">
        <v>37.463299999999997</v>
      </c>
    </row>
    <row r="397" spans="1:18" x14ac:dyDescent="0.2">
      <c r="A397">
        <v>391</v>
      </c>
      <c r="B397" t="s">
        <v>201</v>
      </c>
      <c r="C397">
        <v>2016</v>
      </c>
      <c r="D397">
        <v>0</v>
      </c>
      <c r="E397">
        <v>0</v>
      </c>
      <c r="F397">
        <v>86073.1</v>
      </c>
      <c r="G397" s="24">
        <v>1414160</v>
      </c>
      <c r="H397">
        <v>141027</v>
      </c>
      <c r="I397">
        <v>196838</v>
      </c>
      <c r="J397">
        <v>169006</v>
      </c>
      <c r="K397">
        <v>212910</v>
      </c>
      <c r="L397">
        <v>31150.6</v>
      </c>
      <c r="M397">
        <v>18827.099999999999</v>
      </c>
      <c r="N397">
        <v>5063.1499999999996</v>
      </c>
      <c r="O397">
        <v>0</v>
      </c>
      <c r="P397">
        <v>971.12</v>
      </c>
      <c r="Q397">
        <v>824.46</v>
      </c>
      <c r="R397">
        <v>53.8703</v>
      </c>
    </row>
    <row r="398" spans="1:18" x14ac:dyDescent="0.2">
      <c r="A398">
        <v>392</v>
      </c>
      <c r="B398" t="s">
        <v>201</v>
      </c>
      <c r="C398">
        <v>2016</v>
      </c>
      <c r="D398">
        <v>0</v>
      </c>
      <c r="E398">
        <v>469.29500000000002</v>
      </c>
      <c r="F398">
        <v>75024.5</v>
      </c>
      <c r="G398" s="24">
        <v>1400120</v>
      </c>
      <c r="H398">
        <v>172214</v>
      </c>
      <c r="I398">
        <v>166723</v>
      </c>
      <c r="J398">
        <v>156708</v>
      </c>
      <c r="K398">
        <v>241373</v>
      </c>
      <c r="L398">
        <v>36489</v>
      </c>
      <c r="M398">
        <v>13626.8</v>
      </c>
      <c r="N398">
        <v>4367.46</v>
      </c>
      <c r="O398">
        <v>0</v>
      </c>
      <c r="P398">
        <v>2755.98</v>
      </c>
      <c r="Q398">
        <v>251.71</v>
      </c>
      <c r="R398">
        <v>3912.92</v>
      </c>
    </row>
    <row r="399" spans="1:18" x14ac:dyDescent="0.2">
      <c r="A399">
        <v>393</v>
      </c>
      <c r="B399" t="s">
        <v>201</v>
      </c>
      <c r="C399">
        <v>2016</v>
      </c>
      <c r="D399">
        <v>0</v>
      </c>
      <c r="E399">
        <v>1441.03</v>
      </c>
      <c r="F399">
        <v>79559.600000000006</v>
      </c>
      <c r="G399" s="24">
        <v>1410360</v>
      </c>
      <c r="H399">
        <v>154349</v>
      </c>
      <c r="I399">
        <v>160371</v>
      </c>
      <c r="J399">
        <v>198686</v>
      </c>
      <c r="K399">
        <v>196366</v>
      </c>
      <c r="L399">
        <v>42115.8</v>
      </c>
      <c r="M399">
        <v>14406.2</v>
      </c>
      <c r="N399">
        <v>10743.9</v>
      </c>
      <c r="O399">
        <v>720.827</v>
      </c>
      <c r="P399">
        <v>2758.27</v>
      </c>
      <c r="Q399">
        <v>663.88499999999999</v>
      </c>
      <c r="R399">
        <v>0</v>
      </c>
    </row>
    <row r="400" spans="1:18" x14ac:dyDescent="0.2">
      <c r="A400">
        <v>394</v>
      </c>
      <c r="B400" t="s">
        <v>201</v>
      </c>
      <c r="C400">
        <v>2016</v>
      </c>
      <c r="D400">
        <v>0</v>
      </c>
      <c r="E400">
        <v>0</v>
      </c>
      <c r="F400">
        <v>89382.8</v>
      </c>
      <c r="G400" s="24">
        <v>1414560</v>
      </c>
      <c r="H400">
        <v>169598</v>
      </c>
      <c r="I400">
        <v>148846</v>
      </c>
      <c r="J400">
        <v>157882</v>
      </c>
      <c r="K400">
        <v>247520</v>
      </c>
      <c r="L400">
        <v>33986.6</v>
      </c>
      <c r="M400">
        <v>13454.5</v>
      </c>
      <c r="N400">
        <v>10371.799999999999</v>
      </c>
      <c r="O400">
        <v>1475.57</v>
      </c>
      <c r="P400">
        <v>894.92499999999995</v>
      </c>
      <c r="Q400">
        <v>1292.9100000000001</v>
      </c>
      <c r="R400">
        <v>0</v>
      </c>
    </row>
    <row r="401" spans="1:18" x14ac:dyDescent="0.2">
      <c r="A401">
        <v>395</v>
      </c>
      <c r="B401" t="s">
        <v>201</v>
      </c>
      <c r="C401">
        <v>2016</v>
      </c>
      <c r="D401">
        <v>0</v>
      </c>
      <c r="E401">
        <v>550.10699999999997</v>
      </c>
      <c r="F401">
        <v>95836.6</v>
      </c>
      <c r="G401" s="24">
        <v>1406980</v>
      </c>
      <c r="H401">
        <v>139236</v>
      </c>
      <c r="I401">
        <v>181259</v>
      </c>
      <c r="J401">
        <v>166765</v>
      </c>
      <c r="K401">
        <v>224203</v>
      </c>
      <c r="L401">
        <v>28534.6</v>
      </c>
      <c r="M401">
        <v>20616.900000000001</v>
      </c>
      <c r="N401">
        <v>7425.04</v>
      </c>
      <c r="O401">
        <v>972.274</v>
      </c>
      <c r="P401">
        <v>2927.01</v>
      </c>
      <c r="Q401">
        <v>996.88199999999995</v>
      </c>
      <c r="R401">
        <v>0</v>
      </c>
    </row>
    <row r="402" spans="1:18" x14ac:dyDescent="0.2">
      <c r="A402">
        <v>396</v>
      </c>
      <c r="B402" t="s">
        <v>201</v>
      </c>
      <c r="C402">
        <v>2016</v>
      </c>
      <c r="D402">
        <v>0</v>
      </c>
      <c r="E402">
        <v>0</v>
      </c>
      <c r="F402">
        <v>98927.7</v>
      </c>
      <c r="G402" s="24">
        <v>1390340</v>
      </c>
      <c r="H402">
        <v>143049</v>
      </c>
      <c r="I402">
        <v>162733</v>
      </c>
      <c r="J402">
        <v>190628</v>
      </c>
      <c r="K402">
        <v>227661</v>
      </c>
      <c r="L402">
        <v>36577</v>
      </c>
      <c r="M402">
        <v>16530.2</v>
      </c>
      <c r="N402">
        <v>7304.77</v>
      </c>
      <c r="O402">
        <v>0</v>
      </c>
      <c r="P402">
        <v>0</v>
      </c>
      <c r="Q402">
        <v>455.15300000000002</v>
      </c>
      <c r="R402">
        <v>1364.54</v>
      </c>
    </row>
    <row r="403" spans="1:18" x14ac:dyDescent="0.2">
      <c r="A403">
        <v>397</v>
      </c>
      <c r="B403" t="s">
        <v>201</v>
      </c>
      <c r="C403">
        <v>2016</v>
      </c>
      <c r="D403">
        <v>0</v>
      </c>
      <c r="E403">
        <v>0</v>
      </c>
      <c r="F403">
        <v>89170.2</v>
      </c>
      <c r="G403" s="24">
        <v>1360980</v>
      </c>
      <c r="H403">
        <v>162890</v>
      </c>
      <c r="I403">
        <v>232017</v>
      </c>
      <c r="J403">
        <v>163130</v>
      </c>
      <c r="K403">
        <v>220478</v>
      </c>
      <c r="L403">
        <v>26632.3</v>
      </c>
      <c r="M403">
        <v>11760</v>
      </c>
      <c r="N403">
        <v>7262.51</v>
      </c>
      <c r="O403">
        <v>755.96400000000006</v>
      </c>
      <c r="P403">
        <v>762.79600000000005</v>
      </c>
      <c r="Q403">
        <v>673.65899999999999</v>
      </c>
      <c r="R403">
        <v>342.69</v>
      </c>
    </row>
    <row r="404" spans="1:18" x14ac:dyDescent="0.2">
      <c r="A404">
        <v>398</v>
      </c>
      <c r="B404" t="s">
        <v>201</v>
      </c>
      <c r="C404">
        <v>2016</v>
      </c>
      <c r="D404">
        <v>0</v>
      </c>
      <c r="E404">
        <v>2347.33</v>
      </c>
      <c r="F404">
        <v>95030.7</v>
      </c>
      <c r="G404" s="24">
        <v>1398310</v>
      </c>
      <c r="H404">
        <v>139925</v>
      </c>
      <c r="I404">
        <v>164854</v>
      </c>
      <c r="J404">
        <v>185533</v>
      </c>
      <c r="K404">
        <v>220453</v>
      </c>
      <c r="L404">
        <v>42945.7</v>
      </c>
      <c r="M404">
        <v>8240.23</v>
      </c>
      <c r="N404">
        <v>4830.38</v>
      </c>
      <c r="O404">
        <v>0</v>
      </c>
      <c r="P404">
        <v>0</v>
      </c>
      <c r="Q404">
        <v>680.04399999999998</v>
      </c>
      <c r="R404">
        <v>2068.41</v>
      </c>
    </row>
    <row r="405" spans="1:18" x14ac:dyDescent="0.2">
      <c r="A405">
        <v>399</v>
      </c>
      <c r="B405" t="s">
        <v>201</v>
      </c>
      <c r="C405">
        <v>2016</v>
      </c>
      <c r="D405">
        <v>0</v>
      </c>
      <c r="E405">
        <v>891.87</v>
      </c>
      <c r="F405">
        <v>87055.3</v>
      </c>
      <c r="G405" s="24">
        <v>1427860</v>
      </c>
      <c r="H405">
        <v>120059</v>
      </c>
      <c r="I405">
        <v>176970</v>
      </c>
      <c r="J405">
        <v>177391</v>
      </c>
      <c r="K405">
        <v>230213</v>
      </c>
      <c r="L405">
        <v>30403.7</v>
      </c>
      <c r="M405">
        <v>13296.4</v>
      </c>
      <c r="N405">
        <v>6424.22</v>
      </c>
      <c r="O405">
        <v>667.35299999999995</v>
      </c>
      <c r="P405">
        <v>2185.9699999999998</v>
      </c>
      <c r="Q405">
        <v>208.46100000000001</v>
      </c>
      <c r="R405">
        <v>3393.49</v>
      </c>
    </row>
    <row r="406" spans="1:18" x14ac:dyDescent="0.2">
      <c r="A406">
        <v>400</v>
      </c>
      <c r="B406" t="s">
        <v>201</v>
      </c>
      <c r="C406">
        <v>2016</v>
      </c>
      <c r="D406">
        <v>0</v>
      </c>
      <c r="E406">
        <v>694.05899999999997</v>
      </c>
      <c r="F406">
        <v>96697.9</v>
      </c>
      <c r="G406" s="24">
        <v>1386320</v>
      </c>
      <c r="H406">
        <v>165996</v>
      </c>
      <c r="I406">
        <v>169836</v>
      </c>
      <c r="J406">
        <v>185627</v>
      </c>
      <c r="K406">
        <v>204382</v>
      </c>
      <c r="L406">
        <v>39362.9</v>
      </c>
      <c r="M406">
        <v>16093.3</v>
      </c>
      <c r="N406">
        <v>8887.56</v>
      </c>
      <c r="O406">
        <v>2313.46</v>
      </c>
      <c r="P406">
        <v>2000.92</v>
      </c>
      <c r="Q406">
        <v>0</v>
      </c>
      <c r="R406">
        <v>0</v>
      </c>
    </row>
    <row r="407" spans="1:18" x14ac:dyDescent="0.2">
      <c r="A407">
        <v>401</v>
      </c>
      <c r="B407" t="s">
        <v>201</v>
      </c>
      <c r="C407">
        <v>2016</v>
      </c>
      <c r="D407">
        <v>0</v>
      </c>
      <c r="E407">
        <v>479.49200000000002</v>
      </c>
      <c r="F407">
        <v>79554.399999999994</v>
      </c>
      <c r="G407" s="24">
        <v>1386790</v>
      </c>
      <c r="H407">
        <v>174000</v>
      </c>
      <c r="I407">
        <v>152144</v>
      </c>
      <c r="J407">
        <v>175798</v>
      </c>
      <c r="K407">
        <v>237190</v>
      </c>
      <c r="L407">
        <v>37988.400000000001</v>
      </c>
      <c r="M407">
        <v>15488.4</v>
      </c>
      <c r="N407">
        <v>5926.59</v>
      </c>
      <c r="O407">
        <v>1821.2</v>
      </c>
      <c r="P407">
        <v>0</v>
      </c>
      <c r="Q407">
        <v>1144.95</v>
      </c>
      <c r="R407">
        <v>0</v>
      </c>
    </row>
    <row r="408" spans="1:18" x14ac:dyDescent="0.2">
      <c r="A408">
        <v>402</v>
      </c>
      <c r="B408" t="s">
        <v>201</v>
      </c>
      <c r="C408">
        <v>2016</v>
      </c>
      <c r="D408">
        <v>0</v>
      </c>
      <c r="E408">
        <v>0</v>
      </c>
      <c r="F408">
        <v>63371.7</v>
      </c>
      <c r="G408" s="24">
        <v>1433310</v>
      </c>
      <c r="H408">
        <v>153932</v>
      </c>
      <c r="I408">
        <v>156254</v>
      </c>
      <c r="J408">
        <v>189821</v>
      </c>
      <c r="K408">
        <v>203153</v>
      </c>
      <c r="L408">
        <v>41364.400000000001</v>
      </c>
      <c r="M408">
        <v>15716.1</v>
      </c>
      <c r="N408">
        <v>9882.9699999999993</v>
      </c>
      <c r="O408">
        <v>0</v>
      </c>
      <c r="P408">
        <v>963.89700000000005</v>
      </c>
      <c r="Q408">
        <v>890.149</v>
      </c>
      <c r="R408">
        <v>828.79100000000005</v>
      </c>
    </row>
    <row r="409" spans="1:18" x14ac:dyDescent="0.2">
      <c r="A409">
        <v>403</v>
      </c>
      <c r="B409" t="s">
        <v>201</v>
      </c>
      <c r="C409">
        <v>2016</v>
      </c>
      <c r="D409">
        <v>0</v>
      </c>
      <c r="E409">
        <v>2418.39</v>
      </c>
      <c r="F409">
        <v>85672.8</v>
      </c>
      <c r="G409" s="24">
        <v>1417940</v>
      </c>
      <c r="H409">
        <v>156418</v>
      </c>
      <c r="I409">
        <v>154404</v>
      </c>
      <c r="J409">
        <v>176902</v>
      </c>
      <c r="K409">
        <v>219305</v>
      </c>
      <c r="L409">
        <v>30549</v>
      </c>
      <c r="M409">
        <v>15228.9</v>
      </c>
      <c r="N409">
        <v>7151.91</v>
      </c>
      <c r="O409">
        <v>0</v>
      </c>
      <c r="P409">
        <v>0</v>
      </c>
      <c r="Q409">
        <v>0</v>
      </c>
      <c r="R409">
        <v>933.822</v>
      </c>
    </row>
    <row r="410" spans="1:18" x14ac:dyDescent="0.2">
      <c r="A410">
        <v>404</v>
      </c>
      <c r="B410" t="s">
        <v>201</v>
      </c>
      <c r="C410">
        <v>2016</v>
      </c>
      <c r="D410">
        <v>0</v>
      </c>
      <c r="E410">
        <v>2408.71</v>
      </c>
      <c r="F410">
        <v>98189.2</v>
      </c>
      <c r="G410" s="24">
        <v>1389000</v>
      </c>
      <c r="H410">
        <v>164139</v>
      </c>
      <c r="I410">
        <v>178895</v>
      </c>
      <c r="J410">
        <v>179760</v>
      </c>
      <c r="K410">
        <v>213132</v>
      </c>
      <c r="L410">
        <v>29461.5</v>
      </c>
      <c r="M410">
        <v>8155.63</v>
      </c>
      <c r="N410">
        <v>10861.7</v>
      </c>
      <c r="O410">
        <v>0</v>
      </c>
      <c r="P410">
        <v>0</v>
      </c>
      <c r="Q410">
        <v>3039.45</v>
      </c>
      <c r="R410">
        <v>573.83699999999999</v>
      </c>
    </row>
    <row r="411" spans="1:18" x14ac:dyDescent="0.2">
      <c r="A411">
        <v>405</v>
      </c>
      <c r="B411" t="s">
        <v>201</v>
      </c>
      <c r="C411">
        <v>2016</v>
      </c>
      <c r="D411">
        <v>0</v>
      </c>
      <c r="E411">
        <v>0</v>
      </c>
      <c r="F411">
        <v>79053.8</v>
      </c>
      <c r="G411" s="24">
        <v>1417900</v>
      </c>
      <c r="H411">
        <v>160623</v>
      </c>
      <c r="I411">
        <v>160054</v>
      </c>
      <c r="J411">
        <v>160832</v>
      </c>
      <c r="K411">
        <v>227283</v>
      </c>
      <c r="L411">
        <v>43643.4</v>
      </c>
      <c r="M411">
        <v>23253</v>
      </c>
      <c r="N411">
        <v>0</v>
      </c>
      <c r="O411">
        <v>1990.21</v>
      </c>
      <c r="P411">
        <v>2379.7800000000002</v>
      </c>
      <c r="Q411">
        <v>166.155</v>
      </c>
      <c r="R411">
        <v>0</v>
      </c>
    </row>
    <row r="412" spans="1:18" x14ac:dyDescent="0.2">
      <c r="A412">
        <v>406</v>
      </c>
      <c r="B412" t="s">
        <v>201</v>
      </c>
      <c r="C412">
        <v>2016</v>
      </c>
      <c r="D412">
        <v>0</v>
      </c>
      <c r="E412">
        <v>0</v>
      </c>
      <c r="F412">
        <v>79773.399999999994</v>
      </c>
      <c r="G412" s="24">
        <v>1389040</v>
      </c>
      <c r="H412">
        <v>164864</v>
      </c>
      <c r="I412">
        <v>171228</v>
      </c>
      <c r="J412">
        <v>168277</v>
      </c>
      <c r="K412">
        <v>239339</v>
      </c>
      <c r="L412">
        <v>34894.1</v>
      </c>
      <c r="M412">
        <v>19637.8</v>
      </c>
      <c r="N412">
        <v>7777.12</v>
      </c>
      <c r="O412">
        <v>0</v>
      </c>
      <c r="P412">
        <v>830.61400000000003</v>
      </c>
      <c r="Q412">
        <v>548.66999999999996</v>
      </c>
      <c r="R412">
        <v>0</v>
      </c>
    </row>
    <row r="413" spans="1:18" x14ac:dyDescent="0.2">
      <c r="A413">
        <v>407</v>
      </c>
      <c r="B413" t="s">
        <v>201</v>
      </c>
      <c r="C413">
        <v>2016</v>
      </c>
      <c r="D413">
        <v>0</v>
      </c>
      <c r="E413">
        <v>0</v>
      </c>
      <c r="F413">
        <v>65200.1</v>
      </c>
      <c r="G413" s="24">
        <v>1421990</v>
      </c>
      <c r="H413">
        <v>153175</v>
      </c>
      <c r="I413">
        <v>138603</v>
      </c>
      <c r="J413">
        <v>205283</v>
      </c>
      <c r="K413">
        <v>219185</v>
      </c>
      <c r="L413">
        <v>35668.1</v>
      </c>
      <c r="M413">
        <v>16409.2</v>
      </c>
      <c r="N413">
        <v>10583.3</v>
      </c>
      <c r="O413">
        <v>0</v>
      </c>
      <c r="P413">
        <v>3047.7</v>
      </c>
      <c r="Q413">
        <v>263.37299999999999</v>
      </c>
      <c r="R413">
        <v>1859</v>
      </c>
    </row>
    <row r="414" spans="1:18" x14ac:dyDescent="0.2">
      <c r="A414">
        <v>408</v>
      </c>
      <c r="B414" t="s">
        <v>201</v>
      </c>
      <c r="C414">
        <v>2016</v>
      </c>
      <c r="D414">
        <v>0</v>
      </c>
      <c r="E414">
        <v>0</v>
      </c>
      <c r="F414">
        <v>94893.2</v>
      </c>
      <c r="G414" s="24">
        <v>1386300</v>
      </c>
      <c r="H414">
        <v>166177</v>
      </c>
      <c r="I414">
        <v>144358</v>
      </c>
      <c r="J414">
        <v>206565</v>
      </c>
      <c r="K414">
        <v>224749</v>
      </c>
      <c r="L414">
        <v>27039.4</v>
      </c>
      <c r="M414">
        <v>13557.3</v>
      </c>
      <c r="N414">
        <v>6159.37</v>
      </c>
      <c r="O414">
        <v>1506.15</v>
      </c>
      <c r="P414">
        <v>2943.54</v>
      </c>
      <c r="Q414">
        <v>694.88699999999994</v>
      </c>
      <c r="R414">
        <v>420.40199999999999</v>
      </c>
    </row>
    <row r="415" spans="1:18" x14ac:dyDescent="0.2">
      <c r="A415">
        <v>409</v>
      </c>
      <c r="B415" t="s">
        <v>201</v>
      </c>
      <c r="C415">
        <v>2016</v>
      </c>
      <c r="D415">
        <v>0</v>
      </c>
      <c r="E415">
        <v>0</v>
      </c>
      <c r="F415">
        <v>81127.7</v>
      </c>
      <c r="G415" s="24">
        <v>1400180</v>
      </c>
      <c r="H415">
        <v>167782</v>
      </c>
      <c r="I415">
        <v>176601</v>
      </c>
      <c r="J415">
        <v>191871</v>
      </c>
      <c r="K415">
        <v>201705</v>
      </c>
      <c r="L415">
        <v>38041.599999999999</v>
      </c>
      <c r="M415">
        <v>6336.4</v>
      </c>
      <c r="N415">
        <v>8045.69</v>
      </c>
      <c r="O415">
        <v>1068.48</v>
      </c>
      <c r="P415">
        <v>0</v>
      </c>
      <c r="Q415">
        <v>1221.83</v>
      </c>
      <c r="R415">
        <v>0</v>
      </c>
    </row>
    <row r="416" spans="1:18" x14ac:dyDescent="0.2">
      <c r="A416">
        <v>410</v>
      </c>
      <c r="B416" t="s">
        <v>201</v>
      </c>
      <c r="C416">
        <v>2016</v>
      </c>
      <c r="D416">
        <v>0</v>
      </c>
      <c r="E416">
        <v>771.11300000000006</v>
      </c>
      <c r="F416">
        <v>114966</v>
      </c>
      <c r="G416" s="24">
        <v>1370570</v>
      </c>
      <c r="H416">
        <v>156185</v>
      </c>
      <c r="I416">
        <v>180599</v>
      </c>
      <c r="J416">
        <v>162016</v>
      </c>
      <c r="K416">
        <v>234399</v>
      </c>
      <c r="L416">
        <v>29776.3</v>
      </c>
      <c r="M416">
        <v>14936.2</v>
      </c>
      <c r="N416">
        <v>5359.2</v>
      </c>
      <c r="O416">
        <v>0</v>
      </c>
      <c r="P416">
        <v>0</v>
      </c>
      <c r="Q416">
        <v>280.62</v>
      </c>
      <c r="R416">
        <v>2776.02</v>
      </c>
    </row>
    <row r="417" spans="1:18" x14ac:dyDescent="0.2">
      <c r="A417">
        <v>411</v>
      </c>
      <c r="B417" t="s">
        <v>201</v>
      </c>
      <c r="C417">
        <v>2016</v>
      </c>
      <c r="D417">
        <v>0</v>
      </c>
      <c r="E417">
        <v>1091.96</v>
      </c>
      <c r="F417">
        <v>97235.4</v>
      </c>
      <c r="G417" s="24">
        <v>1409890</v>
      </c>
      <c r="H417">
        <v>143653</v>
      </c>
      <c r="I417">
        <v>148435</v>
      </c>
      <c r="J417">
        <v>173046</v>
      </c>
      <c r="K417">
        <v>230905</v>
      </c>
      <c r="L417">
        <v>47258.6</v>
      </c>
      <c r="M417">
        <v>7858.25</v>
      </c>
      <c r="N417">
        <v>13105</v>
      </c>
      <c r="O417">
        <v>312.78699999999998</v>
      </c>
      <c r="P417">
        <v>0</v>
      </c>
      <c r="Q417">
        <v>1086.57</v>
      </c>
      <c r="R417">
        <v>728.49</v>
      </c>
    </row>
    <row r="418" spans="1:18" x14ac:dyDescent="0.2">
      <c r="A418">
        <v>412</v>
      </c>
      <c r="B418" t="s">
        <v>201</v>
      </c>
      <c r="C418">
        <v>2016</v>
      </c>
      <c r="D418">
        <v>0</v>
      </c>
      <c r="E418">
        <v>0</v>
      </c>
      <c r="F418">
        <v>95455.2</v>
      </c>
      <c r="G418" s="24">
        <v>1394640</v>
      </c>
      <c r="H418">
        <v>165700</v>
      </c>
      <c r="I418">
        <v>150085</v>
      </c>
      <c r="J418">
        <v>165130</v>
      </c>
      <c r="K418">
        <v>232480</v>
      </c>
      <c r="L418">
        <v>44342.7</v>
      </c>
      <c r="M418">
        <v>14526.5</v>
      </c>
      <c r="N418">
        <v>9336.9</v>
      </c>
      <c r="O418">
        <v>0</v>
      </c>
      <c r="P418">
        <v>2794.35</v>
      </c>
      <c r="Q418">
        <v>293.23200000000003</v>
      </c>
      <c r="R418">
        <v>911.30399999999997</v>
      </c>
    </row>
    <row r="419" spans="1:18" x14ac:dyDescent="0.2">
      <c r="A419">
        <v>413</v>
      </c>
      <c r="B419" t="s">
        <v>201</v>
      </c>
      <c r="C419">
        <v>2016</v>
      </c>
      <c r="D419">
        <v>0</v>
      </c>
      <c r="E419">
        <v>1822.71</v>
      </c>
      <c r="F419">
        <v>104850</v>
      </c>
      <c r="G419" s="24">
        <v>1379190</v>
      </c>
      <c r="H419">
        <v>170805</v>
      </c>
      <c r="I419">
        <v>194506</v>
      </c>
      <c r="J419">
        <v>148664</v>
      </c>
      <c r="K419">
        <v>221533</v>
      </c>
      <c r="L419">
        <v>38159.4</v>
      </c>
      <c r="M419">
        <v>7895.38</v>
      </c>
      <c r="N419">
        <v>7670.88</v>
      </c>
      <c r="O419">
        <v>327.28800000000001</v>
      </c>
      <c r="P419">
        <v>1844.47</v>
      </c>
      <c r="Q419">
        <v>0</v>
      </c>
      <c r="R419">
        <v>1585.4</v>
      </c>
    </row>
    <row r="420" spans="1:18" x14ac:dyDescent="0.2">
      <c r="A420">
        <v>414</v>
      </c>
      <c r="B420" t="s">
        <v>201</v>
      </c>
      <c r="C420">
        <v>2016</v>
      </c>
      <c r="D420">
        <v>0</v>
      </c>
      <c r="E420">
        <v>0</v>
      </c>
      <c r="F420">
        <v>100327</v>
      </c>
      <c r="G420" s="24">
        <v>1361450</v>
      </c>
      <c r="H420">
        <v>179357</v>
      </c>
      <c r="I420">
        <v>172547</v>
      </c>
      <c r="J420">
        <v>162098</v>
      </c>
      <c r="K420">
        <v>242722</v>
      </c>
      <c r="L420">
        <v>30166.799999999999</v>
      </c>
      <c r="M420">
        <v>15673.9</v>
      </c>
      <c r="N420">
        <v>7532.01</v>
      </c>
      <c r="O420">
        <v>1513.97</v>
      </c>
      <c r="P420">
        <v>2782.64</v>
      </c>
      <c r="Q420">
        <v>588.80899999999997</v>
      </c>
      <c r="R420">
        <v>0</v>
      </c>
    </row>
    <row r="421" spans="1:18" x14ac:dyDescent="0.2">
      <c r="A421">
        <v>415</v>
      </c>
      <c r="B421" t="s">
        <v>201</v>
      </c>
      <c r="C421">
        <v>2016</v>
      </c>
      <c r="D421">
        <v>0</v>
      </c>
      <c r="E421">
        <v>0</v>
      </c>
      <c r="F421">
        <v>98344.5</v>
      </c>
      <c r="G421" s="24">
        <v>1390800</v>
      </c>
      <c r="H421">
        <v>151050</v>
      </c>
      <c r="I421">
        <v>166164</v>
      </c>
      <c r="J421">
        <v>201846</v>
      </c>
      <c r="K421">
        <v>205409</v>
      </c>
      <c r="L421">
        <v>39086.800000000003</v>
      </c>
      <c r="M421">
        <v>16171.9</v>
      </c>
      <c r="N421">
        <v>9825.6200000000008</v>
      </c>
      <c r="O421">
        <v>0</v>
      </c>
      <c r="P421">
        <v>0</v>
      </c>
      <c r="Q421">
        <v>243.3</v>
      </c>
      <c r="R421">
        <v>1114.45</v>
      </c>
    </row>
    <row r="422" spans="1:18" x14ac:dyDescent="0.2">
      <c r="A422">
        <v>416</v>
      </c>
      <c r="B422" t="s">
        <v>201</v>
      </c>
      <c r="C422">
        <v>2016</v>
      </c>
      <c r="D422">
        <v>0</v>
      </c>
      <c r="E422">
        <v>552.31500000000005</v>
      </c>
      <c r="F422">
        <v>91902</v>
      </c>
      <c r="G422" s="24">
        <v>1344110</v>
      </c>
      <c r="H422">
        <v>168260</v>
      </c>
      <c r="I422">
        <v>201840</v>
      </c>
      <c r="J422">
        <v>173070</v>
      </c>
      <c r="K422">
        <v>233812</v>
      </c>
      <c r="L422">
        <v>31347.9</v>
      </c>
      <c r="M422">
        <v>11035.4</v>
      </c>
      <c r="N422">
        <v>7225.07</v>
      </c>
      <c r="O422">
        <v>0</v>
      </c>
      <c r="P422">
        <v>0</v>
      </c>
      <c r="Q422">
        <v>3010.62</v>
      </c>
      <c r="R422">
        <v>895.04399999999998</v>
      </c>
    </row>
    <row r="423" spans="1:18" x14ac:dyDescent="0.2">
      <c r="A423">
        <v>417</v>
      </c>
      <c r="B423" t="s">
        <v>201</v>
      </c>
      <c r="C423">
        <v>2016</v>
      </c>
      <c r="D423">
        <v>0</v>
      </c>
      <c r="E423">
        <v>0</v>
      </c>
      <c r="F423">
        <v>98038.9</v>
      </c>
      <c r="G423" s="24">
        <v>1342150</v>
      </c>
      <c r="H423">
        <v>180010</v>
      </c>
      <c r="I423">
        <v>173249</v>
      </c>
      <c r="J423">
        <v>182416</v>
      </c>
      <c r="K423">
        <v>239400</v>
      </c>
      <c r="L423">
        <v>38065.5</v>
      </c>
      <c r="M423">
        <v>7115.05</v>
      </c>
      <c r="N423">
        <v>10220.799999999999</v>
      </c>
      <c r="O423">
        <v>1675.46</v>
      </c>
      <c r="P423">
        <v>0</v>
      </c>
      <c r="Q423">
        <v>343.66699999999997</v>
      </c>
      <c r="R423">
        <v>64.752099999999999</v>
      </c>
    </row>
    <row r="424" spans="1:18" x14ac:dyDescent="0.2">
      <c r="A424">
        <v>418</v>
      </c>
      <c r="B424" t="s">
        <v>201</v>
      </c>
      <c r="C424">
        <v>2016</v>
      </c>
      <c r="D424">
        <v>0</v>
      </c>
      <c r="E424">
        <v>1213.98</v>
      </c>
      <c r="F424">
        <v>91968.6</v>
      </c>
      <c r="G424" s="24">
        <v>1409920</v>
      </c>
      <c r="H424">
        <v>153167</v>
      </c>
      <c r="I424">
        <v>146680</v>
      </c>
      <c r="J424">
        <v>178198</v>
      </c>
      <c r="K424">
        <v>231048</v>
      </c>
      <c r="L424">
        <v>35458.9</v>
      </c>
      <c r="M424">
        <v>13465.4</v>
      </c>
      <c r="N424">
        <v>7274.28</v>
      </c>
      <c r="O424">
        <v>0</v>
      </c>
      <c r="P424">
        <v>922.36</v>
      </c>
      <c r="Q424">
        <v>620.46699999999998</v>
      </c>
      <c r="R424">
        <v>1835.23</v>
      </c>
    </row>
    <row r="425" spans="1:18" x14ac:dyDescent="0.2">
      <c r="A425">
        <v>419</v>
      </c>
      <c r="B425" t="s">
        <v>201</v>
      </c>
      <c r="C425">
        <v>2016</v>
      </c>
      <c r="D425">
        <v>0</v>
      </c>
      <c r="E425">
        <v>0</v>
      </c>
      <c r="F425">
        <v>112840</v>
      </c>
      <c r="G425" s="24">
        <v>1374090</v>
      </c>
      <c r="H425">
        <v>175676</v>
      </c>
      <c r="I425">
        <v>150681</v>
      </c>
      <c r="J425">
        <v>194032</v>
      </c>
      <c r="K425">
        <v>213164</v>
      </c>
      <c r="L425">
        <v>36293.699999999997</v>
      </c>
      <c r="M425">
        <v>10182.1</v>
      </c>
      <c r="N425">
        <v>8399.09</v>
      </c>
      <c r="O425">
        <v>2437.4499999999998</v>
      </c>
      <c r="P425">
        <v>0</v>
      </c>
      <c r="Q425">
        <v>541.46100000000001</v>
      </c>
      <c r="R425">
        <v>1143.83</v>
      </c>
    </row>
    <row r="426" spans="1:18" x14ac:dyDescent="0.2">
      <c r="A426">
        <v>420</v>
      </c>
      <c r="B426" t="s">
        <v>201</v>
      </c>
      <c r="C426">
        <v>2016</v>
      </c>
      <c r="D426">
        <v>0</v>
      </c>
      <c r="E426">
        <v>581.55600000000004</v>
      </c>
      <c r="F426">
        <v>81727.399999999994</v>
      </c>
      <c r="G426" s="24">
        <v>1421140</v>
      </c>
      <c r="H426">
        <v>150778</v>
      </c>
      <c r="I426">
        <v>152674</v>
      </c>
      <c r="J426">
        <v>190060</v>
      </c>
      <c r="K426">
        <v>222316</v>
      </c>
      <c r="L426">
        <v>28753.3</v>
      </c>
      <c r="M426">
        <v>10324.9</v>
      </c>
      <c r="N426">
        <v>11858.3</v>
      </c>
      <c r="O426">
        <v>1057.71</v>
      </c>
      <c r="P426">
        <v>0</v>
      </c>
      <c r="Q426">
        <v>1170.54</v>
      </c>
      <c r="R426">
        <v>973.01199999999994</v>
      </c>
    </row>
    <row r="427" spans="1:18" x14ac:dyDescent="0.2">
      <c r="A427">
        <v>421</v>
      </c>
      <c r="B427" t="s">
        <v>201</v>
      </c>
      <c r="C427">
        <v>2016</v>
      </c>
      <c r="D427">
        <v>0</v>
      </c>
      <c r="E427">
        <v>1897.89</v>
      </c>
      <c r="F427">
        <v>92742.399999999994</v>
      </c>
      <c r="G427" s="24">
        <v>1385080</v>
      </c>
      <c r="H427">
        <v>161357</v>
      </c>
      <c r="I427">
        <v>157742</v>
      </c>
      <c r="J427">
        <v>177974</v>
      </c>
      <c r="K427">
        <v>248911</v>
      </c>
      <c r="L427">
        <v>26910.9</v>
      </c>
      <c r="M427">
        <v>14837.7</v>
      </c>
      <c r="N427">
        <v>5867.72</v>
      </c>
      <c r="O427">
        <v>0</v>
      </c>
      <c r="P427">
        <v>972.86199999999997</v>
      </c>
      <c r="Q427">
        <v>547.12900000000002</v>
      </c>
      <c r="R427">
        <v>0</v>
      </c>
    </row>
    <row r="428" spans="1:18" x14ac:dyDescent="0.2">
      <c r="A428">
        <v>422</v>
      </c>
      <c r="B428" t="s">
        <v>201</v>
      </c>
      <c r="C428">
        <v>2016</v>
      </c>
      <c r="D428">
        <v>0</v>
      </c>
      <c r="E428">
        <v>0</v>
      </c>
      <c r="F428">
        <v>98664.7</v>
      </c>
      <c r="G428" s="24">
        <v>1391830</v>
      </c>
      <c r="H428">
        <v>159576</v>
      </c>
      <c r="I428">
        <v>160623</v>
      </c>
      <c r="J428">
        <v>165377</v>
      </c>
      <c r="K428">
        <v>244789</v>
      </c>
      <c r="L428">
        <v>35126.6</v>
      </c>
      <c r="M428">
        <v>6045.45</v>
      </c>
      <c r="N428">
        <v>5456.26</v>
      </c>
      <c r="O428">
        <v>0</v>
      </c>
      <c r="P428">
        <v>2954.01</v>
      </c>
      <c r="Q428">
        <v>92.329099999999997</v>
      </c>
      <c r="R428">
        <v>848.00099999999998</v>
      </c>
    </row>
    <row r="429" spans="1:18" x14ac:dyDescent="0.2">
      <c r="A429">
        <v>423</v>
      </c>
      <c r="B429" t="s">
        <v>201</v>
      </c>
      <c r="C429">
        <v>2016</v>
      </c>
      <c r="D429">
        <v>0</v>
      </c>
      <c r="E429">
        <v>1083.67</v>
      </c>
      <c r="F429">
        <v>87052.9</v>
      </c>
      <c r="G429" s="24">
        <v>1383350</v>
      </c>
      <c r="H429">
        <v>182394</v>
      </c>
      <c r="I429">
        <v>158493</v>
      </c>
      <c r="J429">
        <v>185944</v>
      </c>
      <c r="K429">
        <v>208661</v>
      </c>
      <c r="L429">
        <v>44549.5</v>
      </c>
      <c r="M429">
        <v>12785.4</v>
      </c>
      <c r="N429">
        <v>8609.5400000000009</v>
      </c>
      <c r="O429">
        <v>0</v>
      </c>
      <c r="P429">
        <v>0</v>
      </c>
      <c r="Q429">
        <v>689.63800000000003</v>
      </c>
      <c r="R429">
        <v>1629.27</v>
      </c>
    </row>
    <row r="430" spans="1:18" x14ac:dyDescent="0.2">
      <c r="A430">
        <v>424</v>
      </c>
      <c r="B430" t="s">
        <v>201</v>
      </c>
      <c r="C430">
        <v>2016</v>
      </c>
      <c r="D430">
        <v>0</v>
      </c>
      <c r="E430">
        <v>0</v>
      </c>
      <c r="F430">
        <v>115236</v>
      </c>
      <c r="G430" s="24">
        <v>1380170</v>
      </c>
      <c r="H430">
        <v>135007</v>
      </c>
      <c r="I430">
        <v>164881</v>
      </c>
      <c r="J430">
        <v>168691</v>
      </c>
      <c r="K430">
        <v>247443</v>
      </c>
      <c r="L430">
        <v>41385.599999999999</v>
      </c>
      <c r="M430">
        <v>12850.5</v>
      </c>
      <c r="N430">
        <v>4218.67</v>
      </c>
      <c r="O430">
        <v>1096.3399999999999</v>
      </c>
      <c r="P430">
        <v>0</v>
      </c>
      <c r="Q430">
        <v>1191.3399999999999</v>
      </c>
      <c r="R430">
        <v>555.75699999999995</v>
      </c>
    </row>
    <row r="431" spans="1:18" x14ac:dyDescent="0.2">
      <c r="A431">
        <v>425</v>
      </c>
      <c r="B431" t="s">
        <v>201</v>
      </c>
      <c r="C431">
        <v>2016</v>
      </c>
      <c r="D431">
        <v>0</v>
      </c>
      <c r="E431">
        <v>0</v>
      </c>
      <c r="F431">
        <v>98128.1</v>
      </c>
      <c r="G431" s="24">
        <v>1389700</v>
      </c>
      <c r="H431">
        <v>174734</v>
      </c>
      <c r="I431">
        <v>180455</v>
      </c>
      <c r="J431">
        <v>139548</v>
      </c>
      <c r="K431">
        <v>236134</v>
      </c>
      <c r="L431">
        <v>40266.199999999997</v>
      </c>
      <c r="M431">
        <v>15427.5</v>
      </c>
      <c r="N431">
        <v>7971.56</v>
      </c>
      <c r="O431">
        <v>1456.32</v>
      </c>
      <c r="P431">
        <v>0</v>
      </c>
      <c r="Q431">
        <v>817.85900000000004</v>
      </c>
      <c r="R431">
        <v>172.33799999999999</v>
      </c>
    </row>
    <row r="432" spans="1:18" x14ac:dyDescent="0.2">
      <c r="A432">
        <v>426</v>
      </c>
      <c r="B432" t="s">
        <v>201</v>
      </c>
      <c r="C432">
        <v>2016</v>
      </c>
      <c r="D432">
        <v>0</v>
      </c>
      <c r="E432">
        <v>2021.03</v>
      </c>
      <c r="F432">
        <v>97189.4</v>
      </c>
      <c r="G432" s="24">
        <v>1393430</v>
      </c>
      <c r="H432">
        <v>153234</v>
      </c>
      <c r="I432">
        <v>187223</v>
      </c>
      <c r="J432">
        <v>154633</v>
      </c>
      <c r="K432">
        <v>240535</v>
      </c>
      <c r="L432">
        <v>33314.6</v>
      </c>
      <c r="M432">
        <v>10542.8</v>
      </c>
      <c r="N432">
        <v>5979.95</v>
      </c>
      <c r="O432">
        <v>0</v>
      </c>
      <c r="P432">
        <v>1017.4</v>
      </c>
      <c r="Q432">
        <v>443.27199999999999</v>
      </c>
      <c r="R432">
        <v>2340.58</v>
      </c>
    </row>
    <row r="433" spans="1:18" x14ac:dyDescent="0.2">
      <c r="A433">
        <v>427</v>
      </c>
      <c r="B433" t="s">
        <v>201</v>
      </c>
      <c r="C433">
        <v>2016</v>
      </c>
      <c r="D433">
        <v>0</v>
      </c>
      <c r="E433">
        <v>0</v>
      </c>
      <c r="F433">
        <v>99525.6</v>
      </c>
      <c r="G433" s="24">
        <v>1398320</v>
      </c>
      <c r="H433">
        <v>152883</v>
      </c>
      <c r="I433">
        <v>172614</v>
      </c>
      <c r="J433">
        <v>158597</v>
      </c>
      <c r="K433">
        <v>236512</v>
      </c>
      <c r="L433">
        <v>33688.5</v>
      </c>
      <c r="M433">
        <v>17026.5</v>
      </c>
      <c r="N433">
        <v>3851.68</v>
      </c>
      <c r="O433">
        <v>272.76400000000001</v>
      </c>
      <c r="P433">
        <v>2972.23</v>
      </c>
      <c r="Q433">
        <v>1037.4100000000001</v>
      </c>
      <c r="R433">
        <v>1596.56</v>
      </c>
    </row>
    <row r="434" spans="1:18" x14ac:dyDescent="0.2">
      <c r="A434">
        <v>428</v>
      </c>
      <c r="B434" t="s">
        <v>201</v>
      </c>
      <c r="C434">
        <v>2016</v>
      </c>
      <c r="D434">
        <v>0</v>
      </c>
      <c r="E434">
        <v>0</v>
      </c>
      <c r="F434">
        <v>86243.3</v>
      </c>
      <c r="G434" s="24">
        <v>1375270</v>
      </c>
      <c r="H434">
        <v>167777</v>
      </c>
      <c r="I434">
        <v>199845</v>
      </c>
      <c r="J434">
        <v>179164</v>
      </c>
      <c r="K434">
        <v>208346</v>
      </c>
      <c r="L434">
        <v>32909.199999999997</v>
      </c>
      <c r="M434">
        <v>12262.7</v>
      </c>
      <c r="N434">
        <v>7665.07</v>
      </c>
      <c r="O434">
        <v>0</v>
      </c>
      <c r="P434">
        <v>875.65</v>
      </c>
      <c r="Q434">
        <v>2808.52</v>
      </c>
      <c r="R434">
        <v>0</v>
      </c>
    </row>
    <row r="435" spans="1:18" x14ac:dyDescent="0.2">
      <c r="A435">
        <v>429</v>
      </c>
      <c r="B435" t="s">
        <v>201</v>
      </c>
      <c r="C435">
        <v>2016</v>
      </c>
      <c r="D435">
        <v>0</v>
      </c>
      <c r="E435">
        <v>882.85599999999999</v>
      </c>
      <c r="F435">
        <v>89781.1</v>
      </c>
      <c r="G435" s="24">
        <v>1388850</v>
      </c>
      <c r="H435">
        <v>146859</v>
      </c>
      <c r="I435">
        <v>171434</v>
      </c>
      <c r="J435">
        <v>183112</v>
      </c>
      <c r="K435">
        <v>240826</v>
      </c>
      <c r="L435">
        <v>21589.200000000001</v>
      </c>
      <c r="M435">
        <v>15293.8</v>
      </c>
      <c r="N435">
        <v>7897.95</v>
      </c>
      <c r="O435">
        <v>845.45100000000002</v>
      </c>
      <c r="P435">
        <v>1029.0899999999999</v>
      </c>
      <c r="Q435">
        <v>547.96400000000006</v>
      </c>
      <c r="R435">
        <v>1020.42</v>
      </c>
    </row>
    <row r="436" spans="1:18" x14ac:dyDescent="0.2">
      <c r="A436">
        <v>430</v>
      </c>
      <c r="B436" t="s">
        <v>201</v>
      </c>
      <c r="C436">
        <v>2016</v>
      </c>
      <c r="D436">
        <v>0</v>
      </c>
      <c r="E436">
        <v>964.529</v>
      </c>
      <c r="F436">
        <v>77091.100000000006</v>
      </c>
      <c r="G436" s="24">
        <v>1405660</v>
      </c>
      <c r="H436">
        <v>161925</v>
      </c>
      <c r="I436">
        <v>170708</v>
      </c>
      <c r="J436">
        <v>185372</v>
      </c>
      <c r="K436">
        <v>225908</v>
      </c>
      <c r="L436">
        <v>19615.400000000001</v>
      </c>
      <c r="M436">
        <v>11481.9</v>
      </c>
      <c r="N436">
        <v>9806.9699999999993</v>
      </c>
      <c r="O436">
        <v>584.99099999999999</v>
      </c>
      <c r="P436">
        <v>1815.08</v>
      </c>
      <c r="Q436">
        <v>387.47399999999999</v>
      </c>
      <c r="R436">
        <v>1200.04</v>
      </c>
    </row>
    <row r="437" spans="1:18" x14ac:dyDescent="0.2">
      <c r="A437">
        <v>431</v>
      </c>
      <c r="B437" t="s">
        <v>201</v>
      </c>
      <c r="C437">
        <v>2016</v>
      </c>
      <c r="D437">
        <v>0</v>
      </c>
      <c r="E437">
        <v>1929.64</v>
      </c>
      <c r="F437">
        <v>103667</v>
      </c>
      <c r="G437" s="24">
        <v>1402680</v>
      </c>
      <c r="H437">
        <v>135473</v>
      </c>
      <c r="I437">
        <v>161790</v>
      </c>
      <c r="J437">
        <v>195363</v>
      </c>
      <c r="K437">
        <v>212441</v>
      </c>
      <c r="L437">
        <v>37172</v>
      </c>
      <c r="M437">
        <v>12801.9</v>
      </c>
      <c r="N437">
        <v>5400.58</v>
      </c>
      <c r="O437">
        <v>1679.12</v>
      </c>
      <c r="P437">
        <v>2330.12</v>
      </c>
      <c r="Q437">
        <v>337.48099999999999</v>
      </c>
      <c r="R437">
        <v>3178.51</v>
      </c>
    </row>
    <row r="438" spans="1:18" x14ac:dyDescent="0.2">
      <c r="A438">
        <v>432</v>
      </c>
      <c r="B438" t="s">
        <v>201</v>
      </c>
      <c r="C438">
        <v>2016</v>
      </c>
      <c r="D438">
        <v>0</v>
      </c>
      <c r="E438">
        <v>2093.89</v>
      </c>
      <c r="F438">
        <v>103442</v>
      </c>
      <c r="G438" s="24">
        <v>1356990</v>
      </c>
      <c r="H438">
        <v>179359</v>
      </c>
      <c r="I438">
        <v>180312</v>
      </c>
      <c r="J438">
        <v>167938</v>
      </c>
      <c r="K438">
        <v>220665</v>
      </c>
      <c r="L438">
        <v>36205.5</v>
      </c>
      <c r="M438">
        <v>17567.8</v>
      </c>
      <c r="N438">
        <v>3370.5</v>
      </c>
      <c r="O438">
        <v>0</v>
      </c>
      <c r="P438">
        <v>2948.86</v>
      </c>
      <c r="Q438">
        <v>49.782400000000003</v>
      </c>
      <c r="R438">
        <v>1363.96</v>
      </c>
    </row>
    <row r="439" spans="1:18" x14ac:dyDescent="0.2">
      <c r="A439">
        <v>433</v>
      </c>
      <c r="B439" t="s">
        <v>201</v>
      </c>
      <c r="C439">
        <v>2016</v>
      </c>
      <c r="D439">
        <v>0</v>
      </c>
      <c r="E439">
        <v>0</v>
      </c>
      <c r="F439">
        <v>74656.2</v>
      </c>
      <c r="G439" s="24">
        <v>1423150</v>
      </c>
      <c r="H439">
        <v>147332</v>
      </c>
      <c r="I439">
        <v>164669</v>
      </c>
      <c r="J439">
        <v>182380</v>
      </c>
      <c r="K439">
        <v>227576</v>
      </c>
      <c r="L439">
        <v>25263.8</v>
      </c>
      <c r="M439">
        <v>24270.400000000001</v>
      </c>
      <c r="N439">
        <v>8416.07</v>
      </c>
      <c r="O439">
        <v>0</v>
      </c>
      <c r="P439">
        <v>938.697</v>
      </c>
      <c r="Q439">
        <v>297.65100000000001</v>
      </c>
      <c r="R439">
        <v>1115.27</v>
      </c>
    </row>
    <row r="440" spans="1:18" x14ac:dyDescent="0.2">
      <c r="A440">
        <v>434</v>
      </c>
      <c r="B440" t="s">
        <v>201</v>
      </c>
      <c r="C440">
        <v>2016</v>
      </c>
      <c r="D440">
        <v>0</v>
      </c>
      <c r="E440">
        <v>0</v>
      </c>
      <c r="F440">
        <v>87120.9</v>
      </c>
      <c r="G440" s="24">
        <v>1394840</v>
      </c>
      <c r="H440">
        <v>155193</v>
      </c>
      <c r="I440">
        <v>142137</v>
      </c>
      <c r="J440">
        <v>185524</v>
      </c>
      <c r="K440">
        <v>241300</v>
      </c>
      <c r="L440">
        <v>48561.1</v>
      </c>
      <c r="M440">
        <v>11409.1</v>
      </c>
      <c r="N440">
        <v>6610.01</v>
      </c>
      <c r="O440">
        <v>0</v>
      </c>
      <c r="P440">
        <v>986.58199999999999</v>
      </c>
      <c r="Q440">
        <v>0</v>
      </c>
      <c r="R440">
        <v>0</v>
      </c>
    </row>
    <row r="441" spans="1:18" x14ac:dyDescent="0.2">
      <c r="A441">
        <v>435</v>
      </c>
      <c r="B441" t="s">
        <v>201</v>
      </c>
      <c r="C441">
        <v>2016</v>
      </c>
      <c r="D441">
        <v>0</v>
      </c>
      <c r="E441">
        <v>0</v>
      </c>
      <c r="F441">
        <v>76132.2</v>
      </c>
      <c r="G441" s="24">
        <v>1430580</v>
      </c>
      <c r="H441">
        <v>143972</v>
      </c>
      <c r="I441">
        <v>167089</v>
      </c>
      <c r="J441">
        <v>168847</v>
      </c>
      <c r="K441">
        <v>234272</v>
      </c>
      <c r="L441">
        <v>33363.300000000003</v>
      </c>
      <c r="M441">
        <v>11760.9</v>
      </c>
      <c r="N441">
        <v>8047.94</v>
      </c>
      <c r="O441">
        <v>0</v>
      </c>
      <c r="P441">
        <v>1681.64</v>
      </c>
      <c r="Q441">
        <v>744.43799999999999</v>
      </c>
      <c r="R441">
        <v>235.87899999999999</v>
      </c>
    </row>
    <row r="442" spans="1:18" x14ac:dyDescent="0.2">
      <c r="A442">
        <v>436</v>
      </c>
      <c r="B442" t="s">
        <v>201</v>
      </c>
      <c r="C442">
        <v>2016</v>
      </c>
      <c r="D442">
        <v>0</v>
      </c>
      <c r="E442">
        <v>654.04</v>
      </c>
      <c r="F442">
        <v>86483.5</v>
      </c>
      <c r="G442" s="24">
        <v>1418300</v>
      </c>
      <c r="H442">
        <v>148671</v>
      </c>
      <c r="I442">
        <v>141370</v>
      </c>
      <c r="J442">
        <v>190197</v>
      </c>
      <c r="K442">
        <v>228102</v>
      </c>
      <c r="L442">
        <v>42233.8</v>
      </c>
      <c r="M442">
        <v>11667.4</v>
      </c>
      <c r="N442">
        <v>4472.22</v>
      </c>
      <c r="O442">
        <v>0</v>
      </c>
      <c r="P442">
        <v>2769.81</v>
      </c>
      <c r="Q442">
        <v>690.00599999999997</v>
      </c>
      <c r="R442">
        <v>1560.88</v>
      </c>
    </row>
    <row r="443" spans="1:18" x14ac:dyDescent="0.2">
      <c r="A443">
        <v>437</v>
      </c>
      <c r="B443" t="s">
        <v>201</v>
      </c>
      <c r="C443">
        <v>2016</v>
      </c>
      <c r="D443">
        <v>0</v>
      </c>
      <c r="E443">
        <v>0</v>
      </c>
      <c r="F443">
        <v>100214</v>
      </c>
      <c r="G443" s="24">
        <v>1352240</v>
      </c>
      <c r="H443">
        <v>160677</v>
      </c>
      <c r="I443">
        <v>177702</v>
      </c>
      <c r="J443">
        <v>173482</v>
      </c>
      <c r="K443">
        <v>230556</v>
      </c>
      <c r="L443">
        <v>42029.599999999999</v>
      </c>
      <c r="M443">
        <v>19056.8</v>
      </c>
      <c r="N443">
        <v>8526.32</v>
      </c>
      <c r="O443">
        <v>1289.02</v>
      </c>
      <c r="P443">
        <v>2743.18</v>
      </c>
      <c r="Q443">
        <v>1355.92</v>
      </c>
      <c r="R443">
        <v>429.67399999999998</v>
      </c>
    </row>
    <row r="444" spans="1:18" x14ac:dyDescent="0.2">
      <c r="A444">
        <v>438</v>
      </c>
      <c r="B444" t="s">
        <v>201</v>
      </c>
      <c r="C444">
        <v>2016</v>
      </c>
      <c r="D444">
        <v>0</v>
      </c>
      <c r="E444">
        <v>0</v>
      </c>
      <c r="F444">
        <v>111002</v>
      </c>
      <c r="G444" s="24">
        <v>1356420</v>
      </c>
      <c r="H444">
        <v>173239</v>
      </c>
      <c r="I444">
        <v>165554</v>
      </c>
      <c r="J444">
        <v>180843</v>
      </c>
      <c r="K444">
        <v>227999</v>
      </c>
      <c r="L444">
        <v>43184.5</v>
      </c>
      <c r="M444">
        <v>12762.2</v>
      </c>
      <c r="N444">
        <v>9446.11</v>
      </c>
      <c r="O444">
        <v>0</v>
      </c>
      <c r="P444">
        <v>0</v>
      </c>
      <c r="Q444">
        <v>934.50699999999995</v>
      </c>
      <c r="R444">
        <v>15.4932</v>
      </c>
    </row>
    <row r="445" spans="1:18" x14ac:dyDescent="0.2">
      <c r="A445">
        <v>439</v>
      </c>
      <c r="B445" t="s">
        <v>201</v>
      </c>
      <c r="C445">
        <v>2016</v>
      </c>
      <c r="D445">
        <v>0</v>
      </c>
      <c r="E445">
        <v>1688.35</v>
      </c>
      <c r="F445">
        <v>118143</v>
      </c>
      <c r="G445" s="24">
        <v>1355280</v>
      </c>
      <c r="H445">
        <v>149432</v>
      </c>
      <c r="I445">
        <v>184277</v>
      </c>
      <c r="J445">
        <v>204887</v>
      </c>
      <c r="K445">
        <v>203404</v>
      </c>
      <c r="L445">
        <v>30031.3</v>
      </c>
      <c r="M445">
        <v>20728.2</v>
      </c>
      <c r="N445">
        <v>9278.4599999999991</v>
      </c>
      <c r="O445">
        <v>0</v>
      </c>
      <c r="P445">
        <v>0</v>
      </c>
      <c r="Q445">
        <v>678.06200000000001</v>
      </c>
      <c r="R445">
        <v>771.32600000000002</v>
      </c>
    </row>
    <row r="446" spans="1:18" x14ac:dyDescent="0.2">
      <c r="A446">
        <v>440</v>
      </c>
      <c r="B446" t="s">
        <v>201</v>
      </c>
      <c r="C446">
        <v>2016</v>
      </c>
      <c r="D446">
        <v>0</v>
      </c>
      <c r="E446">
        <v>557.69000000000005</v>
      </c>
      <c r="F446">
        <v>92754</v>
      </c>
      <c r="G446" s="24">
        <v>1378190</v>
      </c>
      <c r="H446">
        <v>144971</v>
      </c>
      <c r="I446">
        <v>191120</v>
      </c>
      <c r="J446">
        <v>179983</v>
      </c>
      <c r="K446">
        <v>229886</v>
      </c>
      <c r="L446">
        <v>30675.1</v>
      </c>
      <c r="M446">
        <v>11233.4</v>
      </c>
      <c r="N446">
        <v>7022.69</v>
      </c>
      <c r="O446">
        <v>0</v>
      </c>
      <c r="P446">
        <v>1891.72</v>
      </c>
      <c r="Q446">
        <v>92.296700000000001</v>
      </c>
      <c r="R446">
        <v>1736.37</v>
      </c>
    </row>
    <row r="447" spans="1:18" x14ac:dyDescent="0.2">
      <c r="A447">
        <v>441</v>
      </c>
      <c r="B447" t="s">
        <v>201</v>
      </c>
      <c r="C447">
        <v>2016</v>
      </c>
      <c r="D447">
        <v>0</v>
      </c>
      <c r="E447">
        <v>0</v>
      </c>
      <c r="F447">
        <v>103545</v>
      </c>
      <c r="G447" s="24">
        <v>1368170</v>
      </c>
      <c r="H447">
        <v>167480</v>
      </c>
      <c r="I447">
        <v>197630</v>
      </c>
      <c r="J447">
        <v>179371</v>
      </c>
      <c r="K447">
        <v>207188</v>
      </c>
      <c r="L447">
        <v>32334.1</v>
      </c>
      <c r="M447">
        <v>13618.5</v>
      </c>
      <c r="N447">
        <v>5691.25</v>
      </c>
      <c r="O447">
        <v>0</v>
      </c>
      <c r="P447">
        <v>734.495</v>
      </c>
      <c r="Q447">
        <v>1370.03</v>
      </c>
      <c r="R447">
        <v>1028.8599999999999</v>
      </c>
    </row>
    <row r="448" spans="1:18" x14ac:dyDescent="0.2">
      <c r="A448">
        <v>442</v>
      </c>
      <c r="B448" t="s">
        <v>201</v>
      </c>
      <c r="C448">
        <v>2016</v>
      </c>
      <c r="D448">
        <v>0</v>
      </c>
      <c r="E448">
        <v>0</v>
      </c>
      <c r="F448">
        <v>92217.3</v>
      </c>
      <c r="G448" s="24">
        <v>1386780</v>
      </c>
      <c r="H448">
        <v>166747</v>
      </c>
      <c r="I448">
        <v>146592</v>
      </c>
      <c r="J448">
        <v>179024</v>
      </c>
      <c r="K448">
        <v>237697</v>
      </c>
      <c r="L448">
        <v>43726.1</v>
      </c>
      <c r="M448">
        <v>15907.8</v>
      </c>
      <c r="N448">
        <v>4959.8</v>
      </c>
      <c r="O448">
        <v>533.18799999999999</v>
      </c>
      <c r="P448">
        <v>0</v>
      </c>
      <c r="Q448">
        <v>1423.87</v>
      </c>
      <c r="R448">
        <v>53.4876</v>
      </c>
    </row>
    <row r="449" spans="1:18" x14ac:dyDescent="0.2">
      <c r="A449">
        <v>443</v>
      </c>
      <c r="B449" t="s">
        <v>201</v>
      </c>
      <c r="C449">
        <v>2016</v>
      </c>
      <c r="D449">
        <v>0</v>
      </c>
      <c r="E449">
        <v>1007.45</v>
      </c>
      <c r="F449">
        <v>95600.8</v>
      </c>
      <c r="G449" s="24">
        <v>1392430</v>
      </c>
      <c r="H449">
        <v>157872</v>
      </c>
      <c r="I449">
        <v>168641</v>
      </c>
      <c r="J449">
        <v>173659</v>
      </c>
      <c r="K449">
        <v>232279</v>
      </c>
      <c r="L449">
        <v>33171.199999999997</v>
      </c>
      <c r="M449">
        <v>8892.6</v>
      </c>
      <c r="N449">
        <v>7000.4</v>
      </c>
      <c r="O449">
        <v>965.553</v>
      </c>
      <c r="P449">
        <v>1034.28</v>
      </c>
      <c r="Q449">
        <v>397.23</v>
      </c>
      <c r="R449">
        <v>3239.28</v>
      </c>
    </row>
    <row r="450" spans="1:18" x14ac:dyDescent="0.2">
      <c r="A450">
        <v>444</v>
      </c>
      <c r="B450" t="s">
        <v>201</v>
      </c>
      <c r="C450">
        <v>2016</v>
      </c>
      <c r="D450">
        <v>0</v>
      </c>
      <c r="E450">
        <v>827.12400000000002</v>
      </c>
      <c r="F450">
        <v>89131.5</v>
      </c>
      <c r="G450" s="24">
        <v>1413030</v>
      </c>
      <c r="H450">
        <v>152651</v>
      </c>
      <c r="I450">
        <v>176617</v>
      </c>
      <c r="J450">
        <v>159780</v>
      </c>
      <c r="K450">
        <v>224784</v>
      </c>
      <c r="L450">
        <v>30799.4</v>
      </c>
      <c r="M450">
        <v>21572.5</v>
      </c>
      <c r="N450">
        <v>6983.9</v>
      </c>
      <c r="O450">
        <v>0</v>
      </c>
      <c r="P450">
        <v>709.07399999999996</v>
      </c>
      <c r="Q450">
        <v>0</v>
      </c>
      <c r="R450">
        <v>4755.3500000000004</v>
      </c>
    </row>
    <row r="451" spans="1:18" x14ac:dyDescent="0.2">
      <c r="A451">
        <v>445</v>
      </c>
      <c r="B451" t="s">
        <v>201</v>
      </c>
      <c r="C451">
        <v>2016</v>
      </c>
      <c r="D451">
        <v>0</v>
      </c>
      <c r="E451">
        <v>0</v>
      </c>
      <c r="F451">
        <v>87201.9</v>
      </c>
      <c r="G451" s="24">
        <v>1406520</v>
      </c>
      <c r="H451">
        <v>141974</v>
      </c>
      <c r="I451">
        <v>161856</v>
      </c>
      <c r="J451">
        <v>191980</v>
      </c>
      <c r="K451">
        <v>227579</v>
      </c>
      <c r="L451">
        <v>33869.1</v>
      </c>
      <c r="M451">
        <v>12166.6</v>
      </c>
      <c r="N451">
        <v>2827.42</v>
      </c>
      <c r="O451">
        <v>0</v>
      </c>
      <c r="P451">
        <v>0</v>
      </c>
      <c r="Q451">
        <v>0</v>
      </c>
      <c r="R451">
        <v>0</v>
      </c>
    </row>
    <row r="452" spans="1:18" x14ac:dyDescent="0.2">
      <c r="A452">
        <v>446</v>
      </c>
      <c r="B452" t="s">
        <v>201</v>
      </c>
      <c r="C452">
        <v>2016</v>
      </c>
      <c r="D452">
        <v>0</v>
      </c>
      <c r="E452">
        <v>480.12900000000002</v>
      </c>
      <c r="F452">
        <v>81432.399999999994</v>
      </c>
      <c r="G452" s="24">
        <v>1407160</v>
      </c>
      <c r="H452">
        <v>138350</v>
      </c>
      <c r="I452">
        <v>181296</v>
      </c>
      <c r="J452">
        <v>180205</v>
      </c>
      <c r="K452">
        <v>237624</v>
      </c>
      <c r="L452">
        <v>23110.7</v>
      </c>
      <c r="M452">
        <v>17040.400000000001</v>
      </c>
      <c r="N452">
        <v>6383.67</v>
      </c>
      <c r="O452">
        <v>0</v>
      </c>
      <c r="P452">
        <v>0</v>
      </c>
      <c r="Q452">
        <v>378.10199999999998</v>
      </c>
      <c r="R452">
        <v>1641.92</v>
      </c>
    </row>
    <row r="453" spans="1:18" x14ac:dyDescent="0.2">
      <c r="A453">
        <v>447</v>
      </c>
      <c r="B453" t="s">
        <v>201</v>
      </c>
      <c r="C453">
        <v>2016</v>
      </c>
      <c r="D453">
        <v>0</v>
      </c>
      <c r="E453">
        <v>0</v>
      </c>
      <c r="F453">
        <v>81594.2</v>
      </c>
      <c r="G453" s="24">
        <v>1407820</v>
      </c>
      <c r="H453">
        <v>160396</v>
      </c>
      <c r="I453">
        <v>160341</v>
      </c>
      <c r="J453">
        <v>188556</v>
      </c>
      <c r="K453">
        <v>209893</v>
      </c>
      <c r="L453">
        <v>33721.4</v>
      </c>
      <c r="M453">
        <v>14291.8</v>
      </c>
      <c r="N453">
        <v>9074.4699999999993</v>
      </c>
      <c r="O453">
        <v>0</v>
      </c>
      <c r="P453">
        <v>2580.9</v>
      </c>
      <c r="Q453">
        <v>999.32500000000005</v>
      </c>
      <c r="R453">
        <v>0</v>
      </c>
    </row>
    <row r="454" spans="1:18" x14ac:dyDescent="0.2">
      <c r="A454">
        <v>448</v>
      </c>
      <c r="B454" t="s">
        <v>201</v>
      </c>
      <c r="C454">
        <v>2016</v>
      </c>
      <c r="D454">
        <v>0</v>
      </c>
      <c r="E454">
        <v>822.65200000000004</v>
      </c>
      <c r="F454">
        <v>88997.8</v>
      </c>
      <c r="G454" s="24">
        <v>1407670</v>
      </c>
      <c r="H454">
        <v>145647</v>
      </c>
      <c r="I454">
        <v>163802</v>
      </c>
      <c r="J454">
        <v>159521</v>
      </c>
      <c r="K454">
        <v>241388</v>
      </c>
      <c r="L454">
        <v>37997.300000000003</v>
      </c>
      <c r="M454">
        <v>16169.5</v>
      </c>
      <c r="N454">
        <v>8088.29</v>
      </c>
      <c r="O454">
        <v>1101.99</v>
      </c>
      <c r="P454">
        <v>0</v>
      </c>
      <c r="Q454">
        <v>0</v>
      </c>
      <c r="R454">
        <v>3286.22</v>
      </c>
    </row>
    <row r="455" spans="1:18" x14ac:dyDescent="0.2">
      <c r="A455">
        <v>449</v>
      </c>
      <c r="B455" t="s">
        <v>201</v>
      </c>
      <c r="C455">
        <v>2016</v>
      </c>
      <c r="D455">
        <v>0</v>
      </c>
      <c r="E455">
        <v>0</v>
      </c>
      <c r="F455">
        <v>98549.9</v>
      </c>
      <c r="G455" s="24">
        <v>1392540</v>
      </c>
      <c r="H455">
        <v>153053</v>
      </c>
      <c r="I455">
        <v>173312</v>
      </c>
      <c r="J455">
        <v>188798</v>
      </c>
      <c r="K455">
        <v>226506</v>
      </c>
      <c r="L455">
        <v>22361.7</v>
      </c>
      <c r="M455">
        <v>14683.4</v>
      </c>
      <c r="N455">
        <v>9596.0400000000009</v>
      </c>
      <c r="O455">
        <v>1483.73</v>
      </c>
      <c r="P455">
        <v>1123.74</v>
      </c>
      <c r="Q455">
        <v>785.72</v>
      </c>
      <c r="R455">
        <v>745.36300000000006</v>
      </c>
    </row>
    <row r="456" spans="1:18" x14ac:dyDescent="0.2">
      <c r="A456">
        <v>450</v>
      </c>
      <c r="B456" t="s">
        <v>201</v>
      </c>
      <c r="C456">
        <v>2016</v>
      </c>
      <c r="D456">
        <v>0</v>
      </c>
      <c r="E456">
        <v>0</v>
      </c>
      <c r="F456">
        <v>79145.5</v>
      </c>
      <c r="G456" s="24">
        <v>1398760</v>
      </c>
      <c r="H456">
        <v>143879</v>
      </c>
      <c r="I456">
        <v>191269</v>
      </c>
      <c r="J456">
        <v>186723</v>
      </c>
      <c r="K456">
        <v>232643</v>
      </c>
      <c r="L456">
        <v>21884.2</v>
      </c>
      <c r="M456">
        <v>6795.63</v>
      </c>
      <c r="N456">
        <v>7126.45</v>
      </c>
      <c r="O456">
        <v>553.87800000000004</v>
      </c>
      <c r="P456">
        <v>1736.23</v>
      </c>
      <c r="Q456">
        <v>1047.3599999999999</v>
      </c>
      <c r="R456">
        <v>3221.93</v>
      </c>
    </row>
    <row r="457" spans="1:18" x14ac:dyDescent="0.2">
      <c r="A457">
        <v>451</v>
      </c>
      <c r="B457" t="s">
        <v>201</v>
      </c>
      <c r="C457">
        <v>2016</v>
      </c>
      <c r="D457">
        <v>0</v>
      </c>
      <c r="E457">
        <v>0</v>
      </c>
      <c r="F457">
        <v>104880</v>
      </c>
      <c r="G457" s="24">
        <v>1364260</v>
      </c>
      <c r="H457">
        <v>166947</v>
      </c>
      <c r="I457">
        <v>197150</v>
      </c>
      <c r="J457">
        <v>175954</v>
      </c>
      <c r="K457">
        <v>211653</v>
      </c>
      <c r="L457">
        <v>26231.599999999999</v>
      </c>
      <c r="M457">
        <v>8556.11</v>
      </c>
      <c r="N457">
        <v>12630.6</v>
      </c>
      <c r="O457">
        <v>0</v>
      </c>
      <c r="P457">
        <v>946.17399999999998</v>
      </c>
      <c r="Q457">
        <v>1585.71</v>
      </c>
      <c r="R457">
        <v>3833.08</v>
      </c>
    </row>
    <row r="458" spans="1:18" x14ac:dyDescent="0.2">
      <c r="A458">
        <v>452</v>
      </c>
      <c r="B458" t="s">
        <v>201</v>
      </c>
      <c r="C458">
        <v>2016</v>
      </c>
      <c r="D458">
        <v>0</v>
      </c>
      <c r="E458">
        <v>1884.69</v>
      </c>
      <c r="F458">
        <v>84655.5</v>
      </c>
      <c r="G458" s="24">
        <v>1388570</v>
      </c>
      <c r="H458">
        <v>163189</v>
      </c>
      <c r="I458">
        <v>187249</v>
      </c>
      <c r="J458">
        <v>188975</v>
      </c>
      <c r="K458">
        <v>199682</v>
      </c>
      <c r="L458">
        <v>42787</v>
      </c>
      <c r="M458">
        <v>6902.64</v>
      </c>
      <c r="N458">
        <v>7622.87</v>
      </c>
      <c r="O458">
        <v>0</v>
      </c>
      <c r="P458">
        <v>0</v>
      </c>
      <c r="Q458">
        <v>625.71400000000006</v>
      </c>
      <c r="R458">
        <v>844.654</v>
      </c>
    </row>
    <row r="459" spans="1:18" x14ac:dyDescent="0.2">
      <c r="A459">
        <v>453</v>
      </c>
      <c r="B459" t="s">
        <v>201</v>
      </c>
      <c r="C459">
        <v>2016</v>
      </c>
      <c r="D459">
        <v>0</v>
      </c>
      <c r="E459">
        <v>0</v>
      </c>
      <c r="F459">
        <v>75630</v>
      </c>
      <c r="G459" s="24">
        <v>1402160</v>
      </c>
      <c r="H459">
        <v>161427</v>
      </c>
      <c r="I459">
        <v>190722</v>
      </c>
      <c r="J459">
        <v>150248</v>
      </c>
      <c r="K459">
        <v>238227</v>
      </c>
      <c r="L459">
        <v>24881.200000000001</v>
      </c>
      <c r="M459">
        <v>17139.5</v>
      </c>
      <c r="N459">
        <v>3924.86</v>
      </c>
      <c r="O459">
        <v>0</v>
      </c>
      <c r="P459">
        <v>0</v>
      </c>
      <c r="Q459">
        <v>918.27800000000002</v>
      </c>
      <c r="R459">
        <v>0</v>
      </c>
    </row>
    <row r="460" spans="1:18" x14ac:dyDescent="0.2">
      <c r="A460">
        <v>454</v>
      </c>
      <c r="B460" t="s">
        <v>201</v>
      </c>
      <c r="C460">
        <v>2016</v>
      </c>
      <c r="D460">
        <v>0</v>
      </c>
      <c r="E460">
        <v>0</v>
      </c>
      <c r="F460">
        <v>109310</v>
      </c>
      <c r="G460" s="24">
        <v>1388910</v>
      </c>
      <c r="H460">
        <v>165640</v>
      </c>
      <c r="I460">
        <v>149024</v>
      </c>
      <c r="J460">
        <v>164315</v>
      </c>
      <c r="K460">
        <v>239046</v>
      </c>
      <c r="L460">
        <v>42906.6</v>
      </c>
      <c r="M460">
        <v>7350.06</v>
      </c>
      <c r="N460">
        <v>12191.8</v>
      </c>
      <c r="O460">
        <v>569.00599999999997</v>
      </c>
      <c r="P460">
        <v>1857.88</v>
      </c>
      <c r="Q460">
        <v>1906.77</v>
      </c>
      <c r="R460">
        <v>0</v>
      </c>
    </row>
    <row r="461" spans="1:18" x14ac:dyDescent="0.2">
      <c r="A461">
        <v>455</v>
      </c>
      <c r="B461" t="s">
        <v>201</v>
      </c>
      <c r="C461">
        <v>2016</v>
      </c>
      <c r="D461">
        <v>0</v>
      </c>
      <c r="E461">
        <v>0</v>
      </c>
      <c r="F461">
        <v>95458.5</v>
      </c>
      <c r="G461" s="24">
        <v>1398060</v>
      </c>
      <c r="H461">
        <v>164895</v>
      </c>
      <c r="I461">
        <v>162922</v>
      </c>
      <c r="J461">
        <v>166245</v>
      </c>
      <c r="K461">
        <v>227568</v>
      </c>
      <c r="L461">
        <v>37689.4</v>
      </c>
      <c r="M461">
        <v>13594.1</v>
      </c>
      <c r="N461">
        <v>9175.24</v>
      </c>
      <c r="O461">
        <v>1638.8</v>
      </c>
      <c r="P461">
        <v>1968.99</v>
      </c>
      <c r="Q461">
        <v>107.724</v>
      </c>
      <c r="R461">
        <v>0</v>
      </c>
    </row>
    <row r="462" spans="1:18" x14ac:dyDescent="0.2">
      <c r="A462">
        <v>456</v>
      </c>
      <c r="B462" t="s">
        <v>201</v>
      </c>
      <c r="C462">
        <v>2016</v>
      </c>
      <c r="D462">
        <v>0</v>
      </c>
      <c r="E462">
        <v>0</v>
      </c>
      <c r="F462">
        <v>110668</v>
      </c>
      <c r="G462" s="24">
        <v>1375320</v>
      </c>
      <c r="H462">
        <v>161396</v>
      </c>
      <c r="I462">
        <v>154334</v>
      </c>
      <c r="J462">
        <v>192264</v>
      </c>
      <c r="K462">
        <v>222017</v>
      </c>
      <c r="L462">
        <v>38418.1</v>
      </c>
      <c r="M462">
        <v>8813.5300000000007</v>
      </c>
      <c r="N462">
        <v>2057.19</v>
      </c>
      <c r="O462">
        <v>821.38599999999997</v>
      </c>
      <c r="P462">
        <v>2777.34</v>
      </c>
      <c r="Q462">
        <v>1192.9000000000001</v>
      </c>
      <c r="R462">
        <v>3477.94</v>
      </c>
    </row>
    <row r="463" spans="1:18" x14ac:dyDescent="0.2">
      <c r="A463">
        <v>457</v>
      </c>
      <c r="B463" t="s">
        <v>201</v>
      </c>
      <c r="C463">
        <v>2016</v>
      </c>
      <c r="D463">
        <v>0</v>
      </c>
      <c r="E463">
        <v>0</v>
      </c>
      <c r="F463">
        <v>87544.3</v>
      </c>
      <c r="G463" s="24">
        <v>1383010</v>
      </c>
      <c r="H463">
        <v>175383</v>
      </c>
      <c r="I463">
        <v>174349</v>
      </c>
      <c r="J463">
        <v>185661</v>
      </c>
      <c r="K463">
        <v>197578</v>
      </c>
      <c r="L463">
        <v>41585.199999999997</v>
      </c>
      <c r="M463">
        <v>16570.2</v>
      </c>
      <c r="N463">
        <v>11469.2</v>
      </c>
      <c r="O463">
        <v>0</v>
      </c>
      <c r="P463">
        <v>0</v>
      </c>
      <c r="Q463">
        <v>288.03699999999998</v>
      </c>
      <c r="R463">
        <v>0</v>
      </c>
    </row>
    <row r="464" spans="1:18" x14ac:dyDescent="0.2">
      <c r="A464">
        <v>458</v>
      </c>
      <c r="B464" t="s">
        <v>201</v>
      </c>
      <c r="C464">
        <v>2016</v>
      </c>
      <c r="D464">
        <v>0</v>
      </c>
      <c r="E464">
        <v>0</v>
      </c>
      <c r="F464">
        <v>88815.1</v>
      </c>
      <c r="G464" s="24">
        <v>1395960</v>
      </c>
      <c r="H464">
        <v>147644</v>
      </c>
      <c r="I464">
        <v>186932</v>
      </c>
      <c r="J464">
        <v>175001</v>
      </c>
      <c r="K464">
        <v>228582</v>
      </c>
      <c r="L464">
        <v>34700.6</v>
      </c>
      <c r="M464">
        <v>8690.48</v>
      </c>
      <c r="N464">
        <v>5745.08</v>
      </c>
      <c r="O464">
        <v>0</v>
      </c>
      <c r="P464">
        <v>2786.05</v>
      </c>
      <c r="Q464">
        <v>0</v>
      </c>
      <c r="R464">
        <v>719.04899999999998</v>
      </c>
    </row>
    <row r="465" spans="1:18" x14ac:dyDescent="0.2">
      <c r="A465">
        <v>459</v>
      </c>
      <c r="B465" t="s">
        <v>201</v>
      </c>
      <c r="C465">
        <v>2016</v>
      </c>
      <c r="D465">
        <v>0</v>
      </c>
      <c r="E465">
        <v>0</v>
      </c>
      <c r="F465">
        <v>101971</v>
      </c>
      <c r="G465" s="24">
        <v>1362350</v>
      </c>
      <c r="H465">
        <v>166156</v>
      </c>
      <c r="I465">
        <v>181016</v>
      </c>
      <c r="J465">
        <v>189972</v>
      </c>
      <c r="K465">
        <v>215351</v>
      </c>
      <c r="L465">
        <v>37903.9</v>
      </c>
      <c r="M465">
        <v>11151.2</v>
      </c>
      <c r="N465">
        <v>10483.9</v>
      </c>
      <c r="O465">
        <v>0</v>
      </c>
      <c r="P465">
        <v>2480.81</v>
      </c>
      <c r="Q465">
        <v>585.548</v>
      </c>
      <c r="R465">
        <v>1764.46</v>
      </c>
    </row>
    <row r="466" spans="1:18" x14ac:dyDescent="0.2">
      <c r="A466">
        <v>460</v>
      </c>
      <c r="B466" t="s">
        <v>201</v>
      </c>
      <c r="C466">
        <v>2016</v>
      </c>
      <c r="D466">
        <v>0</v>
      </c>
      <c r="E466">
        <v>0</v>
      </c>
      <c r="F466">
        <v>90664.6</v>
      </c>
      <c r="G466" s="24">
        <v>1358570</v>
      </c>
      <c r="H466">
        <v>166029</v>
      </c>
      <c r="I466">
        <v>153044</v>
      </c>
      <c r="J466">
        <v>210233</v>
      </c>
      <c r="K466">
        <v>218883</v>
      </c>
      <c r="L466">
        <v>47794.3</v>
      </c>
      <c r="M466">
        <v>12005.3</v>
      </c>
      <c r="N466">
        <v>8884.89</v>
      </c>
      <c r="O466">
        <v>0</v>
      </c>
      <c r="P466">
        <v>0</v>
      </c>
      <c r="Q466">
        <v>1464.95</v>
      </c>
      <c r="R466">
        <v>1981.48</v>
      </c>
    </row>
    <row r="467" spans="1:18" x14ac:dyDescent="0.2">
      <c r="A467">
        <v>461</v>
      </c>
      <c r="B467" t="s">
        <v>201</v>
      </c>
      <c r="C467">
        <v>2016</v>
      </c>
      <c r="D467">
        <v>0</v>
      </c>
      <c r="E467">
        <v>0</v>
      </c>
      <c r="F467">
        <v>96049.8</v>
      </c>
      <c r="G467" s="24">
        <v>1411380</v>
      </c>
      <c r="H467">
        <v>136476</v>
      </c>
      <c r="I467">
        <v>176799</v>
      </c>
      <c r="J467">
        <v>160260</v>
      </c>
      <c r="K467">
        <v>225585</v>
      </c>
      <c r="L467">
        <v>30811.3</v>
      </c>
      <c r="M467">
        <v>23019.5</v>
      </c>
      <c r="N467">
        <v>9670.0400000000009</v>
      </c>
      <c r="O467">
        <v>1047.3900000000001</v>
      </c>
      <c r="P467">
        <v>2301.94</v>
      </c>
      <c r="Q467">
        <v>715.53099999999995</v>
      </c>
      <c r="R467">
        <v>698.25800000000004</v>
      </c>
    </row>
    <row r="468" spans="1:18" x14ac:dyDescent="0.2">
      <c r="A468">
        <v>462</v>
      </c>
      <c r="B468" t="s">
        <v>201</v>
      </c>
      <c r="C468">
        <v>2016</v>
      </c>
      <c r="D468">
        <v>0</v>
      </c>
      <c r="E468">
        <v>598.80200000000002</v>
      </c>
      <c r="F468">
        <v>96117.8</v>
      </c>
      <c r="G468" s="24">
        <v>1393220</v>
      </c>
      <c r="H468">
        <v>153023</v>
      </c>
      <c r="I468">
        <v>177039</v>
      </c>
      <c r="J468">
        <v>167258</v>
      </c>
      <c r="K468">
        <v>225859</v>
      </c>
      <c r="L468">
        <v>32559.200000000001</v>
      </c>
      <c r="M468">
        <v>16609</v>
      </c>
      <c r="N468">
        <v>4028.63</v>
      </c>
      <c r="O468">
        <v>1558.03</v>
      </c>
      <c r="P468">
        <v>1001.65</v>
      </c>
      <c r="Q468">
        <v>773.12900000000002</v>
      </c>
      <c r="R468">
        <v>542.21</v>
      </c>
    </row>
    <row r="469" spans="1:18" x14ac:dyDescent="0.2">
      <c r="A469">
        <v>463</v>
      </c>
      <c r="B469" t="s">
        <v>201</v>
      </c>
      <c r="C469">
        <v>2016</v>
      </c>
      <c r="D469">
        <v>0</v>
      </c>
      <c r="E469">
        <v>981.43600000000004</v>
      </c>
      <c r="F469">
        <v>82340.3</v>
      </c>
      <c r="G469" s="24">
        <v>1388300</v>
      </c>
      <c r="H469">
        <v>176899</v>
      </c>
      <c r="I469">
        <v>156477</v>
      </c>
      <c r="J469">
        <v>185921</v>
      </c>
      <c r="K469">
        <v>237472</v>
      </c>
      <c r="L469">
        <v>24618</v>
      </c>
      <c r="M469">
        <v>6402.4</v>
      </c>
      <c r="N469">
        <v>4034.06</v>
      </c>
      <c r="O469">
        <v>0</v>
      </c>
      <c r="P469">
        <v>2864.7</v>
      </c>
      <c r="Q469">
        <v>1490.67</v>
      </c>
      <c r="R469">
        <v>2764.23</v>
      </c>
    </row>
    <row r="470" spans="1:18" x14ac:dyDescent="0.2">
      <c r="A470">
        <v>464</v>
      </c>
      <c r="B470" t="s">
        <v>201</v>
      </c>
      <c r="C470">
        <v>2016</v>
      </c>
      <c r="D470">
        <v>0</v>
      </c>
      <c r="E470">
        <v>1715.66</v>
      </c>
      <c r="F470">
        <v>103712</v>
      </c>
      <c r="G470" s="24">
        <v>1392910</v>
      </c>
      <c r="H470">
        <v>167511</v>
      </c>
      <c r="I470">
        <v>177553</v>
      </c>
      <c r="J470">
        <v>177859</v>
      </c>
      <c r="K470">
        <v>212176</v>
      </c>
      <c r="L470">
        <v>24516.7</v>
      </c>
      <c r="M470">
        <v>16237.6</v>
      </c>
      <c r="N470">
        <v>6575.55</v>
      </c>
      <c r="O470">
        <v>0</v>
      </c>
      <c r="P470">
        <v>800.23199999999997</v>
      </c>
      <c r="Q470">
        <v>128.99299999999999</v>
      </c>
      <c r="R470">
        <v>0</v>
      </c>
    </row>
    <row r="471" spans="1:18" x14ac:dyDescent="0.2">
      <c r="A471">
        <v>465</v>
      </c>
      <c r="B471" t="s">
        <v>201</v>
      </c>
      <c r="C471">
        <v>2016</v>
      </c>
      <c r="D471">
        <v>0</v>
      </c>
      <c r="E471">
        <v>0</v>
      </c>
      <c r="F471">
        <v>89355</v>
      </c>
      <c r="G471" s="24">
        <v>1381990</v>
      </c>
      <c r="H471">
        <v>157169</v>
      </c>
      <c r="I471">
        <v>173721</v>
      </c>
      <c r="J471">
        <v>184496</v>
      </c>
      <c r="K471">
        <v>189941</v>
      </c>
      <c r="L471">
        <v>61798.7</v>
      </c>
      <c r="M471">
        <v>14565.5</v>
      </c>
      <c r="N471">
        <v>9630.33</v>
      </c>
      <c r="O471">
        <v>1097</v>
      </c>
      <c r="P471">
        <v>0</v>
      </c>
      <c r="Q471">
        <v>702.428</v>
      </c>
      <c r="R471">
        <v>1558.13</v>
      </c>
    </row>
    <row r="472" spans="1:18" x14ac:dyDescent="0.2">
      <c r="A472">
        <v>466</v>
      </c>
      <c r="B472" t="s">
        <v>201</v>
      </c>
      <c r="C472">
        <v>2016</v>
      </c>
      <c r="D472">
        <v>0</v>
      </c>
      <c r="E472">
        <v>781.70399999999995</v>
      </c>
      <c r="F472">
        <v>86570.1</v>
      </c>
      <c r="G472" s="24">
        <v>1376000</v>
      </c>
      <c r="H472">
        <v>166659</v>
      </c>
      <c r="I472">
        <v>180399</v>
      </c>
      <c r="J472">
        <v>181030</v>
      </c>
      <c r="K472">
        <v>232228</v>
      </c>
      <c r="L472">
        <v>37434.699999999997</v>
      </c>
      <c r="M472">
        <v>7982.41</v>
      </c>
      <c r="N472">
        <v>1860.39</v>
      </c>
      <c r="O472">
        <v>1575.24</v>
      </c>
      <c r="P472">
        <v>0</v>
      </c>
      <c r="Q472">
        <v>1717.96</v>
      </c>
      <c r="R472">
        <v>0</v>
      </c>
    </row>
    <row r="473" spans="1:18" x14ac:dyDescent="0.2">
      <c r="A473">
        <v>467</v>
      </c>
      <c r="B473" t="s">
        <v>201</v>
      </c>
      <c r="C473">
        <v>2016</v>
      </c>
      <c r="D473">
        <v>0</v>
      </c>
      <c r="E473">
        <v>0</v>
      </c>
      <c r="F473">
        <v>85513.9</v>
      </c>
      <c r="G473" s="24">
        <v>1394270</v>
      </c>
      <c r="H473">
        <v>159400</v>
      </c>
      <c r="I473">
        <v>196882</v>
      </c>
      <c r="J473">
        <v>155689</v>
      </c>
      <c r="K473">
        <v>213227</v>
      </c>
      <c r="L473">
        <v>39709.699999999997</v>
      </c>
      <c r="M473">
        <v>15795.5</v>
      </c>
      <c r="N473">
        <v>6280.3</v>
      </c>
      <c r="O473">
        <v>282.392</v>
      </c>
      <c r="P473">
        <v>960.77300000000002</v>
      </c>
      <c r="Q473">
        <v>323.60899999999998</v>
      </c>
      <c r="R473">
        <v>941.12300000000005</v>
      </c>
    </row>
    <row r="474" spans="1:18" x14ac:dyDescent="0.2">
      <c r="A474">
        <v>468</v>
      </c>
      <c r="B474" t="s">
        <v>201</v>
      </c>
      <c r="C474">
        <v>2016</v>
      </c>
      <c r="D474">
        <v>0</v>
      </c>
      <c r="E474">
        <v>0</v>
      </c>
      <c r="F474">
        <v>104485</v>
      </c>
      <c r="G474" s="24">
        <v>1370830</v>
      </c>
      <c r="H474">
        <v>169873</v>
      </c>
      <c r="I474">
        <v>159714</v>
      </c>
      <c r="J474">
        <v>185033</v>
      </c>
      <c r="K474">
        <v>210933</v>
      </c>
      <c r="L474">
        <v>43208.6</v>
      </c>
      <c r="M474">
        <v>17444.099999999999</v>
      </c>
      <c r="N474">
        <v>8675.84</v>
      </c>
      <c r="O474">
        <v>2390.44</v>
      </c>
      <c r="P474">
        <v>869.226</v>
      </c>
      <c r="Q474">
        <v>0</v>
      </c>
      <c r="R474">
        <v>40.556699999999999</v>
      </c>
    </row>
    <row r="475" spans="1:18" x14ac:dyDescent="0.2">
      <c r="A475">
        <v>469</v>
      </c>
      <c r="B475" t="s">
        <v>201</v>
      </c>
      <c r="C475">
        <v>2016</v>
      </c>
      <c r="D475">
        <v>0</v>
      </c>
      <c r="E475">
        <v>1379.92</v>
      </c>
      <c r="F475">
        <v>90693.7</v>
      </c>
      <c r="G475" s="24">
        <v>1406090</v>
      </c>
      <c r="H475">
        <v>152222</v>
      </c>
      <c r="I475">
        <v>156538</v>
      </c>
      <c r="J475">
        <v>198480</v>
      </c>
      <c r="K475">
        <v>208575</v>
      </c>
      <c r="L475">
        <v>38833.199999999997</v>
      </c>
      <c r="M475">
        <v>9422.0300000000007</v>
      </c>
      <c r="N475">
        <v>7703.76</v>
      </c>
      <c r="O475">
        <v>366.61500000000001</v>
      </c>
      <c r="P475">
        <v>1831.73</v>
      </c>
      <c r="Q475">
        <v>1116.18</v>
      </c>
      <c r="R475">
        <v>778.79100000000005</v>
      </c>
    </row>
    <row r="476" spans="1:18" x14ac:dyDescent="0.2">
      <c r="A476">
        <v>470</v>
      </c>
      <c r="B476" t="s">
        <v>201</v>
      </c>
      <c r="C476">
        <v>2016</v>
      </c>
      <c r="D476">
        <v>0</v>
      </c>
      <c r="E476">
        <v>0</v>
      </c>
      <c r="F476">
        <v>106536</v>
      </c>
      <c r="G476" s="24">
        <v>1400920</v>
      </c>
      <c r="H476">
        <v>162742</v>
      </c>
      <c r="I476">
        <v>146855</v>
      </c>
      <c r="J476">
        <v>164388</v>
      </c>
      <c r="K476">
        <v>232055</v>
      </c>
      <c r="L476">
        <v>35472.199999999997</v>
      </c>
      <c r="M476">
        <v>13233.1</v>
      </c>
      <c r="N476">
        <v>13406</v>
      </c>
      <c r="O476">
        <v>0</v>
      </c>
      <c r="P476">
        <v>824.60199999999998</v>
      </c>
      <c r="Q476">
        <v>930.70500000000004</v>
      </c>
      <c r="R476">
        <v>776.39099999999996</v>
      </c>
    </row>
    <row r="477" spans="1:18" x14ac:dyDescent="0.2">
      <c r="A477">
        <v>471</v>
      </c>
      <c r="B477" t="s">
        <v>201</v>
      </c>
      <c r="C477">
        <v>2016</v>
      </c>
      <c r="D477">
        <v>0</v>
      </c>
      <c r="E477">
        <v>1079.48</v>
      </c>
      <c r="F477">
        <v>95324.800000000003</v>
      </c>
      <c r="G477" s="24">
        <v>1383520</v>
      </c>
      <c r="H477">
        <v>151057</v>
      </c>
      <c r="I477">
        <v>211634</v>
      </c>
      <c r="J477">
        <v>168172</v>
      </c>
      <c r="K477">
        <v>208050</v>
      </c>
      <c r="L477">
        <v>31100.5</v>
      </c>
      <c r="M477">
        <v>11661</v>
      </c>
      <c r="N477">
        <v>8155.47</v>
      </c>
      <c r="O477">
        <v>614.55399999999997</v>
      </c>
      <c r="P477">
        <v>1769.51</v>
      </c>
      <c r="Q477">
        <v>1214.46</v>
      </c>
      <c r="R477">
        <v>614.55399999999997</v>
      </c>
    </row>
    <row r="478" spans="1:18" x14ac:dyDescent="0.2">
      <c r="A478">
        <v>472</v>
      </c>
      <c r="B478" t="s">
        <v>201</v>
      </c>
      <c r="C478">
        <v>2016</v>
      </c>
      <c r="D478">
        <v>0</v>
      </c>
      <c r="E478">
        <v>621.01700000000005</v>
      </c>
      <c r="F478">
        <v>112260</v>
      </c>
      <c r="G478" s="24">
        <v>1377470</v>
      </c>
      <c r="H478">
        <v>154365</v>
      </c>
      <c r="I478">
        <v>167498</v>
      </c>
      <c r="J478">
        <v>187092</v>
      </c>
      <c r="K478">
        <v>216721</v>
      </c>
      <c r="L478">
        <v>31625.599999999999</v>
      </c>
      <c r="M478">
        <v>11302.7</v>
      </c>
      <c r="N478">
        <v>12743.6</v>
      </c>
      <c r="O478">
        <v>1451.09</v>
      </c>
      <c r="P478">
        <v>2002</v>
      </c>
      <c r="Q478">
        <v>760.57799999999997</v>
      </c>
      <c r="R478">
        <v>0</v>
      </c>
    </row>
    <row r="479" spans="1:18" x14ac:dyDescent="0.2">
      <c r="A479">
        <v>473</v>
      </c>
      <c r="B479" t="s">
        <v>201</v>
      </c>
      <c r="C479">
        <v>2016</v>
      </c>
      <c r="D479">
        <v>0</v>
      </c>
      <c r="E479">
        <v>839.45500000000004</v>
      </c>
      <c r="F479">
        <v>99133.2</v>
      </c>
      <c r="G479" s="24">
        <v>1385770</v>
      </c>
      <c r="H479">
        <v>161859</v>
      </c>
      <c r="I479">
        <v>178334</v>
      </c>
      <c r="J479">
        <v>183747</v>
      </c>
      <c r="K479">
        <v>203089</v>
      </c>
      <c r="L479">
        <v>23403.9</v>
      </c>
      <c r="M479">
        <v>28801.200000000001</v>
      </c>
      <c r="N479">
        <v>6737.86</v>
      </c>
      <c r="O479">
        <v>1564.06</v>
      </c>
      <c r="P479">
        <v>1091.9000000000001</v>
      </c>
      <c r="Q479">
        <v>1301.26</v>
      </c>
      <c r="R479">
        <v>376.096</v>
      </c>
    </row>
    <row r="480" spans="1:18" x14ac:dyDescent="0.2">
      <c r="A480">
        <v>474</v>
      </c>
      <c r="B480" t="s">
        <v>201</v>
      </c>
      <c r="C480">
        <v>2016</v>
      </c>
      <c r="D480">
        <v>0</v>
      </c>
      <c r="E480">
        <v>0</v>
      </c>
      <c r="F480">
        <v>94352.1</v>
      </c>
      <c r="G480" s="24">
        <v>1428810</v>
      </c>
      <c r="H480">
        <v>134338</v>
      </c>
      <c r="I480">
        <v>171358</v>
      </c>
      <c r="J480">
        <v>156554</v>
      </c>
      <c r="K480">
        <v>218685</v>
      </c>
      <c r="L480">
        <v>32436</v>
      </c>
      <c r="M480">
        <v>16615.8</v>
      </c>
      <c r="N480">
        <v>9438.51</v>
      </c>
      <c r="O480">
        <v>847.40300000000002</v>
      </c>
      <c r="P480">
        <v>2258.9299999999998</v>
      </c>
      <c r="Q480">
        <v>1141.73</v>
      </c>
      <c r="R480">
        <v>0</v>
      </c>
    </row>
    <row r="481" spans="1:18" x14ac:dyDescent="0.2">
      <c r="A481">
        <v>475</v>
      </c>
      <c r="B481" t="s">
        <v>201</v>
      </c>
      <c r="C481">
        <v>2016</v>
      </c>
      <c r="D481">
        <v>0</v>
      </c>
      <c r="E481">
        <v>0</v>
      </c>
      <c r="F481">
        <v>99720.3</v>
      </c>
      <c r="G481" s="24">
        <v>1383250</v>
      </c>
      <c r="H481">
        <v>162166</v>
      </c>
      <c r="I481">
        <v>192297</v>
      </c>
      <c r="J481">
        <v>178451</v>
      </c>
      <c r="K481">
        <v>207927</v>
      </c>
      <c r="L481">
        <v>30031</v>
      </c>
      <c r="M481">
        <v>12131.5</v>
      </c>
      <c r="N481">
        <v>8877.86</v>
      </c>
      <c r="O481">
        <v>0</v>
      </c>
      <c r="P481">
        <v>0</v>
      </c>
      <c r="Q481">
        <v>1085.23</v>
      </c>
      <c r="R481">
        <v>2181.7199999999998</v>
      </c>
    </row>
    <row r="482" spans="1:18" x14ac:dyDescent="0.2">
      <c r="A482">
        <v>476</v>
      </c>
      <c r="B482" t="s">
        <v>201</v>
      </c>
      <c r="C482">
        <v>2016</v>
      </c>
      <c r="D482">
        <v>0</v>
      </c>
      <c r="E482">
        <v>585.601</v>
      </c>
      <c r="F482">
        <v>104221</v>
      </c>
      <c r="G482" s="24">
        <v>1384790</v>
      </c>
      <c r="H482">
        <v>166845</v>
      </c>
      <c r="I482">
        <v>152127</v>
      </c>
      <c r="J482">
        <v>207317</v>
      </c>
      <c r="K482">
        <v>190827</v>
      </c>
      <c r="L482">
        <v>43028.6</v>
      </c>
      <c r="M482">
        <v>4412.22</v>
      </c>
      <c r="N482">
        <v>8979.1</v>
      </c>
      <c r="O482">
        <v>2346.66</v>
      </c>
      <c r="P482">
        <v>1698.29</v>
      </c>
      <c r="Q482">
        <v>637.82299999999998</v>
      </c>
      <c r="R482">
        <v>0</v>
      </c>
    </row>
    <row r="483" spans="1:18" x14ac:dyDescent="0.2">
      <c r="A483">
        <v>477</v>
      </c>
      <c r="B483" t="s">
        <v>201</v>
      </c>
      <c r="C483">
        <v>2016</v>
      </c>
      <c r="D483">
        <v>0</v>
      </c>
      <c r="E483">
        <v>333.49900000000002</v>
      </c>
      <c r="F483">
        <v>100426</v>
      </c>
      <c r="G483" s="24">
        <v>1384050</v>
      </c>
      <c r="H483">
        <v>157129</v>
      </c>
      <c r="I483">
        <v>157968</v>
      </c>
      <c r="J483">
        <v>187853</v>
      </c>
      <c r="K483">
        <v>230717</v>
      </c>
      <c r="L483">
        <v>37801.300000000003</v>
      </c>
      <c r="M483">
        <v>13862</v>
      </c>
      <c r="N483">
        <v>5208.17</v>
      </c>
      <c r="O483">
        <v>0</v>
      </c>
      <c r="P483">
        <v>0</v>
      </c>
      <c r="Q483">
        <v>0</v>
      </c>
      <c r="R483">
        <v>57.783900000000003</v>
      </c>
    </row>
    <row r="484" spans="1:18" x14ac:dyDescent="0.2">
      <c r="A484">
        <v>478</v>
      </c>
      <c r="B484" t="s">
        <v>201</v>
      </c>
      <c r="C484">
        <v>2016</v>
      </c>
      <c r="D484">
        <v>0</v>
      </c>
      <c r="E484">
        <v>1490.95</v>
      </c>
      <c r="F484">
        <v>94976.7</v>
      </c>
      <c r="G484" s="24">
        <v>1403530</v>
      </c>
      <c r="H484">
        <v>142044</v>
      </c>
      <c r="I484">
        <v>167717</v>
      </c>
      <c r="J484">
        <v>174481</v>
      </c>
      <c r="K484">
        <v>227667</v>
      </c>
      <c r="L484">
        <v>39653.9</v>
      </c>
      <c r="M484">
        <v>14186.9</v>
      </c>
      <c r="N484">
        <v>1930.09</v>
      </c>
      <c r="O484">
        <v>0</v>
      </c>
      <c r="P484">
        <v>2078.67</v>
      </c>
      <c r="Q484">
        <v>808.47400000000005</v>
      </c>
      <c r="R484">
        <v>1113.31</v>
      </c>
    </row>
    <row r="485" spans="1:18" x14ac:dyDescent="0.2">
      <c r="A485">
        <v>479</v>
      </c>
      <c r="B485" t="s">
        <v>201</v>
      </c>
      <c r="C485">
        <v>2016</v>
      </c>
      <c r="D485">
        <v>0</v>
      </c>
      <c r="E485">
        <v>1602.7</v>
      </c>
      <c r="F485">
        <v>93708.2</v>
      </c>
      <c r="G485" s="24">
        <v>1381320</v>
      </c>
      <c r="H485">
        <v>163356</v>
      </c>
      <c r="I485">
        <v>168463</v>
      </c>
      <c r="J485">
        <v>169068</v>
      </c>
      <c r="K485">
        <v>249196</v>
      </c>
      <c r="L485">
        <v>37208.5</v>
      </c>
      <c r="M485">
        <v>2232.85</v>
      </c>
      <c r="N485">
        <v>5303.67</v>
      </c>
      <c r="O485">
        <v>1312.38</v>
      </c>
      <c r="P485">
        <v>2276.4499999999998</v>
      </c>
      <c r="Q485">
        <v>775.60699999999997</v>
      </c>
      <c r="R485">
        <v>1494.74</v>
      </c>
    </row>
    <row r="486" spans="1:18" x14ac:dyDescent="0.2">
      <c r="A486">
        <v>480</v>
      </c>
      <c r="B486" t="s">
        <v>201</v>
      </c>
      <c r="C486">
        <v>2016</v>
      </c>
      <c r="D486">
        <v>0</v>
      </c>
      <c r="E486">
        <v>1390.89</v>
      </c>
      <c r="F486">
        <v>73879.100000000006</v>
      </c>
      <c r="G486" s="24">
        <v>1400060</v>
      </c>
      <c r="H486">
        <v>194068</v>
      </c>
      <c r="I486">
        <v>151914</v>
      </c>
      <c r="J486">
        <v>194095</v>
      </c>
      <c r="K486">
        <v>204745</v>
      </c>
      <c r="L486">
        <v>33738.9</v>
      </c>
      <c r="M486">
        <v>12595.2</v>
      </c>
      <c r="N486">
        <v>12648.4</v>
      </c>
      <c r="O486">
        <v>1000.43</v>
      </c>
      <c r="P486">
        <v>0</v>
      </c>
      <c r="Q486">
        <v>524.05100000000004</v>
      </c>
      <c r="R486">
        <v>929.00300000000004</v>
      </c>
    </row>
    <row r="487" spans="1:18" x14ac:dyDescent="0.2">
      <c r="A487">
        <v>481</v>
      </c>
      <c r="B487" t="s">
        <v>201</v>
      </c>
      <c r="C487">
        <v>2016</v>
      </c>
      <c r="D487">
        <v>0</v>
      </c>
      <c r="E487">
        <v>0</v>
      </c>
      <c r="F487">
        <v>89948.9</v>
      </c>
      <c r="G487" s="24">
        <v>1351790</v>
      </c>
      <c r="H487">
        <v>187687</v>
      </c>
      <c r="I487">
        <v>167198</v>
      </c>
      <c r="J487">
        <v>176205</v>
      </c>
      <c r="K487">
        <v>231481</v>
      </c>
      <c r="L487">
        <v>40000.400000000001</v>
      </c>
      <c r="M487">
        <v>11243.9</v>
      </c>
      <c r="N487">
        <v>5146.4399999999996</v>
      </c>
      <c r="O487">
        <v>0</v>
      </c>
      <c r="P487">
        <v>838.71699999999998</v>
      </c>
      <c r="Q487">
        <v>1742.72</v>
      </c>
      <c r="R487">
        <v>1745.52</v>
      </c>
    </row>
    <row r="488" spans="1:18" x14ac:dyDescent="0.2">
      <c r="A488">
        <v>482</v>
      </c>
      <c r="B488" t="s">
        <v>201</v>
      </c>
      <c r="C488">
        <v>2016</v>
      </c>
      <c r="D488">
        <v>0</v>
      </c>
      <c r="E488">
        <v>0</v>
      </c>
      <c r="F488">
        <v>85121.8</v>
      </c>
      <c r="G488" s="24">
        <v>1400670</v>
      </c>
      <c r="H488">
        <v>145259</v>
      </c>
      <c r="I488">
        <v>156164</v>
      </c>
      <c r="J488">
        <v>190776</v>
      </c>
      <c r="K488">
        <v>231037</v>
      </c>
      <c r="L488">
        <v>28682.799999999999</v>
      </c>
      <c r="M488">
        <v>18053.5</v>
      </c>
      <c r="N488">
        <v>11503.1</v>
      </c>
      <c r="O488">
        <v>1557.48</v>
      </c>
      <c r="P488">
        <v>0</v>
      </c>
      <c r="Q488">
        <v>619.73299999999995</v>
      </c>
      <c r="R488">
        <v>113.533</v>
      </c>
    </row>
    <row r="489" spans="1:18" x14ac:dyDescent="0.2">
      <c r="A489">
        <v>483</v>
      </c>
      <c r="B489" t="s">
        <v>201</v>
      </c>
      <c r="C489">
        <v>2016</v>
      </c>
      <c r="D489">
        <v>0</v>
      </c>
      <c r="E489">
        <v>0</v>
      </c>
      <c r="F489">
        <v>103581</v>
      </c>
      <c r="G489" s="24">
        <v>1378450</v>
      </c>
      <c r="H489">
        <v>169032</v>
      </c>
      <c r="I489">
        <v>185386</v>
      </c>
      <c r="J489">
        <v>156671</v>
      </c>
      <c r="K489">
        <v>220914</v>
      </c>
      <c r="L489">
        <v>27623</v>
      </c>
      <c r="M489">
        <v>18084</v>
      </c>
      <c r="N489">
        <v>10431.6</v>
      </c>
      <c r="O489">
        <v>0</v>
      </c>
      <c r="P489">
        <v>1844.88</v>
      </c>
      <c r="Q489">
        <v>0</v>
      </c>
      <c r="R489">
        <v>2515.84</v>
      </c>
    </row>
    <row r="490" spans="1:18" x14ac:dyDescent="0.2">
      <c r="A490">
        <v>484</v>
      </c>
      <c r="B490" t="s">
        <v>201</v>
      </c>
      <c r="C490">
        <v>2016</v>
      </c>
      <c r="D490">
        <v>0</v>
      </c>
      <c r="E490">
        <v>780.93499999999995</v>
      </c>
      <c r="F490">
        <v>101314</v>
      </c>
      <c r="G490" s="24">
        <v>1394180</v>
      </c>
      <c r="H490">
        <v>147157</v>
      </c>
      <c r="I490">
        <v>177640</v>
      </c>
      <c r="J490">
        <v>167744</v>
      </c>
      <c r="K490">
        <v>222385</v>
      </c>
      <c r="L490">
        <v>41704.699999999997</v>
      </c>
      <c r="M490">
        <v>13748.7</v>
      </c>
      <c r="N490">
        <v>3392.9</v>
      </c>
      <c r="O490">
        <v>0</v>
      </c>
      <c r="P490">
        <v>1146.73</v>
      </c>
      <c r="Q490">
        <v>0</v>
      </c>
      <c r="R490">
        <v>1610.07</v>
      </c>
    </row>
    <row r="491" spans="1:18" x14ac:dyDescent="0.2">
      <c r="A491">
        <v>485</v>
      </c>
      <c r="B491" t="s">
        <v>201</v>
      </c>
      <c r="C491">
        <v>2016</v>
      </c>
      <c r="D491">
        <v>0</v>
      </c>
      <c r="E491">
        <v>193.148</v>
      </c>
      <c r="F491">
        <v>74962.8</v>
      </c>
      <c r="G491" s="24">
        <v>1401770</v>
      </c>
      <c r="H491">
        <v>170199</v>
      </c>
      <c r="I491">
        <v>171849</v>
      </c>
      <c r="J491">
        <v>155261</v>
      </c>
      <c r="K491">
        <v>232054</v>
      </c>
      <c r="L491">
        <v>39590.699999999997</v>
      </c>
      <c r="M491">
        <v>14431.4</v>
      </c>
      <c r="N491">
        <v>11049</v>
      </c>
      <c r="O491">
        <v>994.85699999999997</v>
      </c>
      <c r="P491">
        <v>987.94200000000001</v>
      </c>
      <c r="Q491">
        <v>1610.92</v>
      </c>
      <c r="R491">
        <v>0</v>
      </c>
    </row>
    <row r="492" spans="1:18" x14ac:dyDescent="0.2">
      <c r="A492">
        <v>486</v>
      </c>
      <c r="B492" t="s">
        <v>201</v>
      </c>
      <c r="C492">
        <v>2016</v>
      </c>
      <c r="D492">
        <v>0</v>
      </c>
      <c r="E492">
        <v>0</v>
      </c>
      <c r="F492">
        <v>87997.4</v>
      </c>
      <c r="G492" s="24">
        <v>1402810</v>
      </c>
      <c r="H492">
        <v>179960</v>
      </c>
      <c r="I492">
        <v>151796</v>
      </c>
      <c r="J492">
        <v>184793</v>
      </c>
      <c r="K492">
        <v>229965</v>
      </c>
      <c r="L492">
        <v>21771.4</v>
      </c>
      <c r="M492">
        <v>11233.8</v>
      </c>
      <c r="N492">
        <v>8928.01</v>
      </c>
      <c r="O492">
        <v>1813.1</v>
      </c>
      <c r="P492">
        <v>828.48900000000003</v>
      </c>
      <c r="Q492">
        <v>421.916</v>
      </c>
      <c r="R492">
        <v>74.574299999999994</v>
      </c>
    </row>
    <row r="493" spans="1:18" x14ac:dyDescent="0.2">
      <c r="A493">
        <v>487</v>
      </c>
      <c r="B493" t="s">
        <v>201</v>
      </c>
      <c r="C493">
        <v>2016</v>
      </c>
      <c r="D493">
        <v>0</v>
      </c>
      <c r="E493">
        <v>1300.47</v>
      </c>
      <c r="F493">
        <v>94082.8</v>
      </c>
      <c r="G493" s="24">
        <v>1416410</v>
      </c>
      <c r="H493">
        <v>154791</v>
      </c>
      <c r="I493">
        <v>156996</v>
      </c>
      <c r="J493">
        <v>168898</v>
      </c>
      <c r="K493">
        <v>216140</v>
      </c>
      <c r="L493">
        <v>33106.699999999997</v>
      </c>
      <c r="M493">
        <v>13773.1</v>
      </c>
      <c r="N493">
        <v>12901.1</v>
      </c>
      <c r="O493">
        <v>0</v>
      </c>
      <c r="P493">
        <v>3053.59</v>
      </c>
      <c r="Q493">
        <v>1157.1300000000001</v>
      </c>
      <c r="R493">
        <v>276.12400000000002</v>
      </c>
    </row>
    <row r="494" spans="1:18" x14ac:dyDescent="0.2">
      <c r="A494">
        <v>488</v>
      </c>
      <c r="B494" t="s">
        <v>201</v>
      </c>
      <c r="C494">
        <v>2016</v>
      </c>
      <c r="D494">
        <v>0</v>
      </c>
      <c r="E494">
        <v>0</v>
      </c>
      <c r="F494">
        <v>120639</v>
      </c>
      <c r="G494" s="24">
        <v>1337890</v>
      </c>
      <c r="H494">
        <v>191700</v>
      </c>
      <c r="I494">
        <v>171201</v>
      </c>
      <c r="J494">
        <v>188105</v>
      </c>
      <c r="K494">
        <v>204297</v>
      </c>
      <c r="L494">
        <v>29980.3</v>
      </c>
      <c r="M494">
        <v>13692.7</v>
      </c>
      <c r="N494">
        <v>10661.5</v>
      </c>
      <c r="O494">
        <v>1385.03</v>
      </c>
      <c r="P494">
        <v>1508.19</v>
      </c>
      <c r="Q494">
        <v>673.17399999999998</v>
      </c>
      <c r="R494">
        <v>0</v>
      </c>
    </row>
    <row r="495" spans="1:18" x14ac:dyDescent="0.2">
      <c r="A495">
        <v>489</v>
      </c>
      <c r="B495" t="s">
        <v>201</v>
      </c>
      <c r="C495">
        <v>2016</v>
      </c>
      <c r="D495">
        <v>0</v>
      </c>
      <c r="E495">
        <v>0</v>
      </c>
      <c r="F495">
        <v>89961.9</v>
      </c>
      <c r="G495" s="24">
        <v>1387890</v>
      </c>
      <c r="H495">
        <v>159250</v>
      </c>
      <c r="I495">
        <v>187366</v>
      </c>
      <c r="J495">
        <v>186606</v>
      </c>
      <c r="K495">
        <v>196604</v>
      </c>
      <c r="L495">
        <v>39292.800000000003</v>
      </c>
      <c r="M495">
        <v>17356</v>
      </c>
      <c r="N495">
        <v>5805.57</v>
      </c>
      <c r="O495">
        <v>642.46400000000006</v>
      </c>
      <c r="P495">
        <v>1111.9000000000001</v>
      </c>
      <c r="Q495">
        <v>688.976</v>
      </c>
      <c r="R495">
        <v>1017.33</v>
      </c>
    </row>
    <row r="496" spans="1:18" x14ac:dyDescent="0.2">
      <c r="A496">
        <v>490</v>
      </c>
      <c r="B496" t="s">
        <v>201</v>
      </c>
      <c r="C496">
        <v>2016</v>
      </c>
      <c r="D496">
        <v>0</v>
      </c>
      <c r="E496">
        <v>670.85500000000002</v>
      </c>
      <c r="F496">
        <v>89175</v>
      </c>
      <c r="G496" s="24">
        <v>1379620</v>
      </c>
      <c r="H496">
        <v>160480</v>
      </c>
      <c r="I496">
        <v>191575</v>
      </c>
      <c r="J496">
        <v>164398</v>
      </c>
      <c r="K496">
        <v>233291</v>
      </c>
      <c r="L496">
        <v>36766.800000000003</v>
      </c>
      <c r="M496">
        <v>10259.4</v>
      </c>
      <c r="N496">
        <v>8876.7199999999993</v>
      </c>
      <c r="O496">
        <v>2628.56</v>
      </c>
      <c r="P496">
        <v>0</v>
      </c>
      <c r="Q496">
        <v>555.59199999999998</v>
      </c>
      <c r="R496">
        <v>60.8626</v>
      </c>
    </row>
    <row r="497" spans="1:18" x14ac:dyDescent="0.2">
      <c r="A497">
        <v>491</v>
      </c>
      <c r="B497" t="s">
        <v>201</v>
      </c>
      <c r="C497">
        <v>2016</v>
      </c>
      <c r="D497">
        <v>0</v>
      </c>
      <c r="E497">
        <v>424.05599999999998</v>
      </c>
      <c r="F497">
        <v>90972.4</v>
      </c>
      <c r="G497" s="24">
        <v>1401400</v>
      </c>
      <c r="H497">
        <v>148416</v>
      </c>
      <c r="I497">
        <v>156350</v>
      </c>
      <c r="J497">
        <v>178094</v>
      </c>
      <c r="K497">
        <v>253683</v>
      </c>
      <c r="L497">
        <v>28222.7</v>
      </c>
      <c r="M497">
        <v>7875.23</v>
      </c>
      <c r="N497">
        <v>7206.73</v>
      </c>
      <c r="O497">
        <v>0</v>
      </c>
      <c r="P497">
        <v>803.08900000000006</v>
      </c>
      <c r="Q497">
        <v>100.542</v>
      </c>
      <c r="R497">
        <v>3430.16</v>
      </c>
    </row>
    <row r="498" spans="1:18" x14ac:dyDescent="0.2">
      <c r="A498">
        <v>492</v>
      </c>
      <c r="B498" t="s">
        <v>201</v>
      </c>
      <c r="C498">
        <v>2016</v>
      </c>
      <c r="D498">
        <v>0</v>
      </c>
      <c r="E498">
        <v>1477.12</v>
      </c>
      <c r="F498">
        <v>94811.7</v>
      </c>
      <c r="G498" s="24">
        <v>1418700</v>
      </c>
      <c r="H498">
        <v>142942</v>
      </c>
      <c r="I498">
        <v>185588</v>
      </c>
      <c r="J498">
        <v>146886</v>
      </c>
      <c r="K498">
        <v>218903</v>
      </c>
      <c r="L498">
        <v>39609.1</v>
      </c>
      <c r="M498">
        <v>13544.3</v>
      </c>
      <c r="N498">
        <v>14428.9</v>
      </c>
      <c r="O498">
        <v>0</v>
      </c>
      <c r="P498">
        <v>1903.84</v>
      </c>
      <c r="Q498">
        <v>200.21100000000001</v>
      </c>
      <c r="R498">
        <v>519.27300000000002</v>
      </c>
    </row>
    <row r="499" spans="1:18" x14ac:dyDescent="0.2">
      <c r="A499">
        <v>493</v>
      </c>
      <c r="B499" t="s">
        <v>201</v>
      </c>
      <c r="C499">
        <v>2016</v>
      </c>
      <c r="D499">
        <v>0</v>
      </c>
      <c r="E499">
        <v>0</v>
      </c>
      <c r="F499">
        <v>93267.8</v>
      </c>
      <c r="G499" s="24">
        <v>1389930</v>
      </c>
      <c r="H499">
        <v>174133</v>
      </c>
      <c r="I499">
        <v>162009</v>
      </c>
      <c r="J499">
        <v>161785</v>
      </c>
      <c r="K499">
        <v>244303</v>
      </c>
      <c r="L499">
        <v>33987.4</v>
      </c>
      <c r="M499">
        <v>6346.16</v>
      </c>
      <c r="N499">
        <v>5976.46</v>
      </c>
      <c r="O499">
        <v>2290.29</v>
      </c>
      <c r="P499">
        <v>0</v>
      </c>
      <c r="Q499">
        <v>332.09399999999999</v>
      </c>
      <c r="R499">
        <v>15.268700000000001</v>
      </c>
    </row>
    <row r="500" spans="1:18" x14ac:dyDescent="0.2">
      <c r="A500">
        <v>494</v>
      </c>
      <c r="B500" t="s">
        <v>201</v>
      </c>
      <c r="C500">
        <v>2016</v>
      </c>
      <c r="D500">
        <v>0</v>
      </c>
      <c r="E500">
        <v>0</v>
      </c>
      <c r="F500">
        <v>93329.8</v>
      </c>
      <c r="G500" s="24">
        <v>1390020</v>
      </c>
      <c r="H500">
        <v>159785</v>
      </c>
      <c r="I500">
        <v>196338</v>
      </c>
      <c r="J500">
        <v>176098</v>
      </c>
      <c r="K500">
        <v>205267</v>
      </c>
      <c r="L500">
        <v>31747.8</v>
      </c>
      <c r="M500">
        <v>15657.5</v>
      </c>
      <c r="N500">
        <v>4591.1400000000003</v>
      </c>
      <c r="O500">
        <v>851.43700000000001</v>
      </c>
      <c r="P500">
        <v>776.67899999999997</v>
      </c>
      <c r="Q500">
        <v>1168.55</v>
      </c>
      <c r="R500">
        <v>1858.06</v>
      </c>
    </row>
    <row r="501" spans="1:18" x14ac:dyDescent="0.2">
      <c r="A501">
        <v>495</v>
      </c>
      <c r="B501" t="s">
        <v>201</v>
      </c>
      <c r="C501">
        <v>2016</v>
      </c>
      <c r="D501">
        <v>0</v>
      </c>
      <c r="E501">
        <v>0</v>
      </c>
      <c r="F501">
        <v>98586.9</v>
      </c>
      <c r="G501" s="24">
        <v>1409970</v>
      </c>
      <c r="H501">
        <v>152679</v>
      </c>
      <c r="I501">
        <v>198252</v>
      </c>
      <c r="J501">
        <v>144679</v>
      </c>
      <c r="K501">
        <v>210855</v>
      </c>
      <c r="L501">
        <v>33245.1</v>
      </c>
      <c r="M501">
        <v>9719.85</v>
      </c>
      <c r="N501">
        <v>13844.5</v>
      </c>
      <c r="O501">
        <v>1757.92</v>
      </c>
      <c r="P501">
        <v>854.02200000000005</v>
      </c>
      <c r="Q501">
        <v>1176.99</v>
      </c>
      <c r="R501">
        <v>209.999</v>
      </c>
    </row>
    <row r="502" spans="1:18" x14ac:dyDescent="0.2">
      <c r="A502">
        <v>496</v>
      </c>
      <c r="B502" t="s">
        <v>201</v>
      </c>
      <c r="C502">
        <v>2016</v>
      </c>
      <c r="D502">
        <v>0</v>
      </c>
      <c r="E502">
        <v>0</v>
      </c>
      <c r="F502">
        <v>72098.100000000006</v>
      </c>
      <c r="G502" s="24">
        <v>1380900</v>
      </c>
      <c r="H502">
        <v>165423</v>
      </c>
      <c r="I502">
        <v>194834</v>
      </c>
      <c r="J502">
        <v>181799</v>
      </c>
      <c r="K502">
        <v>219682</v>
      </c>
      <c r="L502">
        <v>35466.800000000003</v>
      </c>
      <c r="M502">
        <v>11885.2</v>
      </c>
      <c r="N502">
        <v>6197.9</v>
      </c>
      <c r="O502">
        <v>0</v>
      </c>
      <c r="P502">
        <v>0</v>
      </c>
      <c r="Q502">
        <v>761.92899999999997</v>
      </c>
      <c r="R502">
        <v>1303.6099999999999</v>
      </c>
    </row>
    <row r="503" spans="1:18" x14ac:dyDescent="0.2">
      <c r="A503">
        <v>497</v>
      </c>
      <c r="B503" t="s">
        <v>201</v>
      </c>
      <c r="C503">
        <v>2016</v>
      </c>
      <c r="D503">
        <v>0</v>
      </c>
      <c r="E503">
        <v>652.47799999999995</v>
      </c>
      <c r="F503">
        <v>71558.2</v>
      </c>
      <c r="G503" s="24">
        <v>1397760</v>
      </c>
      <c r="H503">
        <v>163858</v>
      </c>
      <c r="I503">
        <v>199856</v>
      </c>
      <c r="J503">
        <v>167052</v>
      </c>
      <c r="K503">
        <v>215370</v>
      </c>
      <c r="L503">
        <v>40294.6</v>
      </c>
      <c r="M503">
        <v>11540.9</v>
      </c>
      <c r="N503">
        <v>4262.26</v>
      </c>
      <c r="O503">
        <v>186.786</v>
      </c>
      <c r="P503">
        <v>3089.44</v>
      </c>
      <c r="Q503">
        <v>200.44399999999999</v>
      </c>
      <c r="R503">
        <v>1120.71</v>
      </c>
    </row>
    <row r="504" spans="1:18" x14ac:dyDescent="0.2">
      <c r="A504">
        <v>498</v>
      </c>
      <c r="B504" t="s">
        <v>201</v>
      </c>
      <c r="C504">
        <v>2016</v>
      </c>
      <c r="D504">
        <v>0</v>
      </c>
      <c r="E504">
        <v>0</v>
      </c>
      <c r="F504">
        <v>90333.8</v>
      </c>
      <c r="G504" s="24">
        <v>1433120</v>
      </c>
      <c r="H504">
        <v>137027</v>
      </c>
      <c r="I504">
        <v>156593</v>
      </c>
      <c r="J504">
        <v>177196</v>
      </c>
      <c r="K504">
        <v>208048</v>
      </c>
      <c r="L504">
        <v>60518</v>
      </c>
      <c r="M504">
        <v>4706.71</v>
      </c>
      <c r="N504">
        <v>9782.7199999999993</v>
      </c>
      <c r="O504">
        <v>483.85899999999998</v>
      </c>
      <c r="P504">
        <v>0</v>
      </c>
      <c r="Q504">
        <v>441.95800000000003</v>
      </c>
      <c r="R504">
        <v>30.792000000000002</v>
      </c>
    </row>
    <row r="505" spans="1:18" x14ac:dyDescent="0.2">
      <c r="A505">
        <v>499</v>
      </c>
      <c r="B505" t="s">
        <v>201</v>
      </c>
      <c r="C505">
        <v>2016</v>
      </c>
      <c r="D505">
        <v>0</v>
      </c>
      <c r="E505">
        <v>1356.1</v>
      </c>
      <c r="F505">
        <v>91289.8</v>
      </c>
      <c r="G505" s="24">
        <v>1380980</v>
      </c>
      <c r="H505">
        <v>170060</v>
      </c>
      <c r="I505">
        <v>157201</v>
      </c>
      <c r="J505">
        <v>205873</v>
      </c>
      <c r="K505">
        <v>215372</v>
      </c>
      <c r="L505">
        <v>25284.5</v>
      </c>
      <c r="M505">
        <v>12177.2</v>
      </c>
      <c r="N505">
        <v>9118.09</v>
      </c>
      <c r="O505">
        <v>0</v>
      </c>
      <c r="P505">
        <v>756.90300000000002</v>
      </c>
      <c r="Q505">
        <v>1208.0899999999999</v>
      </c>
      <c r="R505">
        <v>57.649500000000003</v>
      </c>
    </row>
    <row r="506" spans="1:18" x14ac:dyDescent="0.2">
      <c r="A506">
        <v>500</v>
      </c>
      <c r="B506" t="s">
        <v>201</v>
      </c>
      <c r="C506">
        <v>2016</v>
      </c>
      <c r="D506">
        <v>0</v>
      </c>
      <c r="E506">
        <v>687.63900000000001</v>
      </c>
      <c r="F506">
        <v>77646.5</v>
      </c>
      <c r="G506" s="24">
        <v>1390450</v>
      </c>
      <c r="H506">
        <v>162751</v>
      </c>
      <c r="I506">
        <v>178546</v>
      </c>
      <c r="J506">
        <v>174070</v>
      </c>
      <c r="K506">
        <v>218248</v>
      </c>
      <c r="L506">
        <v>42438.7</v>
      </c>
      <c r="M506">
        <v>15280.8</v>
      </c>
      <c r="N506">
        <v>8733.33</v>
      </c>
      <c r="O506">
        <v>1096.2</v>
      </c>
      <c r="P506">
        <v>920.15</v>
      </c>
      <c r="Q506">
        <v>1027.73</v>
      </c>
      <c r="R506">
        <v>658.904</v>
      </c>
    </row>
    <row r="507" spans="1:18" x14ac:dyDescent="0.2">
      <c r="A507">
        <v>501</v>
      </c>
      <c r="B507" t="s">
        <v>201</v>
      </c>
      <c r="C507">
        <v>2016</v>
      </c>
      <c r="D507">
        <v>0</v>
      </c>
      <c r="E507">
        <v>1892.34</v>
      </c>
      <c r="F507">
        <v>90700.3</v>
      </c>
      <c r="G507" s="24">
        <v>1376830</v>
      </c>
      <c r="H507">
        <v>138207</v>
      </c>
      <c r="I507">
        <v>189326</v>
      </c>
      <c r="J507">
        <v>181803</v>
      </c>
      <c r="K507">
        <v>226259</v>
      </c>
      <c r="L507">
        <v>37934.199999999997</v>
      </c>
      <c r="M507">
        <v>13855.4</v>
      </c>
      <c r="N507">
        <v>6021.42</v>
      </c>
      <c r="O507">
        <v>1987.63</v>
      </c>
      <c r="P507">
        <v>2102.2800000000002</v>
      </c>
      <c r="Q507">
        <v>736.77800000000002</v>
      </c>
      <c r="R507">
        <v>0</v>
      </c>
    </row>
    <row r="508" spans="1:18" x14ac:dyDescent="0.2">
      <c r="A508">
        <v>502</v>
      </c>
      <c r="B508" t="s">
        <v>201</v>
      </c>
      <c r="C508">
        <v>2016</v>
      </c>
      <c r="D508">
        <v>0</v>
      </c>
      <c r="E508">
        <v>0</v>
      </c>
      <c r="F508">
        <v>99065</v>
      </c>
      <c r="G508" s="24">
        <v>1386880</v>
      </c>
      <c r="H508">
        <v>153877</v>
      </c>
      <c r="I508">
        <v>173263</v>
      </c>
      <c r="J508">
        <v>167037</v>
      </c>
      <c r="K508">
        <v>230502</v>
      </c>
      <c r="L508">
        <v>31701.9</v>
      </c>
      <c r="M508">
        <v>10715.7</v>
      </c>
      <c r="N508">
        <v>11442.9</v>
      </c>
      <c r="O508">
        <v>792.01800000000003</v>
      </c>
      <c r="P508">
        <v>1923.81</v>
      </c>
      <c r="Q508">
        <v>540.20100000000002</v>
      </c>
      <c r="R508">
        <v>1703.01</v>
      </c>
    </row>
    <row r="509" spans="1:18" x14ac:dyDescent="0.2">
      <c r="A509">
        <v>503</v>
      </c>
      <c r="B509" t="s">
        <v>201</v>
      </c>
      <c r="C509">
        <v>2016</v>
      </c>
      <c r="D509">
        <v>0</v>
      </c>
      <c r="E509">
        <v>0</v>
      </c>
      <c r="F509">
        <v>98285</v>
      </c>
      <c r="G509" s="24">
        <v>1368900</v>
      </c>
      <c r="H509">
        <v>188520</v>
      </c>
      <c r="I509">
        <v>144678</v>
      </c>
      <c r="J509">
        <v>176171</v>
      </c>
      <c r="K509">
        <v>233087</v>
      </c>
      <c r="L509">
        <v>47456.7</v>
      </c>
      <c r="M509">
        <v>9256.7900000000009</v>
      </c>
      <c r="N509">
        <v>7402.78</v>
      </c>
      <c r="O509">
        <v>1077.8699999999999</v>
      </c>
      <c r="P509">
        <v>1979.3</v>
      </c>
      <c r="Q509">
        <v>136.16800000000001</v>
      </c>
      <c r="R509">
        <v>1163.3699999999999</v>
      </c>
    </row>
    <row r="510" spans="1:18" x14ac:dyDescent="0.2">
      <c r="A510">
        <v>504</v>
      </c>
      <c r="B510" t="s">
        <v>201</v>
      </c>
      <c r="C510">
        <v>2016</v>
      </c>
      <c r="D510">
        <v>0</v>
      </c>
      <c r="E510">
        <v>1045.32</v>
      </c>
      <c r="F510">
        <v>92987</v>
      </c>
      <c r="G510" s="24">
        <v>1387180</v>
      </c>
      <c r="H510">
        <v>174312</v>
      </c>
      <c r="I510">
        <v>185887</v>
      </c>
      <c r="J510">
        <v>183115</v>
      </c>
      <c r="K510">
        <v>210174</v>
      </c>
      <c r="L510">
        <v>25925.7</v>
      </c>
      <c r="M510">
        <v>11945.9</v>
      </c>
      <c r="N510">
        <v>8005.15</v>
      </c>
      <c r="O510">
        <v>0</v>
      </c>
      <c r="P510">
        <v>0</v>
      </c>
      <c r="Q510">
        <v>1691.19</v>
      </c>
      <c r="R510">
        <v>2725.2</v>
      </c>
    </row>
    <row r="511" spans="1:18" x14ac:dyDescent="0.2">
      <c r="A511">
        <v>505</v>
      </c>
      <c r="B511" t="s">
        <v>201</v>
      </c>
      <c r="C511">
        <v>2016</v>
      </c>
      <c r="D511">
        <v>0</v>
      </c>
      <c r="E511">
        <v>0</v>
      </c>
      <c r="F511">
        <v>91764.800000000003</v>
      </c>
      <c r="G511" s="24">
        <v>1389140</v>
      </c>
      <c r="H511">
        <v>171632</v>
      </c>
      <c r="I511">
        <v>167126</v>
      </c>
      <c r="J511">
        <v>188597</v>
      </c>
      <c r="K511">
        <v>215862</v>
      </c>
      <c r="L511">
        <v>24457.599999999999</v>
      </c>
      <c r="M511">
        <v>22795.8</v>
      </c>
      <c r="N511">
        <v>5519.39</v>
      </c>
      <c r="O511">
        <v>0</v>
      </c>
      <c r="P511">
        <v>1633.39</v>
      </c>
      <c r="Q511">
        <v>729.34</v>
      </c>
      <c r="R511">
        <v>416.44299999999998</v>
      </c>
    </row>
    <row r="512" spans="1:18" x14ac:dyDescent="0.2">
      <c r="A512">
        <v>506</v>
      </c>
      <c r="B512" t="s">
        <v>201</v>
      </c>
      <c r="C512">
        <v>2016</v>
      </c>
      <c r="D512">
        <v>0</v>
      </c>
      <c r="E512">
        <v>613.74400000000003</v>
      </c>
      <c r="F512">
        <v>77519.899999999994</v>
      </c>
      <c r="G512" s="24">
        <v>1410160</v>
      </c>
      <c r="H512">
        <v>152292</v>
      </c>
      <c r="I512">
        <v>156051</v>
      </c>
      <c r="J512">
        <v>154204</v>
      </c>
      <c r="K512">
        <v>264713</v>
      </c>
      <c r="L512">
        <v>32591.599999999999</v>
      </c>
      <c r="M512">
        <v>15511</v>
      </c>
      <c r="N512">
        <v>7887.51</v>
      </c>
      <c r="O512">
        <v>527.822</v>
      </c>
      <c r="P512">
        <v>826.755</v>
      </c>
      <c r="Q512">
        <v>1387.46</v>
      </c>
      <c r="R512">
        <v>1150.83</v>
      </c>
    </row>
    <row r="513" spans="1:18" x14ac:dyDescent="0.2">
      <c r="A513">
        <v>507</v>
      </c>
      <c r="B513" t="s">
        <v>201</v>
      </c>
      <c r="C513">
        <v>2016</v>
      </c>
      <c r="D513">
        <v>0</v>
      </c>
      <c r="E513">
        <v>0</v>
      </c>
      <c r="F513">
        <v>98386.9</v>
      </c>
      <c r="G513" s="24">
        <v>1399480</v>
      </c>
      <c r="H513">
        <v>148140</v>
      </c>
      <c r="I513">
        <v>196461</v>
      </c>
      <c r="J513">
        <v>160584</v>
      </c>
      <c r="K513">
        <v>216448</v>
      </c>
      <c r="L513">
        <v>28860.5</v>
      </c>
      <c r="M513">
        <v>14206.2</v>
      </c>
      <c r="N513">
        <v>7833.64</v>
      </c>
      <c r="O513">
        <v>744.41300000000001</v>
      </c>
      <c r="P513">
        <v>2210.9499999999998</v>
      </c>
      <c r="Q513">
        <v>844.05600000000004</v>
      </c>
      <c r="R513">
        <v>2549.59</v>
      </c>
    </row>
    <row r="514" spans="1:18" x14ac:dyDescent="0.2">
      <c r="A514">
        <v>508</v>
      </c>
      <c r="B514" t="s">
        <v>201</v>
      </c>
      <c r="C514">
        <v>2016</v>
      </c>
      <c r="D514">
        <v>0</v>
      </c>
      <c r="E514">
        <v>0</v>
      </c>
      <c r="F514">
        <v>90935.9</v>
      </c>
      <c r="G514" s="24">
        <v>1396400</v>
      </c>
      <c r="H514">
        <v>165807</v>
      </c>
      <c r="I514">
        <v>172660</v>
      </c>
      <c r="J514">
        <v>175574</v>
      </c>
      <c r="K514">
        <v>223385</v>
      </c>
      <c r="L514">
        <v>30101.9</v>
      </c>
      <c r="M514">
        <v>15333.7</v>
      </c>
      <c r="N514">
        <v>6508.08</v>
      </c>
      <c r="O514">
        <v>0</v>
      </c>
      <c r="P514">
        <v>810.28599999999994</v>
      </c>
      <c r="Q514">
        <v>1552.14</v>
      </c>
      <c r="R514">
        <v>825.32100000000003</v>
      </c>
    </row>
    <row r="515" spans="1:18" x14ac:dyDescent="0.2">
      <c r="A515">
        <v>509</v>
      </c>
      <c r="B515" t="s">
        <v>201</v>
      </c>
      <c r="C515">
        <v>2016</v>
      </c>
      <c r="D515">
        <v>0</v>
      </c>
      <c r="E515">
        <v>0</v>
      </c>
      <c r="F515">
        <v>100344</v>
      </c>
      <c r="G515" s="24">
        <v>1388360</v>
      </c>
      <c r="H515">
        <v>161320</v>
      </c>
      <c r="I515">
        <v>182321</v>
      </c>
      <c r="J515">
        <v>178396</v>
      </c>
      <c r="K515">
        <v>202932</v>
      </c>
      <c r="L515">
        <v>31672.3</v>
      </c>
      <c r="M515">
        <v>15362.5</v>
      </c>
      <c r="N515">
        <v>5906.68</v>
      </c>
      <c r="O515">
        <v>1753.78</v>
      </c>
      <c r="P515">
        <v>2786.13</v>
      </c>
      <c r="Q515">
        <v>872.53300000000002</v>
      </c>
      <c r="R515">
        <v>2894.2</v>
      </c>
    </row>
    <row r="516" spans="1:18" x14ac:dyDescent="0.2">
      <c r="A516">
        <v>510</v>
      </c>
      <c r="B516" t="s">
        <v>201</v>
      </c>
      <c r="C516">
        <v>2016</v>
      </c>
      <c r="D516">
        <v>0</v>
      </c>
      <c r="E516">
        <v>0</v>
      </c>
      <c r="F516">
        <v>93272</v>
      </c>
      <c r="G516" s="24">
        <v>1389410</v>
      </c>
      <c r="H516">
        <v>140626</v>
      </c>
      <c r="I516">
        <v>179371</v>
      </c>
      <c r="J516">
        <v>184367</v>
      </c>
      <c r="K516">
        <v>222117</v>
      </c>
      <c r="L516">
        <v>33521.199999999997</v>
      </c>
      <c r="M516">
        <v>22269.1</v>
      </c>
      <c r="N516">
        <v>10341.9</v>
      </c>
      <c r="O516">
        <v>0</v>
      </c>
      <c r="P516">
        <v>0</v>
      </c>
      <c r="Q516">
        <v>0</v>
      </c>
      <c r="R516">
        <v>0</v>
      </c>
    </row>
    <row r="517" spans="1:18" x14ac:dyDescent="0.2">
      <c r="A517">
        <v>511</v>
      </c>
      <c r="B517" t="s">
        <v>201</v>
      </c>
      <c r="C517">
        <v>2016</v>
      </c>
      <c r="D517">
        <v>0</v>
      </c>
      <c r="E517">
        <v>2407.6799999999998</v>
      </c>
      <c r="F517">
        <v>76496.5</v>
      </c>
      <c r="G517" s="24">
        <v>1410150</v>
      </c>
      <c r="H517">
        <v>146877</v>
      </c>
      <c r="I517">
        <v>190959</v>
      </c>
      <c r="J517">
        <v>171090</v>
      </c>
      <c r="K517">
        <v>229665</v>
      </c>
      <c r="L517">
        <v>27356.5</v>
      </c>
      <c r="M517">
        <v>12411.1</v>
      </c>
      <c r="N517">
        <v>7771.61</v>
      </c>
      <c r="O517">
        <v>0</v>
      </c>
      <c r="P517">
        <v>2205.9899999999998</v>
      </c>
      <c r="Q517">
        <v>1512.38</v>
      </c>
      <c r="R517">
        <v>236.553</v>
      </c>
    </row>
    <row r="518" spans="1:18" x14ac:dyDescent="0.2">
      <c r="A518">
        <v>512</v>
      </c>
      <c r="B518" t="s">
        <v>201</v>
      </c>
      <c r="C518">
        <v>2016</v>
      </c>
      <c r="D518">
        <v>0</v>
      </c>
      <c r="E518">
        <v>0</v>
      </c>
      <c r="F518">
        <v>101112</v>
      </c>
      <c r="G518" s="24">
        <v>1374270</v>
      </c>
      <c r="H518">
        <v>167620</v>
      </c>
      <c r="I518">
        <v>153447</v>
      </c>
      <c r="J518">
        <v>200319</v>
      </c>
      <c r="K518">
        <v>213499</v>
      </c>
      <c r="L518">
        <v>35787.800000000003</v>
      </c>
      <c r="M518">
        <v>13835.7</v>
      </c>
      <c r="N518">
        <v>10244.6</v>
      </c>
      <c r="O518">
        <v>0</v>
      </c>
      <c r="P518">
        <v>0</v>
      </c>
      <c r="Q518">
        <v>983.58500000000004</v>
      </c>
      <c r="R518">
        <v>2859.37</v>
      </c>
    </row>
    <row r="519" spans="1:18" x14ac:dyDescent="0.2">
      <c r="A519">
        <v>513</v>
      </c>
      <c r="B519" t="s">
        <v>201</v>
      </c>
      <c r="C519">
        <v>2016</v>
      </c>
      <c r="D519">
        <v>0</v>
      </c>
      <c r="E519">
        <v>0</v>
      </c>
      <c r="F519">
        <v>103286</v>
      </c>
      <c r="G519" s="24">
        <v>1377350</v>
      </c>
      <c r="H519">
        <v>141910</v>
      </c>
      <c r="I519">
        <v>179842</v>
      </c>
      <c r="J519">
        <v>186000</v>
      </c>
      <c r="K519">
        <v>244152</v>
      </c>
      <c r="L519">
        <v>27735.1</v>
      </c>
      <c r="M519">
        <v>8083.43</v>
      </c>
      <c r="N519">
        <v>7227.3</v>
      </c>
      <c r="O519">
        <v>0</v>
      </c>
      <c r="P519">
        <v>733.39099999999996</v>
      </c>
      <c r="Q519">
        <v>719.38800000000003</v>
      </c>
      <c r="R519">
        <v>3253.71</v>
      </c>
    </row>
    <row r="520" spans="1:18" x14ac:dyDescent="0.2">
      <c r="A520">
        <v>514</v>
      </c>
      <c r="B520" t="s">
        <v>201</v>
      </c>
      <c r="C520">
        <v>2016</v>
      </c>
      <c r="D520">
        <v>0</v>
      </c>
      <c r="E520">
        <v>737.05600000000004</v>
      </c>
      <c r="F520">
        <v>89559.3</v>
      </c>
      <c r="G520" s="24">
        <v>1413350</v>
      </c>
      <c r="H520">
        <v>174653</v>
      </c>
      <c r="I520">
        <v>163367</v>
      </c>
      <c r="J520">
        <v>143068</v>
      </c>
      <c r="K520">
        <v>226894</v>
      </c>
      <c r="L520">
        <v>31440.7</v>
      </c>
      <c r="M520">
        <v>18542.5</v>
      </c>
      <c r="N520">
        <v>2949.81</v>
      </c>
      <c r="O520">
        <v>1664.71</v>
      </c>
      <c r="P520">
        <v>2939.29</v>
      </c>
      <c r="Q520">
        <v>1168.47</v>
      </c>
      <c r="R520">
        <v>0</v>
      </c>
    </row>
    <row r="521" spans="1:18" x14ac:dyDescent="0.2">
      <c r="A521">
        <v>515</v>
      </c>
      <c r="B521" t="s">
        <v>201</v>
      </c>
      <c r="C521">
        <v>2016</v>
      </c>
      <c r="D521">
        <v>0</v>
      </c>
      <c r="E521">
        <v>0</v>
      </c>
      <c r="F521">
        <v>96948.6</v>
      </c>
      <c r="G521" s="24">
        <v>1411610</v>
      </c>
      <c r="H521">
        <v>144602</v>
      </c>
      <c r="I521">
        <v>159617</v>
      </c>
      <c r="J521">
        <v>166970</v>
      </c>
      <c r="K521">
        <v>216134</v>
      </c>
      <c r="L521">
        <v>52952.1</v>
      </c>
      <c r="M521">
        <v>14630.9</v>
      </c>
      <c r="N521">
        <v>10002.299999999999</v>
      </c>
      <c r="O521">
        <v>1101.53</v>
      </c>
      <c r="P521">
        <v>948.45100000000002</v>
      </c>
      <c r="Q521">
        <v>1008.47</v>
      </c>
      <c r="R521">
        <v>550.76700000000005</v>
      </c>
    </row>
    <row r="522" spans="1:18" x14ac:dyDescent="0.2">
      <c r="A522">
        <v>516</v>
      </c>
      <c r="B522" t="s">
        <v>201</v>
      </c>
      <c r="C522">
        <v>2016</v>
      </c>
      <c r="D522">
        <v>0</v>
      </c>
      <c r="E522">
        <v>1005.25</v>
      </c>
      <c r="F522">
        <v>91089.5</v>
      </c>
      <c r="G522" s="24">
        <v>1408430</v>
      </c>
      <c r="H522">
        <v>151591</v>
      </c>
      <c r="I522">
        <v>161445</v>
      </c>
      <c r="J522">
        <v>162774</v>
      </c>
      <c r="K522">
        <v>247625</v>
      </c>
      <c r="L522">
        <v>18740.5</v>
      </c>
      <c r="M522">
        <v>20015.400000000001</v>
      </c>
      <c r="N522">
        <v>2748.84</v>
      </c>
      <c r="O522">
        <v>0</v>
      </c>
      <c r="P522">
        <v>0</v>
      </c>
      <c r="Q522">
        <v>646.05399999999997</v>
      </c>
      <c r="R522">
        <v>3729.89</v>
      </c>
    </row>
    <row r="523" spans="1:18" x14ac:dyDescent="0.2">
      <c r="A523">
        <v>517</v>
      </c>
      <c r="B523" t="s">
        <v>201</v>
      </c>
      <c r="C523">
        <v>2016</v>
      </c>
      <c r="D523">
        <v>0</v>
      </c>
      <c r="E523">
        <v>0</v>
      </c>
      <c r="F523">
        <v>80526.100000000006</v>
      </c>
      <c r="G523" s="24">
        <v>1425550</v>
      </c>
      <c r="H523">
        <v>142879</v>
      </c>
      <c r="I523">
        <v>186018</v>
      </c>
      <c r="J523">
        <v>154234</v>
      </c>
      <c r="K523">
        <v>220735</v>
      </c>
      <c r="L523">
        <v>33785.5</v>
      </c>
      <c r="M523">
        <v>11732</v>
      </c>
      <c r="N523">
        <v>11686.2</v>
      </c>
      <c r="O523">
        <v>1459.82</v>
      </c>
      <c r="P523">
        <v>3147.48</v>
      </c>
      <c r="Q523">
        <v>545.22699999999998</v>
      </c>
      <c r="R523">
        <v>800.86199999999997</v>
      </c>
    </row>
    <row r="524" spans="1:18" x14ac:dyDescent="0.2">
      <c r="A524">
        <v>518</v>
      </c>
      <c r="B524" t="s">
        <v>201</v>
      </c>
      <c r="C524">
        <v>2016</v>
      </c>
      <c r="D524">
        <v>0</v>
      </c>
      <c r="E524">
        <v>0</v>
      </c>
      <c r="F524">
        <v>90679.8</v>
      </c>
      <c r="G524" s="24">
        <v>1391710</v>
      </c>
      <c r="H524">
        <v>180917</v>
      </c>
      <c r="I524">
        <v>156134</v>
      </c>
      <c r="J524">
        <v>168383</v>
      </c>
      <c r="K524">
        <v>218179</v>
      </c>
      <c r="L524">
        <v>38483.199999999997</v>
      </c>
      <c r="M524">
        <v>19953.3</v>
      </c>
      <c r="N524">
        <v>1128.8699999999999</v>
      </c>
      <c r="O524">
        <v>0</v>
      </c>
      <c r="P524">
        <v>1863.91</v>
      </c>
      <c r="Q524">
        <v>725.35500000000002</v>
      </c>
      <c r="R524">
        <v>3652.33</v>
      </c>
    </row>
    <row r="525" spans="1:18" x14ac:dyDescent="0.2">
      <c r="A525">
        <v>519</v>
      </c>
      <c r="B525" t="s">
        <v>201</v>
      </c>
      <c r="C525">
        <v>2016</v>
      </c>
      <c r="D525">
        <v>0</v>
      </c>
      <c r="E525">
        <v>0</v>
      </c>
      <c r="F525">
        <v>107460</v>
      </c>
      <c r="G525" s="24">
        <v>1376610</v>
      </c>
      <c r="H525">
        <v>144971</v>
      </c>
      <c r="I525">
        <v>187592</v>
      </c>
      <c r="J525">
        <v>178150</v>
      </c>
      <c r="K525">
        <v>222420</v>
      </c>
      <c r="L525">
        <v>31884.400000000001</v>
      </c>
      <c r="M525">
        <v>13807.2</v>
      </c>
      <c r="N525">
        <v>9482.89</v>
      </c>
      <c r="O525">
        <v>929.10599999999999</v>
      </c>
      <c r="P525">
        <v>2006.86</v>
      </c>
      <c r="Q525">
        <v>1188.22</v>
      </c>
      <c r="R525">
        <v>0</v>
      </c>
    </row>
    <row r="526" spans="1:18" x14ac:dyDescent="0.2">
      <c r="A526">
        <v>520</v>
      </c>
      <c r="B526" t="s">
        <v>201</v>
      </c>
      <c r="C526">
        <v>2016</v>
      </c>
      <c r="D526">
        <v>0</v>
      </c>
      <c r="E526">
        <v>0</v>
      </c>
      <c r="F526">
        <v>112184</v>
      </c>
      <c r="G526" s="24">
        <v>1387070</v>
      </c>
      <c r="H526">
        <v>147025</v>
      </c>
      <c r="I526">
        <v>166264</v>
      </c>
      <c r="J526">
        <v>173889</v>
      </c>
      <c r="K526">
        <v>211697</v>
      </c>
      <c r="L526">
        <v>46213.1</v>
      </c>
      <c r="M526">
        <v>14717.7</v>
      </c>
      <c r="N526">
        <v>9731.77</v>
      </c>
      <c r="O526">
        <v>0</v>
      </c>
      <c r="P526">
        <v>818.20799999999997</v>
      </c>
      <c r="Q526">
        <v>1330.67</v>
      </c>
      <c r="R526">
        <v>1376.83</v>
      </c>
    </row>
    <row r="527" spans="1:18" x14ac:dyDescent="0.2">
      <c r="A527">
        <v>521</v>
      </c>
      <c r="B527" t="s">
        <v>201</v>
      </c>
      <c r="C527">
        <v>2016</v>
      </c>
      <c r="D527">
        <v>0</v>
      </c>
      <c r="E527">
        <v>2574.7600000000002</v>
      </c>
      <c r="F527">
        <v>118511</v>
      </c>
      <c r="G527" s="24">
        <v>1372850</v>
      </c>
      <c r="H527">
        <v>155141</v>
      </c>
      <c r="I527">
        <v>165950</v>
      </c>
      <c r="J527">
        <v>186465</v>
      </c>
      <c r="K527">
        <v>228413</v>
      </c>
      <c r="L527">
        <v>26421.8</v>
      </c>
      <c r="M527">
        <v>7286.87</v>
      </c>
      <c r="N527">
        <v>4268.22</v>
      </c>
      <c r="O527">
        <v>0</v>
      </c>
      <c r="P527">
        <v>2538.6999999999998</v>
      </c>
      <c r="Q527">
        <v>1784.82</v>
      </c>
      <c r="R527">
        <v>0</v>
      </c>
    </row>
    <row r="528" spans="1:18" x14ac:dyDescent="0.2">
      <c r="A528">
        <v>522</v>
      </c>
      <c r="B528" t="s">
        <v>201</v>
      </c>
      <c r="C528">
        <v>2016</v>
      </c>
      <c r="D528">
        <v>0</v>
      </c>
      <c r="E528">
        <v>1250.03</v>
      </c>
      <c r="F528">
        <v>91394.3</v>
      </c>
      <c r="G528" s="24">
        <v>1413980</v>
      </c>
      <c r="H528">
        <v>142182</v>
      </c>
      <c r="I528">
        <v>155805</v>
      </c>
      <c r="J528">
        <v>176631</v>
      </c>
      <c r="K528">
        <v>236561</v>
      </c>
      <c r="L528">
        <v>33677.699999999997</v>
      </c>
      <c r="M528">
        <v>8222.75</v>
      </c>
      <c r="N528">
        <v>8311.11</v>
      </c>
      <c r="O528">
        <v>0</v>
      </c>
      <c r="P528">
        <v>3063.63</v>
      </c>
      <c r="Q528">
        <v>2330.87</v>
      </c>
      <c r="R528">
        <v>235.82599999999999</v>
      </c>
    </row>
    <row r="529" spans="1:18" x14ac:dyDescent="0.2">
      <c r="A529">
        <v>523</v>
      </c>
      <c r="B529" t="s">
        <v>201</v>
      </c>
      <c r="C529">
        <v>2016</v>
      </c>
      <c r="D529">
        <v>0</v>
      </c>
      <c r="E529">
        <v>1300.83</v>
      </c>
      <c r="F529">
        <v>103034</v>
      </c>
      <c r="G529" s="24">
        <v>1361060</v>
      </c>
      <c r="H529">
        <v>163754</v>
      </c>
      <c r="I529">
        <v>165139</v>
      </c>
      <c r="J529">
        <v>163264</v>
      </c>
      <c r="K529">
        <v>268536</v>
      </c>
      <c r="L529">
        <v>27736.7</v>
      </c>
      <c r="M529">
        <v>15206.7</v>
      </c>
      <c r="N529">
        <v>7063.77</v>
      </c>
      <c r="O529">
        <v>0</v>
      </c>
      <c r="P529">
        <v>2176.8200000000002</v>
      </c>
      <c r="Q529">
        <v>1336.73</v>
      </c>
      <c r="R529">
        <v>1358.67</v>
      </c>
    </row>
    <row r="530" spans="1:18" x14ac:dyDescent="0.2">
      <c r="A530">
        <v>524</v>
      </c>
      <c r="B530" t="s">
        <v>201</v>
      </c>
      <c r="C530">
        <v>2016</v>
      </c>
      <c r="D530">
        <v>0</v>
      </c>
      <c r="E530">
        <v>1592.44</v>
      </c>
      <c r="F530">
        <v>88813.5</v>
      </c>
      <c r="G530" s="24">
        <v>1391220</v>
      </c>
      <c r="H530">
        <v>171253</v>
      </c>
      <c r="I530">
        <v>187149</v>
      </c>
      <c r="J530">
        <v>142976</v>
      </c>
      <c r="K530">
        <v>220874</v>
      </c>
      <c r="L530">
        <v>44468</v>
      </c>
      <c r="M530">
        <v>12267.2</v>
      </c>
      <c r="N530">
        <v>10232.299999999999</v>
      </c>
      <c r="O530">
        <v>685.57299999999998</v>
      </c>
      <c r="P530">
        <v>1875.19</v>
      </c>
      <c r="Q530">
        <v>1032.5999999999999</v>
      </c>
      <c r="R530">
        <v>1527.65</v>
      </c>
    </row>
    <row r="531" spans="1:18" x14ac:dyDescent="0.2">
      <c r="A531">
        <v>525</v>
      </c>
      <c r="B531" t="s">
        <v>201</v>
      </c>
      <c r="C531">
        <v>2016</v>
      </c>
      <c r="D531">
        <v>0</v>
      </c>
      <c r="E531">
        <v>0</v>
      </c>
      <c r="F531">
        <v>89140.5</v>
      </c>
      <c r="G531" s="24">
        <v>1362880</v>
      </c>
      <c r="H531">
        <v>186249</v>
      </c>
      <c r="I531">
        <v>157699</v>
      </c>
      <c r="J531">
        <v>178161</v>
      </c>
      <c r="K531">
        <v>225474</v>
      </c>
      <c r="L531">
        <v>45652.9</v>
      </c>
      <c r="M531">
        <v>9459.7800000000007</v>
      </c>
      <c r="N531">
        <v>7617.55</v>
      </c>
      <c r="O531">
        <v>0</v>
      </c>
      <c r="P531">
        <v>2896.59</v>
      </c>
      <c r="Q531">
        <v>711.85599999999999</v>
      </c>
      <c r="R531">
        <v>1561.3</v>
      </c>
    </row>
    <row r="532" spans="1:18" x14ac:dyDescent="0.2">
      <c r="A532">
        <v>526</v>
      </c>
      <c r="B532" t="s">
        <v>201</v>
      </c>
      <c r="C532">
        <v>2016</v>
      </c>
      <c r="D532">
        <v>0</v>
      </c>
      <c r="E532">
        <v>1153.08</v>
      </c>
      <c r="F532">
        <v>85459.7</v>
      </c>
      <c r="G532" s="24">
        <v>1387090</v>
      </c>
      <c r="H532">
        <v>177568</v>
      </c>
      <c r="I532">
        <v>154012</v>
      </c>
      <c r="J532">
        <v>189820</v>
      </c>
      <c r="K532">
        <v>227368</v>
      </c>
      <c r="L532">
        <v>26455.3</v>
      </c>
      <c r="M532">
        <v>13635.6</v>
      </c>
      <c r="N532">
        <v>4319.3900000000003</v>
      </c>
      <c r="O532">
        <v>0</v>
      </c>
      <c r="P532">
        <v>795.69500000000005</v>
      </c>
      <c r="Q532">
        <v>861.99800000000005</v>
      </c>
      <c r="R532">
        <v>0</v>
      </c>
    </row>
    <row r="533" spans="1:18" x14ac:dyDescent="0.2">
      <c r="A533">
        <v>527</v>
      </c>
      <c r="B533" t="s">
        <v>201</v>
      </c>
      <c r="C533">
        <v>2016</v>
      </c>
      <c r="D533">
        <v>0</v>
      </c>
      <c r="E533">
        <v>0</v>
      </c>
      <c r="F533">
        <v>96674.6</v>
      </c>
      <c r="G533" s="24">
        <v>1379270</v>
      </c>
      <c r="H533">
        <v>172521</v>
      </c>
      <c r="I533">
        <v>158972</v>
      </c>
      <c r="J533">
        <v>179968</v>
      </c>
      <c r="K533">
        <v>236374</v>
      </c>
      <c r="L533">
        <v>26946.9</v>
      </c>
      <c r="M533">
        <v>13173.5</v>
      </c>
      <c r="N533">
        <v>10914.3</v>
      </c>
      <c r="O533">
        <v>0</v>
      </c>
      <c r="P533">
        <v>786.10500000000002</v>
      </c>
      <c r="Q533">
        <v>692.37099999999998</v>
      </c>
      <c r="R533">
        <v>1850.41</v>
      </c>
    </row>
    <row r="534" spans="1:18" x14ac:dyDescent="0.2">
      <c r="A534">
        <v>528</v>
      </c>
      <c r="B534" t="s">
        <v>201</v>
      </c>
      <c r="C534">
        <v>2016</v>
      </c>
      <c r="D534">
        <v>0</v>
      </c>
      <c r="E534">
        <v>0</v>
      </c>
      <c r="F534">
        <v>69908.899999999994</v>
      </c>
      <c r="G534" s="24">
        <v>1398480</v>
      </c>
      <c r="H534">
        <v>159551</v>
      </c>
      <c r="I534">
        <v>175381</v>
      </c>
      <c r="J534">
        <v>175912</v>
      </c>
      <c r="K534">
        <v>229298</v>
      </c>
      <c r="L534">
        <v>35270.699999999997</v>
      </c>
      <c r="M534">
        <v>12275.4</v>
      </c>
      <c r="N534">
        <v>10960.7</v>
      </c>
      <c r="O534">
        <v>0</v>
      </c>
      <c r="P534">
        <v>0</v>
      </c>
      <c r="Q534">
        <v>497.69900000000001</v>
      </c>
      <c r="R534">
        <v>2116.96</v>
      </c>
    </row>
    <row r="535" spans="1:18" x14ac:dyDescent="0.2">
      <c r="A535">
        <v>529</v>
      </c>
      <c r="B535" t="s">
        <v>201</v>
      </c>
      <c r="C535">
        <v>2016</v>
      </c>
      <c r="D535">
        <v>0</v>
      </c>
      <c r="E535">
        <v>473.34199999999998</v>
      </c>
      <c r="F535">
        <v>92690.6</v>
      </c>
      <c r="G535" s="24">
        <v>1375130</v>
      </c>
      <c r="H535">
        <v>166353</v>
      </c>
      <c r="I535">
        <v>181679</v>
      </c>
      <c r="J535">
        <v>181043</v>
      </c>
      <c r="K535">
        <v>214652</v>
      </c>
      <c r="L535">
        <v>38404.699999999997</v>
      </c>
      <c r="M535">
        <v>15166.3</v>
      </c>
      <c r="N535">
        <v>5385.98</v>
      </c>
      <c r="O535">
        <v>0</v>
      </c>
      <c r="P535">
        <v>1918.27</v>
      </c>
      <c r="Q535">
        <v>1086.52</v>
      </c>
      <c r="R535">
        <v>539.25699999999995</v>
      </c>
    </row>
    <row r="536" spans="1:18" x14ac:dyDescent="0.2">
      <c r="A536">
        <v>530</v>
      </c>
      <c r="B536" t="s">
        <v>201</v>
      </c>
      <c r="C536">
        <v>2016</v>
      </c>
      <c r="D536">
        <v>0</v>
      </c>
      <c r="E536">
        <v>0</v>
      </c>
      <c r="F536">
        <v>90053.5</v>
      </c>
      <c r="G536" s="24">
        <v>1417240</v>
      </c>
      <c r="H536">
        <v>137762</v>
      </c>
      <c r="I536">
        <v>166988</v>
      </c>
      <c r="J536">
        <v>178630</v>
      </c>
      <c r="K536">
        <v>231627</v>
      </c>
      <c r="L536">
        <v>36059.199999999997</v>
      </c>
      <c r="M536">
        <v>9261.24</v>
      </c>
      <c r="N536">
        <v>8294.8799999999992</v>
      </c>
      <c r="O536">
        <v>481.90800000000002</v>
      </c>
      <c r="P536">
        <v>2092.27</v>
      </c>
      <c r="Q536">
        <v>763.56299999999999</v>
      </c>
      <c r="R536">
        <v>1903.51</v>
      </c>
    </row>
    <row r="537" spans="1:18" x14ac:dyDescent="0.2">
      <c r="A537">
        <v>531</v>
      </c>
      <c r="B537" t="s">
        <v>201</v>
      </c>
      <c r="C537">
        <v>2016</v>
      </c>
      <c r="D537">
        <v>0</v>
      </c>
      <c r="E537">
        <v>0</v>
      </c>
      <c r="F537">
        <v>96906.4</v>
      </c>
      <c r="G537" s="24">
        <v>1375810</v>
      </c>
      <c r="H537">
        <v>179475</v>
      </c>
      <c r="I537">
        <v>163395</v>
      </c>
      <c r="J537">
        <v>171861</v>
      </c>
      <c r="K537">
        <v>208472</v>
      </c>
      <c r="L537">
        <v>47640.7</v>
      </c>
      <c r="M537">
        <v>9393.74</v>
      </c>
      <c r="N537">
        <v>9883.16</v>
      </c>
      <c r="O537">
        <v>0</v>
      </c>
      <c r="P537">
        <v>862.34900000000005</v>
      </c>
      <c r="Q537">
        <v>96.637699999999995</v>
      </c>
      <c r="R537">
        <v>0</v>
      </c>
    </row>
    <row r="538" spans="1:18" x14ac:dyDescent="0.2">
      <c r="A538">
        <v>532</v>
      </c>
      <c r="B538" t="s">
        <v>201</v>
      </c>
      <c r="C538">
        <v>2016</v>
      </c>
      <c r="D538">
        <v>0</v>
      </c>
      <c r="E538">
        <v>962.59</v>
      </c>
      <c r="F538">
        <v>105613</v>
      </c>
      <c r="G538" s="24">
        <v>1378900</v>
      </c>
      <c r="H538">
        <v>158106</v>
      </c>
      <c r="I538">
        <v>176617</v>
      </c>
      <c r="J538">
        <v>168266</v>
      </c>
      <c r="K538">
        <v>223922</v>
      </c>
      <c r="L538">
        <v>38545.300000000003</v>
      </c>
      <c r="M538">
        <v>15247.5</v>
      </c>
      <c r="N538">
        <v>4215.16</v>
      </c>
      <c r="O538">
        <v>0</v>
      </c>
      <c r="P538">
        <v>0</v>
      </c>
      <c r="Q538">
        <v>996.13300000000004</v>
      </c>
      <c r="R538">
        <v>0</v>
      </c>
    </row>
    <row r="539" spans="1:18" x14ac:dyDescent="0.2">
      <c r="A539">
        <v>533</v>
      </c>
      <c r="B539" t="s">
        <v>201</v>
      </c>
      <c r="C539">
        <v>2016</v>
      </c>
      <c r="D539">
        <v>0</v>
      </c>
      <c r="E539">
        <v>1108.4000000000001</v>
      </c>
      <c r="F539">
        <v>92609.600000000006</v>
      </c>
      <c r="G539" s="24">
        <v>1414010</v>
      </c>
      <c r="H539">
        <v>147108</v>
      </c>
      <c r="I539">
        <v>146258</v>
      </c>
      <c r="J539">
        <v>181813</v>
      </c>
      <c r="K539">
        <v>219458</v>
      </c>
      <c r="L539">
        <v>43238.5</v>
      </c>
      <c r="M539">
        <v>8647.5</v>
      </c>
      <c r="N539">
        <v>9090.91</v>
      </c>
      <c r="O539">
        <v>387.887</v>
      </c>
      <c r="P539">
        <v>2021.3</v>
      </c>
      <c r="Q539">
        <v>1588.38</v>
      </c>
      <c r="R539">
        <v>1163.6600000000001</v>
      </c>
    </row>
    <row r="540" spans="1:18" x14ac:dyDescent="0.2">
      <c r="A540">
        <v>534</v>
      </c>
      <c r="B540" t="s">
        <v>201</v>
      </c>
      <c r="C540">
        <v>2016</v>
      </c>
      <c r="D540">
        <v>0</v>
      </c>
      <c r="E540">
        <v>2405.13</v>
      </c>
      <c r="F540">
        <v>91806.8</v>
      </c>
      <c r="G540" s="24">
        <v>1368040</v>
      </c>
      <c r="H540">
        <v>166816</v>
      </c>
      <c r="I540">
        <v>180370</v>
      </c>
      <c r="J540">
        <v>163994</v>
      </c>
      <c r="K540">
        <v>240987</v>
      </c>
      <c r="L540">
        <v>26222.1</v>
      </c>
      <c r="M540">
        <v>12175.2</v>
      </c>
      <c r="N540">
        <v>11919.7</v>
      </c>
      <c r="O540">
        <v>1574.71</v>
      </c>
      <c r="P540">
        <v>0</v>
      </c>
      <c r="Q540">
        <v>1366.87</v>
      </c>
      <c r="R540">
        <v>0</v>
      </c>
    </row>
    <row r="541" spans="1:18" x14ac:dyDescent="0.2">
      <c r="A541">
        <v>535</v>
      </c>
      <c r="B541" t="s">
        <v>201</v>
      </c>
      <c r="C541">
        <v>2016</v>
      </c>
      <c r="D541">
        <v>0</v>
      </c>
      <c r="E541">
        <v>236.32</v>
      </c>
      <c r="F541">
        <v>91047.8</v>
      </c>
      <c r="G541" s="24">
        <v>1377860</v>
      </c>
      <c r="H541">
        <v>164433</v>
      </c>
      <c r="I541">
        <v>185244</v>
      </c>
      <c r="J541">
        <v>173600</v>
      </c>
      <c r="K541">
        <v>212726</v>
      </c>
      <c r="L541">
        <v>36404.5</v>
      </c>
      <c r="M541">
        <v>17284.599999999999</v>
      </c>
      <c r="N541">
        <v>12775.1</v>
      </c>
      <c r="O541">
        <v>242.59200000000001</v>
      </c>
      <c r="P541">
        <v>3314.89</v>
      </c>
      <c r="Q541">
        <v>0</v>
      </c>
      <c r="R541">
        <v>743.15899999999999</v>
      </c>
    </row>
    <row r="542" spans="1:18" x14ac:dyDescent="0.2">
      <c r="A542">
        <v>536</v>
      </c>
      <c r="B542" t="s">
        <v>201</v>
      </c>
      <c r="C542">
        <v>2016</v>
      </c>
      <c r="D542">
        <v>0</v>
      </c>
      <c r="E542">
        <v>2386.2399999999998</v>
      </c>
      <c r="F542">
        <v>98175.8</v>
      </c>
      <c r="G542" s="24">
        <v>1393720</v>
      </c>
      <c r="H542">
        <v>149098</v>
      </c>
      <c r="I542">
        <v>175808</v>
      </c>
      <c r="J542">
        <v>170391</v>
      </c>
      <c r="K542">
        <v>217338</v>
      </c>
      <c r="L542">
        <v>46219.3</v>
      </c>
      <c r="M542">
        <v>8043.61</v>
      </c>
      <c r="N542">
        <v>6149.36</v>
      </c>
      <c r="O542">
        <v>0</v>
      </c>
      <c r="P542">
        <v>0</v>
      </c>
      <c r="Q542">
        <v>481.99</v>
      </c>
      <c r="R542">
        <v>484.98200000000003</v>
      </c>
    </row>
    <row r="543" spans="1:18" x14ac:dyDescent="0.2">
      <c r="A543">
        <v>537</v>
      </c>
      <c r="B543" t="s">
        <v>201</v>
      </c>
      <c r="C543">
        <v>2016</v>
      </c>
      <c r="D543">
        <v>0</v>
      </c>
      <c r="E543">
        <v>0</v>
      </c>
      <c r="F543">
        <v>101025</v>
      </c>
      <c r="G543" s="24">
        <v>1366070</v>
      </c>
      <c r="H543">
        <v>159405</v>
      </c>
      <c r="I543">
        <v>187972</v>
      </c>
      <c r="J543">
        <v>184779</v>
      </c>
      <c r="K543">
        <v>219682</v>
      </c>
      <c r="L543">
        <v>23390.1</v>
      </c>
      <c r="M543">
        <v>16321.9</v>
      </c>
      <c r="N543">
        <v>7515.8</v>
      </c>
      <c r="O543">
        <v>1673.72</v>
      </c>
      <c r="P543">
        <v>2640.68</v>
      </c>
      <c r="Q543">
        <v>397.70400000000001</v>
      </c>
      <c r="R543">
        <v>201.86799999999999</v>
      </c>
    </row>
    <row r="544" spans="1:18" x14ac:dyDescent="0.2">
      <c r="A544">
        <v>538</v>
      </c>
      <c r="B544" t="s">
        <v>201</v>
      </c>
      <c r="C544">
        <v>2016</v>
      </c>
      <c r="D544">
        <v>0</v>
      </c>
      <c r="E544">
        <v>0</v>
      </c>
      <c r="F544">
        <v>88929.5</v>
      </c>
      <c r="G544" s="24">
        <v>1383890</v>
      </c>
      <c r="H544">
        <v>168957</v>
      </c>
      <c r="I544">
        <v>189568</v>
      </c>
      <c r="J544">
        <v>152981</v>
      </c>
      <c r="K544">
        <v>219890</v>
      </c>
      <c r="L544">
        <v>35310.699999999997</v>
      </c>
      <c r="M544">
        <v>20989.599999999999</v>
      </c>
      <c r="N544">
        <v>8910.99</v>
      </c>
      <c r="O544">
        <v>0</v>
      </c>
      <c r="P544">
        <v>694.89700000000005</v>
      </c>
      <c r="Q544">
        <v>0</v>
      </c>
      <c r="R544">
        <v>2849.21</v>
      </c>
    </row>
    <row r="545" spans="1:18" x14ac:dyDescent="0.2">
      <c r="A545">
        <v>539</v>
      </c>
      <c r="B545" t="s">
        <v>201</v>
      </c>
      <c r="C545">
        <v>2016</v>
      </c>
      <c r="D545">
        <v>0</v>
      </c>
      <c r="E545">
        <v>283.37799999999999</v>
      </c>
      <c r="F545">
        <v>117492</v>
      </c>
      <c r="G545" s="24">
        <v>1377280</v>
      </c>
      <c r="H545">
        <v>152986</v>
      </c>
      <c r="I545">
        <v>219291</v>
      </c>
      <c r="J545">
        <v>163109</v>
      </c>
      <c r="K545">
        <v>184316</v>
      </c>
      <c r="L545">
        <v>40518.1</v>
      </c>
      <c r="M545">
        <v>9377.69</v>
      </c>
      <c r="N545">
        <v>8513.2000000000007</v>
      </c>
      <c r="O545">
        <v>949.84699999999998</v>
      </c>
      <c r="P545">
        <v>1612.34</v>
      </c>
      <c r="Q545">
        <v>517.971</v>
      </c>
      <c r="R545">
        <v>316.61599999999999</v>
      </c>
    </row>
    <row r="546" spans="1:18" x14ac:dyDescent="0.2">
      <c r="A546">
        <v>540</v>
      </c>
      <c r="B546" t="s">
        <v>201</v>
      </c>
      <c r="C546">
        <v>2016</v>
      </c>
      <c r="D546">
        <v>0</v>
      </c>
      <c r="E546">
        <v>1341.13</v>
      </c>
      <c r="F546">
        <v>64988.7</v>
      </c>
      <c r="G546" s="24">
        <v>1400580</v>
      </c>
      <c r="H546">
        <v>164887</v>
      </c>
      <c r="I546">
        <v>167375</v>
      </c>
      <c r="J546">
        <v>195296</v>
      </c>
      <c r="K546">
        <v>219843</v>
      </c>
      <c r="L546">
        <v>31127.1</v>
      </c>
      <c r="M546">
        <v>8372.1</v>
      </c>
      <c r="N546">
        <v>10261.200000000001</v>
      </c>
      <c r="O546">
        <v>2481.63</v>
      </c>
      <c r="P546">
        <v>3134.01</v>
      </c>
      <c r="Q546">
        <v>419.245</v>
      </c>
      <c r="R546">
        <v>52.7682</v>
      </c>
    </row>
    <row r="547" spans="1:18" x14ac:dyDescent="0.2">
      <c r="A547">
        <v>541</v>
      </c>
      <c r="B547" t="s">
        <v>201</v>
      </c>
      <c r="C547">
        <v>2016</v>
      </c>
      <c r="D547">
        <v>0</v>
      </c>
      <c r="E547">
        <v>449.40800000000002</v>
      </c>
      <c r="F547">
        <v>76960.899999999994</v>
      </c>
      <c r="G547" s="24">
        <v>1421770</v>
      </c>
      <c r="H547">
        <v>173217</v>
      </c>
      <c r="I547">
        <v>155315</v>
      </c>
      <c r="J547">
        <v>188249</v>
      </c>
      <c r="K547">
        <v>214164</v>
      </c>
      <c r="L547">
        <v>22916.5</v>
      </c>
      <c r="M547">
        <v>15909.6</v>
      </c>
      <c r="N547">
        <v>2514.04</v>
      </c>
      <c r="O547">
        <v>408.33199999999999</v>
      </c>
      <c r="P547">
        <v>0</v>
      </c>
      <c r="Q547">
        <v>727.25699999999995</v>
      </c>
      <c r="R547">
        <v>1257.81</v>
      </c>
    </row>
    <row r="548" spans="1:18" x14ac:dyDescent="0.2">
      <c r="A548">
        <v>542</v>
      </c>
      <c r="B548" t="s">
        <v>201</v>
      </c>
      <c r="C548">
        <v>2016</v>
      </c>
      <c r="D548">
        <v>0</v>
      </c>
      <c r="E548">
        <v>0</v>
      </c>
      <c r="F548">
        <v>79435.7</v>
      </c>
      <c r="G548" s="24">
        <v>1414240</v>
      </c>
      <c r="H548">
        <v>167681</v>
      </c>
      <c r="I548">
        <v>149109</v>
      </c>
      <c r="J548">
        <v>196572</v>
      </c>
      <c r="K548">
        <v>227031</v>
      </c>
      <c r="L548">
        <v>25451.4</v>
      </c>
      <c r="M548">
        <v>14152.3</v>
      </c>
      <c r="N548">
        <v>3840.98</v>
      </c>
      <c r="O548">
        <v>0</v>
      </c>
      <c r="P548">
        <v>0</v>
      </c>
      <c r="Q548">
        <v>2652.59</v>
      </c>
      <c r="R548">
        <v>453.80799999999999</v>
      </c>
    </row>
    <row r="549" spans="1:18" x14ac:dyDescent="0.2">
      <c r="A549">
        <v>543</v>
      </c>
      <c r="B549" t="s">
        <v>201</v>
      </c>
      <c r="C549">
        <v>2016</v>
      </c>
      <c r="D549">
        <v>0</v>
      </c>
      <c r="E549">
        <v>0</v>
      </c>
      <c r="F549">
        <v>112656</v>
      </c>
      <c r="G549" s="24">
        <v>1354550</v>
      </c>
      <c r="H549">
        <v>168061</v>
      </c>
      <c r="I549">
        <v>169093</v>
      </c>
      <c r="J549">
        <v>173199</v>
      </c>
      <c r="K549">
        <v>218801</v>
      </c>
      <c r="L549">
        <v>47227.1</v>
      </c>
      <c r="M549">
        <v>19848.2</v>
      </c>
      <c r="N549">
        <v>5818.03</v>
      </c>
      <c r="O549">
        <v>1394.35</v>
      </c>
      <c r="P549">
        <v>2686.75</v>
      </c>
      <c r="Q549">
        <v>84.939599999999999</v>
      </c>
      <c r="R549">
        <v>0</v>
      </c>
    </row>
    <row r="550" spans="1:18" x14ac:dyDescent="0.2">
      <c r="A550">
        <v>544</v>
      </c>
      <c r="B550" t="s">
        <v>201</v>
      </c>
      <c r="C550">
        <v>2016</v>
      </c>
      <c r="D550">
        <v>0</v>
      </c>
      <c r="E550">
        <v>0</v>
      </c>
      <c r="F550">
        <v>89864.4</v>
      </c>
      <c r="G550" s="24">
        <v>1385840</v>
      </c>
      <c r="H550">
        <v>142032</v>
      </c>
      <c r="I550">
        <v>175323</v>
      </c>
      <c r="J550">
        <v>183601</v>
      </c>
      <c r="K550">
        <v>219321</v>
      </c>
      <c r="L550">
        <v>42022.2</v>
      </c>
      <c r="M550">
        <v>18521.7</v>
      </c>
      <c r="N550">
        <v>9694.56</v>
      </c>
      <c r="O550">
        <v>0</v>
      </c>
      <c r="P550">
        <v>0</v>
      </c>
      <c r="Q550">
        <v>495.52199999999999</v>
      </c>
      <c r="R550">
        <v>0</v>
      </c>
    </row>
    <row r="551" spans="1:18" x14ac:dyDescent="0.2">
      <c r="A551">
        <v>545</v>
      </c>
      <c r="B551" t="s">
        <v>201</v>
      </c>
      <c r="C551">
        <v>2016</v>
      </c>
      <c r="D551">
        <v>0</v>
      </c>
      <c r="E551">
        <v>2050.83</v>
      </c>
      <c r="F551">
        <v>104597</v>
      </c>
      <c r="G551" s="24">
        <v>1374500</v>
      </c>
      <c r="H551">
        <v>167121</v>
      </c>
      <c r="I551">
        <v>183934</v>
      </c>
      <c r="J551">
        <v>180592</v>
      </c>
      <c r="K551">
        <v>194883</v>
      </c>
      <c r="L551">
        <v>35150.300000000003</v>
      </c>
      <c r="M551">
        <v>10464.1</v>
      </c>
      <c r="N551">
        <v>16371.5</v>
      </c>
      <c r="O551">
        <v>0</v>
      </c>
      <c r="P551">
        <v>1853.14</v>
      </c>
      <c r="Q551">
        <v>1293.95</v>
      </c>
      <c r="R551">
        <v>1758.04</v>
      </c>
    </row>
    <row r="552" spans="1:18" x14ac:dyDescent="0.2">
      <c r="A552">
        <v>546</v>
      </c>
      <c r="B552" t="s">
        <v>201</v>
      </c>
      <c r="C552">
        <v>2016</v>
      </c>
      <c r="D552">
        <v>0</v>
      </c>
      <c r="E552">
        <v>2329.1</v>
      </c>
      <c r="F552">
        <v>94253.5</v>
      </c>
      <c r="G552" s="24">
        <v>1402650</v>
      </c>
      <c r="H552">
        <v>151703</v>
      </c>
      <c r="I552">
        <v>165647</v>
      </c>
      <c r="J552">
        <v>154600</v>
      </c>
      <c r="K552">
        <v>259620</v>
      </c>
      <c r="L552">
        <v>26939.9</v>
      </c>
      <c r="M552">
        <v>8911.31</v>
      </c>
      <c r="N552">
        <v>10742.3</v>
      </c>
      <c r="O552">
        <v>0</v>
      </c>
      <c r="P552">
        <v>0</v>
      </c>
      <c r="Q552">
        <v>1215.8</v>
      </c>
      <c r="R552">
        <v>1512.72</v>
      </c>
    </row>
    <row r="553" spans="1:18" x14ac:dyDescent="0.2">
      <c r="A553">
        <v>547</v>
      </c>
      <c r="B553" t="s">
        <v>201</v>
      </c>
      <c r="C553">
        <v>2016</v>
      </c>
      <c r="D553">
        <v>0</v>
      </c>
      <c r="E553">
        <v>661.98099999999999</v>
      </c>
      <c r="F553">
        <v>80343.8</v>
      </c>
      <c r="G553" s="24">
        <v>1382980</v>
      </c>
      <c r="H553">
        <v>160601</v>
      </c>
      <c r="I553">
        <v>184247</v>
      </c>
      <c r="J553">
        <v>183138</v>
      </c>
      <c r="K553">
        <v>219863</v>
      </c>
      <c r="L553">
        <v>20953.2</v>
      </c>
      <c r="M553">
        <v>14403.3</v>
      </c>
      <c r="N553">
        <v>10806.5</v>
      </c>
      <c r="O553">
        <v>457.52199999999999</v>
      </c>
      <c r="P553">
        <v>5525.7</v>
      </c>
      <c r="Q553">
        <v>239.613</v>
      </c>
      <c r="R553">
        <v>3526.26</v>
      </c>
    </row>
    <row r="554" spans="1:18" x14ac:dyDescent="0.2">
      <c r="A554">
        <v>548</v>
      </c>
      <c r="B554" t="s">
        <v>201</v>
      </c>
      <c r="C554">
        <v>2016</v>
      </c>
      <c r="D554">
        <v>0</v>
      </c>
      <c r="E554">
        <v>2221.5500000000002</v>
      </c>
      <c r="F554">
        <v>93562.5</v>
      </c>
      <c r="G554" s="24">
        <v>1397030</v>
      </c>
      <c r="H554">
        <v>157761</v>
      </c>
      <c r="I554">
        <v>164478</v>
      </c>
      <c r="J554">
        <v>183447</v>
      </c>
      <c r="K554">
        <v>213010</v>
      </c>
      <c r="L554">
        <v>31501</v>
      </c>
      <c r="M554">
        <v>16622.900000000001</v>
      </c>
      <c r="N554">
        <v>11649.2</v>
      </c>
      <c r="O554">
        <v>0</v>
      </c>
      <c r="P554">
        <v>2598.42</v>
      </c>
      <c r="Q554">
        <v>348.07499999999999</v>
      </c>
      <c r="R554">
        <v>1239.05</v>
      </c>
    </row>
    <row r="555" spans="1:18" x14ac:dyDescent="0.2">
      <c r="A555">
        <v>549</v>
      </c>
      <c r="B555" t="s">
        <v>201</v>
      </c>
      <c r="C555">
        <v>2016</v>
      </c>
      <c r="D555">
        <v>0</v>
      </c>
      <c r="E555">
        <v>766.93899999999996</v>
      </c>
      <c r="F555">
        <v>72964.899999999994</v>
      </c>
      <c r="G555" s="24">
        <v>1417630</v>
      </c>
      <c r="H555">
        <v>153979</v>
      </c>
      <c r="I555">
        <v>170286</v>
      </c>
      <c r="J555">
        <v>154112</v>
      </c>
      <c r="K555">
        <v>242633</v>
      </c>
      <c r="L555">
        <v>37378.300000000003</v>
      </c>
      <c r="M555">
        <v>13550.9</v>
      </c>
      <c r="N555">
        <v>4709.1899999999996</v>
      </c>
      <c r="O555">
        <v>0</v>
      </c>
      <c r="P555">
        <v>1842.58</v>
      </c>
      <c r="Q555">
        <v>997.01599999999996</v>
      </c>
      <c r="R555">
        <v>684.19899999999996</v>
      </c>
    </row>
    <row r="556" spans="1:18" x14ac:dyDescent="0.2">
      <c r="A556">
        <v>550</v>
      </c>
      <c r="B556" t="s">
        <v>201</v>
      </c>
      <c r="C556">
        <v>2016</v>
      </c>
      <c r="D556">
        <v>0</v>
      </c>
      <c r="E556">
        <v>0</v>
      </c>
      <c r="F556">
        <v>85928.9</v>
      </c>
      <c r="G556" s="24">
        <v>1392760</v>
      </c>
      <c r="H556">
        <v>169070</v>
      </c>
      <c r="I556">
        <v>179911</v>
      </c>
      <c r="J556">
        <v>158590</v>
      </c>
      <c r="K556">
        <v>222801</v>
      </c>
      <c r="L556">
        <v>43786.400000000001</v>
      </c>
      <c r="M556">
        <v>10523.5</v>
      </c>
      <c r="N556">
        <v>5517.9</v>
      </c>
      <c r="O556">
        <v>1308.52</v>
      </c>
      <c r="P556">
        <v>2942.98</v>
      </c>
      <c r="Q556">
        <v>1331.13</v>
      </c>
      <c r="R556">
        <v>0</v>
      </c>
    </row>
    <row r="557" spans="1:18" x14ac:dyDescent="0.2">
      <c r="A557">
        <v>551</v>
      </c>
      <c r="B557" t="s">
        <v>201</v>
      </c>
      <c r="C557">
        <v>2016</v>
      </c>
      <c r="D557">
        <v>0</v>
      </c>
      <c r="E557">
        <v>0</v>
      </c>
      <c r="F557">
        <v>90530.5</v>
      </c>
      <c r="G557" s="24">
        <v>1386860</v>
      </c>
      <c r="H557">
        <v>141411</v>
      </c>
      <c r="I557">
        <v>188130</v>
      </c>
      <c r="J557">
        <v>162663</v>
      </c>
      <c r="K557">
        <v>236500</v>
      </c>
      <c r="L557">
        <v>39749.199999999997</v>
      </c>
      <c r="M557">
        <v>8975.2199999999993</v>
      </c>
      <c r="N557">
        <v>9722.44</v>
      </c>
      <c r="O557">
        <v>0</v>
      </c>
      <c r="P557">
        <v>1736.27</v>
      </c>
      <c r="Q557">
        <v>114.41500000000001</v>
      </c>
      <c r="R557">
        <v>1591.8</v>
      </c>
    </row>
    <row r="558" spans="1:18" x14ac:dyDescent="0.2">
      <c r="A558">
        <v>552</v>
      </c>
      <c r="B558" t="s">
        <v>201</v>
      </c>
      <c r="C558">
        <v>2016</v>
      </c>
      <c r="D558">
        <v>0</v>
      </c>
      <c r="E558">
        <v>1249.53</v>
      </c>
      <c r="F558">
        <v>66962.2</v>
      </c>
      <c r="G558" s="24">
        <v>1418700</v>
      </c>
      <c r="H558">
        <v>151419</v>
      </c>
      <c r="I558">
        <v>169825</v>
      </c>
      <c r="J558">
        <v>185819</v>
      </c>
      <c r="K558">
        <v>228445</v>
      </c>
      <c r="L558">
        <v>21745.9</v>
      </c>
      <c r="M558">
        <v>8469.35</v>
      </c>
      <c r="N558">
        <v>4284.93</v>
      </c>
      <c r="O558">
        <v>1608.08</v>
      </c>
      <c r="P558">
        <v>1116.9000000000001</v>
      </c>
      <c r="Q558">
        <v>984.67399999999998</v>
      </c>
      <c r="R558">
        <v>90.894300000000001</v>
      </c>
    </row>
    <row r="559" spans="1:18" x14ac:dyDescent="0.2">
      <c r="A559">
        <v>553</v>
      </c>
      <c r="B559" t="s">
        <v>201</v>
      </c>
      <c r="C559">
        <v>2016</v>
      </c>
      <c r="D559">
        <v>0</v>
      </c>
      <c r="E559">
        <v>0</v>
      </c>
      <c r="F559">
        <v>80512.3</v>
      </c>
      <c r="G559" s="24">
        <v>1416850</v>
      </c>
      <c r="H559">
        <v>163377</v>
      </c>
      <c r="I559">
        <v>177773</v>
      </c>
      <c r="J559">
        <v>161251</v>
      </c>
      <c r="K559">
        <v>215761</v>
      </c>
      <c r="L559">
        <v>35649.1</v>
      </c>
      <c r="M559">
        <v>20094.599999999999</v>
      </c>
      <c r="N559">
        <v>4032.65</v>
      </c>
      <c r="O559">
        <v>0</v>
      </c>
      <c r="P559">
        <v>1722.92</v>
      </c>
      <c r="Q559">
        <v>0</v>
      </c>
      <c r="R559">
        <v>437.62799999999999</v>
      </c>
    </row>
    <row r="560" spans="1:18" x14ac:dyDescent="0.2">
      <c r="A560">
        <v>554</v>
      </c>
      <c r="B560" t="s">
        <v>201</v>
      </c>
      <c r="C560">
        <v>2016</v>
      </c>
      <c r="D560">
        <v>0</v>
      </c>
      <c r="E560">
        <v>0</v>
      </c>
      <c r="F560">
        <v>88005.9</v>
      </c>
      <c r="G560" s="24">
        <v>1377530</v>
      </c>
      <c r="H560">
        <v>162663</v>
      </c>
      <c r="I560">
        <v>170198</v>
      </c>
      <c r="J560">
        <v>192496</v>
      </c>
      <c r="K560">
        <v>218834</v>
      </c>
      <c r="L560">
        <v>42346.8</v>
      </c>
      <c r="M560">
        <v>9292.44</v>
      </c>
      <c r="N560">
        <v>11405.8</v>
      </c>
      <c r="O560">
        <v>0</v>
      </c>
      <c r="P560">
        <v>0</v>
      </c>
      <c r="Q560">
        <v>838.24800000000005</v>
      </c>
      <c r="R560">
        <v>1703.17</v>
      </c>
    </row>
    <row r="561" spans="1:18" x14ac:dyDescent="0.2">
      <c r="A561">
        <v>555</v>
      </c>
      <c r="B561" t="s">
        <v>201</v>
      </c>
      <c r="C561">
        <v>2016</v>
      </c>
      <c r="D561">
        <v>0</v>
      </c>
      <c r="E561">
        <v>2620.35</v>
      </c>
      <c r="F561">
        <v>68371.100000000006</v>
      </c>
      <c r="G561" s="24">
        <v>1399830</v>
      </c>
      <c r="H561">
        <v>160927</v>
      </c>
      <c r="I561">
        <v>183264</v>
      </c>
      <c r="J561">
        <v>195321</v>
      </c>
      <c r="K561">
        <v>213144</v>
      </c>
      <c r="L561">
        <v>30930.400000000001</v>
      </c>
      <c r="M561">
        <v>13938</v>
      </c>
      <c r="N561">
        <v>3393.35</v>
      </c>
      <c r="O561">
        <v>704.84</v>
      </c>
      <c r="P561">
        <v>0</v>
      </c>
      <c r="Q561">
        <v>457.19200000000001</v>
      </c>
      <c r="R561">
        <v>1974.26</v>
      </c>
    </row>
    <row r="562" spans="1:18" x14ac:dyDescent="0.2">
      <c r="A562">
        <v>556</v>
      </c>
      <c r="B562" t="s">
        <v>201</v>
      </c>
      <c r="C562">
        <v>2016</v>
      </c>
      <c r="D562">
        <v>0</v>
      </c>
      <c r="E562">
        <v>1438.78</v>
      </c>
      <c r="F562">
        <v>85762.1</v>
      </c>
      <c r="G562" s="24">
        <v>1402460</v>
      </c>
      <c r="H562">
        <v>148989</v>
      </c>
      <c r="I562">
        <v>181997</v>
      </c>
      <c r="J562">
        <v>166468</v>
      </c>
      <c r="K562">
        <v>222122</v>
      </c>
      <c r="L562">
        <v>46426.8</v>
      </c>
      <c r="M562">
        <v>10368.5</v>
      </c>
      <c r="N562">
        <v>3970.95</v>
      </c>
      <c r="O562">
        <v>596.47799999999995</v>
      </c>
      <c r="P562">
        <v>2807.99</v>
      </c>
      <c r="Q562">
        <v>1425.3</v>
      </c>
      <c r="R562">
        <v>2174.81</v>
      </c>
    </row>
    <row r="563" spans="1:18" x14ac:dyDescent="0.2">
      <c r="A563">
        <v>557</v>
      </c>
      <c r="B563" t="s">
        <v>201</v>
      </c>
      <c r="C563">
        <v>2016</v>
      </c>
      <c r="D563">
        <v>0</v>
      </c>
      <c r="E563">
        <v>722.60400000000004</v>
      </c>
      <c r="F563">
        <v>99355.3</v>
      </c>
      <c r="G563" s="24">
        <v>1392090</v>
      </c>
      <c r="H563">
        <v>130997</v>
      </c>
      <c r="I563">
        <v>197452</v>
      </c>
      <c r="J563">
        <v>162178</v>
      </c>
      <c r="K563">
        <v>240093</v>
      </c>
      <c r="L563">
        <v>29915.7</v>
      </c>
      <c r="M563">
        <v>7707.26</v>
      </c>
      <c r="N563">
        <v>9647.89</v>
      </c>
      <c r="O563">
        <v>1482.34</v>
      </c>
      <c r="P563">
        <v>2655.55</v>
      </c>
      <c r="Q563">
        <v>716.46500000000003</v>
      </c>
      <c r="R563">
        <v>0</v>
      </c>
    </row>
    <row r="564" spans="1:18" x14ac:dyDescent="0.2">
      <c r="A564">
        <v>558</v>
      </c>
      <c r="B564" t="s">
        <v>201</v>
      </c>
      <c r="C564">
        <v>2016</v>
      </c>
      <c r="D564">
        <v>0</v>
      </c>
      <c r="E564">
        <v>0</v>
      </c>
      <c r="F564">
        <v>89413.6</v>
      </c>
      <c r="G564" s="24">
        <v>1393720</v>
      </c>
      <c r="H564">
        <v>172205</v>
      </c>
      <c r="I564">
        <v>167650</v>
      </c>
      <c r="J564">
        <v>164062</v>
      </c>
      <c r="K564">
        <v>237932</v>
      </c>
      <c r="L564">
        <v>31669.4</v>
      </c>
      <c r="M564">
        <v>10359.5</v>
      </c>
      <c r="N564">
        <v>1207.98</v>
      </c>
      <c r="O564">
        <v>0</v>
      </c>
      <c r="P564">
        <v>2879.57</v>
      </c>
      <c r="Q564">
        <v>2005.82</v>
      </c>
      <c r="R564">
        <v>831.63199999999995</v>
      </c>
    </row>
    <row r="565" spans="1:18" x14ac:dyDescent="0.2">
      <c r="A565">
        <v>559</v>
      </c>
      <c r="B565" t="s">
        <v>201</v>
      </c>
      <c r="C565">
        <v>2016</v>
      </c>
      <c r="D565">
        <v>0</v>
      </c>
      <c r="E565">
        <v>269.87599999999998</v>
      </c>
      <c r="F565">
        <v>89403.9</v>
      </c>
      <c r="G565" s="24">
        <v>1383620</v>
      </c>
      <c r="H565">
        <v>170216</v>
      </c>
      <c r="I565">
        <v>150501</v>
      </c>
      <c r="J565">
        <v>176583</v>
      </c>
      <c r="K565">
        <v>254662</v>
      </c>
      <c r="L565">
        <v>34354.800000000003</v>
      </c>
      <c r="M565">
        <v>6565.99</v>
      </c>
      <c r="N565">
        <v>10252.299999999999</v>
      </c>
      <c r="O565">
        <v>0</v>
      </c>
      <c r="P565">
        <v>2999.63</v>
      </c>
      <c r="Q565">
        <v>0</v>
      </c>
      <c r="R565">
        <v>985.03300000000002</v>
      </c>
    </row>
    <row r="566" spans="1:18" x14ac:dyDescent="0.2">
      <c r="A566">
        <v>560</v>
      </c>
      <c r="B566" t="s">
        <v>201</v>
      </c>
      <c r="C566">
        <v>2016</v>
      </c>
      <c r="D566">
        <v>0</v>
      </c>
      <c r="E566">
        <v>0</v>
      </c>
      <c r="F566">
        <v>80567.8</v>
      </c>
      <c r="G566" s="24">
        <v>1410340</v>
      </c>
      <c r="H566">
        <v>143160</v>
      </c>
      <c r="I566">
        <v>180625</v>
      </c>
      <c r="J566">
        <v>180699</v>
      </c>
      <c r="K566">
        <v>238203</v>
      </c>
      <c r="L566">
        <v>31840</v>
      </c>
      <c r="M566">
        <v>6750.04</v>
      </c>
      <c r="N566">
        <v>7117.97</v>
      </c>
      <c r="O566">
        <v>0</v>
      </c>
      <c r="P566">
        <v>0</v>
      </c>
      <c r="Q566">
        <v>1417.42</v>
      </c>
      <c r="R566">
        <v>17.455200000000001</v>
      </c>
    </row>
    <row r="567" spans="1:18" x14ac:dyDescent="0.2">
      <c r="A567">
        <v>561</v>
      </c>
      <c r="B567" t="s">
        <v>201</v>
      </c>
      <c r="C567">
        <v>2016</v>
      </c>
      <c r="D567">
        <v>0</v>
      </c>
      <c r="E567">
        <v>0</v>
      </c>
      <c r="F567">
        <v>93873.600000000006</v>
      </c>
      <c r="G567" s="24">
        <v>1399750</v>
      </c>
      <c r="H567">
        <v>122064</v>
      </c>
      <c r="I567">
        <v>188593</v>
      </c>
      <c r="J567">
        <v>175875</v>
      </c>
      <c r="K567">
        <v>230430</v>
      </c>
      <c r="L567">
        <v>38399</v>
      </c>
      <c r="M567">
        <v>13601.7</v>
      </c>
      <c r="N567">
        <v>5487.95</v>
      </c>
      <c r="O567">
        <v>0</v>
      </c>
      <c r="P567">
        <v>1979.16</v>
      </c>
      <c r="Q567">
        <v>488.64699999999999</v>
      </c>
      <c r="R567">
        <v>0</v>
      </c>
    </row>
    <row r="568" spans="1:18" x14ac:dyDescent="0.2">
      <c r="A568">
        <v>562</v>
      </c>
      <c r="B568" t="s">
        <v>201</v>
      </c>
      <c r="C568">
        <v>2016</v>
      </c>
      <c r="D568">
        <v>0</v>
      </c>
      <c r="E568">
        <v>547.73099999999999</v>
      </c>
      <c r="F568">
        <v>89840.6</v>
      </c>
      <c r="G568" s="24">
        <v>1381240</v>
      </c>
      <c r="H568">
        <v>144805</v>
      </c>
      <c r="I568">
        <v>197466</v>
      </c>
      <c r="J568">
        <v>169304</v>
      </c>
      <c r="K568">
        <v>245780</v>
      </c>
      <c r="L568">
        <v>29319.3</v>
      </c>
      <c r="M568">
        <v>8440.5300000000007</v>
      </c>
      <c r="N568">
        <v>5474.2</v>
      </c>
      <c r="O568">
        <v>1720.25</v>
      </c>
      <c r="P568">
        <v>705.86</v>
      </c>
      <c r="Q568">
        <v>534.90700000000004</v>
      </c>
      <c r="R568">
        <v>1139.1300000000001</v>
      </c>
    </row>
    <row r="569" spans="1:18" x14ac:dyDescent="0.2">
      <c r="A569">
        <v>563</v>
      </c>
      <c r="B569" t="s">
        <v>201</v>
      </c>
      <c r="C569">
        <v>2016</v>
      </c>
      <c r="D569">
        <v>0</v>
      </c>
      <c r="E569">
        <v>365.53100000000001</v>
      </c>
      <c r="F569">
        <v>84060.2</v>
      </c>
      <c r="G569" s="24">
        <v>1356040</v>
      </c>
      <c r="H569">
        <v>177780</v>
      </c>
      <c r="I569">
        <v>198704</v>
      </c>
      <c r="J569">
        <v>174575</v>
      </c>
      <c r="K569">
        <v>234412</v>
      </c>
      <c r="L569">
        <v>22104.1</v>
      </c>
      <c r="M569">
        <v>14564.4</v>
      </c>
      <c r="N569">
        <v>7374.79</v>
      </c>
      <c r="O569">
        <v>0</v>
      </c>
      <c r="P569">
        <v>1525.46</v>
      </c>
      <c r="Q569">
        <v>425.09</v>
      </c>
      <c r="R569">
        <v>1371.4</v>
      </c>
    </row>
    <row r="570" spans="1:18" x14ac:dyDescent="0.2">
      <c r="A570">
        <v>564</v>
      </c>
      <c r="B570" t="s">
        <v>201</v>
      </c>
      <c r="C570">
        <v>2016</v>
      </c>
      <c r="D570">
        <v>0</v>
      </c>
      <c r="E570">
        <v>354.62799999999999</v>
      </c>
      <c r="F570">
        <v>88633.4</v>
      </c>
      <c r="G570" s="24">
        <v>1401330</v>
      </c>
      <c r="H570">
        <v>136220</v>
      </c>
      <c r="I570">
        <v>182723</v>
      </c>
      <c r="J570">
        <v>159251</v>
      </c>
      <c r="K570">
        <v>262975</v>
      </c>
      <c r="L570">
        <v>21469.4</v>
      </c>
      <c r="M570">
        <v>14196.3</v>
      </c>
      <c r="N570">
        <v>9934.5300000000007</v>
      </c>
      <c r="O570">
        <v>0</v>
      </c>
      <c r="P570">
        <v>984.49300000000005</v>
      </c>
      <c r="Q570">
        <v>1403.69</v>
      </c>
      <c r="R570">
        <v>603.42899999999997</v>
      </c>
    </row>
    <row r="571" spans="1:18" x14ac:dyDescent="0.2">
      <c r="A571">
        <v>565</v>
      </c>
      <c r="B571" t="s">
        <v>201</v>
      </c>
      <c r="C571">
        <v>2016</v>
      </c>
      <c r="D571">
        <v>0</v>
      </c>
      <c r="E571">
        <v>1009.27</v>
      </c>
      <c r="F571">
        <v>91634.4</v>
      </c>
      <c r="G571" s="24">
        <v>1404520</v>
      </c>
      <c r="H571">
        <v>142444</v>
      </c>
      <c r="I571">
        <v>165214</v>
      </c>
      <c r="J571">
        <v>166018</v>
      </c>
      <c r="K571">
        <v>250972</v>
      </c>
      <c r="L571">
        <v>27645.8</v>
      </c>
      <c r="M571">
        <v>11624.1</v>
      </c>
      <c r="N571">
        <v>11216.6</v>
      </c>
      <c r="O571">
        <v>1107.97</v>
      </c>
      <c r="P571">
        <v>2779.99</v>
      </c>
      <c r="Q571">
        <v>862.279</v>
      </c>
      <c r="R571">
        <v>930.1</v>
      </c>
    </row>
    <row r="572" spans="1:18" x14ac:dyDescent="0.2">
      <c r="A572">
        <v>566</v>
      </c>
      <c r="B572" t="s">
        <v>201</v>
      </c>
      <c r="C572">
        <v>2016</v>
      </c>
      <c r="D572">
        <v>0</v>
      </c>
      <c r="E572">
        <v>1779.64</v>
      </c>
      <c r="F572">
        <v>84190.2</v>
      </c>
      <c r="G572" s="24">
        <v>1399180</v>
      </c>
      <c r="H572">
        <v>160130</v>
      </c>
      <c r="I572">
        <v>177475</v>
      </c>
      <c r="J572">
        <v>170379</v>
      </c>
      <c r="K572">
        <v>226395</v>
      </c>
      <c r="L572">
        <v>28249.599999999999</v>
      </c>
      <c r="M572">
        <v>17984.3</v>
      </c>
      <c r="N572">
        <v>10874.1</v>
      </c>
      <c r="O572">
        <v>315.38299999999998</v>
      </c>
      <c r="P572">
        <v>0</v>
      </c>
      <c r="Q572">
        <v>0</v>
      </c>
      <c r="R572">
        <v>0</v>
      </c>
    </row>
    <row r="573" spans="1:18" x14ac:dyDescent="0.2">
      <c r="A573">
        <v>567</v>
      </c>
      <c r="B573" t="s">
        <v>201</v>
      </c>
      <c r="C573">
        <v>2016</v>
      </c>
      <c r="D573">
        <v>0</v>
      </c>
      <c r="E573">
        <v>1509.59</v>
      </c>
      <c r="F573">
        <v>84278.7</v>
      </c>
      <c r="G573" s="24">
        <v>1405800</v>
      </c>
      <c r="H573">
        <v>136948</v>
      </c>
      <c r="I573">
        <v>193596</v>
      </c>
      <c r="J573">
        <v>165670</v>
      </c>
      <c r="K573">
        <v>227989</v>
      </c>
      <c r="L573">
        <v>26236.5</v>
      </c>
      <c r="M573">
        <v>19070.2</v>
      </c>
      <c r="N573">
        <v>12092.3</v>
      </c>
      <c r="O573">
        <v>0</v>
      </c>
      <c r="P573">
        <v>2548.9</v>
      </c>
      <c r="Q573">
        <v>255.43799999999999</v>
      </c>
      <c r="R573">
        <v>0</v>
      </c>
    </row>
    <row r="574" spans="1:18" x14ac:dyDescent="0.2">
      <c r="A574">
        <v>568</v>
      </c>
      <c r="B574" t="s">
        <v>201</v>
      </c>
      <c r="C574">
        <v>2016</v>
      </c>
      <c r="D574">
        <v>0</v>
      </c>
      <c r="E574">
        <v>0</v>
      </c>
      <c r="F574">
        <v>88162.6</v>
      </c>
      <c r="G574" s="24">
        <v>1401140</v>
      </c>
      <c r="H574">
        <v>140618</v>
      </c>
      <c r="I574">
        <v>185795</v>
      </c>
      <c r="J574">
        <v>175788</v>
      </c>
      <c r="K574">
        <v>219125</v>
      </c>
      <c r="L574">
        <v>29003.3</v>
      </c>
      <c r="M574">
        <v>18245</v>
      </c>
      <c r="N574">
        <v>7614.36</v>
      </c>
      <c r="O574">
        <v>1782.98</v>
      </c>
      <c r="P574">
        <v>0</v>
      </c>
      <c r="Q574">
        <v>1448.85</v>
      </c>
      <c r="R574">
        <v>0</v>
      </c>
    </row>
    <row r="575" spans="1:18" x14ac:dyDescent="0.2">
      <c r="A575">
        <v>569</v>
      </c>
      <c r="B575" t="s">
        <v>201</v>
      </c>
      <c r="C575">
        <v>2016</v>
      </c>
      <c r="D575">
        <v>0</v>
      </c>
      <c r="E575">
        <v>0</v>
      </c>
      <c r="F575">
        <v>77154.899999999994</v>
      </c>
      <c r="G575" s="24">
        <v>1404320</v>
      </c>
      <c r="H575">
        <v>161423</v>
      </c>
      <c r="I575">
        <v>178460</v>
      </c>
      <c r="J575">
        <v>183472</v>
      </c>
      <c r="K575">
        <v>227315</v>
      </c>
      <c r="L575">
        <v>16188.5</v>
      </c>
      <c r="M575">
        <v>10916.3</v>
      </c>
      <c r="N575">
        <v>11248.3</v>
      </c>
      <c r="O575">
        <v>0</v>
      </c>
      <c r="P575">
        <v>3161.99</v>
      </c>
      <c r="Q575">
        <v>916.51300000000003</v>
      </c>
      <c r="R575">
        <v>304.92899999999997</v>
      </c>
    </row>
    <row r="576" spans="1:18" x14ac:dyDescent="0.2">
      <c r="A576">
        <v>570</v>
      </c>
      <c r="B576" t="s">
        <v>201</v>
      </c>
      <c r="C576">
        <v>2016</v>
      </c>
      <c r="D576">
        <v>0</v>
      </c>
      <c r="E576">
        <v>0</v>
      </c>
      <c r="F576">
        <v>95537.9</v>
      </c>
      <c r="G576" s="24">
        <v>1354980</v>
      </c>
      <c r="H576">
        <v>162944</v>
      </c>
      <c r="I576">
        <v>190327</v>
      </c>
      <c r="J576">
        <v>189466</v>
      </c>
      <c r="K576">
        <v>220700</v>
      </c>
      <c r="L576">
        <v>32043.9</v>
      </c>
      <c r="M576">
        <v>14540.5</v>
      </c>
      <c r="N576">
        <v>8398.07</v>
      </c>
      <c r="O576">
        <v>303.24900000000002</v>
      </c>
      <c r="P576">
        <v>2035.89</v>
      </c>
      <c r="Q576">
        <v>129.57300000000001</v>
      </c>
      <c r="R576">
        <v>1461.11</v>
      </c>
    </row>
    <row r="577" spans="1:18" x14ac:dyDescent="0.2">
      <c r="A577">
        <v>571</v>
      </c>
      <c r="B577" t="s">
        <v>201</v>
      </c>
      <c r="C577">
        <v>2016</v>
      </c>
      <c r="D577">
        <v>0</v>
      </c>
      <c r="E577">
        <v>0</v>
      </c>
      <c r="F577">
        <v>97015.4</v>
      </c>
      <c r="G577" s="24">
        <v>1347990</v>
      </c>
      <c r="H577">
        <v>187501</v>
      </c>
      <c r="I577">
        <v>183338</v>
      </c>
      <c r="J577">
        <v>182863</v>
      </c>
      <c r="K577">
        <v>208277</v>
      </c>
      <c r="L577">
        <v>48277.5</v>
      </c>
      <c r="M577">
        <v>10701.1</v>
      </c>
      <c r="N577">
        <v>3937.46</v>
      </c>
      <c r="O577">
        <v>0</v>
      </c>
      <c r="P577">
        <v>804.79300000000001</v>
      </c>
      <c r="Q577">
        <v>0</v>
      </c>
      <c r="R577">
        <v>1843.31</v>
      </c>
    </row>
    <row r="578" spans="1:18" x14ac:dyDescent="0.2">
      <c r="A578">
        <v>572</v>
      </c>
      <c r="B578" t="s">
        <v>201</v>
      </c>
      <c r="C578">
        <v>2016</v>
      </c>
      <c r="D578">
        <v>0</v>
      </c>
      <c r="E578">
        <v>1047.3699999999999</v>
      </c>
      <c r="F578">
        <v>89770.8</v>
      </c>
      <c r="G578" s="24">
        <v>1401270</v>
      </c>
      <c r="H578">
        <v>155671</v>
      </c>
      <c r="I578">
        <v>173294</v>
      </c>
      <c r="J578">
        <v>186185</v>
      </c>
      <c r="K578">
        <v>207952</v>
      </c>
      <c r="L578">
        <v>31113.5</v>
      </c>
      <c r="M578">
        <v>9822.2900000000009</v>
      </c>
      <c r="N578">
        <v>9700.33</v>
      </c>
      <c r="O578">
        <v>132.37299999999999</v>
      </c>
      <c r="P578">
        <v>2169.04</v>
      </c>
      <c r="Q578">
        <v>243.572</v>
      </c>
      <c r="R578">
        <v>416.22199999999998</v>
      </c>
    </row>
    <row r="579" spans="1:18" x14ac:dyDescent="0.2">
      <c r="A579">
        <v>573</v>
      </c>
      <c r="B579" t="s">
        <v>201</v>
      </c>
      <c r="C579">
        <v>2016</v>
      </c>
      <c r="D579">
        <v>0</v>
      </c>
      <c r="E579">
        <v>0</v>
      </c>
      <c r="F579">
        <v>94986.1</v>
      </c>
      <c r="G579" s="24">
        <v>1410380</v>
      </c>
      <c r="H579">
        <v>159159</v>
      </c>
      <c r="I579">
        <v>166856</v>
      </c>
      <c r="J579">
        <v>167985</v>
      </c>
      <c r="K579">
        <v>218417</v>
      </c>
      <c r="L579">
        <v>43359.8</v>
      </c>
      <c r="M579">
        <v>9962.59</v>
      </c>
      <c r="N579">
        <v>8262.4500000000007</v>
      </c>
      <c r="O579">
        <v>0</v>
      </c>
      <c r="P579">
        <v>988.79499999999996</v>
      </c>
      <c r="Q579">
        <v>0</v>
      </c>
      <c r="R579">
        <v>1434.46</v>
      </c>
    </row>
    <row r="580" spans="1:18" x14ac:dyDescent="0.2">
      <c r="A580">
        <v>574</v>
      </c>
      <c r="B580" t="s">
        <v>201</v>
      </c>
      <c r="C580">
        <v>2016</v>
      </c>
      <c r="D580">
        <v>0</v>
      </c>
      <c r="E580">
        <v>0</v>
      </c>
      <c r="F580">
        <v>109690</v>
      </c>
      <c r="G580" s="24">
        <v>1363670</v>
      </c>
      <c r="H580">
        <v>181829</v>
      </c>
      <c r="I580">
        <v>206074</v>
      </c>
      <c r="J580">
        <v>132965</v>
      </c>
      <c r="K580">
        <v>233911</v>
      </c>
      <c r="L580">
        <v>36771</v>
      </c>
      <c r="M580">
        <v>10068.4</v>
      </c>
      <c r="N580">
        <v>8091.62</v>
      </c>
      <c r="O580">
        <v>927.18799999999999</v>
      </c>
      <c r="P580">
        <v>2709.77</v>
      </c>
      <c r="Q580">
        <v>1059.4000000000001</v>
      </c>
      <c r="R580">
        <v>1405.39</v>
      </c>
    </row>
    <row r="581" spans="1:18" x14ac:dyDescent="0.2">
      <c r="A581">
        <v>575</v>
      </c>
      <c r="B581" t="s">
        <v>201</v>
      </c>
      <c r="C581">
        <v>2016</v>
      </c>
      <c r="D581">
        <v>0</v>
      </c>
      <c r="E581">
        <v>0</v>
      </c>
      <c r="F581">
        <v>97327.7</v>
      </c>
      <c r="G581" s="24">
        <v>1373790</v>
      </c>
      <c r="H581">
        <v>173021</v>
      </c>
      <c r="I581">
        <v>175554</v>
      </c>
      <c r="J581">
        <v>171017</v>
      </c>
      <c r="K581">
        <v>212618</v>
      </c>
      <c r="L581">
        <v>42811.1</v>
      </c>
      <c r="M581">
        <v>10563.6</v>
      </c>
      <c r="N581">
        <v>8871.24</v>
      </c>
      <c r="O581">
        <v>170.24299999999999</v>
      </c>
      <c r="P581">
        <v>2668.64</v>
      </c>
      <c r="Q581">
        <v>930.27499999999998</v>
      </c>
      <c r="R581">
        <v>2582.2800000000002</v>
      </c>
    </row>
    <row r="582" spans="1:18" x14ac:dyDescent="0.2">
      <c r="A582">
        <v>576</v>
      </c>
      <c r="B582" t="s">
        <v>201</v>
      </c>
      <c r="C582">
        <v>2016</v>
      </c>
      <c r="D582">
        <v>0</v>
      </c>
      <c r="E582">
        <v>0</v>
      </c>
      <c r="F582">
        <v>90194.3</v>
      </c>
      <c r="G582" s="24">
        <v>1401360</v>
      </c>
      <c r="H582">
        <v>149142</v>
      </c>
      <c r="I582">
        <v>164280</v>
      </c>
      <c r="J582">
        <v>165135</v>
      </c>
      <c r="K582">
        <v>239569</v>
      </c>
      <c r="L582">
        <v>33845.300000000003</v>
      </c>
      <c r="M582">
        <v>11545.5</v>
      </c>
      <c r="N582">
        <v>16791.5</v>
      </c>
      <c r="O582">
        <v>0</v>
      </c>
      <c r="P582">
        <v>2639.54</v>
      </c>
      <c r="Q582">
        <v>1885.1</v>
      </c>
      <c r="R582">
        <v>0</v>
      </c>
    </row>
    <row r="583" spans="1:18" x14ac:dyDescent="0.2">
      <c r="A583">
        <v>577</v>
      </c>
      <c r="B583" t="s">
        <v>201</v>
      </c>
      <c r="C583">
        <v>2016</v>
      </c>
      <c r="D583">
        <v>0</v>
      </c>
      <c r="E583">
        <v>1216.2</v>
      </c>
      <c r="F583">
        <v>93502.1</v>
      </c>
      <c r="G583" s="24">
        <v>1406480</v>
      </c>
      <c r="H583">
        <v>176232</v>
      </c>
      <c r="I583">
        <v>158082</v>
      </c>
      <c r="J583">
        <v>165238</v>
      </c>
      <c r="K583">
        <v>229286</v>
      </c>
      <c r="L583">
        <v>33396.9</v>
      </c>
      <c r="M583">
        <v>7802.88</v>
      </c>
      <c r="N583">
        <v>4712.32</v>
      </c>
      <c r="O583">
        <v>0</v>
      </c>
      <c r="P583">
        <v>724.44799999999998</v>
      </c>
      <c r="Q583">
        <v>565.03200000000004</v>
      </c>
      <c r="R583">
        <v>3043.87</v>
      </c>
    </row>
    <row r="584" spans="1:18" x14ac:dyDescent="0.2">
      <c r="A584">
        <v>578</v>
      </c>
      <c r="B584" t="s">
        <v>201</v>
      </c>
      <c r="C584">
        <v>2016</v>
      </c>
      <c r="D584">
        <v>0</v>
      </c>
      <c r="E584">
        <v>1232.04</v>
      </c>
      <c r="F584">
        <v>92700.800000000003</v>
      </c>
      <c r="G584" s="24">
        <v>1412100</v>
      </c>
      <c r="H584">
        <v>126682</v>
      </c>
      <c r="I584">
        <v>189884</v>
      </c>
      <c r="J584">
        <v>176173</v>
      </c>
      <c r="K584">
        <v>199660</v>
      </c>
      <c r="L584">
        <v>40841.9</v>
      </c>
      <c r="M584">
        <v>12877.4</v>
      </c>
      <c r="N584">
        <v>9332.7999999999993</v>
      </c>
      <c r="O584">
        <v>0</v>
      </c>
      <c r="P584">
        <v>3386.98</v>
      </c>
      <c r="Q584">
        <v>1156.55</v>
      </c>
      <c r="R584">
        <v>775.71500000000003</v>
      </c>
    </row>
    <row r="585" spans="1:18" x14ac:dyDescent="0.2">
      <c r="A585">
        <v>579</v>
      </c>
      <c r="B585" t="s">
        <v>201</v>
      </c>
      <c r="C585">
        <v>2016</v>
      </c>
      <c r="D585">
        <v>0</v>
      </c>
      <c r="E585">
        <v>0</v>
      </c>
      <c r="F585">
        <v>90096.1</v>
      </c>
      <c r="G585" s="24">
        <v>1383950</v>
      </c>
      <c r="H585">
        <v>175648</v>
      </c>
      <c r="I585">
        <v>158767</v>
      </c>
      <c r="J585">
        <v>181488</v>
      </c>
      <c r="K585">
        <v>225558</v>
      </c>
      <c r="L585">
        <v>27071.3</v>
      </c>
      <c r="M585">
        <v>15617.5</v>
      </c>
      <c r="N585">
        <v>8124.4</v>
      </c>
      <c r="O585">
        <v>0</v>
      </c>
      <c r="P585">
        <v>1955.76</v>
      </c>
      <c r="Q585">
        <v>1138.02</v>
      </c>
      <c r="R585">
        <v>1279.6099999999999</v>
      </c>
    </row>
    <row r="586" spans="1:18" x14ac:dyDescent="0.2">
      <c r="A586">
        <v>580</v>
      </c>
      <c r="B586" t="s">
        <v>201</v>
      </c>
      <c r="C586">
        <v>2016</v>
      </c>
      <c r="D586">
        <v>0</v>
      </c>
      <c r="E586">
        <v>0</v>
      </c>
      <c r="F586">
        <v>98298.5</v>
      </c>
      <c r="G586" s="24">
        <v>1400710</v>
      </c>
      <c r="H586">
        <v>166912</v>
      </c>
      <c r="I586">
        <v>178279</v>
      </c>
      <c r="J586">
        <v>151309</v>
      </c>
      <c r="K586">
        <v>205008</v>
      </c>
      <c r="L586">
        <v>52320.6</v>
      </c>
      <c r="M586">
        <v>13317.1</v>
      </c>
      <c r="N586">
        <v>9883.98</v>
      </c>
      <c r="O586">
        <v>574.97299999999996</v>
      </c>
      <c r="P586">
        <v>1054.49</v>
      </c>
      <c r="Q586">
        <v>1976.89</v>
      </c>
      <c r="R586">
        <v>261.846</v>
      </c>
    </row>
    <row r="587" spans="1:18" x14ac:dyDescent="0.2">
      <c r="A587">
        <v>581</v>
      </c>
      <c r="B587" t="s">
        <v>201</v>
      </c>
      <c r="C587">
        <v>2016</v>
      </c>
      <c r="D587">
        <v>0</v>
      </c>
      <c r="E587">
        <v>1444.88</v>
      </c>
      <c r="F587">
        <v>94771</v>
      </c>
      <c r="G587" s="24">
        <v>1399850</v>
      </c>
      <c r="H587">
        <v>149100</v>
      </c>
      <c r="I587">
        <v>157728</v>
      </c>
      <c r="J587">
        <v>185490</v>
      </c>
      <c r="K587">
        <v>220543</v>
      </c>
      <c r="L587">
        <v>38801.800000000003</v>
      </c>
      <c r="M587">
        <v>16462.599999999999</v>
      </c>
      <c r="N587">
        <v>7218.24</v>
      </c>
      <c r="O587">
        <v>0</v>
      </c>
      <c r="P587">
        <v>0</v>
      </c>
      <c r="Q587">
        <v>1115.9000000000001</v>
      </c>
      <c r="R587">
        <v>1444.33</v>
      </c>
    </row>
    <row r="588" spans="1:18" x14ac:dyDescent="0.2">
      <c r="A588">
        <v>582</v>
      </c>
      <c r="B588" t="s">
        <v>201</v>
      </c>
      <c r="C588">
        <v>2016</v>
      </c>
      <c r="D588">
        <v>0</v>
      </c>
      <c r="E588">
        <v>185.27199999999999</v>
      </c>
      <c r="F588">
        <v>103112</v>
      </c>
      <c r="G588" s="24">
        <v>1371470</v>
      </c>
      <c r="H588">
        <v>157881</v>
      </c>
      <c r="I588">
        <v>166529</v>
      </c>
      <c r="J588">
        <v>189389</v>
      </c>
      <c r="K588">
        <v>218861</v>
      </c>
      <c r="L588">
        <v>42361.9</v>
      </c>
      <c r="M588">
        <v>10355.1</v>
      </c>
      <c r="N588">
        <v>7876.03</v>
      </c>
      <c r="O588">
        <v>0</v>
      </c>
      <c r="P588">
        <v>1951.78</v>
      </c>
      <c r="Q588">
        <v>1148.46</v>
      </c>
      <c r="R588">
        <v>2722.87</v>
      </c>
    </row>
    <row r="589" spans="1:18" x14ac:dyDescent="0.2">
      <c r="A589">
        <v>583</v>
      </c>
      <c r="B589" t="s">
        <v>201</v>
      </c>
      <c r="C589">
        <v>2016</v>
      </c>
      <c r="D589">
        <v>0</v>
      </c>
      <c r="E589">
        <v>1140.79</v>
      </c>
      <c r="F589">
        <v>106255</v>
      </c>
      <c r="G589" s="24">
        <v>1385960</v>
      </c>
      <c r="H589">
        <v>157170</v>
      </c>
      <c r="I589">
        <v>168052</v>
      </c>
      <c r="J589">
        <v>174467</v>
      </c>
      <c r="K589">
        <v>222876</v>
      </c>
      <c r="L589">
        <v>43968.7</v>
      </c>
      <c r="M589">
        <v>9163.0300000000007</v>
      </c>
      <c r="N589">
        <v>8553.6200000000008</v>
      </c>
      <c r="O589">
        <v>0</v>
      </c>
      <c r="P589">
        <v>852.35500000000002</v>
      </c>
      <c r="Q589">
        <v>652.43100000000004</v>
      </c>
      <c r="R589">
        <v>844.64200000000005</v>
      </c>
    </row>
    <row r="590" spans="1:18" x14ac:dyDescent="0.2">
      <c r="A590">
        <v>584</v>
      </c>
      <c r="B590" t="s">
        <v>201</v>
      </c>
      <c r="C590">
        <v>2016</v>
      </c>
      <c r="D590">
        <v>0</v>
      </c>
      <c r="E590">
        <v>0</v>
      </c>
      <c r="F590">
        <v>81933.600000000006</v>
      </c>
      <c r="G590" s="24">
        <v>1383600</v>
      </c>
      <c r="H590">
        <v>146249</v>
      </c>
      <c r="I590">
        <v>198009</v>
      </c>
      <c r="J590">
        <v>179144</v>
      </c>
      <c r="K590">
        <v>221448</v>
      </c>
      <c r="L590">
        <v>32709.7</v>
      </c>
      <c r="M590">
        <v>20441.400000000001</v>
      </c>
      <c r="N590">
        <v>6634.62</v>
      </c>
      <c r="O590">
        <v>0</v>
      </c>
      <c r="P590">
        <v>865.43399999999997</v>
      </c>
      <c r="Q590">
        <v>1096.5899999999999</v>
      </c>
      <c r="R590">
        <v>0</v>
      </c>
    </row>
    <row r="591" spans="1:18" x14ac:dyDescent="0.2">
      <c r="A591">
        <v>585</v>
      </c>
      <c r="B591" t="s">
        <v>201</v>
      </c>
      <c r="C591">
        <v>2016</v>
      </c>
      <c r="D591">
        <v>0</v>
      </c>
      <c r="E591">
        <v>544.149</v>
      </c>
      <c r="F591">
        <v>88568</v>
      </c>
      <c r="G591" s="24">
        <v>1382880</v>
      </c>
      <c r="H591">
        <v>180294</v>
      </c>
      <c r="I591">
        <v>188065</v>
      </c>
      <c r="J591">
        <v>131846</v>
      </c>
      <c r="K591">
        <v>238163</v>
      </c>
      <c r="L591">
        <v>45359.4</v>
      </c>
      <c r="M591">
        <v>7620.01</v>
      </c>
      <c r="N591">
        <v>7814.98</v>
      </c>
      <c r="O591">
        <v>0</v>
      </c>
      <c r="P591">
        <v>0</v>
      </c>
      <c r="Q591">
        <v>1447.96</v>
      </c>
      <c r="R591">
        <v>537.88699999999994</v>
      </c>
    </row>
    <row r="592" spans="1:18" x14ac:dyDescent="0.2">
      <c r="A592">
        <v>586</v>
      </c>
      <c r="B592" t="s">
        <v>201</v>
      </c>
      <c r="C592">
        <v>2016</v>
      </c>
      <c r="D592">
        <v>0</v>
      </c>
      <c r="E592">
        <v>0</v>
      </c>
      <c r="F592">
        <v>103068</v>
      </c>
      <c r="G592" s="24">
        <v>1384630</v>
      </c>
      <c r="H592">
        <v>170405</v>
      </c>
      <c r="I592">
        <v>172772</v>
      </c>
      <c r="J592">
        <v>150802</v>
      </c>
      <c r="K592">
        <v>243143</v>
      </c>
      <c r="L592">
        <v>23086.400000000001</v>
      </c>
      <c r="M592">
        <v>13044.9</v>
      </c>
      <c r="N592">
        <v>9411.98</v>
      </c>
      <c r="O592">
        <v>1242.68</v>
      </c>
      <c r="P592">
        <v>2874.5</v>
      </c>
      <c r="Q592">
        <v>659.41899999999998</v>
      </c>
      <c r="R592">
        <v>0</v>
      </c>
    </row>
    <row r="593" spans="1:18" x14ac:dyDescent="0.2">
      <c r="A593">
        <v>587</v>
      </c>
      <c r="B593" t="s">
        <v>201</v>
      </c>
      <c r="C593">
        <v>2016</v>
      </c>
      <c r="D593">
        <v>0</v>
      </c>
      <c r="E593">
        <v>0</v>
      </c>
      <c r="F593">
        <v>78220.600000000006</v>
      </c>
      <c r="G593" s="24">
        <v>1387010</v>
      </c>
      <c r="H593">
        <v>184981</v>
      </c>
      <c r="I593">
        <v>158164</v>
      </c>
      <c r="J593">
        <v>165928</v>
      </c>
      <c r="K593">
        <v>244072</v>
      </c>
      <c r="L593">
        <v>34202</v>
      </c>
      <c r="M593">
        <v>12750.5</v>
      </c>
      <c r="N593">
        <v>2845.03</v>
      </c>
      <c r="O593">
        <v>1531.78</v>
      </c>
      <c r="P593">
        <v>788.56200000000001</v>
      </c>
      <c r="Q593">
        <v>483.4</v>
      </c>
      <c r="R593">
        <v>1316.05</v>
      </c>
    </row>
    <row r="594" spans="1:18" x14ac:dyDescent="0.2">
      <c r="A594">
        <v>588</v>
      </c>
      <c r="B594" t="s">
        <v>201</v>
      </c>
      <c r="C594">
        <v>2016</v>
      </c>
      <c r="D594">
        <v>0</v>
      </c>
      <c r="E594">
        <v>845.27599999999995</v>
      </c>
      <c r="F594">
        <v>84712.8</v>
      </c>
      <c r="G594" s="24">
        <v>1410570</v>
      </c>
      <c r="H594">
        <v>142600</v>
      </c>
      <c r="I594">
        <v>169591</v>
      </c>
      <c r="J594">
        <v>193582</v>
      </c>
      <c r="K594">
        <v>213892</v>
      </c>
      <c r="L594">
        <v>41138.300000000003</v>
      </c>
      <c r="M594">
        <v>12002.8</v>
      </c>
      <c r="N594">
        <v>3241.07</v>
      </c>
      <c r="O594">
        <v>0</v>
      </c>
      <c r="P594">
        <v>890.73199999999997</v>
      </c>
      <c r="Q594">
        <v>0</v>
      </c>
      <c r="R594">
        <v>2999.39</v>
      </c>
    </row>
    <row r="595" spans="1:18" x14ac:dyDescent="0.2">
      <c r="A595">
        <v>589</v>
      </c>
      <c r="B595" t="s">
        <v>201</v>
      </c>
      <c r="C595">
        <v>2016</v>
      </c>
      <c r="D595">
        <v>0</v>
      </c>
      <c r="E595">
        <v>0</v>
      </c>
      <c r="F595">
        <v>102098</v>
      </c>
      <c r="G595" s="24">
        <v>1368860</v>
      </c>
      <c r="H595">
        <v>161407</v>
      </c>
      <c r="I595">
        <v>203690</v>
      </c>
      <c r="J595">
        <v>157785</v>
      </c>
      <c r="K595">
        <v>212621</v>
      </c>
      <c r="L595">
        <v>34886</v>
      </c>
      <c r="M595">
        <v>15852.4</v>
      </c>
      <c r="N595">
        <v>6207.46</v>
      </c>
      <c r="O595">
        <v>828.25099999999998</v>
      </c>
      <c r="P595">
        <v>914.77800000000002</v>
      </c>
      <c r="Q595">
        <v>1406.39</v>
      </c>
      <c r="R595">
        <v>883.65800000000002</v>
      </c>
    </row>
    <row r="596" spans="1:18" x14ac:dyDescent="0.2">
      <c r="A596">
        <v>590</v>
      </c>
      <c r="B596" t="s">
        <v>201</v>
      </c>
      <c r="C596">
        <v>2016</v>
      </c>
      <c r="D596">
        <v>0</v>
      </c>
      <c r="E596">
        <v>0</v>
      </c>
      <c r="F596">
        <v>63884.7</v>
      </c>
      <c r="G596" s="24">
        <v>1401550</v>
      </c>
      <c r="H596">
        <v>174699</v>
      </c>
      <c r="I596">
        <v>169166</v>
      </c>
      <c r="J596">
        <v>167642</v>
      </c>
      <c r="K596">
        <v>220232</v>
      </c>
      <c r="L596">
        <v>36158.300000000003</v>
      </c>
      <c r="M596">
        <v>12104.7</v>
      </c>
      <c r="N596">
        <v>9593.57</v>
      </c>
      <c r="O596">
        <v>0</v>
      </c>
      <c r="P596">
        <v>933.60299999999995</v>
      </c>
      <c r="Q596">
        <v>973.47299999999996</v>
      </c>
      <c r="R596">
        <v>5355.15</v>
      </c>
    </row>
    <row r="597" spans="1:18" x14ac:dyDescent="0.2">
      <c r="A597">
        <v>591</v>
      </c>
      <c r="B597" t="s">
        <v>201</v>
      </c>
      <c r="C597">
        <v>2016</v>
      </c>
      <c r="D597">
        <v>0</v>
      </c>
      <c r="E597">
        <v>273.815</v>
      </c>
      <c r="F597">
        <v>95555.9</v>
      </c>
      <c r="G597" s="24">
        <v>1371250</v>
      </c>
      <c r="H597">
        <v>178674</v>
      </c>
      <c r="I597">
        <v>174470</v>
      </c>
      <c r="J597">
        <v>164396</v>
      </c>
      <c r="K597">
        <v>223285</v>
      </c>
      <c r="L597">
        <v>33176.5</v>
      </c>
      <c r="M597">
        <v>14875.2</v>
      </c>
      <c r="N597">
        <v>11310.9</v>
      </c>
      <c r="O597">
        <v>291.49099999999999</v>
      </c>
      <c r="P597">
        <v>3096.43</v>
      </c>
      <c r="Q597">
        <v>1357.23</v>
      </c>
      <c r="R597">
        <v>2390.5</v>
      </c>
    </row>
    <row r="598" spans="1:18" x14ac:dyDescent="0.2">
      <c r="A598">
        <v>592</v>
      </c>
      <c r="B598" t="s">
        <v>201</v>
      </c>
      <c r="C598">
        <v>2016</v>
      </c>
      <c r="D598">
        <v>0</v>
      </c>
      <c r="E598">
        <v>0</v>
      </c>
      <c r="F598">
        <v>92463.9</v>
      </c>
      <c r="G598" s="24">
        <v>1384310</v>
      </c>
      <c r="H598">
        <v>172039</v>
      </c>
      <c r="I598">
        <v>166307</v>
      </c>
      <c r="J598">
        <v>178398</v>
      </c>
      <c r="K598">
        <v>223651</v>
      </c>
      <c r="L598">
        <v>30749.7</v>
      </c>
      <c r="M598">
        <v>16712.7</v>
      </c>
      <c r="N598">
        <v>7978.11</v>
      </c>
      <c r="O598">
        <v>0</v>
      </c>
      <c r="P598">
        <v>811.25800000000004</v>
      </c>
      <c r="Q598">
        <v>1161.6500000000001</v>
      </c>
      <c r="R598">
        <v>0</v>
      </c>
    </row>
    <row r="599" spans="1:18" x14ac:dyDescent="0.2">
      <c r="A599">
        <v>593</v>
      </c>
      <c r="B599" t="s">
        <v>201</v>
      </c>
      <c r="C599">
        <v>2016</v>
      </c>
      <c r="D599">
        <v>0</v>
      </c>
      <c r="E599">
        <v>0</v>
      </c>
      <c r="F599">
        <v>87559.2</v>
      </c>
      <c r="G599" s="24">
        <v>1388350</v>
      </c>
      <c r="H599">
        <v>155037</v>
      </c>
      <c r="I599">
        <v>172982</v>
      </c>
      <c r="J599">
        <v>177119</v>
      </c>
      <c r="K599">
        <v>240469</v>
      </c>
      <c r="L599">
        <v>34110.300000000003</v>
      </c>
      <c r="M599">
        <v>10291.700000000001</v>
      </c>
      <c r="N599">
        <v>9154.81</v>
      </c>
      <c r="O599">
        <v>0</v>
      </c>
      <c r="P599">
        <v>953.56100000000004</v>
      </c>
      <c r="Q599">
        <v>681.07</v>
      </c>
      <c r="R599">
        <v>753.49300000000005</v>
      </c>
    </row>
    <row r="600" spans="1:18" x14ac:dyDescent="0.2">
      <c r="A600">
        <v>594</v>
      </c>
      <c r="B600" t="s">
        <v>201</v>
      </c>
      <c r="C600">
        <v>2016</v>
      </c>
      <c r="D600">
        <v>0</v>
      </c>
      <c r="E600">
        <v>875.7</v>
      </c>
      <c r="F600">
        <v>101920</v>
      </c>
      <c r="G600" s="24">
        <v>1373070</v>
      </c>
      <c r="H600">
        <v>161779</v>
      </c>
      <c r="I600">
        <v>188545</v>
      </c>
      <c r="J600">
        <v>155555</v>
      </c>
      <c r="K600">
        <v>238257</v>
      </c>
      <c r="L600">
        <v>31858.799999999999</v>
      </c>
      <c r="M600">
        <v>14285.8</v>
      </c>
      <c r="N600">
        <v>5582.98</v>
      </c>
      <c r="O600">
        <v>0</v>
      </c>
      <c r="P600">
        <v>694.47799999999995</v>
      </c>
      <c r="Q600">
        <v>351.108</v>
      </c>
      <c r="R600">
        <v>2883.19</v>
      </c>
    </row>
    <row r="601" spans="1:18" x14ac:dyDescent="0.2">
      <c r="A601">
        <v>595</v>
      </c>
      <c r="B601" t="s">
        <v>201</v>
      </c>
      <c r="C601">
        <v>2016</v>
      </c>
      <c r="D601">
        <v>0</v>
      </c>
      <c r="E601">
        <v>664.88099999999997</v>
      </c>
      <c r="F601">
        <v>115235</v>
      </c>
      <c r="G601" s="24">
        <v>1377500</v>
      </c>
      <c r="H601">
        <v>170252</v>
      </c>
      <c r="I601">
        <v>160228</v>
      </c>
      <c r="J601">
        <v>159764</v>
      </c>
      <c r="K601">
        <v>223380</v>
      </c>
      <c r="L601">
        <v>43666</v>
      </c>
      <c r="M601">
        <v>17469.8</v>
      </c>
      <c r="N601">
        <v>8387.8700000000008</v>
      </c>
      <c r="O601">
        <v>0</v>
      </c>
      <c r="P601">
        <v>0</v>
      </c>
      <c r="Q601">
        <v>687.44200000000001</v>
      </c>
      <c r="R601">
        <v>464.12700000000001</v>
      </c>
    </row>
    <row r="602" spans="1:18" x14ac:dyDescent="0.2">
      <c r="A602">
        <v>596</v>
      </c>
      <c r="B602" t="s">
        <v>201</v>
      </c>
      <c r="C602">
        <v>2016</v>
      </c>
      <c r="D602">
        <v>0</v>
      </c>
      <c r="E602">
        <v>0</v>
      </c>
      <c r="F602">
        <v>100748</v>
      </c>
      <c r="G602" s="24">
        <v>1415440</v>
      </c>
      <c r="H602">
        <v>162699</v>
      </c>
      <c r="I602">
        <v>152442</v>
      </c>
      <c r="J602">
        <v>167114</v>
      </c>
      <c r="K602">
        <v>206427</v>
      </c>
      <c r="L602">
        <v>49115.7</v>
      </c>
      <c r="M602">
        <v>13022</v>
      </c>
      <c r="N602">
        <v>4209.45</v>
      </c>
      <c r="O602">
        <v>0</v>
      </c>
      <c r="P602">
        <v>0</v>
      </c>
      <c r="Q602">
        <v>738.3</v>
      </c>
      <c r="R602">
        <v>17.518999999999998</v>
      </c>
    </row>
    <row r="603" spans="1:18" x14ac:dyDescent="0.2">
      <c r="A603">
        <v>597</v>
      </c>
      <c r="B603" t="s">
        <v>201</v>
      </c>
      <c r="C603">
        <v>2016</v>
      </c>
      <c r="D603">
        <v>0</v>
      </c>
      <c r="E603">
        <v>1637.37</v>
      </c>
      <c r="F603">
        <v>95568</v>
      </c>
      <c r="G603" s="24">
        <v>1416140</v>
      </c>
      <c r="H603">
        <v>155483</v>
      </c>
      <c r="I603">
        <v>152216</v>
      </c>
      <c r="J603">
        <v>165605</v>
      </c>
      <c r="K603">
        <v>244190</v>
      </c>
      <c r="L603">
        <v>22989.5</v>
      </c>
      <c r="M603">
        <v>7633.4</v>
      </c>
      <c r="N603">
        <v>4136.96</v>
      </c>
      <c r="O603">
        <v>0</v>
      </c>
      <c r="P603">
        <v>1990.89</v>
      </c>
      <c r="Q603">
        <v>819.58399999999995</v>
      </c>
      <c r="R603">
        <v>4251.63</v>
      </c>
    </row>
    <row r="604" spans="1:18" x14ac:dyDescent="0.2">
      <c r="A604">
        <v>598</v>
      </c>
      <c r="B604" t="s">
        <v>201</v>
      </c>
      <c r="C604">
        <v>2016</v>
      </c>
      <c r="D604">
        <v>0</v>
      </c>
      <c r="E604">
        <v>264.95100000000002</v>
      </c>
      <c r="F604">
        <v>79477.899999999994</v>
      </c>
      <c r="G604" s="24">
        <v>1414360</v>
      </c>
      <c r="H604">
        <v>139470</v>
      </c>
      <c r="I604">
        <v>177733</v>
      </c>
      <c r="J604">
        <v>181099</v>
      </c>
      <c r="K604">
        <v>226153</v>
      </c>
      <c r="L604">
        <v>35424.300000000003</v>
      </c>
      <c r="M604">
        <v>14424.8</v>
      </c>
      <c r="N604">
        <v>1793.44</v>
      </c>
      <c r="O604">
        <v>306.37299999999999</v>
      </c>
      <c r="P604">
        <v>2193.21</v>
      </c>
      <c r="Q604">
        <v>1246.21</v>
      </c>
      <c r="R604">
        <v>919.11800000000005</v>
      </c>
    </row>
    <row r="605" spans="1:18" x14ac:dyDescent="0.2">
      <c r="A605">
        <v>599</v>
      </c>
      <c r="B605" t="s">
        <v>201</v>
      </c>
      <c r="C605">
        <v>2016</v>
      </c>
      <c r="D605">
        <v>0</v>
      </c>
      <c r="E605">
        <v>0</v>
      </c>
      <c r="F605">
        <v>87986.7</v>
      </c>
      <c r="G605" s="24">
        <v>1385560</v>
      </c>
      <c r="H605">
        <v>173302</v>
      </c>
      <c r="I605">
        <v>170125</v>
      </c>
      <c r="J605">
        <v>156592</v>
      </c>
      <c r="K605">
        <v>234402</v>
      </c>
      <c r="L605">
        <v>41430</v>
      </c>
      <c r="M605">
        <v>11910.6</v>
      </c>
      <c r="N605">
        <v>12210.4</v>
      </c>
      <c r="O605">
        <v>1267.92</v>
      </c>
      <c r="P605">
        <v>1984.55</v>
      </c>
      <c r="Q605">
        <v>322.78800000000001</v>
      </c>
      <c r="R605">
        <v>1267.92</v>
      </c>
    </row>
    <row r="606" spans="1:18" x14ac:dyDescent="0.2">
      <c r="A606">
        <v>600</v>
      </c>
      <c r="B606" t="s">
        <v>201</v>
      </c>
      <c r="C606">
        <v>2016</v>
      </c>
      <c r="D606">
        <v>0</v>
      </c>
      <c r="E606">
        <v>1795.9</v>
      </c>
      <c r="F606">
        <v>97666.2</v>
      </c>
      <c r="G606" s="24">
        <v>1404590</v>
      </c>
      <c r="H606">
        <v>143665</v>
      </c>
      <c r="I606">
        <v>163720</v>
      </c>
      <c r="J606">
        <v>175942</v>
      </c>
      <c r="K606">
        <v>226792</v>
      </c>
      <c r="L606">
        <v>32882.800000000003</v>
      </c>
      <c r="M606">
        <v>13340.6</v>
      </c>
      <c r="N606">
        <v>6045.12</v>
      </c>
      <c r="O606">
        <v>2417.16</v>
      </c>
      <c r="P606">
        <v>3056.75</v>
      </c>
      <c r="Q606">
        <v>897.35900000000004</v>
      </c>
      <c r="R606">
        <v>0</v>
      </c>
    </row>
    <row r="607" spans="1:18" x14ac:dyDescent="0.2">
      <c r="A607">
        <v>601</v>
      </c>
      <c r="B607" t="s">
        <v>201</v>
      </c>
      <c r="C607">
        <v>2016</v>
      </c>
      <c r="D607">
        <v>0</v>
      </c>
      <c r="E607">
        <v>0</v>
      </c>
      <c r="F607">
        <v>95327</v>
      </c>
      <c r="G607" s="24">
        <v>1388680</v>
      </c>
      <c r="H607">
        <v>160014</v>
      </c>
      <c r="I607">
        <v>163129</v>
      </c>
      <c r="J607">
        <v>172349</v>
      </c>
      <c r="K607">
        <v>242757</v>
      </c>
      <c r="L607">
        <v>21899</v>
      </c>
      <c r="M607">
        <v>16086.1</v>
      </c>
      <c r="N607">
        <v>8658.24</v>
      </c>
      <c r="O607">
        <v>0</v>
      </c>
      <c r="P607">
        <v>1088.3599999999999</v>
      </c>
      <c r="Q607">
        <v>1184.28</v>
      </c>
      <c r="R607">
        <v>0</v>
      </c>
    </row>
    <row r="608" spans="1:18" x14ac:dyDescent="0.2">
      <c r="A608">
        <v>602</v>
      </c>
      <c r="B608" t="s">
        <v>201</v>
      </c>
      <c r="C608">
        <v>2016</v>
      </c>
      <c r="D608">
        <v>0</v>
      </c>
      <c r="E608">
        <v>0</v>
      </c>
      <c r="F608">
        <v>89570.5</v>
      </c>
      <c r="G608" s="24">
        <v>1396950</v>
      </c>
      <c r="H608">
        <v>153093</v>
      </c>
      <c r="I608">
        <v>190553</v>
      </c>
      <c r="J608">
        <v>143188</v>
      </c>
      <c r="K608">
        <v>239129</v>
      </c>
      <c r="L608">
        <v>37439.599999999999</v>
      </c>
      <c r="M608">
        <v>16500.7</v>
      </c>
      <c r="N608">
        <v>9375.7900000000009</v>
      </c>
      <c r="O608">
        <v>2066.71</v>
      </c>
      <c r="P608">
        <v>0</v>
      </c>
      <c r="Q608">
        <v>243.95599999999999</v>
      </c>
      <c r="R608">
        <v>0</v>
      </c>
    </row>
    <row r="609" spans="1:18" x14ac:dyDescent="0.2">
      <c r="A609">
        <v>603</v>
      </c>
      <c r="B609" t="s">
        <v>201</v>
      </c>
      <c r="C609">
        <v>2016</v>
      </c>
      <c r="D609">
        <v>0</v>
      </c>
      <c r="E609">
        <v>636.58600000000001</v>
      </c>
      <c r="F609">
        <v>98954.9</v>
      </c>
      <c r="G609" s="24">
        <v>1386090</v>
      </c>
      <c r="H609">
        <v>154934</v>
      </c>
      <c r="I609">
        <v>150311</v>
      </c>
      <c r="J609">
        <v>169911</v>
      </c>
      <c r="K609">
        <v>243881</v>
      </c>
      <c r="L609">
        <v>32509.1</v>
      </c>
      <c r="M609">
        <v>23641.200000000001</v>
      </c>
      <c r="N609">
        <v>6755.12</v>
      </c>
      <c r="O609">
        <v>0</v>
      </c>
      <c r="P609">
        <v>1124.03</v>
      </c>
      <c r="Q609">
        <v>2820.34</v>
      </c>
      <c r="R609">
        <v>0</v>
      </c>
    </row>
    <row r="610" spans="1:18" x14ac:dyDescent="0.2">
      <c r="A610">
        <v>604</v>
      </c>
      <c r="B610" t="s">
        <v>201</v>
      </c>
      <c r="C610">
        <v>2016</v>
      </c>
      <c r="D610">
        <v>0</v>
      </c>
      <c r="E610">
        <v>707.75699999999995</v>
      </c>
      <c r="F610">
        <v>87904.5</v>
      </c>
      <c r="G610" s="24">
        <v>1372950</v>
      </c>
      <c r="H610">
        <v>176040</v>
      </c>
      <c r="I610">
        <v>167178</v>
      </c>
      <c r="J610">
        <v>200372</v>
      </c>
      <c r="K610">
        <v>208843</v>
      </c>
      <c r="L610">
        <v>33523.9</v>
      </c>
      <c r="M610">
        <v>12087.5</v>
      </c>
      <c r="N610">
        <v>5897.79</v>
      </c>
      <c r="O610">
        <v>0</v>
      </c>
      <c r="P610">
        <v>2134.83</v>
      </c>
      <c r="Q610">
        <v>582.96600000000001</v>
      </c>
      <c r="R610">
        <v>1311.12</v>
      </c>
    </row>
    <row r="611" spans="1:18" x14ac:dyDescent="0.2">
      <c r="A611">
        <v>605</v>
      </c>
      <c r="B611" t="s">
        <v>201</v>
      </c>
      <c r="C611">
        <v>2016</v>
      </c>
      <c r="D611">
        <v>0</v>
      </c>
      <c r="E611">
        <v>0</v>
      </c>
      <c r="F611">
        <v>89862.399999999994</v>
      </c>
      <c r="G611" s="24">
        <v>1406730</v>
      </c>
      <c r="H611">
        <v>135086</v>
      </c>
      <c r="I611">
        <v>169971</v>
      </c>
      <c r="J611">
        <v>179745</v>
      </c>
      <c r="K611">
        <v>238675</v>
      </c>
      <c r="L611">
        <v>34426.400000000001</v>
      </c>
      <c r="M611">
        <v>15943.2</v>
      </c>
      <c r="N611">
        <v>7598.44</v>
      </c>
      <c r="O611">
        <v>0</v>
      </c>
      <c r="P611">
        <v>712.84500000000003</v>
      </c>
      <c r="Q611">
        <v>565.58000000000004</v>
      </c>
      <c r="R611">
        <v>0</v>
      </c>
    </row>
    <row r="612" spans="1:18" x14ac:dyDescent="0.2">
      <c r="A612">
        <v>606</v>
      </c>
      <c r="B612" t="s">
        <v>201</v>
      </c>
      <c r="C612">
        <v>2016</v>
      </c>
      <c r="D612">
        <v>0</v>
      </c>
      <c r="E612">
        <v>0</v>
      </c>
      <c r="F612">
        <v>78146.3</v>
      </c>
      <c r="G612" s="24">
        <v>1405040</v>
      </c>
      <c r="H612">
        <v>166334</v>
      </c>
      <c r="I612">
        <v>161387</v>
      </c>
      <c r="J612">
        <v>190940</v>
      </c>
      <c r="K612">
        <v>218977</v>
      </c>
      <c r="L612">
        <v>29007.4</v>
      </c>
      <c r="M612">
        <v>10083.5</v>
      </c>
      <c r="N612">
        <v>11836</v>
      </c>
      <c r="O612">
        <v>599.57000000000005</v>
      </c>
      <c r="P612">
        <v>3131.74</v>
      </c>
      <c r="Q612">
        <v>990.78099999999995</v>
      </c>
      <c r="R612">
        <v>649.59799999999996</v>
      </c>
    </row>
    <row r="613" spans="1:18" x14ac:dyDescent="0.2">
      <c r="A613">
        <v>607</v>
      </c>
      <c r="B613" t="s">
        <v>201</v>
      </c>
      <c r="C613">
        <v>2016</v>
      </c>
      <c r="D613">
        <v>0</v>
      </c>
      <c r="E613">
        <v>1666.51</v>
      </c>
      <c r="F613">
        <v>78408.100000000006</v>
      </c>
      <c r="G613" s="24">
        <v>1412210</v>
      </c>
      <c r="H613">
        <v>182458</v>
      </c>
      <c r="I613">
        <v>144330</v>
      </c>
      <c r="J613">
        <v>180261</v>
      </c>
      <c r="K613">
        <v>214462</v>
      </c>
      <c r="L613">
        <v>38803.599999999999</v>
      </c>
      <c r="M613">
        <v>7084.48</v>
      </c>
      <c r="N613">
        <v>11330.3</v>
      </c>
      <c r="O613">
        <v>0</v>
      </c>
      <c r="P613">
        <v>1958.02</v>
      </c>
      <c r="Q613">
        <v>255.03</v>
      </c>
      <c r="R613">
        <v>1670.76</v>
      </c>
    </row>
    <row r="614" spans="1:18" x14ac:dyDescent="0.2">
      <c r="A614">
        <v>608</v>
      </c>
      <c r="B614" t="s">
        <v>201</v>
      </c>
      <c r="C614">
        <v>2016</v>
      </c>
      <c r="D614">
        <v>0</v>
      </c>
      <c r="E614">
        <v>0</v>
      </c>
      <c r="F614">
        <v>102509</v>
      </c>
      <c r="G614" s="24">
        <v>1376770</v>
      </c>
      <c r="H614">
        <v>156482</v>
      </c>
      <c r="I614">
        <v>183202</v>
      </c>
      <c r="J614">
        <v>172873</v>
      </c>
      <c r="K614">
        <v>221563</v>
      </c>
      <c r="L614">
        <v>35059.1</v>
      </c>
      <c r="M614">
        <v>9883.6200000000008</v>
      </c>
      <c r="N614">
        <v>7479.94</v>
      </c>
      <c r="O614">
        <v>398.98099999999999</v>
      </c>
      <c r="P614">
        <v>1743.61</v>
      </c>
      <c r="Q614">
        <v>979.69899999999996</v>
      </c>
      <c r="R614">
        <v>0</v>
      </c>
    </row>
    <row r="615" spans="1:18" x14ac:dyDescent="0.2">
      <c r="A615">
        <v>609</v>
      </c>
      <c r="B615" t="s">
        <v>201</v>
      </c>
      <c r="C615">
        <v>2016</v>
      </c>
      <c r="D615">
        <v>0</v>
      </c>
      <c r="E615">
        <v>406.77499999999998</v>
      </c>
      <c r="F615">
        <v>87812.5</v>
      </c>
      <c r="G615" s="24">
        <v>1397120</v>
      </c>
      <c r="H615">
        <v>143780</v>
      </c>
      <c r="I615">
        <v>188141</v>
      </c>
      <c r="J615">
        <v>168388</v>
      </c>
      <c r="K615">
        <v>222623</v>
      </c>
      <c r="L615">
        <v>37537.4</v>
      </c>
      <c r="M615">
        <v>5622.56</v>
      </c>
      <c r="N615">
        <v>8271.09</v>
      </c>
      <c r="O615">
        <v>1961.41</v>
      </c>
      <c r="P615">
        <v>2696.95</v>
      </c>
      <c r="Q615">
        <v>709.96100000000001</v>
      </c>
      <c r="R615">
        <v>0</v>
      </c>
    </row>
    <row r="616" spans="1:18" x14ac:dyDescent="0.2">
      <c r="A616">
        <v>610</v>
      </c>
      <c r="B616" t="s">
        <v>201</v>
      </c>
      <c r="C616">
        <v>2016</v>
      </c>
      <c r="D616">
        <v>0</v>
      </c>
      <c r="E616">
        <v>1602</v>
      </c>
      <c r="F616">
        <v>103779</v>
      </c>
      <c r="G616" s="24">
        <v>1375950</v>
      </c>
      <c r="H616">
        <v>168806</v>
      </c>
      <c r="I616">
        <v>171661</v>
      </c>
      <c r="J616">
        <v>177313</v>
      </c>
      <c r="K616">
        <v>212802</v>
      </c>
      <c r="L616">
        <v>43130.9</v>
      </c>
      <c r="M616">
        <v>6462.04</v>
      </c>
      <c r="N616">
        <v>5616.86</v>
      </c>
      <c r="O616">
        <v>0</v>
      </c>
      <c r="P616">
        <v>1753.25</v>
      </c>
      <c r="Q616">
        <v>1295.04</v>
      </c>
      <c r="R616">
        <v>3678.23</v>
      </c>
    </row>
    <row r="617" spans="1:18" x14ac:dyDescent="0.2">
      <c r="A617">
        <v>611</v>
      </c>
      <c r="B617" t="s">
        <v>201</v>
      </c>
      <c r="C617">
        <v>2016</v>
      </c>
      <c r="D617">
        <v>0</v>
      </c>
      <c r="E617">
        <v>1183.75</v>
      </c>
      <c r="F617">
        <v>79586.5</v>
      </c>
      <c r="G617" s="24">
        <v>1388220</v>
      </c>
      <c r="H617">
        <v>143023</v>
      </c>
      <c r="I617">
        <v>196213</v>
      </c>
      <c r="J617">
        <v>185228</v>
      </c>
      <c r="K617">
        <v>228498</v>
      </c>
      <c r="L617">
        <v>24813.200000000001</v>
      </c>
      <c r="M617">
        <v>16491.400000000001</v>
      </c>
      <c r="N617">
        <v>8995.26</v>
      </c>
      <c r="O617">
        <v>0</v>
      </c>
      <c r="P617">
        <v>937.41099999999994</v>
      </c>
      <c r="Q617">
        <v>330.39800000000002</v>
      </c>
      <c r="R617">
        <v>0</v>
      </c>
    </row>
    <row r="618" spans="1:18" x14ac:dyDescent="0.2">
      <c r="A618">
        <v>612</v>
      </c>
      <c r="B618" t="s">
        <v>201</v>
      </c>
      <c r="C618">
        <v>2016</v>
      </c>
      <c r="D618">
        <v>0</v>
      </c>
      <c r="E618">
        <v>2139.62</v>
      </c>
      <c r="F618">
        <v>85009.7</v>
      </c>
      <c r="G618" s="24">
        <v>1365380</v>
      </c>
      <c r="H618">
        <v>178958</v>
      </c>
      <c r="I618">
        <v>185528</v>
      </c>
      <c r="J618">
        <v>168321</v>
      </c>
      <c r="K618">
        <v>228986</v>
      </c>
      <c r="L618">
        <v>33379.9</v>
      </c>
      <c r="M618">
        <v>12820.2</v>
      </c>
      <c r="N618">
        <v>4962.47</v>
      </c>
      <c r="O618">
        <v>0</v>
      </c>
      <c r="P618">
        <v>1972.74</v>
      </c>
      <c r="Q618">
        <v>917.702</v>
      </c>
      <c r="R618">
        <v>1685.62</v>
      </c>
    </row>
    <row r="619" spans="1:18" x14ac:dyDescent="0.2">
      <c r="A619">
        <v>613</v>
      </c>
      <c r="B619" t="s">
        <v>201</v>
      </c>
      <c r="C619">
        <v>2016</v>
      </c>
      <c r="D619">
        <v>0</v>
      </c>
      <c r="E619">
        <v>0</v>
      </c>
      <c r="F619">
        <v>102565</v>
      </c>
      <c r="G619" s="24">
        <v>1362320</v>
      </c>
      <c r="H619">
        <v>148126</v>
      </c>
      <c r="I619">
        <v>180300</v>
      </c>
      <c r="J619">
        <v>189136</v>
      </c>
      <c r="K619">
        <v>211416</v>
      </c>
      <c r="L619">
        <v>45214.3</v>
      </c>
      <c r="M619">
        <v>17863.7</v>
      </c>
      <c r="N619">
        <v>8932.48</v>
      </c>
      <c r="O619">
        <v>0</v>
      </c>
      <c r="P619">
        <v>1809.43</v>
      </c>
      <c r="Q619">
        <v>855.62699999999995</v>
      </c>
      <c r="R619">
        <v>905.26199999999994</v>
      </c>
    </row>
    <row r="620" spans="1:18" x14ac:dyDescent="0.2">
      <c r="A620">
        <v>614</v>
      </c>
      <c r="B620" t="s">
        <v>201</v>
      </c>
      <c r="C620">
        <v>2016</v>
      </c>
      <c r="D620">
        <v>0</v>
      </c>
      <c r="E620">
        <v>2065.1799999999998</v>
      </c>
      <c r="F620">
        <v>99972.800000000003</v>
      </c>
      <c r="G620" s="24">
        <v>1352990</v>
      </c>
      <c r="H620">
        <v>186441</v>
      </c>
      <c r="I620">
        <v>179255</v>
      </c>
      <c r="J620">
        <v>164522</v>
      </c>
      <c r="K620">
        <v>231475</v>
      </c>
      <c r="L620">
        <v>27612.5</v>
      </c>
      <c r="M620">
        <v>18738.900000000001</v>
      </c>
      <c r="N620">
        <v>8404.01</v>
      </c>
      <c r="O620">
        <v>0</v>
      </c>
      <c r="P620">
        <v>1617.12</v>
      </c>
      <c r="Q620">
        <v>850.35799999999995</v>
      </c>
      <c r="R620">
        <v>794.56600000000003</v>
      </c>
    </row>
    <row r="621" spans="1:18" x14ac:dyDescent="0.2">
      <c r="A621">
        <v>615</v>
      </c>
      <c r="B621" t="s">
        <v>201</v>
      </c>
      <c r="C621">
        <v>2016</v>
      </c>
      <c r="D621">
        <v>0</v>
      </c>
      <c r="E621">
        <v>1228</v>
      </c>
      <c r="F621">
        <v>108573</v>
      </c>
      <c r="G621" s="24">
        <v>1389170</v>
      </c>
      <c r="H621">
        <v>146070</v>
      </c>
      <c r="I621">
        <v>177005</v>
      </c>
      <c r="J621">
        <v>164344</v>
      </c>
      <c r="K621">
        <v>229692</v>
      </c>
      <c r="L621">
        <v>27050.400000000001</v>
      </c>
      <c r="M621">
        <v>17759.2</v>
      </c>
      <c r="N621">
        <v>6721.88</v>
      </c>
      <c r="O621">
        <v>0</v>
      </c>
      <c r="P621">
        <v>2531.87</v>
      </c>
      <c r="Q621">
        <v>1514.08</v>
      </c>
      <c r="R621">
        <v>4031.1</v>
      </c>
    </row>
    <row r="622" spans="1:18" x14ac:dyDescent="0.2">
      <c r="A622">
        <v>616</v>
      </c>
      <c r="B622" t="s">
        <v>201</v>
      </c>
      <c r="C622">
        <v>2016</v>
      </c>
      <c r="D622">
        <v>0</v>
      </c>
      <c r="E622">
        <v>1363.77</v>
      </c>
      <c r="F622">
        <v>84854.3</v>
      </c>
      <c r="G622" s="24">
        <v>1388220</v>
      </c>
      <c r="H622">
        <v>156269</v>
      </c>
      <c r="I622">
        <v>198694</v>
      </c>
      <c r="J622">
        <v>172392</v>
      </c>
      <c r="K622">
        <v>223257</v>
      </c>
      <c r="L622">
        <v>28750.1</v>
      </c>
      <c r="M622">
        <v>13126</v>
      </c>
      <c r="N622">
        <v>7112.52</v>
      </c>
      <c r="O622">
        <v>0</v>
      </c>
      <c r="P622">
        <v>2708.37</v>
      </c>
      <c r="Q622">
        <v>272.52</v>
      </c>
      <c r="R622">
        <v>1999.9</v>
      </c>
    </row>
    <row r="623" spans="1:18" x14ac:dyDescent="0.2">
      <c r="A623">
        <v>617</v>
      </c>
      <c r="B623" t="s">
        <v>201</v>
      </c>
      <c r="C623">
        <v>2016</v>
      </c>
      <c r="D623">
        <v>0</v>
      </c>
      <c r="E623">
        <v>499.38799999999998</v>
      </c>
      <c r="F623">
        <v>74042.600000000006</v>
      </c>
      <c r="G623" s="24">
        <v>1421400</v>
      </c>
      <c r="H623">
        <v>155488</v>
      </c>
      <c r="I623">
        <v>187536</v>
      </c>
      <c r="J623">
        <v>158765</v>
      </c>
      <c r="K623">
        <v>212733</v>
      </c>
      <c r="L623">
        <v>36841</v>
      </c>
      <c r="M623">
        <v>14960.6</v>
      </c>
      <c r="N623">
        <v>12740.2</v>
      </c>
      <c r="O623">
        <v>0</v>
      </c>
      <c r="P623">
        <v>1927.06</v>
      </c>
      <c r="Q623">
        <v>907.29499999999996</v>
      </c>
      <c r="R623">
        <v>0</v>
      </c>
    </row>
    <row r="624" spans="1:18" x14ac:dyDescent="0.2">
      <c r="A624">
        <v>618</v>
      </c>
      <c r="B624" t="s">
        <v>201</v>
      </c>
      <c r="C624">
        <v>2016</v>
      </c>
      <c r="D624">
        <v>0</v>
      </c>
      <c r="E624">
        <v>367.78500000000003</v>
      </c>
      <c r="F624">
        <v>102879</v>
      </c>
      <c r="G624" s="24">
        <v>1393600</v>
      </c>
      <c r="H624">
        <v>148595</v>
      </c>
      <c r="I624">
        <v>189879</v>
      </c>
      <c r="J624">
        <v>168942</v>
      </c>
      <c r="K624">
        <v>215580</v>
      </c>
      <c r="L624">
        <v>30282.2</v>
      </c>
      <c r="M624">
        <v>14851.8</v>
      </c>
      <c r="N624">
        <v>7517.86</v>
      </c>
      <c r="O624">
        <v>0</v>
      </c>
      <c r="P624">
        <v>1201.82</v>
      </c>
      <c r="Q624">
        <v>84.733099999999993</v>
      </c>
      <c r="R624">
        <v>0</v>
      </c>
    </row>
    <row r="625" spans="1:18" x14ac:dyDescent="0.2">
      <c r="A625">
        <v>619</v>
      </c>
      <c r="B625" t="s">
        <v>201</v>
      </c>
      <c r="C625">
        <v>2016</v>
      </c>
      <c r="D625">
        <v>0</v>
      </c>
      <c r="E625">
        <v>1789.04</v>
      </c>
      <c r="F625">
        <v>99012.9</v>
      </c>
      <c r="G625" s="24">
        <v>1404770</v>
      </c>
      <c r="H625">
        <v>137808</v>
      </c>
      <c r="I625">
        <v>178423</v>
      </c>
      <c r="J625">
        <v>160238</v>
      </c>
      <c r="K625">
        <v>231009</v>
      </c>
      <c r="L625">
        <v>39009.5</v>
      </c>
      <c r="M625">
        <v>10142.4</v>
      </c>
      <c r="N625">
        <v>10053.5</v>
      </c>
      <c r="O625">
        <v>536.06899999999996</v>
      </c>
      <c r="P625">
        <v>0</v>
      </c>
      <c r="Q625">
        <v>403.32499999999999</v>
      </c>
      <c r="R625">
        <v>536.06899999999996</v>
      </c>
    </row>
    <row r="626" spans="1:18" x14ac:dyDescent="0.2">
      <c r="A626">
        <v>620</v>
      </c>
      <c r="B626" t="s">
        <v>201</v>
      </c>
      <c r="C626">
        <v>2016</v>
      </c>
      <c r="D626">
        <v>0</v>
      </c>
      <c r="E626">
        <v>2288.8200000000002</v>
      </c>
      <c r="F626">
        <v>96870.399999999994</v>
      </c>
      <c r="G626" s="24">
        <v>1372850</v>
      </c>
      <c r="H626">
        <v>182596</v>
      </c>
      <c r="I626">
        <v>179398</v>
      </c>
      <c r="J626">
        <v>154344</v>
      </c>
      <c r="K626">
        <v>221474</v>
      </c>
      <c r="L626">
        <v>39272.800000000003</v>
      </c>
      <c r="M626">
        <v>11957.6</v>
      </c>
      <c r="N626">
        <v>6706.54</v>
      </c>
      <c r="O626">
        <v>530.178</v>
      </c>
      <c r="P626">
        <v>2642.69</v>
      </c>
      <c r="Q626">
        <v>912.87599999999998</v>
      </c>
      <c r="R626">
        <v>1292.3599999999999</v>
      </c>
    </row>
    <row r="627" spans="1:18" x14ac:dyDescent="0.2">
      <c r="A627">
        <v>621</v>
      </c>
      <c r="B627" t="s">
        <v>201</v>
      </c>
      <c r="C627">
        <v>2016</v>
      </c>
      <c r="D627">
        <v>0</v>
      </c>
      <c r="E627">
        <v>0</v>
      </c>
      <c r="F627">
        <v>87713.600000000006</v>
      </c>
      <c r="G627" s="24">
        <v>1364790</v>
      </c>
      <c r="H627">
        <v>142519</v>
      </c>
      <c r="I627">
        <v>198543</v>
      </c>
      <c r="J627">
        <v>163978</v>
      </c>
      <c r="K627">
        <v>238412</v>
      </c>
      <c r="L627">
        <v>43218.7</v>
      </c>
      <c r="M627">
        <v>12756</v>
      </c>
      <c r="N627">
        <v>5249.65</v>
      </c>
      <c r="O627">
        <v>0</v>
      </c>
      <c r="P627">
        <v>0</v>
      </c>
      <c r="Q627">
        <v>651.68899999999996</v>
      </c>
      <c r="R627">
        <v>394.91699999999997</v>
      </c>
    </row>
    <row r="628" spans="1:18" x14ac:dyDescent="0.2">
      <c r="A628">
        <v>622</v>
      </c>
      <c r="B628" t="s">
        <v>201</v>
      </c>
      <c r="C628">
        <v>2016</v>
      </c>
      <c r="D628">
        <v>0</v>
      </c>
      <c r="E628">
        <v>1364.09</v>
      </c>
      <c r="F628">
        <v>91574.9</v>
      </c>
      <c r="G628" s="24">
        <v>1388930</v>
      </c>
      <c r="H628">
        <v>161376</v>
      </c>
      <c r="I628">
        <v>182039</v>
      </c>
      <c r="J628">
        <v>149341</v>
      </c>
      <c r="K628">
        <v>249101</v>
      </c>
      <c r="L628">
        <v>18962.400000000001</v>
      </c>
      <c r="M628">
        <v>13047.8</v>
      </c>
      <c r="N628">
        <v>7258.51</v>
      </c>
      <c r="O628">
        <v>0</v>
      </c>
      <c r="P628">
        <v>2850.72</v>
      </c>
      <c r="Q628">
        <v>988.06500000000005</v>
      </c>
      <c r="R628">
        <v>2197.38</v>
      </c>
    </row>
    <row r="629" spans="1:18" x14ac:dyDescent="0.2">
      <c r="A629">
        <v>623</v>
      </c>
      <c r="B629" t="s">
        <v>201</v>
      </c>
      <c r="C629">
        <v>2016</v>
      </c>
      <c r="D629">
        <v>0</v>
      </c>
      <c r="E629">
        <v>0</v>
      </c>
      <c r="F629">
        <v>84662.3</v>
      </c>
      <c r="G629" s="24">
        <v>1358530</v>
      </c>
      <c r="H629">
        <v>182885</v>
      </c>
      <c r="I629">
        <v>215056</v>
      </c>
      <c r="J629">
        <v>157195</v>
      </c>
      <c r="K629">
        <v>211101</v>
      </c>
      <c r="L629">
        <v>32215.5</v>
      </c>
      <c r="M629">
        <v>13335.4</v>
      </c>
      <c r="N629">
        <v>11923.4</v>
      </c>
      <c r="O629">
        <v>0</v>
      </c>
      <c r="P629">
        <v>2695.96</v>
      </c>
      <c r="Q629">
        <v>518.59</v>
      </c>
      <c r="R629">
        <v>1640.17</v>
      </c>
    </row>
    <row r="630" spans="1:18" x14ac:dyDescent="0.2">
      <c r="A630">
        <v>624</v>
      </c>
      <c r="B630" t="s">
        <v>201</v>
      </c>
      <c r="C630">
        <v>2016</v>
      </c>
      <c r="D630">
        <v>0</v>
      </c>
      <c r="E630">
        <v>0</v>
      </c>
      <c r="F630">
        <v>109664</v>
      </c>
      <c r="G630" s="24">
        <v>1348840</v>
      </c>
      <c r="H630">
        <v>152024</v>
      </c>
      <c r="I630">
        <v>194130</v>
      </c>
      <c r="J630">
        <v>193853</v>
      </c>
      <c r="K630">
        <v>225930</v>
      </c>
      <c r="L630">
        <v>32249.200000000001</v>
      </c>
      <c r="M630">
        <v>12196.1</v>
      </c>
      <c r="N630">
        <v>3304.43</v>
      </c>
      <c r="O630">
        <v>764.327</v>
      </c>
      <c r="P630">
        <v>0</v>
      </c>
      <c r="Q630">
        <v>1304.3499999999999</v>
      </c>
      <c r="R630">
        <v>1151.7</v>
      </c>
    </row>
    <row r="631" spans="1:18" x14ac:dyDescent="0.2">
      <c r="A631">
        <v>625</v>
      </c>
      <c r="B631" t="s">
        <v>201</v>
      </c>
      <c r="C631">
        <v>2016</v>
      </c>
      <c r="D631">
        <v>0</v>
      </c>
      <c r="E631">
        <v>0</v>
      </c>
      <c r="F631">
        <v>117181</v>
      </c>
      <c r="G631" s="24">
        <v>1372840</v>
      </c>
      <c r="H631">
        <v>169179</v>
      </c>
      <c r="I631">
        <v>173206</v>
      </c>
      <c r="J631">
        <v>165261</v>
      </c>
      <c r="K631">
        <v>225242</v>
      </c>
      <c r="L631">
        <v>28416.7</v>
      </c>
      <c r="M631">
        <v>13554.4</v>
      </c>
      <c r="N631">
        <v>4178.8100000000004</v>
      </c>
      <c r="O631">
        <v>1882.89</v>
      </c>
      <c r="P631">
        <v>0</v>
      </c>
      <c r="Q631">
        <v>708.98199999999997</v>
      </c>
      <c r="R631">
        <v>885.21400000000006</v>
      </c>
    </row>
    <row r="632" spans="1:18" x14ac:dyDescent="0.2">
      <c r="A632">
        <v>626</v>
      </c>
      <c r="B632" t="s">
        <v>201</v>
      </c>
      <c r="C632">
        <v>2016</v>
      </c>
      <c r="D632">
        <v>0</v>
      </c>
      <c r="E632">
        <v>689.22199999999998</v>
      </c>
      <c r="F632">
        <v>87805.4</v>
      </c>
      <c r="G632" s="24">
        <v>1391830</v>
      </c>
      <c r="H632">
        <v>146950</v>
      </c>
      <c r="I632">
        <v>186887</v>
      </c>
      <c r="J632">
        <v>181859</v>
      </c>
      <c r="K632">
        <v>216720</v>
      </c>
      <c r="L632">
        <v>32540.7</v>
      </c>
      <c r="M632">
        <v>12685.8</v>
      </c>
      <c r="N632">
        <v>6378.06</v>
      </c>
      <c r="O632">
        <v>1195.95</v>
      </c>
      <c r="P632">
        <v>1840.05</v>
      </c>
      <c r="Q632">
        <v>136.762</v>
      </c>
      <c r="R632">
        <v>597.97699999999998</v>
      </c>
    </row>
    <row r="633" spans="1:18" x14ac:dyDescent="0.2">
      <c r="A633">
        <v>627</v>
      </c>
      <c r="B633" t="s">
        <v>201</v>
      </c>
      <c r="C633">
        <v>2016</v>
      </c>
      <c r="D633">
        <v>0</v>
      </c>
      <c r="E633">
        <v>0</v>
      </c>
      <c r="F633">
        <v>101162</v>
      </c>
      <c r="G633" s="24">
        <v>1366160</v>
      </c>
      <c r="H633">
        <v>155962</v>
      </c>
      <c r="I633">
        <v>162877</v>
      </c>
      <c r="J633">
        <v>195900</v>
      </c>
      <c r="K633">
        <v>240447</v>
      </c>
      <c r="L633">
        <v>28977.3</v>
      </c>
      <c r="M633">
        <v>7224.99</v>
      </c>
      <c r="N633">
        <v>9239.2199999999993</v>
      </c>
      <c r="O633">
        <v>0</v>
      </c>
      <c r="P633">
        <v>2044.34</v>
      </c>
      <c r="Q633">
        <v>985.47400000000005</v>
      </c>
      <c r="R633">
        <v>434.98500000000001</v>
      </c>
    </row>
    <row r="634" spans="1:18" x14ac:dyDescent="0.2">
      <c r="A634">
        <v>628</v>
      </c>
      <c r="B634" t="s">
        <v>201</v>
      </c>
      <c r="C634">
        <v>2016</v>
      </c>
      <c r="D634">
        <v>0</v>
      </c>
      <c r="E634">
        <v>0</v>
      </c>
      <c r="F634">
        <v>82352.800000000003</v>
      </c>
      <c r="G634" s="24">
        <v>1391790</v>
      </c>
      <c r="H634">
        <v>180933</v>
      </c>
      <c r="I634">
        <v>164877</v>
      </c>
      <c r="J634">
        <v>169836</v>
      </c>
      <c r="K634">
        <v>215475</v>
      </c>
      <c r="L634">
        <v>31223.9</v>
      </c>
      <c r="M634">
        <v>8733.19</v>
      </c>
      <c r="N634">
        <v>10890.7</v>
      </c>
      <c r="O634">
        <v>0</v>
      </c>
      <c r="P634">
        <v>2780.81</v>
      </c>
      <c r="Q634">
        <v>781.553</v>
      </c>
      <c r="R634">
        <v>1409.12</v>
      </c>
    </row>
    <row r="635" spans="1:18" x14ac:dyDescent="0.2">
      <c r="A635">
        <v>629</v>
      </c>
      <c r="B635" t="s">
        <v>201</v>
      </c>
      <c r="C635">
        <v>2016</v>
      </c>
      <c r="D635">
        <v>0</v>
      </c>
      <c r="E635">
        <v>1019.24</v>
      </c>
      <c r="F635">
        <v>86697.4</v>
      </c>
      <c r="G635" s="24">
        <v>1386560</v>
      </c>
      <c r="H635">
        <v>156634</v>
      </c>
      <c r="I635">
        <v>176255</v>
      </c>
      <c r="J635">
        <v>184308</v>
      </c>
      <c r="K635">
        <v>227572</v>
      </c>
      <c r="L635">
        <v>26168.1</v>
      </c>
      <c r="M635">
        <v>9931.19</v>
      </c>
      <c r="N635">
        <v>8938.93</v>
      </c>
      <c r="O635">
        <v>1589.58</v>
      </c>
      <c r="P635">
        <v>0</v>
      </c>
      <c r="Q635">
        <v>1312.32</v>
      </c>
      <c r="R635">
        <v>825.85699999999997</v>
      </c>
    </row>
    <row r="636" spans="1:18" x14ac:dyDescent="0.2">
      <c r="A636">
        <v>630</v>
      </c>
      <c r="B636" t="s">
        <v>201</v>
      </c>
      <c r="C636">
        <v>2016</v>
      </c>
      <c r="D636">
        <v>0</v>
      </c>
      <c r="E636">
        <v>1377.93</v>
      </c>
      <c r="F636">
        <v>95875.5</v>
      </c>
      <c r="G636" s="24">
        <v>1375890</v>
      </c>
      <c r="H636">
        <v>148740</v>
      </c>
      <c r="I636">
        <v>163640</v>
      </c>
      <c r="J636">
        <v>199553</v>
      </c>
      <c r="K636">
        <v>235827</v>
      </c>
      <c r="L636">
        <v>29578.9</v>
      </c>
      <c r="M636">
        <v>17315.3</v>
      </c>
      <c r="N636">
        <v>5162.26</v>
      </c>
      <c r="O636">
        <v>884.99900000000002</v>
      </c>
      <c r="P636">
        <v>957.03</v>
      </c>
      <c r="Q636">
        <v>871.10799999999995</v>
      </c>
      <c r="R636">
        <v>2889.88</v>
      </c>
    </row>
    <row r="637" spans="1:18" x14ac:dyDescent="0.2">
      <c r="A637">
        <v>631</v>
      </c>
      <c r="B637" t="s">
        <v>201</v>
      </c>
      <c r="C637">
        <v>2016</v>
      </c>
      <c r="D637">
        <v>0</v>
      </c>
      <c r="E637">
        <v>1026.8499999999999</v>
      </c>
      <c r="F637">
        <v>93758.1</v>
      </c>
      <c r="G637" s="24">
        <v>1377370</v>
      </c>
      <c r="H637">
        <v>165721</v>
      </c>
      <c r="I637">
        <v>207263</v>
      </c>
      <c r="J637">
        <v>157770</v>
      </c>
      <c r="K637">
        <v>202217</v>
      </c>
      <c r="L637">
        <v>41543.699999999997</v>
      </c>
      <c r="M637">
        <v>14059.1</v>
      </c>
      <c r="N637">
        <v>8851.2199999999993</v>
      </c>
      <c r="O637">
        <v>0</v>
      </c>
      <c r="P637">
        <v>2785.39</v>
      </c>
      <c r="Q637">
        <v>969.69299999999998</v>
      </c>
      <c r="R637">
        <v>0</v>
      </c>
    </row>
    <row r="638" spans="1:18" x14ac:dyDescent="0.2">
      <c r="A638">
        <v>632</v>
      </c>
      <c r="B638" t="s">
        <v>201</v>
      </c>
      <c r="C638">
        <v>2016</v>
      </c>
      <c r="D638">
        <v>0</v>
      </c>
      <c r="E638">
        <v>1492.86</v>
      </c>
      <c r="F638">
        <v>100730</v>
      </c>
      <c r="G638" s="24">
        <v>1367470</v>
      </c>
      <c r="H638">
        <v>151463</v>
      </c>
      <c r="I638">
        <v>170201</v>
      </c>
      <c r="J638">
        <v>187488</v>
      </c>
      <c r="K638">
        <v>240569</v>
      </c>
      <c r="L638">
        <v>28641.9</v>
      </c>
      <c r="M638">
        <v>12566.9</v>
      </c>
      <c r="N638">
        <v>8575.1</v>
      </c>
      <c r="O638">
        <v>0</v>
      </c>
      <c r="P638">
        <v>2833.04</v>
      </c>
      <c r="Q638">
        <v>382.59</v>
      </c>
      <c r="R638">
        <v>814.99800000000005</v>
      </c>
    </row>
    <row r="639" spans="1:18" x14ac:dyDescent="0.2">
      <c r="A639">
        <v>633</v>
      </c>
      <c r="B639" t="s">
        <v>201</v>
      </c>
      <c r="C639">
        <v>2016</v>
      </c>
      <c r="D639">
        <v>0</v>
      </c>
      <c r="E639">
        <v>248.28399999999999</v>
      </c>
      <c r="F639">
        <v>89197.7</v>
      </c>
      <c r="G639" s="24">
        <v>1400750</v>
      </c>
      <c r="H639">
        <v>162442</v>
      </c>
      <c r="I639">
        <v>169831</v>
      </c>
      <c r="J639">
        <v>169754</v>
      </c>
      <c r="K639">
        <v>218813</v>
      </c>
      <c r="L639">
        <v>33348.9</v>
      </c>
      <c r="M639">
        <v>29345.200000000001</v>
      </c>
      <c r="N639">
        <v>7477.8</v>
      </c>
      <c r="O639">
        <v>0</v>
      </c>
      <c r="P639">
        <v>2663.37</v>
      </c>
      <c r="Q639">
        <v>0</v>
      </c>
      <c r="R639">
        <v>1257.1300000000001</v>
      </c>
    </row>
    <row r="640" spans="1:18" x14ac:dyDescent="0.2">
      <c r="A640">
        <v>634</v>
      </c>
      <c r="B640" t="s">
        <v>201</v>
      </c>
      <c r="C640">
        <v>2016</v>
      </c>
      <c r="D640">
        <v>0</v>
      </c>
      <c r="E640">
        <v>0</v>
      </c>
      <c r="F640">
        <v>83050</v>
      </c>
      <c r="G640" s="24">
        <v>1427990</v>
      </c>
      <c r="H640">
        <v>141584</v>
      </c>
      <c r="I640">
        <v>182517</v>
      </c>
      <c r="J640">
        <v>151203</v>
      </c>
      <c r="K640">
        <v>222652</v>
      </c>
      <c r="L640">
        <v>39957.199999999997</v>
      </c>
      <c r="M640">
        <v>12623.8</v>
      </c>
      <c r="N640">
        <v>7001.43</v>
      </c>
      <c r="O640">
        <v>0</v>
      </c>
      <c r="P640">
        <v>0</v>
      </c>
      <c r="Q640">
        <v>822.45299999999997</v>
      </c>
      <c r="R640">
        <v>1719.19</v>
      </c>
    </row>
    <row r="641" spans="1:18" x14ac:dyDescent="0.2">
      <c r="A641">
        <v>635</v>
      </c>
      <c r="B641" t="s">
        <v>201</v>
      </c>
      <c r="C641">
        <v>2016</v>
      </c>
      <c r="D641">
        <v>0</v>
      </c>
      <c r="E641">
        <v>2098.1799999999998</v>
      </c>
      <c r="F641">
        <v>108393</v>
      </c>
      <c r="G641" s="24">
        <v>1396040</v>
      </c>
      <c r="H641">
        <v>152945</v>
      </c>
      <c r="I641">
        <v>170716</v>
      </c>
      <c r="J641">
        <v>158771</v>
      </c>
      <c r="K641">
        <v>233157</v>
      </c>
      <c r="L641">
        <v>35420.699999999997</v>
      </c>
      <c r="M641">
        <v>9520.02</v>
      </c>
      <c r="N641">
        <v>8626.7900000000009</v>
      </c>
      <c r="O641">
        <v>474.78500000000003</v>
      </c>
      <c r="P641">
        <v>736.65899999999999</v>
      </c>
      <c r="Q641">
        <v>794.21400000000006</v>
      </c>
      <c r="R641">
        <v>712.178</v>
      </c>
    </row>
    <row r="642" spans="1:18" x14ac:dyDescent="0.2">
      <c r="A642">
        <v>636</v>
      </c>
      <c r="B642" t="s">
        <v>201</v>
      </c>
      <c r="C642">
        <v>2016</v>
      </c>
      <c r="D642">
        <v>0</v>
      </c>
      <c r="E642">
        <v>1008.68</v>
      </c>
      <c r="F642">
        <v>90745.1</v>
      </c>
      <c r="G642" s="24">
        <v>1401850</v>
      </c>
      <c r="H642">
        <v>171675</v>
      </c>
      <c r="I642">
        <v>169885</v>
      </c>
      <c r="J642">
        <v>179452</v>
      </c>
      <c r="K642">
        <v>227229</v>
      </c>
      <c r="L642">
        <v>17995.8</v>
      </c>
      <c r="M642">
        <v>9050.99</v>
      </c>
      <c r="N642">
        <v>10072</v>
      </c>
      <c r="O642">
        <v>0</v>
      </c>
      <c r="P642">
        <v>782.10900000000004</v>
      </c>
      <c r="Q642">
        <v>193.494</v>
      </c>
      <c r="R642">
        <v>1441.93</v>
      </c>
    </row>
    <row r="643" spans="1:18" x14ac:dyDescent="0.2">
      <c r="A643">
        <v>637</v>
      </c>
      <c r="B643" t="s">
        <v>201</v>
      </c>
      <c r="C643">
        <v>2016</v>
      </c>
      <c r="D643">
        <v>0</v>
      </c>
      <c r="E643">
        <v>1217.5899999999999</v>
      </c>
      <c r="F643">
        <v>70176.399999999994</v>
      </c>
      <c r="G643" s="24">
        <v>1427550</v>
      </c>
      <c r="H643">
        <v>144563</v>
      </c>
      <c r="I643">
        <v>173864</v>
      </c>
      <c r="J643">
        <v>172350</v>
      </c>
      <c r="K643">
        <v>228520</v>
      </c>
      <c r="L643">
        <v>27979.3</v>
      </c>
      <c r="M643">
        <v>14794.5</v>
      </c>
      <c r="N643">
        <v>8530.94</v>
      </c>
      <c r="O643">
        <v>0</v>
      </c>
      <c r="P643">
        <v>921.63199999999995</v>
      </c>
      <c r="Q643">
        <v>137.751</v>
      </c>
      <c r="R643">
        <v>2172.33</v>
      </c>
    </row>
    <row r="644" spans="1:18" x14ac:dyDescent="0.2">
      <c r="A644">
        <v>638</v>
      </c>
      <c r="B644" t="s">
        <v>201</v>
      </c>
      <c r="C644">
        <v>2016</v>
      </c>
      <c r="D644">
        <v>0</v>
      </c>
      <c r="E644">
        <v>0</v>
      </c>
      <c r="F644">
        <v>93826.5</v>
      </c>
      <c r="G644" s="24">
        <v>1427540</v>
      </c>
      <c r="H644">
        <v>140865</v>
      </c>
      <c r="I644">
        <v>150625</v>
      </c>
      <c r="J644">
        <v>171225</v>
      </c>
      <c r="K644">
        <v>228284</v>
      </c>
      <c r="L644">
        <v>38631.4</v>
      </c>
      <c r="M644">
        <v>12081.7</v>
      </c>
      <c r="N644">
        <v>11929.1</v>
      </c>
      <c r="O644">
        <v>0</v>
      </c>
      <c r="P644">
        <v>2616.6</v>
      </c>
      <c r="Q644">
        <v>483.75900000000001</v>
      </c>
      <c r="R644">
        <v>38.185099999999998</v>
      </c>
    </row>
    <row r="645" spans="1:18" x14ac:dyDescent="0.2">
      <c r="A645">
        <v>639</v>
      </c>
      <c r="B645" t="s">
        <v>201</v>
      </c>
      <c r="C645">
        <v>2016</v>
      </c>
      <c r="D645">
        <v>0</v>
      </c>
      <c r="E645">
        <v>1598.74</v>
      </c>
      <c r="F645">
        <v>84797.8</v>
      </c>
      <c r="G645" s="24">
        <v>1396580</v>
      </c>
      <c r="H645">
        <v>159465</v>
      </c>
      <c r="I645">
        <v>194357</v>
      </c>
      <c r="J645">
        <v>158700</v>
      </c>
      <c r="K645">
        <v>223124</v>
      </c>
      <c r="L645">
        <v>34339.300000000003</v>
      </c>
      <c r="M645">
        <v>14114.7</v>
      </c>
      <c r="N645">
        <v>4917.8</v>
      </c>
      <c r="O645">
        <v>0</v>
      </c>
      <c r="P645">
        <v>3190.75</v>
      </c>
      <c r="Q645">
        <v>1413.46</v>
      </c>
      <c r="R645">
        <v>9.9534900000000004</v>
      </c>
    </row>
    <row r="646" spans="1:18" x14ac:dyDescent="0.2">
      <c r="A646">
        <v>640</v>
      </c>
      <c r="B646" t="s">
        <v>201</v>
      </c>
      <c r="C646">
        <v>2016</v>
      </c>
      <c r="D646">
        <v>0</v>
      </c>
      <c r="E646">
        <v>1112.55</v>
      </c>
      <c r="F646">
        <v>79725.8</v>
      </c>
      <c r="G646" s="24">
        <v>1421620</v>
      </c>
      <c r="H646">
        <v>158274</v>
      </c>
      <c r="I646">
        <v>166534</v>
      </c>
      <c r="J646">
        <v>173685</v>
      </c>
      <c r="K646">
        <v>196015</v>
      </c>
      <c r="L646">
        <v>52606.7</v>
      </c>
      <c r="M646">
        <v>19246.8</v>
      </c>
      <c r="N646">
        <v>7598.67</v>
      </c>
      <c r="O646">
        <v>573.66200000000003</v>
      </c>
      <c r="P646">
        <v>0</v>
      </c>
      <c r="Q646">
        <v>875.02499999999998</v>
      </c>
      <c r="R646">
        <v>182.31299999999999</v>
      </c>
    </row>
    <row r="647" spans="1:18" x14ac:dyDescent="0.2">
      <c r="A647">
        <v>641</v>
      </c>
      <c r="B647" t="s">
        <v>201</v>
      </c>
      <c r="C647">
        <v>2016</v>
      </c>
      <c r="D647">
        <v>0</v>
      </c>
      <c r="E647">
        <v>830.37400000000002</v>
      </c>
      <c r="F647">
        <v>77285.600000000006</v>
      </c>
      <c r="G647" s="24">
        <v>1403930</v>
      </c>
      <c r="H647">
        <v>146967</v>
      </c>
      <c r="I647">
        <v>209457</v>
      </c>
      <c r="J647">
        <v>169375</v>
      </c>
      <c r="K647">
        <v>209787</v>
      </c>
      <c r="L647">
        <v>32427.200000000001</v>
      </c>
      <c r="M647">
        <v>9798.18</v>
      </c>
      <c r="N647">
        <v>13293.5</v>
      </c>
      <c r="O647">
        <v>0</v>
      </c>
      <c r="P647">
        <v>0</v>
      </c>
      <c r="Q647">
        <v>840.25900000000001</v>
      </c>
      <c r="R647">
        <v>662.16499999999996</v>
      </c>
    </row>
    <row r="648" spans="1:18" x14ac:dyDescent="0.2">
      <c r="A648">
        <v>642</v>
      </c>
      <c r="B648" t="s">
        <v>201</v>
      </c>
      <c r="C648">
        <v>2016</v>
      </c>
      <c r="D648">
        <v>0</v>
      </c>
      <c r="E648">
        <v>598.327</v>
      </c>
      <c r="F648">
        <v>95177.1</v>
      </c>
      <c r="G648" s="24">
        <v>1388130</v>
      </c>
      <c r="H648">
        <v>153480</v>
      </c>
      <c r="I648">
        <v>190977</v>
      </c>
      <c r="J648">
        <v>192600</v>
      </c>
      <c r="K648">
        <v>203810</v>
      </c>
      <c r="L648">
        <v>24895.5</v>
      </c>
      <c r="M648">
        <v>11504.9</v>
      </c>
      <c r="N648">
        <v>5862.64</v>
      </c>
      <c r="O648">
        <v>0</v>
      </c>
      <c r="P648">
        <v>2525.62</v>
      </c>
      <c r="Q648">
        <v>2989.67</v>
      </c>
      <c r="R648">
        <v>1465.54</v>
      </c>
    </row>
    <row r="649" spans="1:18" x14ac:dyDescent="0.2">
      <c r="A649">
        <v>643</v>
      </c>
      <c r="B649" t="s">
        <v>201</v>
      </c>
      <c r="C649">
        <v>2016</v>
      </c>
      <c r="D649">
        <v>0</v>
      </c>
      <c r="E649">
        <v>926.51800000000003</v>
      </c>
      <c r="F649">
        <v>86101.4</v>
      </c>
      <c r="G649" s="24">
        <v>1395920</v>
      </c>
      <c r="H649">
        <v>161354</v>
      </c>
      <c r="I649">
        <v>178413</v>
      </c>
      <c r="J649">
        <v>187191</v>
      </c>
      <c r="K649">
        <v>208526</v>
      </c>
      <c r="L649">
        <v>30738</v>
      </c>
      <c r="M649">
        <v>12787.4</v>
      </c>
      <c r="N649">
        <v>7000.14</v>
      </c>
      <c r="O649">
        <v>1368.68</v>
      </c>
      <c r="P649">
        <v>850.12900000000002</v>
      </c>
      <c r="Q649">
        <v>1406.79</v>
      </c>
      <c r="R649">
        <v>792.85299999999995</v>
      </c>
    </row>
    <row r="650" spans="1:18" x14ac:dyDescent="0.2">
      <c r="A650">
        <v>644</v>
      </c>
      <c r="B650" t="s">
        <v>201</v>
      </c>
      <c r="C650">
        <v>2016</v>
      </c>
      <c r="D650">
        <v>0</v>
      </c>
      <c r="E650">
        <v>0</v>
      </c>
      <c r="F650">
        <v>84515.3</v>
      </c>
      <c r="G650" s="24">
        <v>1386550</v>
      </c>
      <c r="H650">
        <v>174301</v>
      </c>
      <c r="I650">
        <v>179153</v>
      </c>
      <c r="J650">
        <v>163102</v>
      </c>
      <c r="K650">
        <v>224948</v>
      </c>
      <c r="L650">
        <v>36488.199999999997</v>
      </c>
      <c r="M650">
        <v>13139.8</v>
      </c>
      <c r="N650">
        <v>8242.36</v>
      </c>
      <c r="O650">
        <v>1925.15</v>
      </c>
      <c r="P650">
        <v>2293.5700000000002</v>
      </c>
      <c r="Q650">
        <v>526.649</v>
      </c>
      <c r="R650">
        <v>641.71799999999996</v>
      </c>
    </row>
    <row r="651" spans="1:18" x14ac:dyDescent="0.2">
      <c r="A651">
        <v>645</v>
      </c>
      <c r="B651" t="s">
        <v>201</v>
      </c>
      <c r="C651">
        <v>2016</v>
      </c>
      <c r="D651">
        <v>0</v>
      </c>
      <c r="E651">
        <v>0</v>
      </c>
      <c r="F651">
        <v>84652.800000000003</v>
      </c>
      <c r="G651" s="24">
        <v>1389670</v>
      </c>
      <c r="H651">
        <v>160253</v>
      </c>
      <c r="I651">
        <v>186914</v>
      </c>
      <c r="J651">
        <v>166895</v>
      </c>
      <c r="K651">
        <v>213160</v>
      </c>
      <c r="L651">
        <v>37443.1</v>
      </c>
      <c r="M651">
        <v>22742.400000000001</v>
      </c>
      <c r="N651">
        <v>10732</v>
      </c>
      <c r="O651">
        <v>0</v>
      </c>
      <c r="P651">
        <v>1026.53</v>
      </c>
      <c r="Q651">
        <v>830.69500000000005</v>
      </c>
      <c r="R651">
        <v>939.97400000000005</v>
      </c>
    </row>
    <row r="652" spans="1:18" x14ac:dyDescent="0.2">
      <c r="A652">
        <v>646</v>
      </c>
      <c r="B652" t="s">
        <v>201</v>
      </c>
      <c r="C652">
        <v>2016</v>
      </c>
      <c r="D652">
        <v>0</v>
      </c>
      <c r="E652">
        <v>0</v>
      </c>
      <c r="F652">
        <v>88317.4</v>
      </c>
      <c r="G652" s="24">
        <v>1372570</v>
      </c>
      <c r="H652">
        <v>185718</v>
      </c>
      <c r="I652">
        <v>169772</v>
      </c>
      <c r="J652">
        <v>163593</v>
      </c>
      <c r="K652">
        <v>238492</v>
      </c>
      <c r="L652">
        <v>29935.599999999999</v>
      </c>
      <c r="M652">
        <v>9087.8700000000008</v>
      </c>
      <c r="N652">
        <v>11092.6</v>
      </c>
      <c r="O652">
        <v>0</v>
      </c>
      <c r="P652">
        <v>2941.09</v>
      </c>
      <c r="Q652">
        <v>1250.19</v>
      </c>
      <c r="R652">
        <v>1423.86</v>
      </c>
    </row>
    <row r="653" spans="1:18" x14ac:dyDescent="0.2">
      <c r="A653">
        <v>647</v>
      </c>
      <c r="B653" t="s">
        <v>201</v>
      </c>
      <c r="C653">
        <v>2016</v>
      </c>
      <c r="D653">
        <v>0</v>
      </c>
      <c r="E653">
        <v>0</v>
      </c>
      <c r="F653">
        <v>81636.5</v>
      </c>
      <c r="G653" s="24">
        <v>1420350</v>
      </c>
      <c r="H653">
        <v>128452</v>
      </c>
      <c r="I653">
        <v>154976</v>
      </c>
      <c r="J653">
        <v>185140</v>
      </c>
      <c r="K653">
        <v>231655</v>
      </c>
      <c r="L653">
        <v>53764.7</v>
      </c>
      <c r="M653">
        <v>10023.799999999999</v>
      </c>
      <c r="N653">
        <v>7523.31</v>
      </c>
      <c r="O653">
        <v>0</v>
      </c>
      <c r="P653">
        <v>1714.34</v>
      </c>
      <c r="Q653">
        <v>106.70699999999999</v>
      </c>
      <c r="R653">
        <v>1688.85</v>
      </c>
    </row>
    <row r="654" spans="1:18" x14ac:dyDescent="0.2">
      <c r="A654">
        <v>648</v>
      </c>
      <c r="B654" t="s">
        <v>201</v>
      </c>
      <c r="C654">
        <v>2016</v>
      </c>
      <c r="D654">
        <v>0</v>
      </c>
      <c r="E654">
        <v>0</v>
      </c>
      <c r="F654">
        <v>103284</v>
      </c>
      <c r="G654" s="24">
        <v>1379070</v>
      </c>
      <c r="H654">
        <v>143446</v>
      </c>
      <c r="I654">
        <v>177787</v>
      </c>
      <c r="J654">
        <v>193134</v>
      </c>
      <c r="K654">
        <v>215353</v>
      </c>
      <c r="L654">
        <v>37180.1</v>
      </c>
      <c r="M654">
        <v>13434.8</v>
      </c>
      <c r="N654">
        <v>10467.1</v>
      </c>
      <c r="O654">
        <v>1415.87</v>
      </c>
      <c r="P654">
        <v>1038.57</v>
      </c>
      <c r="Q654">
        <v>1104.05</v>
      </c>
      <c r="R654">
        <v>411.66399999999999</v>
      </c>
    </row>
    <row r="655" spans="1:18" x14ac:dyDescent="0.2">
      <c r="A655">
        <v>649</v>
      </c>
      <c r="B655" t="s">
        <v>201</v>
      </c>
      <c r="C655">
        <v>2016</v>
      </c>
      <c r="D655">
        <v>0</v>
      </c>
      <c r="E655">
        <v>0</v>
      </c>
      <c r="F655">
        <v>118399</v>
      </c>
      <c r="G655" s="24">
        <v>1354070</v>
      </c>
      <c r="H655">
        <v>185810</v>
      </c>
      <c r="I655">
        <v>184627</v>
      </c>
      <c r="J655">
        <v>176951</v>
      </c>
      <c r="K655">
        <v>205504</v>
      </c>
      <c r="L655">
        <v>34931.4</v>
      </c>
      <c r="M655">
        <v>8962.44</v>
      </c>
      <c r="N655">
        <v>5403.47</v>
      </c>
      <c r="O655">
        <v>0</v>
      </c>
      <c r="P655">
        <v>857.04600000000005</v>
      </c>
      <c r="Q655">
        <v>318.65699999999998</v>
      </c>
      <c r="R655">
        <v>942.55600000000004</v>
      </c>
    </row>
    <row r="656" spans="1:18" x14ac:dyDescent="0.2">
      <c r="A656">
        <v>650</v>
      </c>
      <c r="B656" t="s">
        <v>201</v>
      </c>
      <c r="C656">
        <v>2016</v>
      </c>
      <c r="D656">
        <v>0</v>
      </c>
      <c r="E656">
        <v>0</v>
      </c>
      <c r="F656">
        <v>95695.4</v>
      </c>
      <c r="G656" s="24">
        <v>1381320</v>
      </c>
      <c r="H656">
        <v>147954</v>
      </c>
      <c r="I656">
        <v>171581</v>
      </c>
      <c r="J656">
        <v>192852</v>
      </c>
      <c r="K656">
        <v>226905</v>
      </c>
      <c r="L656">
        <v>32991.1</v>
      </c>
      <c r="M656">
        <v>7460.31</v>
      </c>
      <c r="N656">
        <v>5846.67</v>
      </c>
      <c r="O656">
        <v>209.41200000000001</v>
      </c>
      <c r="P656">
        <v>2828.15</v>
      </c>
      <c r="Q656">
        <v>0</v>
      </c>
      <c r="R656">
        <v>32.8035</v>
      </c>
    </row>
    <row r="657" spans="1:18" x14ac:dyDescent="0.2">
      <c r="A657">
        <v>651</v>
      </c>
      <c r="B657" t="s">
        <v>201</v>
      </c>
      <c r="C657">
        <v>2016</v>
      </c>
      <c r="D657">
        <v>0</v>
      </c>
      <c r="E657">
        <v>740.58600000000001</v>
      </c>
      <c r="F657">
        <v>94037.4</v>
      </c>
      <c r="G657" s="24">
        <v>1387390</v>
      </c>
      <c r="H657">
        <v>148605</v>
      </c>
      <c r="I657">
        <v>165249</v>
      </c>
      <c r="J657">
        <v>207043</v>
      </c>
      <c r="K657">
        <v>205650</v>
      </c>
      <c r="L657">
        <v>32942.300000000003</v>
      </c>
      <c r="M657">
        <v>10658.8</v>
      </c>
      <c r="N657">
        <v>7518.8</v>
      </c>
      <c r="O657">
        <v>0</v>
      </c>
      <c r="P657">
        <v>2422.23</v>
      </c>
      <c r="Q657">
        <v>105.239</v>
      </c>
      <c r="R657">
        <v>2209.3000000000002</v>
      </c>
    </row>
    <row r="658" spans="1:18" x14ac:dyDescent="0.2">
      <c r="A658">
        <v>652</v>
      </c>
      <c r="B658" t="s">
        <v>201</v>
      </c>
      <c r="C658">
        <v>2016</v>
      </c>
      <c r="D658">
        <v>0</v>
      </c>
      <c r="E658">
        <v>513.57100000000003</v>
      </c>
      <c r="F658">
        <v>103704</v>
      </c>
      <c r="G658" s="24">
        <v>1408700</v>
      </c>
      <c r="H658">
        <v>155522</v>
      </c>
      <c r="I658">
        <v>144186</v>
      </c>
      <c r="J658">
        <v>162436</v>
      </c>
      <c r="K658">
        <v>227214</v>
      </c>
      <c r="L658">
        <v>46007.3</v>
      </c>
      <c r="M658">
        <v>15369.5</v>
      </c>
      <c r="N658">
        <v>8919.93</v>
      </c>
      <c r="O658">
        <v>332.97899999999998</v>
      </c>
      <c r="P658">
        <v>2687.09</v>
      </c>
      <c r="Q658">
        <v>334.01900000000001</v>
      </c>
      <c r="R658">
        <v>3247.69</v>
      </c>
    </row>
    <row r="659" spans="1:18" x14ac:dyDescent="0.2">
      <c r="A659">
        <v>653</v>
      </c>
      <c r="B659" t="s">
        <v>201</v>
      </c>
      <c r="C659">
        <v>2016</v>
      </c>
      <c r="D659">
        <v>0</v>
      </c>
      <c r="E659">
        <v>0</v>
      </c>
      <c r="F659">
        <v>88866.8</v>
      </c>
      <c r="G659" s="24">
        <v>1393730</v>
      </c>
      <c r="H659">
        <v>153297</v>
      </c>
      <c r="I659">
        <v>171507</v>
      </c>
      <c r="J659">
        <v>153376</v>
      </c>
      <c r="K659">
        <v>238039</v>
      </c>
      <c r="L659">
        <v>36390.1</v>
      </c>
      <c r="M659">
        <v>19338.8</v>
      </c>
      <c r="N659">
        <v>13347.8</v>
      </c>
      <c r="O659">
        <v>0</v>
      </c>
      <c r="P659">
        <v>2247.44</v>
      </c>
      <c r="Q659">
        <v>278.95699999999999</v>
      </c>
      <c r="R659">
        <v>682.87699999999995</v>
      </c>
    </row>
    <row r="660" spans="1:18" x14ac:dyDescent="0.2">
      <c r="A660">
        <v>654</v>
      </c>
      <c r="B660" t="s">
        <v>201</v>
      </c>
      <c r="C660">
        <v>2016</v>
      </c>
      <c r="D660">
        <v>0</v>
      </c>
      <c r="E660">
        <v>0</v>
      </c>
      <c r="F660">
        <v>94223.1</v>
      </c>
      <c r="G660" s="24">
        <v>1378760</v>
      </c>
      <c r="H660">
        <v>147172</v>
      </c>
      <c r="I660">
        <v>179238</v>
      </c>
      <c r="J660">
        <v>178726</v>
      </c>
      <c r="K660">
        <v>223409</v>
      </c>
      <c r="L660">
        <v>35705.199999999997</v>
      </c>
      <c r="M660">
        <v>12198.6</v>
      </c>
      <c r="N660">
        <v>11391.2</v>
      </c>
      <c r="O660">
        <v>545.58399999999995</v>
      </c>
      <c r="P660">
        <v>1150.1099999999999</v>
      </c>
      <c r="Q660">
        <v>681.95699999999999</v>
      </c>
      <c r="R660">
        <v>1091.17</v>
      </c>
    </row>
    <row r="661" spans="1:18" x14ac:dyDescent="0.2">
      <c r="A661">
        <v>655</v>
      </c>
      <c r="B661" t="s">
        <v>201</v>
      </c>
      <c r="C661">
        <v>2016</v>
      </c>
      <c r="D661">
        <v>0</v>
      </c>
      <c r="E661">
        <v>704.35799999999995</v>
      </c>
      <c r="F661">
        <v>91414</v>
      </c>
      <c r="G661" s="24">
        <v>1401920</v>
      </c>
      <c r="H661">
        <v>139511</v>
      </c>
      <c r="I661">
        <v>180154</v>
      </c>
      <c r="J661">
        <v>177069</v>
      </c>
      <c r="K661">
        <v>234780</v>
      </c>
      <c r="L661">
        <v>23165.9</v>
      </c>
      <c r="M661">
        <v>14552.6</v>
      </c>
      <c r="N661">
        <v>5933.7</v>
      </c>
      <c r="O661">
        <v>0</v>
      </c>
      <c r="P661">
        <v>2729.77</v>
      </c>
      <c r="Q661">
        <v>1183.8699999999999</v>
      </c>
      <c r="R661">
        <v>329.529</v>
      </c>
    </row>
    <row r="662" spans="1:18" x14ac:dyDescent="0.2">
      <c r="A662">
        <v>656</v>
      </c>
      <c r="B662" t="s">
        <v>201</v>
      </c>
      <c r="C662">
        <v>2016</v>
      </c>
      <c r="D662">
        <v>0</v>
      </c>
      <c r="E662">
        <v>758.09199999999998</v>
      </c>
      <c r="F662">
        <v>89236.1</v>
      </c>
      <c r="G662" s="24">
        <v>1399180</v>
      </c>
      <c r="H662">
        <v>141603</v>
      </c>
      <c r="I662">
        <v>173452</v>
      </c>
      <c r="J662">
        <v>169566</v>
      </c>
      <c r="K662">
        <v>242535</v>
      </c>
      <c r="L662">
        <v>29239.4</v>
      </c>
      <c r="M662">
        <v>14260.7</v>
      </c>
      <c r="N662">
        <v>5902.02</v>
      </c>
      <c r="O662">
        <v>0</v>
      </c>
      <c r="P662">
        <v>2922.65</v>
      </c>
      <c r="Q662">
        <v>1661.3</v>
      </c>
      <c r="R662">
        <v>2960.25</v>
      </c>
    </row>
    <row r="663" spans="1:18" x14ac:dyDescent="0.2">
      <c r="A663">
        <v>657</v>
      </c>
      <c r="B663" t="s">
        <v>201</v>
      </c>
      <c r="C663">
        <v>2016</v>
      </c>
      <c r="D663">
        <v>0</v>
      </c>
      <c r="E663">
        <v>0</v>
      </c>
      <c r="F663">
        <v>100088</v>
      </c>
      <c r="G663" s="24">
        <v>1365690</v>
      </c>
      <c r="H663">
        <v>158333</v>
      </c>
      <c r="I663">
        <v>180782</v>
      </c>
      <c r="J663">
        <v>172305</v>
      </c>
      <c r="K663">
        <v>239416</v>
      </c>
      <c r="L663">
        <v>34086.300000000003</v>
      </c>
      <c r="M663">
        <v>14032.1</v>
      </c>
      <c r="N663">
        <v>5321.62</v>
      </c>
      <c r="O663">
        <v>0</v>
      </c>
      <c r="P663">
        <v>671.73500000000001</v>
      </c>
      <c r="Q663">
        <v>1049.1199999999999</v>
      </c>
      <c r="R663">
        <v>0</v>
      </c>
    </row>
    <row r="664" spans="1:18" x14ac:dyDescent="0.2">
      <c r="A664">
        <v>658</v>
      </c>
      <c r="B664" t="s">
        <v>201</v>
      </c>
      <c r="C664">
        <v>2016</v>
      </c>
      <c r="D664">
        <v>0</v>
      </c>
      <c r="E664">
        <v>0</v>
      </c>
      <c r="F664">
        <v>96295.3</v>
      </c>
      <c r="G664" s="24">
        <v>1377330</v>
      </c>
      <c r="H664">
        <v>137386</v>
      </c>
      <c r="I664">
        <v>192404</v>
      </c>
      <c r="J664">
        <v>185968</v>
      </c>
      <c r="K664">
        <v>225582</v>
      </c>
      <c r="L664">
        <v>35024.699999999997</v>
      </c>
      <c r="M664">
        <v>11610.8</v>
      </c>
      <c r="N664">
        <v>5350.33</v>
      </c>
      <c r="O664">
        <v>1775.2</v>
      </c>
      <c r="P664">
        <v>994.726</v>
      </c>
      <c r="Q664">
        <v>276.49099999999999</v>
      </c>
      <c r="R664">
        <v>2748.72</v>
      </c>
    </row>
    <row r="665" spans="1:18" x14ac:dyDescent="0.2">
      <c r="A665">
        <v>659</v>
      </c>
      <c r="B665" t="s">
        <v>201</v>
      </c>
      <c r="C665">
        <v>2016</v>
      </c>
      <c r="D665">
        <v>0</v>
      </c>
      <c r="E665">
        <v>1955.98</v>
      </c>
      <c r="F665">
        <v>86011.1</v>
      </c>
      <c r="G665" s="24">
        <v>1397870</v>
      </c>
      <c r="H665">
        <v>144489</v>
      </c>
      <c r="I665">
        <v>196676</v>
      </c>
      <c r="J665">
        <v>168135</v>
      </c>
      <c r="K665">
        <v>215268</v>
      </c>
      <c r="L665">
        <v>46416.9</v>
      </c>
      <c r="M665">
        <v>7356.61</v>
      </c>
      <c r="N665">
        <v>5340.34</v>
      </c>
      <c r="O665">
        <v>306.88</v>
      </c>
      <c r="P665">
        <v>0</v>
      </c>
      <c r="Q665">
        <v>252.20500000000001</v>
      </c>
      <c r="R665">
        <v>3203.18</v>
      </c>
    </row>
    <row r="666" spans="1:18" x14ac:dyDescent="0.2">
      <c r="A666">
        <v>660</v>
      </c>
      <c r="B666" t="s">
        <v>201</v>
      </c>
      <c r="C666">
        <v>2016</v>
      </c>
      <c r="D666">
        <v>0</v>
      </c>
      <c r="E666">
        <v>323.89999999999998</v>
      </c>
      <c r="F666">
        <v>78726.600000000006</v>
      </c>
      <c r="G666" s="24">
        <v>1409910</v>
      </c>
      <c r="H666">
        <v>171761</v>
      </c>
      <c r="I666">
        <v>153823</v>
      </c>
      <c r="J666">
        <v>165253</v>
      </c>
      <c r="K666">
        <v>243935</v>
      </c>
      <c r="L666">
        <v>24725</v>
      </c>
      <c r="M666">
        <v>15075.4</v>
      </c>
      <c r="N666">
        <v>4597.6000000000004</v>
      </c>
      <c r="O666">
        <v>0</v>
      </c>
      <c r="P666">
        <v>2071.5300000000002</v>
      </c>
      <c r="Q666">
        <v>0</v>
      </c>
      <c r="R666">
        <v>0</v>
      </c>
    </row>
    <row r="667" spans="1:18" x14ac:dyDescent="0.2">
      <c r="A667">
        <v>661</v>
      </c>
      <c r="B667" t="s">
        <v>201</v>
      </c>
      <c r="C667">
        <v>2016</v>
      </c>
      <c r="D667">
        <v>0</v>
      </c>
      <c r="E667">
        <v>0</v>
      </c>
      <c r="F667">
        <v>93593.4</v>
      </c>
      <c r="G667" s="24">
        <v>1379250</v>
      </c>
      <c r="H667">
        <v>159219</v>
      </c>
      <c r="I667">
        <v>165080</v>
      </c>
      <c r="J667">
        <v>186964</v>
      </c>
      <c r="K667">
        <v>230577</v>
      </c>
      <c r="L667">
        <v>42350.2</v>
      </c>
      <c r="M667">
        <v>7269.65</v>
      </c>
      <c r="N667">
        <v>9392.73</v>
      </c>
      <c r="O667">
        <v>0</v>
      </c>
      <c r="P667">
        <v>0</v>
      </c>
      <c r="Q667">
        <v>1671.16</v>
      </c>
      <c r="R667">
        <v>91.630700000000004</v>
      </c>
    </row>
    <row r="668" spans="1:18" x14ac:dyDescent="0.2">
      <c r="A668">
        <v>662</v>
      </c>
      <c r="B668" t="s">
        <v>201</v>
      </c>
      <c r="C668">
        <v>2016</v>
      </c>
      <c r="D668">
        <v>0</v>
      </c>
      <c r="E668">
        <v>0</v>
      </c>
      <c r="F668">
        <v>95553.9</v>
      </c>
      <c r="G668" s="24">
        <v>1366500</v>
      </c>
      <c r="H668">
        <v>179288</v>
      </c>
      <c r="I668">
        <v>161783</v>
      </c>
      <c r="J668">
        <v>181506</v>
      </c>
      <c r="K668">
        <v>210980</v>
      </c>
      <c r="L668">
        <v>35917.1</v>
      </c>
      <c r="M668">
        <v>15111.2</v>
      </c>
      <c r="N668">
        <v>18628.7</v>
      </c>
      <c r="O668">
        <v>1478.8</v>
      </c>
      <c r="P668">
        <v>2900.04</v>
      </c>
      <c r="Q668">
        <v>501.6</v>
      </c>
      <c r="R668">
        <v>0</v>
      </c>
    </row>
    <row r="669" spans="1:18" x14ac:dyDescent="0.2">
      <c r="A669">
        <v>663</v>
      </c>
      <c r="B669" t="s">
        <v>201</v>
      </c>
      <c r="C669">
        <v>2016</v>
      </c>
      <c r="D669">
        <v>0</v>
      </c>
      <c r="E669">
        <v>0</v>
      </c>
      <c r="F669">
        <v>88657.600000000006</v>
      </c>
      <c r="G669" s="24">
        <v>1409030</v>
      </c>
      <c r="H669">
        <v>153008</v>
      </c>
      <c r="I669">
        <v>169207</v>
      </c>
      <c r="J669">
        <v>167932</v>
      </c>
      <c r="K669">
        <v>222602</v>
      </c>
      <c r="L669">
        <v>37050.9</v>
      </c>
      <c r="M669">
        <v>13126.5</v>
      </c>
      <c r="N669">
        <v>7186.15</v>
      </c>
      <c r="O669">
        <v>1024.92</v>
      </c>
      <c r="P669">
        <v>1734.29</v>
      </c>
      <c r="Q669">
        <v>341.55700000000002</v>
      </c>
      <c r="R669">
        <v>512.46199999999999</v>
      </c>
    </row>
    <row r="670" spans="1:18" x14ac:dyDescent="0.2">
      <c r="A670">
        <v>664</v>
      </c>
      <c r="B670" t="s">
        <v>201</v>
      </c>
      <c r="C670">
        <v>2016</v>
      </c>
      <c r="D670">
        <v>0</v>
      </c>
      <c r="E670">
        <v>0</v>
      </c>
      <c r="F670">
        <v>102426</v>
      </c>
      <c r="G670" s="24">
        <v>1396150</v>
      </c>
      <c r="H670">
        <v>135313</v>
      </c>
      <c r="I670">
        <v>195878</v>
      </c>
      <c r="J670">
        <v>176251</v>
      </c>
      <c r="K670">
        <v>202701</v>
      </c>
      <c r="L670">
        <v>37530.199999999997</v>
      </c>
      <c r="M670">
        <v>12113.7</v>
      </c>
      <c r="N670">
        <v>10915.1</v>
      </c>
      <c r="O670">
        <v>0</v>
      </c>
      <c r="P670">
        <v>0</v>
      </c>
      <c r="Q670">
        <v>968.31100000000004</v>
      </c>
      <c r="R670">
        <v>38.010300000000001</v>
      </c>
    </row>
    <row r="671" spans="1:18" x14ac:dyDescent="0.2">
      <c r="A671">
        <v>665</v>
      </c>
      <c r="B671" t="s">
        <v>201</v>
      </c>
      <c r="C671">
        <v>2016</v>
      </c>
      <c r="D671">
        <v>0</v>
      </c>
      <c r="E671">
        <v>2150.21</v>
      </c>
      <c r="F671">
        <v>98139.6</v>
      </c>
      <c r="G671" s="24">
        <v>1388910</v>
      </c>
      <c r="H671">
        <v>169600</v>
      </c>
      <c r="I671">
        <v>166485</v>
      </c>
      <c r="J671">
        <v>166532</v>
      </c>
      <c r="K671">
        <v>198733</v>
      </c>
      <c r="L671">
        <v>49117.8</v>
      </c>
      <c r="M671">
        <v>18767.2</v>
      </c>
      <c r="N671">
        <v>5720.74</v>
      </c>
      <c r="O671">
        <v>305.72899999999998</v>
      </c>
      <c r="P671">
        <v>2883.57</v>
      </c>
      <c r="Q671">
        <v>0</v>
      </c>
      <c r="R671">
        <v>947.66</v>
      </c>
    </row>
    <row r="672" spans="1:18" x14ac:dyDescent="0.2">
      <c r="A672">
        <v>666</v>
      </c>
      <c r="B672" t="s">
        <v>201</v>
      </c>
      <c r="C672">
        <v>2016</v>
      </c>
      <c r="D672">
        <v>0</v>
      </c>
      <c r="E672">
        <v>2314.85</v>
      </c>
      <c r="F672">
        <v>85651.199999999997</v>
      </c>
      <c r="G672" s="24">
        <v>1399990</v>
      </c>
      <c r="H672">
        <v>160410</v>
      </c>
      <c r="I672">
        <v>168564</v>
      </c>
      <c r="J672">
        <v>174982</v>
      </c>
      <c r="K672">
        <v>222849</v>
      </c>
      <c r="L672">
        <v>33863.699999999997</v>
      </c>
      <c r="M672">
        <v>14176.8</v>
      </c>
      <c r="N672">
        <v>8019.85</v>
      </c>
      <c r="O672">
        <v>756.02700000000004</v>
      </c>
      <c r="P672">
        <v>0</v>
      </c>
      <c r="Q672">
        <v>1342.24</v>
      </c>
      <c r="R672">
        <v>800.45100000000002</v>
      </c>
    </row>
    <row r="673" spans="1:18" x14ac:dyDescent="0.2">
      <c r="A673">
        <v>667</v>
      </c>
      <c r="B673" t="s">
        <v>201</v>
      </c>
      <c r="C673">
        <v>2016</v>
      </c>
      <c r="D673">
        <v>0</v>
      </c>
      <c r="E673">
        <v>2034.02</v>
      </c>
      <c r="F673">
        <v>90407.6</v>
      </c>
      <c r="G673" s="24">
        <v>1396380</v>
      </c>
      <c r="H673">
        <v>166247</v>
      </c>
      <c r="I673">
        <v>151638</v>
      </c>
      <c r="J673">
        <v>171438</v>
      </c>
      <c r="K673">
        <v>233229</v>
      </c>
      <c r="L673">
        <v>31894.3</v>
      </c>
      <c r="M673">
        <v>15590.3</v>
      </c>
      <c r="N673">
        <v>6242.27</v>
      </c>
      <c r="O673">
        <v>0</v>
      </c>
      <c r="P673">
        <v>0</v>
      </c>
      <c r="Q673">
        <v>850.81</v>
      </c>
      <c r="R673">
        <v>969.34699999999998</v>
      </c>
    </row>
    <row r="674" spans="1:18" x14ac:dyDescent="0.2">
      <c r="A674">
        <v>668</v>
      </c>
      <c r="B674" t="s">
        <v>201</v>
      </c>
      <c r="C674">
        <v>2016</v>
      </c>
      <c r="D674">
        <v>0</v>
      </c>
      <c r="E674">
        <v>434.04199999999997</v>
      </c>
      <c r="F674">
        <v>88528.7</v>
      </c>
      <c r="G674" s="24">
        <v>1401360</v>
      </c>
      <c r="H674">
        <v>138862</v>
      </c>
      <c r="I674">
        <v>184344</v>
      </c>
      <c r="J674">
        <v>177484</v>
      </c>
      <c r="K674">
        <v>231744</v>
      </c>
      <c r="L674">
        <v>36695</v>
      </c>
      <c r="M674">
        <v>6689.69</v>
      </c>
      <c r="N674">
        <v>5531.09</v>
      </c>
      <c r="O674">
        <v>0</v>
      </c>
      <c r="P674">
        <v>2152.61</v>
      </c>
      <c r="Q674">
        <v>423.81299999999999</v>
      </c>
      <c r="R674">
        <v>3619.24</v>
      </c>
    </row>
    <row r="675" spans="1:18" x14ac:dyDescent="0.2">
      <c r="A675">
        <v>669</v>
      </c>
      <c r="B675" t="s">
        <v>201</v>
      </c>
      <c r="C675">
        <v>2016</v>
      </c>
      <c r="D675">
        <v>0</v>
      </c>
      <c r="E675">
        <v>0</v>
      </c>
      <c r="F675">
        <v>95403.1</v>
      </c>
      <c r="G675" s="24">
        <v>1379400</v>
      </c>
      <c r="H675">
        <v>162386</v>
      </c>
      <c r="I675">
        <v>165232</v>
      </c>
      <c r="J675">
        <v>175662</v>
      </c>
      <c r="K675">
        <v>237331</v>
      </c>
      <c r="L675">
        <v>43209.1</v>
      </c>
      <c r="M675">
        <v>8945.2099999999991</v>
      </c>
      <c r="N675">
        <v>4831.24</v>
      </c>
      <c r="O675">
        <v>0</v>
      </c>
      <c r="P675">
        <v>0</v>
      </c>
      <c r="Q675">
        <v>634.02</v>
      </c>
      <c r="R675">
        <v>719.596</v>
      </c>
    </row>
    <row r="676" spans="1:18" x14ac:dyDescent="0.2">
      <c r="A676">
        <v>670</v>
      </c>
      <c r="B676" t="s">
        <v>201</v>
      </c>
      <c r="C676">
        <v>2016</v>
      </c>
      <c r="D676">
        <v>0</v>
      </c>
      <c r="E676">
        <v>1423.68</v>
      </c>
      <c r="F676">
        <v>102760</v>
      </c>
      <c r="G676" s="24">
        <v>1400200</v>
      </c>
      <c r="H676">
        <v>141349</v>
      </c>
      <c r="I676">
        <v>181083</v>
      </c>
      <c r="J676">
        <v>163954</v>
      </c>
      <c r="K676">
        <v>215185</v>
      </c>
      <c r="L676">
        <v>29810.7</v>
      </c>
      <c r="M676">
        <v>22154.6</v>
      </c>
      <c r="N676">
        <v>13693.5</v>
      </c>
      <c r="O676">
        <v>241.36500000000001</v>
      </c>
      <c r="P676">
        <v>2943.74</v>
      </c>
      <c r="Q676">
        <v>1032.02</v>
      </c>
      <c r="R676">
        <v>1014.99</v>
      </c>
    </row>
    <row r="677" spans="1:18" x14ac:dyDescent="0.2">
      <c r="A677">
        <v>671</v>
      </c>
      <c r="B677" t="s">
        <v>201</v>
      </c>
      <c r="C677">
        <v>2016</v>
      </c>
      <c r="D677">
        <v>0</v>
      </c>
      <c r="E677">
        <v>1468.61</v>
      </c>
      <c r="F677">
        <v>90811.8</v>
      </c>
      <c r="G677" s="24">
        <v>1408590</v>
      </c>
      <c r="H677">
        <v>160649</v>
      </c>
      <c r="I677">
        <v>165671</v>
      </c>
      <c r="J677">
        <v>169635</v>
      </c>
      <c r="K677">
        <v>205213</v>
      </c>
      <c r="L677">
        <v>52292.1</v>
      </c>
      <c r="M677">
        <v>14404.7</v>
      </c>
      <c r="N677">
        <v>7803.37</v>
      </c>
      <c r="O677">
        <v>418.41699999999997</v>
      </c>
      <c r="P677">
        <v>947.23900000000003</v>
      </c>
      <c r="Q677">
        <v>1491.78</v>
      </c>
      <c r="R677">
        <v>1069.33</v>
      </c>
    </row>
    <row r="678" spans="1:18" x14ac:dyDescent="0.2">
      <c r="A678">
        <v>672</v>
      </c>
      <c r="B678" t="s">
        <v>201</v>
      </c>
      <c r="C678">
        <v>2016</v>
      </c>
      <c r="D678">
        <v>0</v>
      </c>
      <c r="E678">
        <v>306.65199999999999</v>
      </c>
      <c r="F678">
        <v>85169.3</v>
      </c>
      <c r="G678" s="24">
        <v>1376780</v>
      </c>
      <c r="H678">
        <v>148587</v>
      </c>
      <c r="I678">
        <v>181097</v>
      </c>
      <c r="J678">
        <v>157479</v>
      </c>
      <c r="K678">
        <v>262058</v>
      </c>
      <c r="L678">
        <v>35058</v>
      </c>
      <c r="M678">
        <v>10263.9</v>
      </c>
      <c r="N678">
        <v>3537.43</v>
      </c>
      <c r="O678">
        <v>0</v>
      </c>
      <c r="P678">
        <v>2152.94</v>
      </c>
      <c r="Q678">
        <v>1093.4000000000001</v>
      </c>
      <c r="R678">
        <v>1673.99</v>
      </c>
    </row>
    <row r="679" spans="1:18" x14ac:dyDescent="0.2">
      <c r="A679">
        <v>673</v>
      </c>
      <c r="B679" t="s">
        <v>201</v>
      </c>
      <c r="C679">
        <v>2016</v>
      </c>
      <c r="D679">
        <v>0</v>
      </c>
      <c r="E679">
        <v>0</v>
      </c>
      <c r="F679">
        <v>92767.9</v>
      </c>
      <c r="G679" s="24">
        <v>1358820</v>
      </c>
      <c r="H679">
        <v>184185</v>
      </c>
      <c r="I679">
        <v>180462</v>
      </c>
      <c r="J679">
        <v>179348</v>
      </c>
      <c r="K679">
        <v>213433</v>
      </c>
      <c r="L679">
        <v>32204.5</v>
      </c>
      <c r="M679">
        <v>20726</v>
      </c>
      <c r="N679">
        <v>7095.83</v>
      </c>
      <c r="O679">
        <v>1677.58</v>
      </c>
      <c r="P679">
        <v>1608.26</v>
      </c>
      <c r="Q679">
        <v>642.66600000000005</v>
      </c>
      <c r="R679">
        <v>0</v>
      </c>
    </row>
    <row r="680" spans="1:18" x14ac:dyDescent="0.2">
      <c r="A680">
        <v>674</v>
      </c>
      <c r="B680" t="s">
        <v>201</v>
      </c>
      <c r="C680">
        <v>2016</v>
      </c>
      <c r="D680">
        <v>0</v>
      </c>
      <c r="E680">
        <v>0</v>
      </c>
      <c r="F680">
        <v>82215.7</v>
      </c>
      <c r="G680" s="24">
        <v>1387190</v>
      </c>
      <c r="H680">
        <v>139655</v>
      </c>
      <c r="I680">
        <v>193512</v>
      </c>
      <c r="J680">
        <v>151375</v>
      </c>
      <c r="K680">
        <v>251814</v>
      </c>
      <c r="L680">
        <v>44836.3</v>
      </c>
      <c r="M680">
        <v>9208.85</v>
      </c>
      <c r="N680">
        <v>4801.2299999999996</v>
      </c>
      <c r="O680">
        <v>0</v>
      </c>
      <c r="P680">
        <v>0</v>
      </c>
      <c r="Q680">
        <v>2579.5700000000002</v>
      </c>
      <c r="R680">
        <v>939.27300000000002</v>
      </c>
    </row>
    <row r="681" spans="1:18" x14ac:dyDescent="0.2">
      <c r="A681">
        <v>675</v>
      </c>
      <c r="B681" t="s">
        <v>201</v>
      </c>
      <c r="C681">
        <v>2016</v>
      </c>
      <c r="D681">
        <v>0</v>
      </c>
      <c r="E681">
        <v>0</v>
      </c>
      <c r="F681">
        <v>73891.3</v>
      </c>
      <c r="G681" s="24">
        <v>1394840</v>
      </c>
      <c r="H681">
        <v>173818</v>
      </c>
      <c r="I681">
        <v>160421</v>
      </c>
      <c r="J681">
        <v>187211</v>
      </c>
      <c r="K681">
        <v>233761</v>
      </c>
      <c r="L681">
        <v>32076.400000000001</v>
      </c>
      <c r="M681">
        <v>11813.7</v>
      </c>
      <c r="N681">
        <v>6692.02</v>
      </c>
      <c r="O681">
        <v>959.83600000000001</v>
      </c>
      <c r="P681">
        <v>838.62199999999996</v>
      </c>
      <c r="Q681">
        <v>694.88</v>
      </c>
      <c r="R681">
        <v>1906.59</v>
      </c>
    </row>
    <row r="682" spans="1:18" x14ac:dyDescent="0.2">
      <c r="A682">
        <v>676</v>
      </c>
      <c r="B682" t="s">
        <v>201</v>
      </c>
      <c r="C682">
        <v>2016</v>
      </c>
      <c r="D682">
        <v>0</v>
      </c>
      <c r="E682">
        <v>2083.5700000000002</v>
      </c>
      <c r="F682">
        <v>91269</v>
      </c>
      <c r="G682" s="24">
        <v>1379010</v>
      </c>
      <c r="H682">
        <v>155880</v>
      </c>
      <c r="I682">
        <v>191098</v>
      </c>
      <c r="J682">
        <v>181218</v>
      </c>
      <c r="K682">
        <v>232131</v>
      </c>
      <c r="L682">
        <v>29426.1</v>
      </c>
      <c r="M682">
        <v>9084.91</v>
      </c>
      <c r="N682">
        <v>4366.2700000000004</v>
      </c>
      <c r="O682">
        <v>0</v>
      </c>
      <c r="P682">
        <v>2897.25</v>
      </c>
      <c r="Q682">
        <v>840.03499999999997</v>
      </c>
      <c r="R682">
        <v>1492.89</v>
      </c>
    </row>
    <row r="683" spans="1:18" x14ac:dyDescent="0.2">
      <c r="A683">
        <v>677</v>
      </c>
      <c r="B683" t="s">
        <v>201</v>
      </c>
      <c r="C683">
        <v>2016</v>
      </c>
      <c r="D683">
        <v>0</v>
      </c>
      <c r="E683">
        <v>0</v>
      </c>
      <c r="F683">
        <v>95040.9</v>
      </c>
      <c r="G683" s="24">
        <v>1399270</v>
      </c>
      <c r="H683">
        <v>147853</v>
      </c>
      <c r="I683">
        <v>196586</v>
      </c>
      <c r="J683">
        <v>170300</v>
      </c>
      <c r="K683">
        <v>192579</v>
      </c>
      <c r="L683">
        <v>53807.9</v>
      </c>
      <c r="M683">
        <v>10291.6</v>
      </c>
      <c r="N683">
        <v>10628.3</v>
      </c>
      <c r="O683">
        <v>0</v>
      </c>
      <c r="P683">
        <v>848.02700000000004</v>
      </c>
      <c r="Q683">
        <v>0</v>
      </c>
      <c r="R683">
        <v>4539.63</v>
      </c>
    </row>
    <row r="684" spans="1:18" x14ac:dyDescent="0.2">
      <c r="A684">
        <v>678</v>
      </c>
      <c r="B684" t="s">
        <v>201</v>
      </c>
      <c r="C684">
        <v>2016</v>
      </c>
      <c r="D684">
        <v>0</v>
      </c>
      <c r="E684">
        <v>0</v>
      </c>
      <c r="F684">
        <v>96264.6</v>
      </c>
      <c r="G684" s="24">
        <v>1366930</v>
      </c>
      <c r="H684">
        <v>193291</v>
      </c>
      <c r="I684">
        <v>172472</v>
      </c>
      <c r="J684">
        <v>159341</v>
      </c>
      <c r="K684">
        <v>219308</v>
      </c>
      <c r="L684">
        <v>43265.7</v>
      </c>
      <c r="M684">
        <v>6099.25</v>
      </c>
      <c r="N684">
        <v>10817.5</v>
      </c>
      <c r="O684">
        <v>0</v>
      </c>
      <c r="P684">
        <v>0</v>
      </c>
      <c r="Q684">
        <v>0</v>
      </c>
      <c r="R684">
        <v>996.59699999999998</v>
      </c>
    </row>
    <row r="685" spans="1:18" x14ac:dyDescent="0.2">
      <c r="A685">
        <v>679</v>
      </c>
      <c r="B685" t="s">
        <v>201</v>
      </c>
      <c r="C685">
        <v>2016</v>
      </c>
      <c r="D685">
        <v>0</v>
      </c>
      <c r="E685">
        <v>0</v>
      </c>
      <c r="F685">
        <v>90247.2</v>
      </c>
      <c r="G685" s="24">
        <v>1381040</v>
      </c>
      <c r="H685">
        <v>188984</v>
      </c>
      <c r="I685">
        <v>150935</v>
      </c>
      <c r="J685">
        <v>190319</v>
      </c>
      <c r="K685">
        <v>206439</v>
      </c>
      <c r="L685">
        <v>37242</v>
      </c>
      <c r="M685">
        <v>18224.900000000001</v>
      </c>
      <c r="N685">
        <v>12311</v>
      </c>
      <c r="O685">
        <v>0</v>
      </c>
      <c r="P685">
        <v>0</v>
      </c>
      <c r="Q685">
        <v>468.57600000000002</v>
      </c>
      <c r="R685">
        <v>1611.08</v>
      </c>
    </row>
    <row r="686" spans="1:18" x14ac:dyDescent="0.2">
      <c r="A686">
        <v>680</v>
      </c>
      <c r="B686" t="s">
        <v>201</v>
      </c>
      <c r="C686">
        <v>2016</v>
      </c>
      <c r="D686">
        <v>0</v>
      </c>
      <c r="E686">
        <v>0</v>
      </c>
      <c r="F686">
        <v>101007</v>
      </c>
      <c r="G686" s="24">
        <v>1389390</v>
      </c>
      <c r="H686">
        <v>144192</v>
      </c>
      <c r="I686">
        <v>170535</v>
      </c>
      <c r="J686">
        <v>187422</v>
      </c>
      <c r="K686">
        <v>225030</v>
      </c>
      <c r="L686">
        <v>35407</v>
      </c>
      <c r="M686">
        <v>12368.3</v>
      </c>
      <c r="N686">
        <v>5538.86</v>
      </c>
      <c r="O686">
        <v>0</v>
      </c>
      <c r="P686">
        <v>2120.23</v>
      </c>
      <c r="Q686">
        <v>688.27</v>
      </c>
      <c r="R686">
        <v>1711.99</v>
      </c>
    </row>
    <row r="687" spans="1:18" x14ac:dyDescent="0.2">
      <c r="A687">
        <v>681</v>
      </c>
      <c r="B687" t="s">
        <v>201</v>
      </c>
      <c r="C687">
        <v>2016</v>
      </c>
      <c r="D687">
        <v>0</v>
      </c>
      <c r="E687">
        <v>1528.15</v>
      </c>
      <c r="F687">
        <v>83625.7</v>
      </c>
      <c r="G687" s="24">
        <v>1367330</v>
      </c>
      <c r="H687">
        <v>174572</v>
      </c>
      <c r="I687">
        <v>184274</v>
      </c>
      <c r="J687">
        <v>185378</v>
      </c>
      <c r="K687">
        <v>216914</v>
      </c>
      <c r="L687">
        <v>32921.4</v>
      </c>
      <c r="M687">
        <v>8568.27</v>
      </c>
      <c r="N687">
        <v>8881.4599999999991</v>
      </c>
      <c r="O687">
        <v>1481.92</v>
      </c>
      <c r="P687">
        <v>0</v>
      </c>
      <c r="Q687">
        <v>904.24</v>
      </c>
      <c r="R687">
        <v>177.5</v>
      </c>
    </row>
    <row r="688" spans="1:18" x14ac:dyDescent="0.2">
      <c r="A688">
        <v>682</v>
      </c>
      <c r="B688" t="s">
        <v>201</v>
      </c>
      <c r="C688">
        <v>2016</v>
      </c>
      <c r="D688">
        <v>0</v>
      </c>
      <c r="E688">
        <v>671.46400000000006</v>
      </c>
      <c r="F688">
        <v>94165.7</v>
      </c>
      <c r="G688" s="24">
        <v>1401800</v>
      </c>
      <c r="H688">
        <v>143485</v>
      </c>
      <c r="I688">
        <v>156864</v>
      </c>
      <c r="J688">
        <v>180258</v>
      </c>
      <c r="K688">
        <v>227928</v>
      </c>
      <c r="L688">
        <v>40666.9</v>
      </c>
      <c r="M688">
        <v>15781.5</v>
      </c>
      <c r="N688">
        <v>11490.1</v>
      </c>
      <c r="O688">
        <v>1443.93</v>
      </c>
      <c r="P688">
        <v>0</v>
      </c>
      <c r="Q688">
        <v>1633.56</v>
      </c>
      <c r="R688">
        <v>0</v>
      </c>
    </row>
    <row r="689" spans="1:18" x14ac:dyDescent="0.2">
      <c r="A689">
        <v>683</v>
      </c>
      <c r="B689" t="s">
        <v>201</v>
      </c>
      <c r="C689">
        <v>2016</v>
      </c>
      <c r="D689">
        <v>0</v>
      </c>
      <c r="E689">
        <v>479.03199999999998</v>
      </c>
      <c r="F689">
        <v>86188.6</v>
      </c>
      <c r="G689" s="24">
        <v>1390950</v>
      </c>
      <c r="H689">
        <v>167764</v>
      </c>
      <c r="I689">
        <v>174066</v>
      </c>
      <c r="J689">
        <v>169643</v>
      </c>
      <c r="K689">
        <v>224472</v>
      </c>
      <c r="L689">
        <v>39215.699999999997</v>
      </c>
      <c r="M689">
        <v>14255.6</v>
      </c>
      <c r="N689">
        <v>7110.47</v>
      </c>
      <c r="O689">
        <v>0</v>
      </c>
      <c r="P689">
        <v>833.577</v>
      </c>
      <c r="Q689">
        <v>572.54200000000003</v>
      </c>
      <c r="R689">
        <v>1488.04</v>
      </c>
    </row>
    <row r="690" spans="1:18" x14ac:dyDescent="0.2">
      <c r="A690">
        <v>684</v>
      </c>
      <c r="B690" t="s">
        <v>201</v>
      </c>
      <c r="C690">
        <v>2016</v>
      </c>
      <c r="D690">
        <v>0</v>
      </c>
      <c r="E690">
        <v>0</v>
      </c>
      <c r="F690">
        <v>96223</v>
      </c>
      <c r="G690" s="24">
        <v>1366110</v>
      </c>
      <c r="H690">
        <v>179581</v>
      </c>
      <c r="I690">
        <v>204886</v>
      </c>
      <c r="J690">
        <v>156523</v>
      </c>
      <c r="K690">
        <v>205243</v>
      </c>
      <c r="L690">
        <v>43066.7</v>
      </c>
      <c r="M690">
        <v>11820.3</v>
      </c>
      <c r="N690">
        <v>6556.31</v>
      </c>
      <c r="O690">
        <v>0</v>
      </c>
      <c r="P690">
        <v>1782.34</v>
      </c>
      <c r="Q690">
        <v>412.36799999999999</v>
      </c>
      <c r="R690">
        <v>1859.29</v>
      </c>
    </row>
    <row r="691" spans="1:18" x14ac:dyDescent="0.2">
      <c r="A691">
        <v>685</v>
      </c>
      <c r="B691" t="s">
        <v>201</v>
      </c>
      <c r="C691">
        <v>2016</v>
      </c>
      <c r="D691">
        <v>0</v>
      </c>
      <c r="E691">
        <v>0</v>
      </c>
      <c r="F691">
        <v>86960.9</v>
      </c>
      <c r="G691" s="24">
        <v>1366670</v>
      </c>
      <c r="H691">
        <v>193182</v>
      </c>
      <c r="I691">
        <v>165286</v>
      </c>
      <c r="J691">
        <v>159245</v>
      </c>
      <c r="K691">
        <v>238188</v>
      </c>
      <c r="L691">
        <v>31183.200000000001</v>
      </c>
      <c r="M691">
        <v>11735.6</v>
      </c>
      <c r="N691">
        <v>9676.7800000000007</v>
      </c>
      <c r="O691">
        <v>1620.66</v>
      </c>
      <c r="P691">
        <v>2449.34</v>
      </c>
      <c r="Q691">
        <v>582.44799999999998</v>
      </c>
      <c r="R691">
        <v>365.875</v>
      </c>
    </row>
    <row r="692" spans="1:18" x14ac:dyDescent="0.2">
      <c r="A692">
        <v>686</v>
      </c>
      <c r="B692" t="s">
        <v>201</v>
      </c>
      <c r="C692">
        <v>2016</v>
      </c>
      <c r="D692">
        <v>0</v>
      </c>
      <c r="E692">
        <v>596.55999999999995</v>
      </c>
      <c r="F692">
        <v>92231.6</v>
      </c>
      <c r="G692" s="24">
        <v>1401590</v>
      </c>
      <c r="H692">
        <v>164612</v>
      </c>
      <c r="I692">
        <v>169604</v>
      </c>
      <c r="J692">
        <v>162776</v>
      </c>
      <c r="K692">
        <v>233254</v>
      </c>
      <c r="L692">
        <v>23218.9</v>
      </c>
      <c r="M692">
        <v>19985.599999999999</v>
      </c>
      <c r="N692">
        <v>6102.03</v>
      </c>
      <c r="O692">
        <v>0</v>
      </c>
      <c r="P692">
        <v>0</v>
      </c>
      <c r="Q692">
        <v>734.41099999999994</v>
      </c>
      <c r="R692">
        <v>3206.35</v>
      </c>
    </row>
    <row r="693" spans="1:18" x14ac:dyDescent="0.2">
      <c r="A693">
        <v>687</v>
      </c>
      <c r="B693" t="s">
        <v>201</v>
      </c>
      <c r="C693">
        <v>2016</v>
      </c>
      <c r="D693">
        <v>0</v>
      </c>
      <c r="E693">
        <v>701.58299999999997</v>
      </c>
      <c r="F693">
        <v>84139.1</v>
      </c>
      <c r="G693" s="24">
        <v>1404360</v>
      </c>
      <c r="H693">
        <v>153322</v>
      </c>
      <c r="I693">
        <v>182999</v>
      </c>
      <c r="J693">
        <v>178999</v>
      </c>
      <c r="K693">
        <v>215193</v>
      </c>
      <c r="L693">
        <v>37842</v>
      </c>
      <c r="M693">
        <v>13846.2</v>
      </c>
      <c r="N693">
        <v>6657.31</v>
      </c>
      <c r="O693">
        <v>1293.97</v>
      </c>
      <c r="P693">
        <v>0</v>
      </c>
      <c r="Q693">
        <v>1219.55</v>
      </c>
      <c r="R693">
        <v>1921.73</v>
      </c>
    </row>
    <row r="694" spans="1:18" x14ac:dyDescent="0.2">
      <c r="A694">
        <v>688</v>
      </c>
      <c r="B694" t="s">
        <v>201</v>
      </c>
      <c r="C694">
        <v>2016</v>
      </c>
      <c r="D694">
        <v>0</v>
      </c>
      <c r="E694">
        <v>0</v>
      </c>
      <c r="F694">
        <v>105049</v>
      </c>
      <c r="G694" s="24">
        <v>1374620</v>
      </c>
      <c r="H694">
        <v>158530</v>
      </c>
      <c r="I694">
        <v>172790</v>
      </c>
      <c r="J694">
        <v>186972</v>
      </c>
      <c r="K694">
        <v>216807</v>
      </c>
      <c r="L694">
        <v>41538.9</v>
      </c>
      <c r="M694">
        <v>12884.9</v>
      </c>
      <c r="N694">
        <v>2709.17</v>
      </c>
      <c r="O694">
        <v>0</v>
      </c>
      <c r="P694">
        <v>1835.8</v>
      </c>
      <c r="Q694">
        <v>1345.51</v>
      </c>
      <c r="R694">
        <v>3060.35</v>
      </c>
    </row>
    <row r="695" spans="1:18" x14ac:dyDescent="0.2">
      <c r="A695">
        <v>689</v>
      </c>
      <c r="B695" t="s">
        <v>201</v>
      </c>
      <c r="C695">
        <v>2016</v>
      </c>
      <c r="D695">
        <v>0</v>
      </c>
      <c r="E695">
        <v>0</v>
      </c>
      <c r="F695">
        <v>85873.5</v>
      </c>
      <c r="G695" s="24">
        <v>1407610</v>
      </c>
      <c r="H695">
        <v>155908</v>
      </c>
      <c r="I695">
        <v>175261</v>
      </c>
      <c r="J695">
        <v>185768</v>
      </c>
      <c r="K695">
        <v>215502</v>
      </c>
      <c r="L695">
        <v>34072.6</v>
      </c>
      <c r="M695">
        <v>6467.08</v>
      </c>
      <c r="N695">
        <v>4346</v>
      </c>
      <c r="O695">
        <v>0</v>
      </c>
      <c r="P695">
        <v>0</v>
      </c>
      <c r="Q695">
        <v>0</v>
      </c>
      <c r="R695">
        <v>2915.32</v>
      </c>
    </row>
    <row r="696" spans="1:18" x14ac:dyDescent="0.2">
      <c r="A696">
        <v>690</v>
      </c>
      <c r="B696" t="s">
        <v>201</v>
      </c>
      <c r="C696">
        <v>2016</v>
      </c>
      <c r="D696">
        <v>0</v>
      </c>
      <c r="E696">
        <v>541.08500000000004</v>
      </c>
      <c r="F696">
        <v>77313.399999999994</v>
      </c>
      <c r="G696" s="24">
        <v>1379950</v>
      </c>
      <c r="H696">
        <v>159707</v>
      </c>
      <c r="I696">
        <v>216854</v>
      </c>
      <c r="J696">
        <v>163551</v>
      </c>
      <c r="K696">
        <v>203910</v>
      </c>
      <c r="L696">
        <v>38425.1</v>
      </c>
      <c r="M696">
        <v>23243.8</v>
      </c>
      <c r="N696">
        <v>6649.35</v>
      </c>
      <c r="O696">
        <v>0</v>
      </c>
      <c r="P696">
        <v>925.57299999999998</v>
      </c>
      <c r="Q696">
        <v>285.87599999999998</v>
      </c>
      <c r="R696">
        <v>698.13199999999995</v>
      </c>
    </row>
    <row r="697" spans="1:18" x14ac:dyDescent="0.2">
      <c r="A697">
        <v>691</v>
      </c>
      <c r="B697" t="s">
        <v>201</v>
      </c>
      <c r="C697">
        <v>2016</v>
      </c>
      <c r="D697">
        <v>0</v>
      </c>
      <c r="E697">
        <v>1357.52</v>
      </c>
      <c r="F697">
        <v>77777.600000000006</v>
      </c>
      <c r="G697" s="24">
        <v>1412860</v>
      </c>
      <c r="H697">
        <v>158499</v>
      </c>
      <c r="I697">
        <v>156702</v>
      </c>
      <c r="J697">
        <v>184195</v>
      </c>
      <c r="K697">
        <v>226931</v>
      </c>
      <c r="L697">
        <v>31723.9</v>
      </c>
      <c r="M697">
        <v>11863.7</v>
      </c>
      <c r="N697">
        <v>7385.34</v>
      </c>
      <c r="O697">
        <v>0</v>
      </c>
      <c r="P697">
        <v>1796.79</v>
      </c>
      <c r="Q697">
        <v>330.23700000000002</v>
      </c>
      <c r="R697">
        <v>2280.1999999999998</v>
      </c>
    </row>
    <row r="698" spans="1:18" x14ac:dyDescent="0.2">
      <c r="A698">
        <v>692</v>
      </c>
      <c r="B698" t="s">
        <v>201</v>
      </c>
      <c r="C698">
        <v>2016</v>
      </c>
      <c r="D698">
        <v>0</v>
      </c>
      <c r="E698">
        <v>0</v>
      </c>
      <c r="F698">
        <v>73235.3</v>
      </c>
      <c r="G698" s="24">
        <v>1392310</v>
      </c>
      <c r="H698">
        <v>172352</v>
      </c>
      <c r="I698">
        <v>202764</v>
      </c>
      <c r="J698">
        <v>182303</v>
      </c>
      <c r="K698">
        <v>206260</v>
      </c>
      <c r="L698">
        <v>32511.1</v>
      </c>
      <c r="M698">
        <v>8141.71</v>
      </c>
      <c r="N698">
        <v>4241.4799999999996</v>
      </c>
      <c r="O698">
        <v>1150.26</v>
      </c>
      <c r="P698">
        <v>801.53899999999999</v>
      </c>
      <c r="Q698">
        <v>1279.78</v>
      </c>
      <c r="R698">
        <v>429.096</v>
      </c>
    </row>
    <row r="699" spans="1:18" x14ac:dyDescent="0.2">
      <c r="A699">
        <v>693</v>
      </c>
      <c r="B699" t="s">
        <v>201</v>
      </c>
      <c r="C699">
        <v>2016</v>
      </c>
      <c r="D699">
        <v>0</v>
      </c>
      <c r="E699">
        <v>171.49799999999999</v>
      </c>
      <c r="F699">
        <v>108970</v>
      </c>
      <c r="G699" s="24">
        <v>1341940</v>
      </c>
      <c r="H699">
        <v>183256</v>
      </c>
      <c r="I699">
        <v>166890</v>
      </c>
      <c r="J699">
        <v>166211</v>
      </c>
      <c r="K699">
        <v>233600</v>
      </c>
      <c r="L699">
        <v>46399.1</v>
      </c>
      <c r="M699">
        <v>16594.5</v>
      </c>
      <c r="N699">
        <v>9811.93</v>
      </c>
      <c r="O699">
        <v>0</v>
      </c>
      <c r="P699">
        <v>1833.98</v>
      </c>
      <c r="Q699">
        <v>1799.48</v>
      </c>
      <c r="R699">
        <v>0</v>
      </c>
    </row>
    <row r="700" spans="1:18" x14ac:dyDescent="0.2">
      <c r="A700">
        <v>694</v>
      </c>
      <c r="B700" t="s">
        <v>201</v>
      </c>
      <c r="C700">
        <v>2016</v>
      </c>
      <c r="D700">
        <v>0</v>
      </c>
      <c r="E700">
        <v>0</v>
      </c>
      <c r="F700">
        <v>90082.3</v>
      </c>
      <c r="G700" s="24">
        <v>1386090</v>
      </c>
      <c r="H700">
        <v>169538</v>
      </c>
      <c r="I700">
        <v>174415</v>
      </c>
      <c r="J700">
        <v>166930</v>
      </c>
      <c r="K700">
        <v>231502</v>
      </c>
      <c r="L700">
        <v>39930.9</v>
      </c>
      <c r="M700">
        <v>9728.17</v>
      </c>
      <c r="N700">
        <v>10069.1</v>
      </c>
      <c r="O700">
        <v>0</v>
      </c>
      <c r="P700">
        <v>0</v>
      </c>
      <c r="Q700">
        <v>787.30200000000002</v>
      </c>
      <c r="R700">
        <v>188.179</v>
      </c>
    </row>
    <row r="701" spans="1:18" x14ac:dyDescent="0.2">
      <c r="A701">
        <v>695</v>
      </c>
      <c r="B701" t="s">
        <v>201</v>
      </c>
      <c r="C701">
        <v>2016</v>
      </c>
      <c r="D701">
        <v>0</v>
      </c>
      <c r="E701">
        <v>859.98800000000006</v>
      </c>
      <c r="F701">
        <v>91916.7</v>
      </c>
      <c r="G701" s="24">
        <v>1395400</v>
      </c>
      <c r="H701">
        <v>148675</v>
      </c>
      <c r="I701">
        <v>171107</v>
      </c>
      <c r="J701">
        <v>159347</v>
      </c>
      <c r="K701">
        <v>255371</v>
      </c>
      <c r="L701">
        <v>26629.7</v>
      </c>
      <c r="M701">
        <v>13970.4</v>
      </c>
      <c r="N701">
        <v>6127.57</v>
      </c>
      <c r="O701">
        <v>1517.54</v>
      </c>
      <c r="P701">
        <v>1707.74</v>
      </c>
      <c r="Q701">
        <v>1153.0999999999999</v>
      </c>
      <c r="R701">
        <v>1599.17</v>
      </c>
    </row>
    <row r="702" spans="1:18" x14ac:dyDescent="0.2">
      <c r="A702">
        <v>696</v>
      </c>
      <c r="B702" t="s">
        <v>201</v>
      </c>
      <c r="C702">
        <v>2016</v>
      </c>
      <c r="D702">
        <v>0</v>
      </c>
      <c r="E702">
        <v>0</v>
      </c>
      <c r="F702">
        <v>90290.7</v>
      </c>
      <c r="G702" s="24">
        <v>1384760</v>
      </c>
      <c r="H702">
        <v>157069</v>
      </c>
      <c r="I702">
        <v>160063</v>
      </c>
      <c r="J702">
        <v>182007</v>
      </c>
      <c r="K702">
        <v>240609</v>
      </c>
      <c r="L702">
        <v>29491.8</v>
      </c>
      <c r="M702">
        <v>13367.2</v>
      </c>
      <c r="N702">
        <v>10808.6</v>
      </c>
      <c r="O702">
        <v>1717.27</v>
      </c>
      <c r="P702">
        <v>2619.15</v>
      </c>
      <c r="Q702">
        <v>453.96499999999997</v>
      </c>
      <c r="R702">
        <v>744.82500000000005</v>
      </c>
    </row>
    <row r="703" spans="1:18" x14ac:dyDescent="0.2">
      <c r="A703">
        <v>697</v>
      </c>
      <c r="B703" t="s">
        <v>201</v>
      </c>
      <c r="C703">
        <v>2016</v>
      </c>
      <c r="D703">
        <v>0</v>
      </c>
      <c r="E703">
        <v>0</v>
      </c>
      <c r="F703">
        <v>93869.9</v>
      </c>
      <c r="G703" s="24">
        <v>1412220</v>
      </c>
      <c r="H703">
        <v>153579</v>
      </c>
      <c r="I703">
        <v>166429</v>
      </c>
      <c r="J703">
        <v>158664</v>
      </c>
      <c r="K703">
        <v>224065</v>
      </c>
      <c r="L703">
        <v>45972.2</v>
      </c>
      <c r="M703">
        <v>12634.8</v>
      </c>
      <c r="N703">
        <v>3800.22</v>
      </c>
      <c r="O703">
        <v>0</v>
      </c>
      <c r="P703">
        <v>0</v>
      </c>
      <c r="Q703">
        <v>780.21600000000001</v>
      </c>
      <c r="R703">
        <v>3686.33</v>
      </c>
    </row>
    <row r="704" spans="1:18" x14ac:dyDescent="0.2">
      <c r="A704">
        <v>698</v>
      </c>
      <c r="B704" t="s">
        <v>201</v>
      </c>
      <c r="C704">
        <v>2016</v>
      </c>
      <c r="D704">
        <v>0</v>
      </c>
      <c r="E704">
        <v>2135.9</v>
      </c>
      <c r="F704">
        <v>87277.9</v>
      </c>
      <c r="G704" s="24">
        <v>1353060</v>
      </c>
      <c r="H704">
        <v>174200</v>
      </c>
      <c r="I704">
        <v>200314</v>
      </c>
      <c r="J704">
        <v>182915</v>
      </c>
      <c r="K704">
        <v>217424</v>
      </c>
      <c r="L704">
        <v>37105.300000000003</v>
      </c>
      <c r="M704">
        <v>7061.86</v>
      </c>
      <c r="N704">
        <v>7568.97</v>
      </c>
      <c r="O704">
        <v>1535.28</v>
      </c>
      <c r="P704">
        <v>2495.44</v>
      </c>
      <c r="Q704">
        <v>672.41899999999998</v>
      </c>
      <c r="R704">
        <v>797.98299999999995</v>
      </c>
    </row>
    <row r="705" spans="1:18" x14ac:dyDescent="0.2">
      <c r="A705">
        <v>699</v>
      </c>
      <c r="B705" t="s">
        <v>201</v>
      </c>
      <c r="C705">
        <v>2016</v>
      </c>
      <c r="D705">
        <v>0</v>
      </c>
      <c r="E705">
        <v>0</v>
      </c>
      <c r="F705">
        <v>89132.800000000003</v>
      </c>
      <c r="G705" s="24">
        <v>1409240</v>
      </c>
      <c r="H705">
        <v>154178</v>
      </c>
      <c r="I705">
        <v>175046</v>
      </c>
      <c r="J705">
        <v>189208</v>
      </c>
      <c r="K705">
        <v>188542</v>
      </c>
      <c r="L705">
        <v>38900.800000000003</v>
      </c>
      <c r="M705">
        <v>22182</v>
      </c>
      <c r="N705">
        <v>6632.19</v>
      </c>
      <c r="O705">
        <v>0</v>
      </c>
      <c r="P705">
        <v>740.08299999999997</v>
      </c>
      <c r="Q705">
        <v>1150.3</v>
      </c>
      <c r="R705">
        <v>110.63800000000001</v>
      </c>
    </row>
    <row r="706" spans="1:18" x14ac:dyDescent="0.2">
      <c r="A706">
        <v>700</v>
      </c>
      <c r="B706" t="s">
        <v>201</v>
      </c>
      <c r="C706">
        <v>2016</v>
      </c>
      <c r="D706">
        <v>0</v>
      </c>
      <c r="E706">
        <v>0</v>
      </c>
      <c r="F706">
        <v>93578.2</v>
      </c>
      <c r="G706" s="24">
        <v>1381130</v>
      </c>
      <c r="H706">
        <v>165718</v>
      </c>
      <c r="I706">
        <v>187387</v>
      </c>
      <c r="J706">
        <v>178963</v>
      </c>
      <c r="K706">
        <v>197313</v>
      </c>
      <c r="L706">
        <v>44651.3</v>
      </c>
      <c r="M706">
        <v>18016.7</v>
      </c>
      <c r="N706">
        <v>8803.0300000000007</v>
      </c>
      <c r="O706">
        <v>986.23</v>
      </c>
      <c r="P706">
        <v>0</v>
      </c>
      <c r="Q706">
        <v>809.40800000000002</v>
      </c>
      <c r="R706">
        <v>901.85400000000004</v>
      </c>
    </row>
    <row r="707" spans="1:18" x14ac:dyDescent="0.2">
      <c r="A707">
        <v>701</v>
      </c>
      <c r="B707" t="s">
        <v>201</v>
      </c>
      <c r="C707">
        <v>2016</v>
      </c>
      <c r="D707">
        <v>0</v>
      </c>
      <c r="E707">
        <v>0</v>
      </c>
      <c r="F707">
        <v>97320.8</v>
      </c>
      <c r="G707" s="24">
        <v>1417590</v>
      </c>
      <c r="H707">
        <v>149209</v>
      </c>
      <c r="I707">
        <v>150088</v>
      </c>
      <c r="J707">
        <v>158841</v>
      </c>
      <c r="K707">
        <v>225547</v>
      </c>
      <c r="L707">
        <v>32155.3</v>
      </c>
      <c r="M707">
        <v>19010.599999999999</v>
      </c>
      <c r="N707">
        <v>7995.2</v>
      </c>
      <c r="O707">
        <v>0</v>
      </c>
      <c r="P707">
        <v>3017.46</v>
      </c>
      <c r="Q707">
        <v>1432.18</v>
      </c>
      <c r="R707">
        <v>2029.56</v>
      </c>
    </row>
    <row r="708" spans="1:18" x14ac:dyDescent="0.2">
      <c r="A708">
        <v>702</v>
      </c>
      <c r="B708" t="s">
        <v>201</v>
      </c>
      <c r="C708">
        <v>2016</v>
      </c>
      <c r="D708">
        <v>0</v>
      </c>
      <c r="E708">
        <v>271.40100000000001</v>
      </c>
      <c r="F708">
        <v>84301.1</v>
      </c>
      <c r="G708" s="24">
        <v>1401550</v>
      </c>
      <c r="H708">
        <v>143549</v>
      </c>
      <c r="I708">
        <v>191798</v>
      </c>
      <c r="J708">
        <v>162790</v>
      </c>
      <c r="K708">
        <v>224911</v>
      </c>
      <c r="L708">
        <v>35775.300000000003</v>
      </c>
      <c r="M708">
        <v>20777.3</v>
      </c>
      <c r="N708">
        <v>9437.9699999999993</v>
      </c>
      <c r="O708">
        <v>0</v>
      </c>
      <c r="P708">
        <v>1085.1199999999999</v>
      </c>
      <c r="Q708">
        <v>547.95399999999995</v>
      </c>
      <c r="R708">
        <v>1575.68</v>
      </c>
    </row>
    <row r="709" spans="1:18" x14ac:dyDescent="0.2">
      <c r="A709">
        <v>703</v>
      </c>
      <c r="B709" t="s">
        <v>201</v>
      </c>
      <c r="C709">
        <v>2016</v>
      </c>
      <c r="D709">
        <v>0</v>
      </c>
      <c r="E709">
        <v>0</v>
      </c>
      <c r="F709">
        <v>82986.7</v>
      </c>
      <c r="G709" s="24">
        <v>1407770</v>
      </c>
      <c r="H709">
        <v>152651</v>
      </c>
      <c r="I709">
        <v>178399</v>
      </c>
      <c r="J709">
        <v>197523</v>
      </c>
      <c r="K709">
        <v>209463</v>
      </c>
      <c r="L709">
        <v>32701.9</v>
      </c>
      <c r="M709">
        <v>7184.49</v>
      </c>
      <c r="N709">
        <v>4031.41</v>
      </c>
      <c r="O709">
        <v>1186.26</v>
      </c>
      <c r="P709">
        <v>1794.9</v>
      </c>
      <c r="Q709">
        <v>544.03499999999997</v>
      </c>
      <c r="R709">
        <v>0</v>
      </c>
    </row>
    <row r="710" spans="1:18" x14ac:dyDescent="0.2">
      <c r="A710">
        <v>704</v>
      </c>
      <c r="B710" t="s">
        <v>201</v>
      </c>
      <c r="C710">
        <v>2016</v>
      </c>
      <c r="D710">
        <v>0</v>
      </c>
      <c r="E710">
        <v>0</v>
      </c>
      <c r="F710">
        <v>68317.7</v>
      </c>
      <c r="G710" s="24">
        <v>1421680</v>
      </c>
      <c r="H710">
        <v>140743</v>
      </c>
      <c r="I710">
        <v>194311</v>
      </c>
      <c r="J710">
        <v>176876</v>
      </c>
      <c r="K710">
        <v>203824</v>
      </c>
      <c r="L710">
        <v>31092.2</v>
      </c>
      <c r="M710">
        <v>20290.8</v>
      </c>
      <c r="N710">
        <v>6209.28</v>
      </c>
      <c r="O710">
        <v>0</v>
      </c>
      <c r="P710">
        <v>0</v>
      </c>
      <c r="Q710">
        <v>0</v>
      </c>
      <c r="R710">
        <v>0</v>
      </c>
    </row>
    <row r="711" spans="1:18" x14ac:dyDescent="0.2">
      <c r="A711">
        <v>705</v>
      </c>
      <c r="B711" t="s">
        <v>201</v>
      </c>
      <c r="C711">
        <v>2016</v>
      </c>
      <c r="D711">
        <v>0</v>
      </c>
      <c r="E711">
        <v>1161.83</v>
      </c>
      <c r="F711">
        <v>107957</v>
      </c>
      <c r="G711" s="24">
        <v>1415370</v>
      </c>
      <c r="H711">
        <v>136618</v>
      </c>
      <c r="I711">
        <v>142449</v>
      </c>
      <c r="J711">
        <v>179824</v>
      </c>
      <c r="K711">
        <v>240135</v>
      </c>
      <c r="L711">
        <v>33757.699999999997</v>
      </c>
      <c r="M711">
        <v>9481.2199999999993</v>
      </c>
      <c r="N711">
        <v>6635.66</v>
      </c>
      <c r="O711">
        <v>0</v>
      </c>
      <c r="P711">
        <v>5636.25</v>
      </c>
      <c r="Q711">
        <v>1032.67</v>
      </c>
      <c r="R711">
        <v>1511.82</v>
      </c>
    </row>
    <row r="712" spans="1:18" x14ac:dyDescent="0.2">
      <c r="A712">
        <v>706</v>
      </c>
      <c r="B712" t="s">
        <v>201</v>
      </c>
      <c r="C712">
        <v>2016</v>
      </c>
      <c r="D712">
        <v>0</v>
      </c>
      <c r="E712">
        <v>961.84699999999998</v>
      </c>
      <c r="F712">
        <v>91896.7</v>
      </c>
      <c r="G712" s="24">
        <v>1352020</v>
      </c>
      <c r="H712">
        <v>160401</v>
      </c>
      <c r="I712">
        <v>195945</v>
      </c>
      <c r="J712">
        <v>157131</v>
      </c>
      <c r="K712">
        <v>236394</v>
      </c>
      <c r="L712">
        <v>48676.800000000003</v>
      </c>
      <c r="M712">
        <v>13116.2</v>
      </c>
      <c r="N712">
        <v>6618.35</v>
      </c>
      <c r="O712">
        <v>0</v>
      </c>
      <c r="P712">
        <v>1801.78</v>
      </c>
      <c r="Q712">
        <v>937.88099999999997</v>
      </c>
      <c r="R712">
        <v>1566.77</v>
      </c>
    </row>
    <row r="713" spans="1:18" x14ac:dyDescent="0.2">
      <c r="A713">
        <v>707</v>
      </c>
      <c r="B713" t="s">
        <v>201</v>
      </c>
      <c r="C713">
        <v>2016</v>
      </c>
      <c r="D713">
        <v>0</v>
      </c>
      <c r="E713">
        <v>2427.61</v>
      </c>
      <c r="F713">
        <v>92231</v>
      </c>
      <c r="G713" s="24">
        <v>1377170</v>
      </c>
      <c r="H713">
        <v>172358</v>
      </c>
      <c r="I713">
        <v>166579</v>
      </c>
      <c r="J713">
        <v>191653</v>
      </c>
      <c r="K713">
        <v>204410</v>
      </c>
      <c r="L713">
        <v>31800.6</v>
      </c>
      <c r="M713">
        <v>16862.400000000001</v>
      </c>
      <c r="N713">
        <v>14956.1</v>
      </c>
      <c r="O713">
        <v>756.745</v>
      </c>
      <c r="P713">
        <v>0</v>
      </c>
      <c r="Q713">
        <v>780.36800000000005</v>
      </c>
      <c r="R713">
        <v>0</v>
      </c>
    </row>
    <row r="714" spans="1:18" x14ac:dyDescent="0.2">
      <c r="A714">
        <v>708</v>
      </c>
      <c r="B714" t="s">
        <v>201</v>
      </c>
      <c r="C714">
        <v>2016</v>
      </c>
      <c r="D714">
        <v>0</v>
      </c>
      <c r="E714">
        <v>0</v>
      </c>
      <c r="F714">
        <v>93258.3</v>
      </c>
      <c r="G714" s="24">
        <v>1409560</v>
      </c>
      <c r="H714">
        <v>154345</v>
      </c>
      <c r="I714">
        <v>162682</v>
      </c>
      <c r="J714">
        <v>176923</v>
      </c>
      <c r="K714">
        <v>213941</v>
      </c>
      <c r="L714">
        <v>42518</v>
      </c>
      <c r="M714">
        <v>10719.3</v>
      </c>
      <c r="N714">
        <v>5648.03</v>
      </c>
      <c r="O714">
        <v>675.99599999999998</v>
      </c>
      <c r="P714">
        <v>0</v>
      </c>
      <c r="Q714">
        <v>1165.23</v>
      </c>
      <c r="R714">
        <v>675.99599999999998</v>
      </c>
    </row>
    <row r="715" spans="1:18" x14ac:dyDescent="0.2">
      <c r="A715">
        <v>709</v>
      </c>
      <c r="B715" t="s">
        <v>201</v>
      </c>
      <c r="C715">
        <v>2016</v>
      </c>
      <c r="D715">
        <v>0</v>
      </c>
      <c r="E715">
        <v>0</v>
      </c>
      <c r="F715">
        <v>70405.5</v>
      </c>
      <c r="G715" s="24">
        <v>1438680</v>
      </c>
      <c r="H715">
        <v>160130</v>
      </c>
      <c r="I715">
        <v>160732</v>
      </c>
      <c r="J715">
        <v>157407</v>
      </c>
      <c r="K715">
        <v>233829</v>
      </c>
      <c r="L715">
        <v>35010.1</v>
      </c>
      <c r="M715">
        <v>11014.1</v>
      </c>
      <c r="N715">
        <v>6902.2</v>
      </c>
      <c r="O715">
        <v>0</v>
      </c>
      <c r="P715">
        <v>961.12599999999998</v>
      </c>
      <c r="Q715">
        <v>1086.49</v>
      </c>
      <c r="R715">
        <v>868.51499999999999</v>
      </c>
    </row>
    <row r="716" spans="1:18" x14ac:dyDescent="0.2">
      <c r="A716">
        <v>710</v>
      </c>
      <c r="B716" t="s">
        <v>201</v>
      </c>
      <c r="C716">
        <v>2016</v>
      </c>
      <c r="D716">
        <v>0</v>
      </c>
      <c r="E716">
        <v>0</v>
      </c>
      <c r="F716">
        <v>98807.9</v>
      </c>
      <c r="G716" s="24">
        <v>1397750</v>
      </c>
      <c r="H716">
        <v>158452</v>
      </c>
      <c r="I716">
        <v>164835</v>
      </c>
      <c r="J716">
        <v>187056</v>
      </c>
      <c r="K716">
        <v>214585</v>
      </c>
      <c r="L716">
        <v>33812.699999999997</v>
      </c>
      <c r="M716">
        <v>13829.8</v>
      </c>
      <c r="N716">
        <v>9702.98</v>
      </c>
      <c r="O716">
        <v>0</v>
      </c>
      <c r="P716">
        <v>796.61</v>
      </c>
      <c r="Q716">
        <v>425.86500000000001</v>
      </c>
      <c r="R716">
        <v>50.749600000000001</v>
      </c>
    </row>
    <row r="717" spans="1:18" x14ac:dyDescent="0.2">
      <c r="A717">
        <v>711</v>
      </c>
      <c r="B717" t="s">
        <v>201</v>
      </c>
      <c r="C717">
        <v>2016</v>
      </c>
      <c r="D717">
        <v>0</v>
      </c>
      <c r="E717">
        <v>0</v>
      </c>
      <c r="F717">
        <v>78465.5</v>
      </c>
      <c r="G717" s="24">
        <v>1408640</v>
      </c>
      <c r="H717">
        <v>152597</v>
      </c>
      <c r="I717">
        <v>173395</v>
      </c>
      <c r="J717">
        <v>166550</v>
      </c>
      <c r="K717">
        <v>229554</v>
      </c>
      <c r="L717">
        <v>30510.6</v>
      </c>
      <c r="M717">
        <v>22859.599999999999</v>
      </c>
      <c r="N717">
        <v>6935.53</v>
      </c>
      <c r="O717">
        <v>708.39200000000005</v>
      </c>
      <c r="P717">
        <v>1948.79</v>
      </c>
      <c r="Q717">
        <v>780.55399999999997</v>
      </c>
      <c r="R717">
        <v>9.4108800000000006</v>
      </c>
    </row>
    <row r="718" spans="1:18" x14ac:dyDescent="0.2">
      <c r="A718">
        <v>712</v>
      </c>
      <c r="B718" t="s">
        <v>201</v>
      </c>
      <c r="C718">
        <v>2016</v>
      </c>
      <c r="D718">
        <v>0</v>
      </c>
      <c r="E718">
        <v>640.40099999999995</v>
      </c>
      <c r="F718">
        <v>90308.4</v>
      </c>
      <c r="G718" s="24">
        <v>1387980</v>
      </c>
      <c r="H718">
        <v>163517</v>
      </c>
      <c r="I718">
        <v>182109</v>
      </c>
      <c r="J718">
        <v>170455</v>
      </c>
      <c r="K718">
        <v>221329</v>
      </c>
      <c r="L718">
        <v>32130.400000000001</v>
      </c>
      <c r="M718">
        <v>14425.5</v>
      </c>
      <c r="N718">
        <v>8074.65</v>
      </c>
      <c r="O718">
        <v>0</v>
      </c>
      <c r="P718">
        <v>2581.63</v>
      </c>
      <c r="Q718">
        <v>514.99300000000005</v>
      </c>
      <c r="R718">
        <v>0</v>
      </c>
    </row>
    <row r="719" spans="1:18" x14ac:dyDescent="0.2">
      <c r="A719">
        <v>713</v>
      </c>
      <c r="B719" t="s">
        <v>201</v>
      </c>
      <c r="C719">
        <v>2016</v>
      </c>
      <c r="D719">
        <v>0</v>
      </c>
      <c r="E719">
        <v>0</v>
      </c>
      <c r="F719">
        <v>100733</v>
      </c>
      <c r="G719" s="24">
        <v>1400390</v>
      </c>
      <c r="H719">
        <v>156360</v>
      </c>
      <c r="I719">
        <v>156784</v>
      </c>
      <c r="J719">
        <v>176793</v>
      </c>
      <c r="K719">
        <v>217039</v>
      </c>
      <c r="L719">
        <v>24086.6</v>
      </c>
      <c r="M719">
        <v>23454.7</v>
      </c>
      <c r="N719">
        <v>7128.18</v>
      </c>
      <c r="O719">
        <v>788.70299999999997</v>
      </c>
      <c r="P719">
        <v>1568</v>
      </c>
      <c r="Q719">
        <v>123.265</v>
      </c>
      <c r="R719">
        <v>788.70299999999997</v>
      </c>
    </row>
    <row r="720" spans="1:18" x14ac:dyDescent="0.2">
      <c r="A720">
        <v>714</v>
      </c>
      <c r="B720" t="s">
        <v>201</v>
      </c>
      <c r="C720">
        <v>2016</v>
      </c>
      <c r="D720">
        <v>0</v>
      </c>
      <c r="E720">
        <v>799.55700000000002</v>
      </c>
      <c r="F720">
        <v>97012.3</v>
      </c>
      <c r="G720" s="24">
        <v>1386620</v>
      </c>
      <c r="H720">
        <v>169517</v>
      </c>
      <c r="I720">
        <v>174020</v>
      </c>
      <c r="J720">
        <v>178851</v>
      </c>
      <c r="K720">
        <v>210467</v>
      </c>
      <c r="L720">
        <v>34844.699999999997</v>
      </c>
      <c r="M720">
        <v>9515.35</v>
      </c>
      <c r="N720">
        <v>10358.700000000001</v>
      </c>
      <c r="O720">
        <v>272.65800000000002</v>
      </c>
      <c r="P720">
        <v>2278.2399999999998</v>
      </c>
      <c r="Q720">
        <v>0</v>
      </c>
      <c r="R720">
        <v>1629.42</v>
      </c>
    </row>
    <row r="721" spans="1:18" x14ac:dyDescent="0.2">
      <c r="A721">
        <v>715</v>
      </c>
      <c r="B721" t="s">
        <v>201</v>
      </c>
      <c r="C721">
        <v>2016</v>
      </c>
      <c r="D721">
        <v>0</v>
      </c>
      <c r="E721">
        <v>0</v>
      </c>
      <c r="F721">
        <v>98307.4</v>
      </c>
      <c r="G721" s="24">
        <v>1374200</v>
      </c>
      <c r="H721">
        <v>163511</v>
      </c>
      <c r="I721">
        <v>170524</v>
      </c>
      <c r="J721">
        <v>187429</v>
      </c>
      <c r="K721">
        <v>223411</v>
      </c>
      <c r="L721">
        <v>30229.5</v>
      </c>
      <c r="M721">
        <v>7704.44</v>
      </c>
      <c r="N721">
        <v>11490.9</v>
      </c>
      <c r="O721">
        <v>0</v>
      </c>
      <c r="P721">
        <v>2526.16</v>
      </c>
      <c r="Q721">
        <v>981.70899999999995</v>
      </c>
      <c r="R721">
        <v>1880.06</v>
      </c>
    </row>
    <row r="722" spans="1:18" x14ac:dyDescent="0.2">
      <c r="A722">
        <v>716</v>
      </c>
      <c r="B722" t="s">
        <v>201</v>
      </c>
      <c r="C722">
        <v>2016</v>
      </c>
      <c r="D722">
        <v>0</v>
      </c>
      <c r="E722">
        <v>1339.95</v>
      </c>
      <c r="F722">
        <v>89407.5</v>
      </c>
      <c r="G722" s="24">
        <v>1378030</v>
      </c>
      <c r="H722">
        <v>174238</v>
      </c>
      <c r="I722">
        <v>204773</v>
      </c>
      <c r="J722">
        <v>159368</v>
      </c>
      <c r="K722">
        <v>226765</v>
      </c>
      <c r="L722">
        <v>29767.7</v>
      </c>
      <c r="M722">
        <v>10264.200000000001</v>
      </c>
      <c r="N722">
        <v>4858.2700000000004</v>
      </c>
      <c r="O722">
        <v>0</v>
      </c>
      <c r="P722">
        <v>2928.49</v>
      </c>
      <c r="Q722">
        <v>410.06799999999998</v>
      </c>
      <c r="R722">
        <v>1474.64</v>
      </c>
    </row>
    <row r="723" spans="1:18" x14ac:dyDescent="0.2">
      <c r="A723">
        <v>717</v>
      </c>
      <c r="B723" t="s">
        <v>201</v>
      </c>
      <c r="C723">
        <v>2016</v>
      </c>
      <c r="D723">
        <v>0</v>
      </c>
      <c r="E723">
        <v>0</v>
      </c>
      <c r="F723">
        <v>96180.800000000003</v>
      </c>
      <c r="G723" s="24">
        <v>1374970</v>
      </c>
      <c r="H723">
        <v>165732</v>
      </c>
      <c r="I723">
        <v>176164</v>
      </c>
      <c r="J723">
        <v>176803</v>
      </c>
      <c r="K723">
        <v>224276</v>
      </c>
      <c r="L723">
        <v>32561.7</v>
      </c>
      <c r="M723">
        <v>17986.900000000001</v>
      </c>
      <c r="N723">
        <v>6451.35</v>
      </c>
      <c r="O723">
        <v>0</v>
      </c>
      <c r="P723">
        <v>0</v>
      </c>
      <c r="Q723">
        <v>565.94200000000001</v>
      </c>
      <c r="R723">
        <v>1209.5999999999999</v>
      </c>
    </row>
    <row r="724" spans="1:18" x14ac:dyDescent="0.2">
      <c r="A724">
        <v>718</v>
      </c>
      <c r="B724" t="s">
        <v>201</v>
      </c>
      <c r="C724">
        <v>2016</v>
      </c>
      <c r="D724">
        <v>0</v>
      </c>
      <c r="E724">
        <v>2270.77</v>
      </c>
      <c r="F724">
        <v>100059</v>
      </c>
      <c r="G724" s="24">
        <v>1394680</v>
      </c>
      <c r="H724">
        <v>151968</v>
      </c>
      <c r="I724">
        <v>152655</v>
      </c>
      <c r="J724">
        <v>168708</v>
      </c>
      <c r="K724">
        <v>248221</v>
      </c>
      <c r="L724">
        <v>31931.8</v>
      </c>
      <c r="M724">
        <v>16431.5</v>
      </c>
      <c r="N724">
        <v>5872.82</v>
      </c>
      <c r="O724">
        <v>453.15</v>
      </c>
      <c r="P724">
        <v>0</v>
      </c>
      <c r="Q724">
        <v>1194.57</v>
      </c>
      <c r="R724">
        <v>863.99599999999998</v>
      </c>
    </row>
    <row r="725" spans="1:18" x14ac:dyDescent="0.2">
      <c r="A725">
        <v>719</v>
      </c>
      <c r="B725" t="s">
        <v>201</v>
      </c>
      <c r="C725">
        <v>2016</v>
      </c>
      <c r="D725">
        <v>0</v>
      </c>
      <c r="E725">
        <v>0</v>
      </c>
      <c r="F725">
        <v>104285</v>
      </c>
      <c r="G725" s="24">
        <v>1387420</v>
      </c>
      <c r="H725">
        <v>165569</v>
      </c>
      <c r="I725">
        <v>186130</v>
      </c>
      <c r="J725">
        <v>171716</v>
      </c>
      <c r="K725">
        <v>209053</v>
      </c>
      <c r="L725">
        <v>32314.2</v>
      </c>
      <c r="M725">
        <v>12310.4</v>
      </c>
      <c r="N725">
        <v>7389.37</v>
      </c>
      <c r="O725">
        <v>0</v>
      </c>
      <c r="P725">
        <v>2718.17</v>
      </c>
      <c r="Q725">
        <v>1531.66</v>
      </c>
      <c r="R725">
        <v>1784.97</v>
      </c>
    </row>
    <row r="726" spans="1:18" x14ac:dyDescent="0.2">
      <c r="A726">
        <v>720</v>
      </c>
      <c r="B726" t="s">
        <v>201</v>
      </c>
      <c r="C726">
        <v>2016</v>
      </c>
      <c r="D726">
        <v>0</v>
      </c>
      <c r="E726">
        <v>0</v>
      </c>
      <c r="F726">
        <v>86509.7</v>
      </c>
      <c r="G726" s="24">
        <v>1368650</v>
      </c>
      <c r="H726">
        <v>175907</v>
      </c>
      <c r="I726">
        <v>179909</v>
      </c>
      <c r="J726">
        <v>195763</v>
      </c>
      <c r="K726">
        <v>217840</v>
      </c>
      <c r="L726">
        <v>32431.8</v>
      </c>
      <c r="M726">
        <v>7245.42</v>
      </c>
      <c r="N726">
        <v>5607.36</v>
      </c>
      <c r="O726">
        <v>0</v>
      </c>
      <c r="P726">
        <v>2596.64</v>
      </c>
      <c r="Q726">
        <v>2507</v>
      </c>
      <c r="R726">
        <v>53.239600000000003</v>
      </c>
    </row>
    <row r="727" spans="1:18" x14ac:dyDescent="0.2">
      <c r="A727">
        <v>721</v>
      </c>
      <c r="B727" t="s">
        <v>201</v>
      </c>
      <c r="C727">
        <v>2016</v>
      </c>
      <c r="D727">
        <v>0</v>
      </c>
      <c r="E727">
        <v>1553.65</v>
      </c>
      <c r="F727">
        <v>90645.8</v>
      </c>
      <c r="G727" s="24">
        <v>1422330</v>
      </c>
      <c r="H727">
        <v>143146</v>
      </c>
      <c r="I727">
        <v>161507</v>
      </c>
      <c r="J727">
        <v>158141</v>
      </c>
      <c r="K727">
        <v>224042</v>
      </c>
      <c r="L727">
        <v>39363.800000000003</v>
      </c>
      <c r="M727">
        <v>14837.9</v>
      </c>
      <c r="N727">
        <v>8270.5400000000009</v>
      </c>
      <c r="O727">
        <v>0</v>
      </c>
      <c r="P727">
        <v>2290.44</v>
      </c>
      <c r="Q727">
        <v>1356.75</v>
      </c>
      <c r="R727">
        <v>260.387</v>
      </c>
    </row>
    <row r="728" spans="1:18" x14ac:dyDescent="0.2">
      <c r="A728">
        <v>722</v>
      </c>
      <c r="B728" t="s">
        <v>201</v>
      </c>
      <c r="C728">
        <v>2016</v>
      </c>
      <c r="D728">
        <v>0</v>
      </c>
      <c r="E728">
        <v>748.52800000000002</v>
      </c>
      <c r="F728">
        <v>92860.5</v>
      </c>
      <c r="G728" s="24">
        <v>1392700</v>
      </c>
      <c r="H728">
        <v>163090</v>
      </c>
      <c r="I728">
        <v>147701</v>
      </c>
      <c r="J728">
        <v>164587</v>
      </c>
      <c r="K728">
        <v>249140</v>
      </c>
      <c r="L728">
        <v>40600.6</v>
      </c>
      <c r="M728">
        <v>18731.3</v>
      </c>
      <c r="N728">
        <v>3503.37</v>
      </c>
      <c r="O728">
        <v>987.19</v>
      </c>
      <c r="P728">
        <v>3004.35</v>
      </c>
      <c r="Q728">
        <v>0</v>
      </c>
      <c r="R728">
        <v>329.06299999999999</v>
      </c>
    </row>
    <row r="729" spans="1:18" x14ac:dyDescent="0.2">
      <c r="A729">
        <v>723</v>
      </c>
      <c r="B729" t="s">
        <v>201</v>
      </c>
      <c r="C729">
        <v>2016</v>
      </c>
      <c r="D729">
        <v>0</v>
      </c>
      <c r="E729">
        <v>0</v>
      </c>
      <c r="F729">
        <v>105410</v>
      </c>
      <c r="G729" s="24">
        <v>1336330</v>
      </c>
      <c r="H729">
        <v>196409</v>
      </c>
      <c r="I729">
        <v>169559</v>
      </c>
      <c r="J729">
        <v>189935</v>
      </c>
      <c r="K729">
        <v>208960</v>
      </c>
      <c r="L729">
        <v>38137.800000000003</v>
      </c>
      <c r="M729">
        <v>10958.1</v>
      </c>
      <c r="N729">
        <v>16519.7</v>
      </c>
      <c r="O729">
        <v>0</v>
      </c>
      <c r="P729">
        <v>0</v>
      </c>
      <c r="Q729">
        <v>84.369799999999998</v>
      </c>
      <c r="R729">
        <v>474.94600000000003</v>
      </c>
    </row>
    <row r="730" spans="1:18" x14ac:dyDescent="0.2">
      <c r="A730">
        <v>724</v>
      </c>
      <c r="B730" t="s">
        <v>201</v>
      </c>
      <c r="C730">
        <v>2016</v>
      </c>
      <c r="D730">
        <v>0</v>
      </c>
      <c r="E730">
        <v>0</v>
      </c>
      <c r="F730">
        <v>78686.5</v>
      </c>
      <c r="G730" s="24">
        <v>1432420</v>
      </c>
      <c r="H730">
        <v>152658</v>
      </c>
      <c r="I730">
        <v>165363</v>
      </c>
      <c r="J730">
        <v>174240</v>
      </c>
      <c r="K730">
        <v>203801</v>
      </c>
      <c r="L730">
        <v>36643.699999999997</v>
      </c>
      <c r="M730">
        <v>19544.599999999999</v>
      </c>
      <c r="N730">
        <v>6983.67</v>
      </c>
      <c r="O730">
        <v>1950.04</v>
      </c>
      <c r="P730">
        <v>0</v>
      </c>
      <c r="Q730">
        <v>300.33300000000003</v>
      </c>
      <c r="R730">
        <v>58.26</v>
      </c>
    </row>
    <row r="731" spans="1:18" x14ac:dyDescent="0.2">
      <c r="A731">
        <v>725</v>
      </c>
      <c r="B731" t="s">
        <v>201</v>
      </c>
      <c r="C731">
        <v>2016</v>
      </c>
      <c r="D731">
        <v>0</v>
      </c>
      <c r="E731">
        <v>0</v>
      </c>
      <c r="F731">
        <v>89608.7</v>
      </c>
      <c r="G731" s="24">
        <v>1398480</v>
      </c>
      <c r="H731">
        <v>157866</v>
      </c>
      <c r="I731">
        <v>191971</v>
      </c>
      <c r="J731">
        <v>172835</v>
      </c>
      <c r="K731">
        <v>207239</v>
      </c>
      <c r="L731">
        <v>30821.7</v>
      </c>
      <c r="M731">
        <v>12584.6</v>
      </c>
      <c r="N731">
        <v>6534</v>
      </c>
      <c r="O731">
        <v>0</v>
      </c>
      <c r="P731">
        <v>2240.15</v>
      </c>
      <c r="Q731">
        <v>381.30900000000003</v>
      </c>
      <c r="R731">
        <v>0</v>
      </c>
    </row>
    <row r="732" spans="1:18" x14ac:dyDescent="0.2">
      <c r="A732">
        <v>726</v>
      </c>
      <c r="B732" t="s">
        <v>201</v>
      </c>
      <c r="C732">
        <v>2016</v>
      </c>
      <c r="D732">
        <v>0</v>
      </c>
      <c r="E732">
        <v>376.12599999999998</v>
      </c>
      <c r="F732">
        <v>90934.1</v>
      </c>
      <c r="G732" s="24">
        <v>1350650</v>
      </c>
      <c r="H732">
        <v>183449</v>
      </c>
      <c r="I732">
        <v>194059</v>
      </c>
      <c r="J732">
        <v>171354</v>
      </c>
      <c r="K732">
        <v>214104</v>
      </c>
      <c r="L732">
        <v>37201.699999999997</v>
      </c>
      <c r="M732">
        <v>15655.7</v>
      </c>
      <c r="N732">
        <v>9056.76</v>
      </c>
      <c r="O732">
        <v>373.62200000000001</v>
      </c>
      <c r="P732">
        <v>0</v>
      </c>
      <c r="Q732">
        <v>947.49599999999998</v>
      </c>
      <c r="R732">
        <v>3726.03</v>
      </c>
    </row>
    <row r="733" spans="1:18" x14ac:dyDescent="0.2">
      <c r="A733">
        <v>727</v>
      </c>
      <c r="B733" t="s">
        <v>201</v>
      </c>
      <c r="C733">
        <v>2016</v>
      </c>
      <c r="D733">
        <v>0</v>
      </c>
      <c r="E733">
        <v>1530.3</v>
      </c>
      <c r="F733">
        <v>105865</v>
      </c>
      <c r="G733" s="24">
        <v>1360500</v>
      </c>
      <c r="H733">
        <v>194427</v>
      </c>
      <c r="I733">
        <v>154230</v>
      </c>
      <c r="J733">
        <v>179319</v>
      </c>
      <c r="K733">
        <v>213691</v>
      </c>
      <c r="L733">
        <v>41074.800000000003</v>
      </c>
      <c r="M733">
        <v>18151.400000000001</v>
      </c>
      <c r="N733">
        <v>5682.97</v>
      </c>
      <c r="O733">
        <v>0</v>
      </c>
      <c r="P733">
        <v>0</v>
      </c>
      <c r="Q733">
        <v>1208.76</v>
      </c>
      <c r="R733">
        <v>987.096</v>
      </c>
    </row>
    <row r="734" spans="1:18" x14ac:dyDescent="0.2">
      <c r="A734">
        <v>728</v>
      </c>
      <c r="B734" t="s">
        <v>201</v>
      </c>
      <c r="C734">
        <v>2016</v>
      </c>
      <c r="D734">
        <v>0</v>
      </c>
      <c r="E734">
        <v>725.28200000000004</v>
      </c>
      <c r="F734">
        <v>91459.1</v>
      </c>
      <c r="G734" s="24">
        <v>1392140</v>
      </c>
      <c r="H734">
        <v>148769</v>
      </c>
      <c r="I734">
        <v>189383</v>
      </c>
      <c r="J734">
        <v>162262</v>
      </c>
      <c r="K734">
        <v>231491</v>
      </c>
      <c r="L734">
        <v>35196.1</v>
      </c>
      <c r="M734">
        <v>10717.9</v>
      </c>
      <c r="N734">
        <v>7930.08</v>
      </c>
      <c r="O734">
        <v>602.88499999999999</v>
      </c>
      <c r="P734">
        <v>1986.31</v>
      </c>
      <c r="Q734">
        <v>1189.5</v>
      </c>
      <c r="R734">
        <v>668.36500000000001</v>
      </c>
    </row>
    <row r="735" spans="1:18" x14ac:dyDescent="0.2">
      <c r="A735">
        <v>729</v>
      </c>
      <c r="B735" t="s">
        <v>201</v>
      </c>
      <c r="C735">
        <v>2016</v>
      </c>
      <c r="D735">
        <v>0</v>
      </c>
      <c r="E735">
        <v>1983.83</v>
      </c>
      <c r="F735">
        <v>75835.899999999994</v>
      </c>
      <c r="G735" s="24">
        <v>1403150</v>
      </c>
      <c r="H735">
        <v>150807</v>
      </c>
      <c r="I735">
        <v>191689</v>
      </c>
      <c r="J735">
        <v>200781</v>
      </c>
      <c r="K735">
        <v>197497</v>
      </c>
      <c r="L735">
        <v>28439.9</v>
      </c>
      <c r="M735">
        <v>11393.8</v>
      </c>
      <c r="N735">
        <v>2989.03</v>
      </c>
      <c r="O735">
        <v>0</v>
      </c>
      <c r="P735">
        <v>1695.58</v>
      </c>
      <c r="Q735">
        <v>644.02499999999998</v>
      </c>
      <c r="R735">
        <v>2877.31</v>
      </c>
    </row>
    <row r="736" spans="1:18" x14ac:dyDescent="0.2">
      <c r="A736">
        <v>730</v>
      </c>
      <c r="B736" t="s">
        <v>201</v>
      </c>
      <c r="C736">
        <v>2016</v>
      </c>
      <c r="D736">
        <v>0</v>
      </c>
      <c r="E736">
        <v>0</v>
      </c>
      <c r="F736">
        <v>89362.2</v>
      </c>
      <c r="G736" s="24">
        <v>1375200</v>
      </c>
      <c r="H736">
        <v>141031</v>
      </c>
      <c r="I736">
        <v>208624</v>
      </c>
      <c r="J736">
        <v>149950</v>
      </c>
      <c r="K736">
        <v>230309</v>
      </c>
      <c r="L736">
        <v>42974.400000000001</v>
      </c>
      <c r="M736">
        <v>12573.8</v>
      </c>
      <c r="N736">
        <v>11447.4</v>
      </c>
      <c r="O736">
        <v>0</v>
      </c>
      <c r="P736">
        <v>2901.69</v>
      </c>
      <c r="Q736">
        <v>833.928</v>
      </c>
      <c r="R736">
        <v>9.7979400000000005</v>
      </c>
    </row>
    <row r="737" spans="1:18" x14ac:dyDescent="0.2">
      <c r="A737">
        <v>731</v>
      </c>
      <c r="B737" t="s">
        <v>201</v>
      </c>
      <c r="C737">
        <v>2016</v>
      </c>
      <c r="D737">
        <v>0</v>
      </c>
      <c r="E737">
        <v>351.178</v>
      </c>
      <c r="F737">
        <v>81347.399999999994</v>
      </c>
      <c r="G737" s="24">
        <v>1382600</v>
      </c>
      <c r="H737">
        <v>170334</v>
      </c>
      <c r="I737">
        <v>179246</v>
      </c>
      <c r="J737">
        <v>161887</v>
      </c>
      <c r="K737">
        <v>204220</v>
      </c>
      <c r="L737">
        <v>46302.3</v>
      </c>
      <c r="M737">
        <v>20395.099999999999</v>
      </c>
      <c r="N737">
        <v>10220.1</v>
      </c>
      <c r="O737">
        <v>1884.76</v>
      </c>
      <c r="P737">
        <v>2675.93</v>
      </c>
      <c r="Q737">
        <v>546.64400000000001</v>
      </c>
      <c r="R737">
        <v>432.637</v>
      </c>
    </row>
    <row r="738" spans="1:18" x14ac:dyDescent="0.2">
      <c r="A738">
        <v>732</v>
      </c>
      <c r="B738" t="s">
        <v>201</v>
      </c>
      <c r="C738">
        <v>2016</v>
      </c>
      <c r="D738">
        <v>0</v>
      </c>
      <c r="E738">
        <v>774.79300000000001</v>
      </c>
      <c r="F738">
        <v>69125</v>
      </c>
      <c r="G738" s="24">
        <v>1426200</v>
      </c>
      <c r="H738">
        <v>172832</v>
      </c>
      <c r="I738">
        <v>146154</v>
      </c>
      <c r="J738">
        <v>164208</v>
      </c>
      <c r="K738">
        <v>215630</v>
      </c>
      <c r="L738">
        <v>46441.8</v>
      </c>
      <c r="M738">
        <v>9909.14</v>
      </c>
      <c r="N738">
        <v>7772.78</v>
      </c>
      <c r="O738">
        <v>1618.96</v>
      </c>
      <c r="P738">
        <v>0</v>
      </c>
      <c r="Q738">
        <v>0</v>
      </c>
      <c r="R738">
        <v>1017.04</v>
      </c>
    </row>
    <row r="739" spans="1:18" x14ac:dyDescent="0.2">
      <c r="A739">
        <v>733</v>
      </c>
      <c r="B739" t="s">
        <v>201</v>
      </c>
      <c r="C739">
        <v>2016</v>
      </c>
      <c r="D739">
        <v>0</v>
      </c>
      <c r="E739">
        <v>360.08699999999999</v>
      </c>
      <c r="F739">
        <v>92187.5</v>
      </c>
      <c r="G739" s="24">
        <v>1432630</v>
      </c>
      <c r="H739">
        <v>141240</v>
      </c>
      <c r="I739">
        <v>159905</v>
      </c>
      <c r="J739">
        <v>161039</v>
      </c>
      <c r="K739">
        <v>218270</v>
      </c>
      <c r="L739">
        <v>40531.800000000003</v>
      </c>
      <c r="M739">
        <v>12452.8</v>
      </c>
      <c r="N739">
        <v>10290.6</v>
      </c>
      <c r="O739">
        <v>0</v>
      </c>
      <c r="P739">
        <v>0</v>
      </c>
      <c r="Q739">
        <v>633.81200000000001</v>
      </c>
      <c r="R739">
        <v>420.11500000000001</v>
      </c>
    </row>
    <row r="740" spans="1:18" x14ac:dyDescent="0.2">
      <c r="A740">
        <v>734</v>
      </c>
      <c r="B740" t="s">
        <v>201</v>
      </c>
      <c r="C740">
        <v>2016</v>
      </c>
      <c r="D740">
        <v>0</v>
      </c>
      <c r="E740">
        <v>970.34100000000001</v>
      </c>
      <c r="F740">
        <v>101482</v>
      </c>
      <c r="G740" s="24">
        <v>1400060</v>
      </c>
      <c r="H740">
        <v>158927</v>
      </c>
      <c r="I740">
        <v>174342</v>
      </c>
      <c r="J740">
        <v>158788</v>
      </c>
      <c r="K740">
        <v>227320</v>
      </c>
      <c r="L740">
        <v>30787.8</v>
      </c>
      <c r="M740">
        <v>11959.9</v>
      </c>
      <c r="N740">
        <v>12091.4</v>
      </c>
      <c r="O740">
        <v>0</v>
      </c>
      <c r="P740">
        <v>2075.4699999999998</v>
      </c>
      <c r="Q740">
        <v>642.048</v>
      </c>
      <c r="R740">
        <v>685.27499999999998</v>
      </c>
    </row>
    <row r="741" spans="1:18" x14ac:dyDescent="0.2">
      <c r="A741">
        <v>735</v>
      </c>
      <c r="B741" t="s">
        <v>201</v>
      </c>
      <c r="C741">
        <v>2016</v>
      </c>
      <c r="D741">
        <v>0</v>
      </c>
      <c r="E741">
        <v>1325.56</v>
      </c>
      <c r="F741">
        <v>97152.3</v>
      </c>
      <c r="G741" s="24">
        <v>1389420</v>
      </c>
      <c r="H741">
        <v>161666</v>
      </c>
      <c r="I741">
        <v>164287</v>
      </c>
      <c r="J741">
        <v>168914</v>
      </c>
      <c r="K741">
        <v>219470</v>
      </c>
      <c r="L741">
        <v>42029.1</v>
      </c>
      <c r="M741">
        <v>10325.700000000001</v>
      </c>
      <c r="N741">
        <v>8671.67</v>
      </c>
      <c r="O741">
        <v>0</v>
      </c>
      <c r="P741">
        <v>2821.59</v>
      </c>
      <c r="Q741">
        <v>775.69600000000003</v>
      </c>
      <c r="R741">
        <v>5057.72</v>
      </c>
    </row>
    <row r="742" spans="1:18" x14ac:dyDescent="0.2">
      <c r="A742">
        <v>736</v>
      </c>
      <c r="B742" t="s">
        <v>201</v>
      </c>
      <c r="C742">
        <v>2016</v>
      </c>
      <c r="D742">
        <v>0</v>
      </c>
      <c r="E742">
        <v>0</v>
      </c>
      <c r="F742">
        <v>92355.8</v>
      </c>
      <c r="G742" s="24">
        <v>1403610</v>
      </c>
      <c r="H742">
        <v>154973</v>
      </c>
      <c r="I742">
        <v>156838</v>
      </c>
      <c r="J742">
        <v>194291</v>
      </c>
      <c r="K742">
        <v>210362</v>
      </c>
      <c r="L742">
        <v>26287.5</v>
      </c>
      <c r="M742">
        <v>13572.1</v>
      </c>
      <c r="N742">
        <v>11559.1</v>
      </c>
      <c r="O742">
        <v>272.423</v>
      </c>
      <c r="P742">
        <v>2612.79</v>
      </c>
      <c r="Q742">
        <v>1194.68</v>
      </c>
      <c r="R742">
        <v>1362.11</v>
      </c>
    </row>
    <row r="743" spans="1:18" x14ac:dyDescent="0.2">
      <c r="A743">
        <v>737</v>
      </c>
      <c r="B743" t="s">
        <v>201</v>
      </c>
      <c r="C743">
        <v>2016</v>
      </c>
      <c r="D743">
        <v>0</v>
      </c>
      <c r="E743">
        <v>0</v>
      </c>
      <c r="F743">
        <v>115912</v>
      </c>
      <c r="G743" s="24">
        <v>1373270</v>
      </c>
      <c r="H743">
        <v>148298</v>
      </c>
      <c r="I743">
        <v>156722</v>
      </c>
      <c r="J743">
        <v>190293</v>
      </c>
      <c r="K743">
        <v>226653</v>
      </c>
      <c r="L743">
        <v>42163.5</v>
      </c>
      <c r="M743">
        <v>16605.099999999999</v>
      </c>
      <c r="N743">
        <v>4651.67</v>
      </c>
      <c r="O743">
        <v>0</v>
      </c>
      <c r="P743">
        <v>0</v>
      </c>
      <c r="Q743">
        <v>465.553</v>
      </c>
      <c r="R743">
        <v>2233.02</v>
      </c>
    </row>
    <row r="744" spans="1:18" x14ac:dyDescent="0.2">
      <c r="A744">
        <v>738</v>
      </c>
      <c r="B744" t="s">
        <v>201</v>
      </c>
      <c r="C744">
        <v>2016</v>
      </c>
      <c r="D744">
        <v>0</v>
      </c>
      <c r="E744">
        <v>0</v>
      </c>
      <c r="F744">
        <v>96735.5</v>
      </c>
      <c r="G744" s="24">
        <v>1371450</v>
      </c>
      <c r="H744">
        <v>173527</v>
      </c>
      <c r="I744">
        <v>166811</v>
      </c>
      <c r="J744">
        <v>154256</v>
      </c>
      <c r="K744">
        <v>238305</v>
      </c>
      <c r="L744">
        <v>41294.199999999997</v>
      </c>
      <c r="M744">
        <v>16955.099999999999</v>
      </c>
      <c r="N744">
        <v>7500.48</v>
      </c>
      <c r="O744">
        <v>0</v>
      </c>
      <c r="P744">
        <v>1953.15</v>
      </c>
      <c r="Q744">
        <v>652.79399999999998</v>
      </c>
      <c r="R744">
        <v>2090.25</v>
      </c>
    </row>
    <row r="745" spans="1:18" x14ac:dyDescent="0.2">
      <c r="A745">
        <v>739</v>
      </c>
      <c r="B745" t="s">
        <v>201</v>
      </c>
      <c r="C745">
        <v>2016</v>
      </c>
      <c r="D745">
        <v>0</v>
      </c>
      <c r="E745">
        <v>605.33600000000001</v>
      </c>
      <c r="F745">
        <v>96730.3</v>
      </c>
      <c r="G745" s="24">
        <v>1379540</v>
      </c>
      <c r="H745">
        <v>154939</v>
      </c>
      <c r="I745">
        <v>172993</v>
      </c>
      <c r="J745">
        <v>173903</v>
      </c>
      <c r="K745">
        <v>224865</v>
      </c>
      <c r="L745">
        <v>44184.3</v>
      </c>
      <c r="M745">
        <v>15147.7</v>
      </c>
      <c r="N745">
        <v>9955.92</v>
      </c>
      <c r="O745">
        <v>0</v>
      </c>
      <c r="P745">
        <v>0</v>
      </c>
      <c r="Q745">
        <v>213.55799999999999</v>
      </c>
      <c r="R745">
        <v>245.25700000000001</v>
      </c>
    </row>
    <row r="746" spans="1:18" x14ac:dyDescent="0.2">
      <c r="A746">
        <v>740</v>
      </c>
      <c r="B746" t="s">
        <v>201</v>
      </c>
      <c r="C746">
        <v>2016</v>
      </c>
      <c r="D746">
        <v>0</v>
      </c>
      <c r="E746">
        <v>0</v>
      </c>
      <c r="F746">
        <v>78233.100000000006</v>
      </c>
      <c r="G746" s="24">
        <v>1407980</v>
      </c>
      <c r="H746">
        <v>163291</v>
      </c>
      <c r="I746">
        <v>177485</v>
      </c>
      <c r="J746">
        <v>168585</v>
      </c>
      <c r="K746">
        <v>209144</v>
      </c>
      <c r="L746">
        <v>40311.4</v>
      </c>
      <c r="M746">
        <v>12660.5</v>
      </c>
      <c r="N746">
        <v>7103.52</v>
      </c>
      <c r="O746">
        <v>0</v>
      </c>
      <c r="P746">
        <v>0</v>
      </c>
      <c r="Q746">
        <v>387.63499999999999</v>
      </c>
      <c r="R746">
        <v>925.923</v>
      </c>
    </row>
    <row r="747" spans="1:18" x14ac:dyDescent="0.2">
      <c r="A747">
        <v>741</v>
      </c>
      <c r="B747" t="s">
        <v>201</v>
      </c>
      <c r="C747">
        <v>2016</v>
      </c>
      <c r="D747">
        <v>0</v>
      </c>
      <c r="E747">
        <v>0</v>
      </c>
      <c r="F747">
        <v>87029.1</v>
      </c>
      <c r="G747" s="24">
        <v>1400360</v>
      </c>
      <c r="H747">
        <v>173019</v>
      </c>
      <c r="I747">
        <v>168524</v>
      </c>
      <c r="J747">
        <v>181243</v>
      </c>
      <c r="K747">
        <v>190007</v>
      </c>
      <c r="L747">
        <v>42587.3</v>
      </c>
      <c r="M747">
        <v>14217.4</v>
      </c>
      <c r="N747">
        <v>9496.51</v>
      </c>
      <c r="O747">
        <v>290.30500000000001</v>
      </c>
      <c r="P747">
        <v>1039.46</v>
      </c>
      <c r="Q747">
        <v>1933.84</v>
      </c>
      <c r="R747">
        <v>1288.92</v>
      </c>
    </row>
    <row r="748" spans="1:18" x14ac:dyDescent="0.2">
      <c r="A748">
        <v>742</v>
      </c>
      <c r="B748" t="s">
        <v>201</v>
      </c>
      <c r="C748">
        <v>2016</v>
      </c>
      <c r="D748">
        <v>0</v>
      </c>
      <c r="E748">
        <v>0</v>
      </c>
      <c r="F748">
        <v>102584</v>
      </c>
      <c r="G748" s="24">
        <v>1364820</v>
      </c>
      <c r="H748">
        <v>170011</v>
      </c>
      <c r="I748">
        <v>187982</v>
      </c>
      <c r="J748">
        <v>180330</v>
      </c>
      <c r="K748">
        <v>200080</v>
      </c>
      <c r="L748">
        <v>47132.6</v>
      </c>
      <c r="M748">
        <v>15142.9</v>
      </c>
      <c r="N748">
        <v>5202.0200000000004</v>
      </c>
      <c r="O748">
        <v>0</v>
      </c>
      <c r="P748">
        <v>0</v>
      </c>
      <c r="Q748">
        <v>0</v>
      </c>
      <c r="R748">
        <v>341.09899999999999</v>
      </c>
    </row>
    <row r="749" spans="1:18" x14ac:dyDescent="0.2">
      <c r="A749">
        <v>743</v>
      </c>
      <c r="B749" t="s">
        <v>201</v>
      </c>
      <c r="C749">
        <v>2016</v>
      </c>
      <c r="D749">
        <v>0</v>
      </c>
      <c r="E749">
        <v>0</v>
      </c>
      <c r="F749">
        <v>85717.4</v>
      </c>
      <c r="G749" s="24">
        <v>1391320</v>
      </c>
      <c r="H749">
        <v>189292</v>
      </c>
      <c r="I749">
        <v>167226</v>
      </c>
      <c r="J749">
        <v>146639</v>
      </c>
      <c r="K749">
        <v>232017</v>
      </c>
      <c r="L749">
        <v>37505</v>
      </c>
      <c r="M749">
        <v>18989.3</v>
      </c>
      <c r="N749">
        <v>5243.26</v>
      </c>
      <c r="O749">
        <v>0</v>
      </c>
      <c r="P749">
        <v>0</v>
      </c>
      <c r="Q749">
        <v>943.50599999999997</v>
      </c>
      <c r="R749">
        <v>630.23900000000003</v>
      </c>
    </row>
    <row r="750" spans="1:18" x14ac:dyDescent="0.2">
      <c r="A750">
        <v>744</v>
      </c>
      <c r="B750" t="s">
        <v>201</v>
      </c>
      <c r="C750">
        <v>2016</v>
      </c>
      <c r="D750">
        <v>0</v>
      </c>
      <c r="E750">
        <v>1181.8</v>
      </c>
      <c r="F750">
        <v>78957</v>
      </c>
      <c r="G750" s="24">
        <v>1393440</v>
      </c>
      <c r="H750">
        <v>152494</v>
      </c>
      <c r="I750">
        <v>194201</v>
      </c>
      <c r="J750">
        <v>172846</v>
      </c>
      <c r="K750">
        <v>224819</v>
      </c>
      <c r="L750">
        <v>28486</v>
      </c>
      <c r="M750">
        <v>11715.4</v>
      </c>
      <c r="N750">
        <v>7836.26</v>
      </c>
      <c r="O750">
        <v>0</v>
      </c>
      <c r="P750">
        <v>2011.36</v>
      </c>
      <c r="Q750">
        <v>667.24699999999996</v>
      </c>
      <c r="R750">
        <v>34.738700000000001</v>
      </c>
    </row>
    <row r="751" spans="1:18" x14ac:dyDescent="0.2">
      <c r="A751">
        <v>745</v>
      </c>
      <c r="B751" t="s">
        <v>201</v>
      </c>
      <c r="C751">
        <v>2016</v>
      </c>
      <c r="D751">
        <v>0</v>
      </c>
      <c r="E751">
        <v>1254.21</v>
      </c>
      <c r="F751">
        <v>99060.5</v>
      </c>
      <c r="G751" s="24">
        <v>1387750</v>
      </c>
      <c r="H751">
        <v>126554</v>
      </c>
      <c r="I751">
        <v>204788</v>
      </c>
      <c r="J751">
        <v>173970</v>
      </c>
      <c r="K751">
        <v>213167</v>
      </c>
      <c r="L751">
        <v>38079.1</v>
      </c>
      <c r="M751">
        <v>14017.9</v>
      </c>
      <c r="N751">
        <v>10665</v>
      </c>
      <c r="O751">
        <v>241.989</v>
      </c>
      <c r="P751">
        <v>2845.09</v>
      </c>
      <c r="Q751">
        <v>1754.37</v>
      </c>
      <c r="R751">
        <v>1330.94</v>
      </c>
    </row>
    <row r="752" spans="1:18" x14ac:dyDescent="0.2">
      <c r="A752">
        <v>746</v>
      </c>
      <c r="B752" t="s">
        <v>201</v>
      </c>
      <c r="C752">
        <v>2016</v>
      </c>
      <c r="D752">
        <v>0</v>
      </c>
      <c r="E752">
        <v>530.32100000000003</v>
      </c>
      <c r="F752">
        <v>92006.5</v>
      </c>
      <c r="G752" s="24">
        <v>1376580</v>
      </c>
      <c r="H752">
        <v>167694</v>
      </c>
      <c r="I752">
        <v>176557</v>
      </c>
      <c r="J752">
        <v>181957</v>
      </c>
      <c r="K752">
        <v>224736</v>
      </c>
      <c r="L752">
        <v>37531.699999999997</v>
      </c>
      <c r="M752">
        <v>11871.6</v>
      </c>
      <c r="N752">
        <v>7144.96</v>
      </c>
      <c r="O752">
        <v>0</v>
      </c>
      <c r="P752">
        <v>860.846</v>
      </c>
      <c r="Q752">
        <v>954.15599999999995</v>
      </c>
      <c r="R752">
        <v>631.35500000000002</v>
      </c>
    </row>
    <row r="753" spans="1:18" x14ac:dyDescent="0.2">
      <c r="A753">
        <v>747</v>
      </c>
      <c r="B753" t="s">
        <v>201</v>
      </c>
      <c r="C753">
        <v>2016</v>
      </c>
      <c r="D753">
        <v>0</v>
      </c>
      <c r="E753">
        <v>0</v>
      </c>
      <c r="F753">
        <v>91338.7</v>
      </c>
      <c r="G753" s="24">
        <v>1405790</v>
      </c>
      <c r="H753">
        <v>169263</v>
      </c>
      <c r="I753">
        <v>149576</v>
      </c>
      <c r="J753">
        <v>152058</v>
      </c>
      <c r="K753">
        <v>237120</v>
      </c>
      <c r="L753">
        <v>38964.6</v>
      </c>
      <c r="M753">
        <v>12085.3</v>
      </c>
      <c r="N753">
        <v>6972.24</v>
      </c>
      <c r="O753">
        <v>1380.84</v>
      </c>
      <c r="P753">
        <v>2739.28</v>
      </c>
      <c r="Q753">
        <v>433.40300000000002</v>
      </c>
      <c r="R753">
        <v>0</v>
      </c>
    </row>
    <row r="754" spans="1:18" x14ac:dyDescent="0.2">
      <c r="A754">
        <v>748</v>
      </c>
      <c r="B754" t="s">
        <v>201</v>
      </c>
      <c r="C754">
        <v>2016</v>
      </c>
      <c r="D754">
        <v>0</v>
      </c>
      <c r="E754">
        <v>0</v>
      </c>
      <c r="F754">
        <v>93871.3</v>
      </c>
      <c r="G754" s="24">
        <v>1389390</v>
      </c>
      <c r="H754">
        <v>165576</v>
      </c>
      <c r="I754">
        <v>193997</v>
      </c>
      <c r="J754">
        <v>141795</v>
      </c>
      <c r="K754">
        <v>238589</v>
      </c>
      <c r="L754">
        <v>31192.400000000001</v>
      </c>
      <c r="M754">
        <v>9620.84</v>
      </c>
      <c r="N754">
        <v>6825.45</v>
      </c>
      <c r="O754">
        <v>813.49099999999999</v>
      </c>
      <c r="P754">
        <v>1986.73</v>
      </c>
      <c r="Q754">
        <v>1450.69</v>
      </c>
      <c r="R754">
        <v>271.16399999999999</v>
      </c>
    </row>
    <row r="755" spans="1:18" x14ac:dyDescent="0.2">
      <c r="A755">
        <v>749</v>
      </c>
      <c r="B755" t="s">
        <v>201</v>
      </c>
      <c r="C755">
        <v>2016</v>
      </c>
      <c r="D755">
        <v>0</v>
      </c>
      <c r="E755">
        <v>0</v>
      </c>
      <c r="F755">
        <v>103137</v>
      </c>
      <c r="G755" s="24">
        <v>1385260</v>
      </c>
      <c r="H755">
        <v>140528</v>
      </c>
      <c r="I755">
        <v>167838</v>
      </c>
      <c r="J755">
        <v>194292</v>
      </c>
      <c r="K755">
        <v>213581</v>
      </c>
      <c r="L755">
        <v>43030.6</v>
      </c>
      <c r="M755">
        <v>10753.1</v>
      </c>
      <c r="N755">
        <v>9458.7900000000009</v>
      </c>
      <c r="O755">
        <v>0</v>
      </c>
      <c r="P755">
        <v>0</v>
      </c>
      <c r="Q755">
        <v>1330.69</v>
      </c>
      <c r="R755">
        <v>1406.77</v>
      </c>
    </row>
    <row r="756" spans="1:18" x14ac:dyDescent="0.2">
      <c r="A756">
        <v>750</v>
      </c>
      <c r="B756" t="s">
        <v>201</v>
      </c>
      <c r="C756">
        <v>2016</v>
      </c>
      <c r="D756">
        <v>0</v>
      </c>
      <c r="E756">
        <v>0</v>
      </c>
      <c r="F756">
        <v>82988.899999999994</v>
      </c>
      <c r="G756" s="24">
        <v>1402840</v>
      </c>
      <c r="H756">
        <v>150443</v>
      </c>
      <c r="I756">
        <v>194007</v>
      </c>
      <c r="J756">
        <v>183486</v>
      </c>
      <c r="K756">
        <v>210538</v>
      </c>
      <c r="L756">
        <v>29393.7</v>
      </c>
      <c r="M756">
        <v>7595.43</v>
      </c>
      <c r="N756">
        <v>10759.5</v>
      </c>
      <c r="O756">
        <v>2389.69</v>
      </c>
      <c r="P756">
        <v>0</v>
      </c>
      <c r="Q756">
        <v>1015.35</v>
      </c>
      <c r="R756">
        <v>692.71699999999998</v>
      </c>
    </row>
    <row r="757" spans="1:18" x14ac:dyDescent="0.2">
      <c r="A757">
        <v>751</v>
      </c>
      <c r="B757" t="s">
        <v>201</v>
      </c>
      <c r="C757">
        <v>2016</v>
      </c>
      <c r="D757">
        <v>0</v>
      </c>
      <c r="E757">
        <v>0</v>
      </c>
      <c r="F757">
        <v>103637</v>
      </c>
      <c r="G757" s="24">
        <v>1377220</v>
      </c>
      <c r="H757">
        <v>155363</v>
      </c>
      <c r="I757">
        <v>156318</v>
      </c>
      <c r="J757">
        <v>209406</v>
      </c>
      <c r="K757">
        <v>214545</v>
      </c>
      <c r="L757">
        <v>25526.799999999999</v>
      </c>
      <c r="M757">
        <v>15433.9</v>
      </c>
      <c r="N757">
        <v>7227.96</v>
      </c>
      <c r="O757">
        <v>0</v>
      </c>
      <c r="P757">
        <v>0</v>
      </c>
      <c r="Q757">
        <v>664.06399999999996</v>
      </c>
      <c r="R757">
        <v>1627.36</v>
      </c>
    </row>
    <row r="758" spans="1:18" x14ac:dyDescent="0.2">
      <c r="A758">
        <v>752</v>
      </c>
      <c r="B758" t="s">
        <v>201</v>
      </c>
      <c r="C758">
        <v>2016</v>
      </c>
      <c r="D758">
        <v>0</v>
      </c>
      <c r="E758">
        <v>0</v>
      </c>
      <c r="F758">
        <v>101582</v>
      </c>
      <c r="G758" s="24">
        <v>1401850</v>
      </c>
      <c r="H758">
        <v>156888</v>
      </c>
      <c r="I758">
        <v>184880</v>
      </c>
      <c r="J758">
        <v>187674</v>
      </c>
      <c r="K758">
        <v>191337</v>
      </c>
      <c r="L758">
        <v>31405.1</v>
      </c>
      <c r="M758">
        <v>15238.2</v>
      </c>
      <c r="N758">
        <v>7413.78</v>
      </c>
      <c r="O758">
        <v>1395.48</v>
      </c>
      <c r="P758">
        <v>812.71799999999996</v>
      </c>
      <c r="Q758">
        <v>0</v>
      </c>
      <c r="R758">
        <v>0</v>
      </c>
    </row>
    <row r="759" spans="1:18" x14ac:dyDescent="0.2">
      <c r="A759">
        <v>753</v>
      </c>
      <c r="B759" t="s">
        <v>201</v>
      </c>
      <c r="C759">
        <v>2016</v>
      </c>
      <c r="D759">
        <v>0</v>
      </c>
      <c r="E759">
        <v>0</v>
      </c>
      <c r="F759">
        <v>106981</v>
      </c>
      <c r="G759" s="24">
        <v>1403280</v>
      </c>
      <c r="H759">
        <v>108025</v>
      </c>
      <c r="I759">
        <v>183720</v>
      </c>
      <c r="J759">
        <v>174149</v>
      </c>
      <c r="K759">
        <v>231434</v>
      </c>
      <c r="L759">
        <v>36738.400000000001</v>
      </c>
      <c r="M759">
        <v>13867.6</v>
      </c>
      <c r="N759">
        <v>13215.3</v>
      </c>
      <c r="O759">
        <v>0</v>
      </c>
      <c r="P759">
        <v>827.86</v>
      </c>
      <c r="Q759">
        <v>654.85500000000002</v>
      </c>
      <c r="R759">
        <v>0</v>
      </c>
    </row>
    <row r="760" spans="1:18" x14ac:dyDescent="0.2">
      <c r="A760">
        <v>754</v>
      </c>
      <c r="B760" t="s">
        <v>201</v>
      </c>
      <c r="C760">
        <v>2016</v>
      </c>
      <c r="D760">
        <v>0</v>
      </c>
      <c r="E760">
        <v>0</v>
      </c>
      <c r="F760">
        <v>70341.8</v>
      </c>
      <c r="G760" s="24">
        <v>1416180</v>
      </c>
      <c r="H760">
        <v>149968</v>
      </c>
      <c r="I760">
        <v>160367</v>
      </c>
      <c r="J760">
        <v>164921</v>
      </c>
      <c r="K760">
        <v>254310</v>
      </c>
      <c r="L760">
        <v>30741.7</v>
      </c>
      <c r="M760">
        <v>15370.9</v>
      </c>
      <c r="N760">
        <v>4846.92</v>
      </c>
      <c r="O760">
        <v>0</v>
      </c>
      <c r="P760">
        <v>0</v>
      </c>
      <c r="Q760">
        <v>1112.53</v>
      </c>
      <c r="R760">
        <v>2776.13</v>
      </c>
    </row>
    <row r="761" spans="1:18" x14ac:dyDescent="0.2">
      <c r="A761">
        <v>755</v>
      </c>
      <c r="B761" t="s">
        <v>201</v>
      </c>
      <c r="C761">
        <v>2016</v>
      </c>
      <c r="D761">
        <v>0</v>
      </c>
      <c r="E761">
        <v>0</v>
      </c>
      <c r="F761">
        <v>94802.5</v>
      </c>
      <c r="G761" s="24">
        <v>1392190</v>
      </c>
      <c r="H761">
        <v>153336</v>
      </c>
      <c r="I761">
        <v>153948</v>
      </c>
      <c r="J761">
        <v>186384</v>
      </c>
      <c r="K761">
        <v>229946</v>
      </c>
      <c r="L761">
        <v>23257</v>
      </c>
      <c r="M761">
        <v>17416.8</v>
      </c>
      <c r="N761">
        <v>13378.2</v>
      </c>
      <c r="O761">
        <v>0</v>
      </c>
      <c r="P761">
        <v>2727.25</v>
      </c>
      <c r="Q761">
        <v>427.35599999999999</v>
      </c>
      <c r="R761">
        <v>4791.3999999999996</v>
      </c>
    </row>
    <row r="762" spans="1:18" x14ac:dyDescent="0.2">
      <c r="A762">
        <v>756</v>
      </c>
      <c r="B762" t="s">
        <v>201</v>
      </c>
      <c r="C762">
        <v>2016</v>
      </c>
      <c r="D762">
        <v>0</v>
      </c>
      <c r="E762">
        <v>1791.71</v>
      </c>
      <c r="F762">
        <v>99619.199999999997</v>
      </c>
      <c r="G762" s="24">
        <v>1377830</v>
      </c>
      <c r="H762">
        <v>186188</v>
      </c>
      <c r="I762">
        <v>152049</v>
      </c>
      <c r="J762">
        <v>188767</v>
      </c>
      <c r="K762">
        <v>212260</v>
      </c>
      <c r="L762">
        <v>40122.1</v>
      </c>
      <c r="M762">
        <v>13537.9</v>
      </c>
      <c r="N762">
        <v>5643.19</v>
      </c>
      <c r="O762">
        <v>335.209</v>
      </c>
      <c r="P762">
        <v>3106.44</v>
      </c>
      <c r="Q762">
        <v>704.28899999999999</v>
      </c>
      <c r="R762">
        <v>1427.62</v>
      </c>
    </row>
    <row r="763" spans="1:18" x14ac:dyDescent="0.2">
      <c r="A763">
        <v>757</v>
      </c>
      <c r="B763" t="s">
        <v>201</v>
      </c>
      <c r="C763">
        <v>2016</v>
      </c>
      <c r="D763">
        <v>0</v>
      </c>
      <c r="E763">
        <v>0</v>
      </c>
      <c r="F763">
        <v>84152.1</v>
      </c>
      <c r="G763" s="24">
        <v>1391720</v>
      </c>
      <c r="H763">
        <v>142954</v>
      </c>
      <c r="I763">
        <v>181920</v>
      </c>
      <c r="J763">
        <v>175752</v>
      </c>
      <c r="K763">
        <v>232072</v>
      </c>
      <c r="L763">
        <v>26330</v>
      </c>
      <c r="M763">
        <v>17398.599999999999</v>
      </c>
      <c r="N763">
        <v>12125.9</v>
      </c>
      <c r="O763">
        <v>0</v>
      </c>
      <c r="P763">
        <v>937.85699999999997</v>
      </c>
      <c r="Q763">
        <v>779.34900000000005</v>
      </c>
      <c r="R763">
        <v>1624.93</v>
      </c>
    </row>
    <row r="764" spans="1:18" x14ac:dyDescent="0.2">
      <c r="A764">
        <v>758</v>
      </c>
      <c r="B764" t="s">
        <v>201</v>
      </c>
      <c r="C764">
        <v>2016</v>
      </c>
      <c r="D764">
        <v>0</v>
      </c>
      <c r="E764">
        <v>777.46400000000006</v>
      </c>
      <c r="F764">
        <v>110537</v>
      </c>
      <c r="G764" s="24">
        <v>1374300</v>
      </c>
      <c r="H764">
        <v>142563</v>
      </c>
      <c r="I764">
        <v>177284</v>
      </c>
      <c r="J764">
        <v>177141</v>
      </c>
      <c r="K764">
        <v>232916</v>
      </c>
      <c r="L764">
        <v>35150.6</v>
      </c>
      <c r="M764">
        <v>14354</v>
      </c>
      <c r="N764">
        <v>4174.32</v>
      </c>
      <c r="O764">
        <v>0</v>
      </c>
      <c r="P764">
        <v>3067.65</v>
      </c>
      <c r="Q764">
        <v>1520.06</v>
      </c>
      <c r="R764">
        <v>3530.38</v>
      </c>
    </row>
    <row r="765" spans="1:18" x14ac:dyDescent="0.2">
      <c r="A765">
        <v>759</v>
      </c>
      <c r="B765" t="s">
        <v>201</v>
      </c>
      <c r="C765">
        <v>2016</v>
      </c>
      <c r="D765">
        <v>0</v>
      </c>
      <c r="E765">
        <v>946.94100000000003</v>
      </c>
      <c r="F765">
        <v>84316.2</v>
      </c>
      <c r="G765" s="24">
        <v>1399540</v>
      </c>
      <c r="H765">
        <v>150779</v>
      </c>
      <c r="I765">
        <v>194798</v>
      </c>
      <c r="J765">
        <v>155803</v>
      </c>
      <c r="K765">
        <v>220958</v>
      </c>
      <c r="L765">
        <v>29784.3</v>
      </c>
      <c r="M765">
        <v>22778.2</v>
      </c>
      <c r="N765">
        <v>11795.1</v>
      </c>
      <c r="O765">
        <v>849.26199999999994</v>
      </c>
      <c r="P765">
        <v>2657.11</v>
      </c>
      <c r="Q765">
        <v>0</v>
      </c>
      <c r="R765">
        <v>451.80799999999999</v>
      </c>
    </row>
    <row r="766" spans="1:18" x14ac:dyDescent="0.2">
      <c r="A766">
        <v>760</v>
      </c>
      <c r="B766" t="s">
        <v>201</v>
      </c>
      <c r="C766">
        <v>2016</v>
      </c>
      <c r="D766">
        <v>0</v>
      </c>
      <c r="E766">
        <v>0</v>
      </c>
      <c r="F766">
        <v>79539.5</v>
      </c>
      <c r="G766" s="24">
        <v>1378860</v>
      </c>
      <c r="H766">
        <v>147331</v>
      </c>
      <c r="I766">
        <v>210653</v>
      </c>
      <c r="J766">
        <v>173118</v>
      </c>
      <c r="K766">
        <v>204942</v>
      </c>
      <c r="L766">
        <v>44717.7</v>
      </c>
      <c r="M766">
        <v>19228.099999999999</v>
      </c>
      <c r="N766">
        <v>6635.12</v>
      </c>
      <c r="O766">
        <v>0</v>
      </c>
      <c r="P766">
        <v>2673.75</v>
      </c>
      <c r="Q766">
        <v>107.482</v>
      </c>
      <c r="R766">
        <v>1411.1</v>
      </c>
    </row>
    <row r="767" spans="1:18" x14ac:dyDescent="0.2">
      <c r="A767">
        <v>761</v>
      </c>
      <c r="B767" t="s">
        <v>201</v>
      </c>
      <c r="C767">
        <v>2016</v>
      </c>
      <c r="D767">
        <v>0</v>
      </c>
      <c r="E767">
        <v>1077.8399999999999</v>
      </c>
      <c r="F767">
        <v>96572.5</v>
      </c>
      <c r="G767" s="24">
        <v>1371710</v>
      </c>
      <c r="H767">
        <v>149201</v>
      </c>
      <c r="I767">
        <v>176734</v>
      </c>
      <c r="J767">
        <v>182212</v>
      </c>
      <c r="K767">
        <v>239048</v>
      </c>
      <c r="L767">
        <v>31657.3</v>
      </c>
      <c r="M767">
        <v>16089.9</v>
      </c>
      <c r="N767">
        <v>8944.58</v>
      </c>
      <c r="O767">
        <v>0</v>
      </c>
      <c r="P767">
        <v>705.53099999999995</v>
      </c>
      <c r="Q767">
        <v>821.279</v>
      </c>
      <c r="R767">
        <v>0</v>
      </c>
    </row>
    <row r="768" spans="1:18" x14ac:dyDescent="0.2">
      <c r="A768">
        <v>762</v>
      </c>
      <c r="B768" t="s">
        <v>201</v>
      </c>
      <c r="C768">
        <v>2016</v>
      </c>
      <c r="D768">
        <v>0</v>
      </c>
      <c r="E768">
        <v>0</v>
      </c>
      <c r="F768">
        <v>96252.6</v>
      </c>
      <c r="G768" s="24">
        <v>1410600</v>
      </c>
      <c r="H768">
        <v>145292</v>
      </c>
      <c r="I768">
        <v>182897</v>
      </c>
      <c r="J768">
        <v>174905</v>
      </c>
      <c r="K768">
        <v>214693</v>
      </c>
      <c r="L768">
        <v>32324.7</v>
      </c>
      <c r="M768">
        <v>12676.6</v>
      </c>
      <c r="N768">
        <v>7817.16</v>
      </c>
      <c r="O768">
        <v>0</v>
      </c>
      <c r="P768">
        <v>2408.42</v>
      </c>
      <c r="Q768">
        <v>114.86499999999999</v>
      </c>
      <c r="R768">
        <v>488.005</v>
      </c>
    </row>
    <row r="769" spans="1:18" x14ac:dyDescent="0.2">
      <c r="A769">
        <v>763</v>
      </c>
      <c r="B769" t="s">
        <v>201</v>
      </c>
      <c r="C769">
        <v>2016</v>
      </c>
      <c r="D769">
        <v>0</v>
      </c>
      <c r="E769">
        <v>1206.81</v>
      </c>
      <c r="F769">
        <v>84171.4</v>
      </c>
      <c r="G769" s="24">
        <v>1363350</v>
      </c>
      <c r="H769">
        <v>171261</v>
      </c>
      <c r="I769">
        <v>188092</v>
      </c>
      <c r="J769">
        <v>172576</v>
      </c>
      <c r="K769">
        <v>211613</v>
      </c>
      <c r="L769">
        <v>43961.9</v>
      </c>
      <c r="M769">
        <v>17533.8</v>
      </c>
      <c r="N769">
        <v>7179.83</v>
      </c>
      <c r="O769">
        <v>0</v>
      </c>
      <c r="P769">
        <v>1867.58</v>
      </c>
      <c r="Q769">
        <v>405.44</v>
      </c>
      <c r="R769">
        <v>435.66199999999998</v>
      </c>
    </row>
    <row r="770" spans="1:18" x14ac:dyDescent="0.2">
      <c r="A770">
        <v>764</v>
      </c>
      <c r="B770" t="s">
        <v>201</v>
      </c>
      <c r="C770">
        <v>2016</v>
      </c>
      <c r="D770">
        <v>0</v>
      </c>
      <c r="E770">
        <v>0</v>
      </c>
      <c r="F770">
        <v>102596</v>
      </c>
      <c r="G770" s="24">
        <v>1381470</v>
      </c>
      <c r="H770">
        <v>167235</v>
      </c>
      <c r="I770">
        <v>187651</v>
      </c>
      <c r="J770">
        <v>167284</v>
      </c>
      <c r="K770">
        <v>215802</v>
      </c>
      <c r="L770">
        <v>43112.3</v>
      </c>
      <c r="M770">
        <v>10346.299999999999</v>
      </c>
      <c r="N770">
        <v>5525.59</v>
      </c>
      <c r="O770">
        <v>0</v>
      </c>
      <c r="P770">
        <v>2791.85</v>
      </c>
      <c r="Q770">
        <v>316.339</v>
      </c>
      <c r="R770">
        <v>0</v>
      </c>
    </row>
    <row r="771" spans="1:18" x14ac:dyDescent="0.2">
      <c r="A771">
        <v>765</v>
      </c>
      <c r="B771" t="s">
        <v>201</v>
      </c>
      <c r="C771">
        <v>2016</v>
      </c>
      <c r="D771">
        <v>0</v>
      </c>
      <c r="E771">
        <v>886.67</v>
      </c>
      <c r="F771">
        <v>87645.2</v>
      </c>
      <c r="G771" s="24">
        <v>1397760</v>
      </c>
      <c r="H771">
        <v>140517</v>
      </c>
      <c r="I771">
        <v>156305</v>
      </c>
      <c r="J771">
        <v>193844</v>
      </c>
      <c r="K771">
        <v>229820</v>
      </c>
      <c r="L771">
        <v>29050.5</v>
      </c>
      <c r="M771">
        <v>16932</v>
      </c>
      <c r="N771">
        <v>6446.57</v>
      </c>
      <c r="O771">
        <v>0</v>
      </c>
      <c r="P771">
        <v>1779.09</v>
      </c>
      <c r="Q771">
        <v>2004.88</v>
      </c>
      <c r="R771">
        <v>544.38199999999995</v>
      </c>
    </row>
    <row r="772" spans="1:18" x14ac:dyDescent="0.2">
      <c r="A772">
        <v>766</v>
      </c>
      <c r="B772" t="s">
        <v>201</v>
      </c>
      <c r="C772">
        <v>2016</v>
      </c>
      <c r="D772">
        <v>0</v>
      </c>
      <c r="E772">
        <v>0</v>
      </c>
      <c r="F772">
        <v>79054.899999999994</v>
      </c>
      <c r="G772" s="24">
        <v>1399730</v>
      </c>
      <c r="H772">
        <v>170602</v>
      </c>
      <c r="I772">
        <v>181114</v>
      </c>
      <c r="J772">
        <v>168246</v>
      </c>
      <c r="K772">
        <v>222588</v>
      </c>
      <c r="L772">
        <v>38084.199999999997</v>
      </c>
      <c r="M772">
        <v>9590.0499999999993</v>
      </c>
      <c r="N772">
        <v>5240.42</v>
      </c>
      <c r="O772">
        <v>528.71600000000001</v>
      </c>
      <c r="P772">
        <v>2994.85</v>
      </c>
      <c r="Q772">
        <v>1702.42</v>
      </c>
      <c r="R772">
        <v>0</v>
      </c>
    </row>
    <row r="773" spans="1:18" x14ac:dyDescent="0.2">
      <c r="A773">
        <v>767</v>
      </c>
      <c r="B773" t="s">
        <v>201</v>
      </c>
      <c r="C773">
        <v>2016</v>
      </c>
      <c r="D773">
        <v>0</v>
      </c>
      <c r="E773">
        <v>1106</v>
      </c>
      <c r="F773">
        <v>87594.1</v>
      </c>
      <c r="G773" s="24">
        <v>1389830</v>
      </c>
      <c r="H773">
        <v>164819</v>
      </c>
      <c r="I773">
        <v>172912</v>
      </c>
      <c r="J773">
        <v>193602</v>
      </c>
      <c r="K773">
        <v>223401</v>
      </c>
      <c r="L773">
        <v>23697.8</v>
      </c>
      <c r="M773">
        <v>9142.2999999999993</v>
      </c>
      <c r="N773">
        <v>9408.08</v>
      </c>
      <c r="O773">
        <v>0</v>
      </c>
      <c r="P773">
        <v>987.71900000000005</v>
      </c>
      <c r="Q773">
        <v>1960.13</v>
      </c>
      <c r="R773">
        <v>168.255</v>
      </c>
    </row>
    <row r="774" spans="1:18" x14ac:dyDescent="0.2">
      <c r="A774">
        <v>768</v>
      </c>
      <c r="B774" t="s">
        <v>201</v>
      </c>
      <c r="C774">
        <v>2016</v>
      </c>
      <c r="D774">
        <v>0</v>
      </c>
      <c r="E774">
        <v>949.97199999999998</v>
      </c>
      <c r="F774">
        <v>81732.7</v>
      </c>
      <c r="G774" s="24">
        <v>1368130</v>
      </c>
      <c r="H774">
        <v>173475</v>
      </c>
      <c r="I774">
        <v>178024</v>
      </c>
      <c r="J774">
        <v>194075</v>
      </c>
      <c r="K774">
        <v>202629</v>
      </c>
      <c r="L774">
        <v>41475.5</v>
      </c>
      <c r="M774">
        <v>19647.3</v>
      </c>
      <c r="N774">
        <v>11551.6</v>
      </c>
      <c r="O774">
        <v>682.68600000000004</v>
      </c>
      <c r="P774">
        <v>0</v>
      </c>
      <c r="Q774">
        <v>902.93600000000004</v>
      </c>
      <c r="R774">
        <v>811.28700000000003</v>
      </c>
    </row>
    <row r="775" spans="1:18" x14ac:dyDescent="0.2">
      <c r="A775">
        <v>769</v>
      </c>
      <c r="B775" t="s">
        <v>201</v>
      </c>
      <c r="C775">
        <v>2016</v>
      </c>
      <c r="D775">
        <v>0</v>
      </c>
      <c r="E775">
        <v>0</v>
      </c>
      <c r="F775">
        <v>90388.9</v>
      </c>
      <c r="G775" s="24">
        <v>1408510</v>
      </c>
      <c r="H775">
        <v>142629</v>
      </c>
      <c r="I775">
        <v>198428</v>
      </c>
      <c r="J775">
        <v>177553</v>
      </c>
      <c r="K775">
        <v>200644</v>
      </c>
      <c r="L775">
        <v>30845.8</v>
      </c>
      <c r="M775">
        <v>17709.7</v>
      </c>
      <c r="N775">
        <v>4432.53</v>
      </c>
      <c r="O775">
        <v>0</v>
      </c>
      <c r="P775">
        <v>1839.01</v>
      </c>
      <c r="Q775">
        <v>1363.79</v>
      </c>
      <c r="R775">
        <v>3753.19</v>
      </c>
    </row>
    <row r="776" spans="1:18" x14ac:dyDescent="0.2">
      <c r="A776">
        <v>770</v>
      </c>
      <c r="B776" t="s">
        <v>201</v>
      </c>
      <c r="C776">
        <v>2016</v>
      </c>
      <c r="D776">
        <v>0</v>
      </c>
      <c r="E776">
        <v>1159.95</v>
      </c>
      <c r="F776">
        <v>96321.600000000006</v>
      </c>
      <c r="G776" s="24">
        <v>1394930</v>
      </c>
      <c r="H776">
        <v>152331</v>
      </c>
      <c r="I776">
        <v>176478</v>
      </c>
      <c r="J776">
        <v>163004</v>
      </c>
      <c r="K776">
        <v>222086</v>
      </c>
      <c r="L776">
        <v>49237.8</v>
      </c>
      <c r="M776">
        <v>11662.9</v>
      </c>
      <c r="N776">
        <v>8768.11</v>
      </c>
      <c r="O776">
        <v>0</v>
      </c>
      <c r="P776">
        <v>913.86300000000006</v>
      </c>
      <c r="Q776">
        <v>458.06700000000001</v>
      </c>
      <c r="R776">
        <v>2772.39</v>
      </c>
    </row>
    <row r="777" spans="1:18" x14ac:dyDescent="0.2">
      <c r="A777">
        <v>771</v>
      </c>
      <c r="B777" t="s">
        <v>201</v>
      </c>
      <c r="C777">
        <v>2016</v>
      </c>
      <c r="D777">
        <v>0</v>
      </c>
      <c r="E777">
        <v>0</v>
      </c>
      <c r="F777">
        <v>87715.1</v>
      </c>
      <c r="G777" s="24">
        <v>1378930</v>
      </c>
      <c r="H777">
        <v>153554</v>
      </c>
      <c r="I777">
        <v>199271</v>
      </c>
      <c r="J777">
        <v>155433</v>
      </c>
      <c r="K777">
        <v>237563</v>
      </c>
      <c r="L777">
        <v>18850.7</v>
      </c>
      <c r="M777">
        <v>15260.1</v>
      </c>
      <c r="N777">
        <v>13841.3</v>
      </c>
      <c r="O777">
        <v>702.06299999999999</v>
      </c>
      <c r="P777">
        <v>895.33299999999997</v>
      </c>
      <c r="Q777">
        <v>1298.9100000000001</v>
      </c>
      <c r="R777">
        <v>875.06600000000003</v>
      </c>
    </row>
    <row r="778" spans="1:18" x14ac:dyDescent="0.2">
      <c r="A778">
        <v>772</v>
      </c>
      <c r="B778" t="s">
        <v>201</v>
      </c>
      <c r="C778">
        <v>2016</v>
      </c>
      <c r="D778">
        <v>0</v>
      </c>
      <c r="E778">
        <v>0</v>
      </c>
      <c r="F778">
        <v>90439.6</v>
      </c>
      <c r="G778" s="24">
        <v>1429240</v>
      </c>
      <c r="H778">
        <v>153904</v>
      </c>
      <c r="I778">
        <v>150315</v>
      </c>
      <c r="J778">
        <v>172628</v>
      </c>
      <c r="K778">
        <v>205949</v>
      </c>
      <c r="L778">
        <v>42664.800000000003</v>
      </c>
      <c r="M778">
        <v>16685.5</v>
      </c>
      <c r="N778">
        <v>6968.79</v>
      </c>
      <c r="O778">
        <v>589.86900000000003</v>
      </c>
      <c r="P778">
        <v>809.63400000000001</v>
      </c>
      <c r="Q778">
        <v>0</v>
      </c>
      <c r="R778">
        <v>3464.74</v>
      </c>
    </row>
    <row r="779" spans="1:18" x14ac:dyDescent="0.2">
      <c r="A779">
        <v>773</v>
      </c>
      <c r="B779" t="s">
        <v>201</v>
      </c>
      <c r="C779">
        <v>2016</v>
      </c>
      <c r="D779">
        <v>0</v>
      </c>
      <c r="E779">
        <v>0</v>
      </c>
      <c r="F779">
        <v>86791.5</v>
      </c>
      <c r="G779" s="24">
        <v>1361170</v>
      </c>
      <c r="H779">
        <v>189440</v>
      </c>
      <c r="I779">
        <v>174883</v>
      </c>
      <c r="J779">
        <v>182241</v>
      </c>
      <c r="K779">
        <v>198114</v>
      </c>
      <c r="L779">
        <v>50329.1</v>
      </c>
      <c r="M779">
        <v>16232.9</v>
      </c>
      <c r="N779">
        <v>5982.73</v>
      </c>
      <c r="O779">
        <v>1527.19</v>
      </c>
      <c r="P779">
        <v>912.529</v>
      </c>
      <c r="Q779">
        <v>1639.81</v>
      </c>
      <c r="R779">
        <v>0</v>
      </c>
    </row>
    <row r="780" spans="1:18" x14ac:dyDescent="0.2">
      <c r="A780">
        <v>774</v>
      </c>
      <c r="B780" t="s">
        <v>201</v>
      </c>
      <c r="C780">
        <v>2016</v>
      </c>
      <c r="D780">
        <v>0</v>
      </c>
      <c r="E780">
        <v>0</v>
      </c>
      <c r="F780">
        <v>81384.899999999994</v>
      </c>
      <c r="G780" s="24">
        <v>1395580</v>
      </c>
      <c r="H780">
        <v>173804</v>
      </c>
      <c r="I780">
        <v>178566</v>
      </c>
      <c r="J780">
        <v>189674</v>
      </c>
      <c r="K780">
        <v>209374</v>
      </c>
      <c r="L780">
        <v>24743</v>
      </c>
      <c r="M780">
        <v>10595.9</v>
      </c>
      <c r="N780">
        <v>11519.1</v>
      </c>
      <c r="O780">
        <v>1083.54</v>
      </c>
      <c r="P780">
        <v>0</v>
      </c>
      <c r="Q780">
        <v>330.72399999999999</v>
      </c>
      <c r="R780">
        <v>2018.61</v>
      </c>
    </row>
    <row r="781" spans="1:18" x14ac:dyDescent="0.2">
      <c r="A781">
        <v>775</v>
      </c>
      <c r="B781" t="s">
        <v>201</v>
      </c>
      <c r="C781">
        <v>2016</v>
      </c>
      <c r="D781">
        <v>0</v>
      </c>
      <c r="E781">
        <v>531.30499999999995</v>
      </c>
      <c r="F781">
        <v>86046</v>
      </c>
      <c r="G781" s="24">
        <v>1408020</v>
      </c>
      <c r="H781">
        <v>170037</v>
      </c>
      <c r="I781">
        <v>165512</v>
      </c>
      <c r="J781">
        <v>179856</v>
      </c>
      <c r="K781">
        <v>205996</v>
      </c>
      <c r="L781">
        <v>36482.400000000001</v>
      </c>
      <c r="M781">
        <v>15957.4</v>
      </c>
      <c r="N781">
        <v>8724.85</v>
      </c>
      <c r="O781">
        <v>390</v>
      </c>
      <c r="P781">
        <v>0</v>
      </c>
      <c r="Q781">
        <v>688.51099999999997</v>
      </c>
      <c r="R781">
        <v>2989.61</v>
      </c>
    </row>
    <row r="782" spans="1:18" x14ac:dyDescent="0.2">
      <c r="A782">
        <v>776</v>
      </c>
      <c r="B782" t="s">
        <v>201</v>
      </c>
      <c r="C782">
        <v>2016</v>
      </c>
      <c r="D782">
        <v>0</v>
      </c>
      <c r="E782">
        <v>0</v>
      </c>
      <c r="F782">
        <v>78605.3</v>
      </c>
      <c r="G782" s="24">
        <v>1423840</v>
      </c>
      <c r="H782">
        <v>134185</v>
      </c>
      <c r="I782">
        <v>177306</v>
      </c>
      <c r="J782">
        <v>181437</v>
      </c>
      <c r="K782">
        <v>217962</v>
      </c>
      <c r="L782">
        <v>26341.7</v>
      </c>
      <c r="M782">
        <v>16118.4</v>
      </c>
      <c r="N782">
        <v>4621.57</v>
      </c>
      <c r="O782">
        <v>0</v>
      </c>
      <c r="P782">
        <v>2796.93</v>
      </c>
      <c r="Q782">
        <v>1337.86</v>
      </c>
      <c r="R782">
        <v>45.692</v>
      </c>
    </row>
    <row r="783" spans="1:18" x14ac:dyDescent="0.2">
      <c r="A783">
        <v>777</v>
      </c>
      <c r="B783" t="s">
        <v>201</v>
      </c>
      <c r="C783">
        <v>2016</v>
      </c>
      <c r="D783">
        <v>0</v>
      </c>
      <c r="E783">
        <v>855.10500000000002</v>
      </c>
      <c r="F783">
        <v>106019</v>
      </c>
      <c r="G783" s="24">
        <v>1362590</v>
      </c>
      <c r="H783">
        <v>147798</v>
      </c>
      <c r="I783">
        <v>207412</v>
      </c>
      <c r="J783">
        <v>165446</v>
      </c>
      <c r="K783">
        <v>223131</v>
      </c>
      <c r="L783">
        <v>34103.5</v>
      </c>
      <c r="M783">
        <v>14127.8</v>
      </c>
      <c r="N783">
        <v>8340.4</v>
      </c>
      <c r="O783">
        <v>0</v>
      </c>
      <c r="P783">
        <v>0</v>
      </c>
      <c r="Q783">
        <v>1067.96</v>
      </c>
      <c r="R783">
        <v>2251.09</v>
      </c>
    </row>
    <row r="784" spans="1:18" x14ac:dyDescent="0.2">
      <c r="A784">
        <v>778</v>
      </c>
      <c r="B784" t="s">
        <v>201</v>
      </c>
      <c r="C784">
        <v>2016</v>
      </c>
      <c r="D784">
        <v>0</v>
      </c>
      <c r="E784">
        <v>0</v>
      </c>
      <c r="F784">
        <v>94510</v>
      </c>
      <c r="G784" s="24">
        <v>1372730</v>
      </c>
      <c r="H784">
        <v>179853</v>
      </c>
      <c r="I784">
        <v>173646</v>
      </c>
      <c r="J784">
        <v>178914</v>
      </c>
      <c r="K784">
        <v>216857</v>
      </c>
      <c r="L784">
        <v>34949.5</v>
      </c>
      <c r="M784">
        <v>13106</v>
      </c>
      <c r="N784">
        <v>5699.71</v>
      </c>
      <c r="O784">
        <v>0</v>
      </c>
      <c r="P784">
        <v>2569.62</v>
      </c>
      <c r="Q784">
        <v>2248.67</v>
      </c>
      <c r="R784">
        <v>1606.11</v>
      </c>
    </row>
    <row r="785" spans="1:18" x14ac:dyDescent="0.2">
      <c r="A785">
        <v>779</v>
      </c>
      <c r="B785" t="s">
        <v>201</v>
      </c>
      <c r="C785">
        <v>2016</v>
      </c>
      <c r="D785">
        <v>0</v>
      </c>
      <c r="E785">
        <v>0</v>
      </c>
      <c r="F785">
        <v>95888.1</v>
      </c>
      <c r="G785" s="24">
        <v>1388780</v>
      </c>
      <c r="H785">
        <v>168910</v>
      </c>
      <c r="I785">
        <v>167262</v>
      </c>
      <c r="J785">
        <v>166119</v>
      </c>
      <c r="K785">
        <v>209827</v>
      </c>
      <c r="L785">
        <v>51227.9</v>
      </c>
      <c r="M785">
        <v>11682.1</v>
      </c>
      <c r="N785">
        <v>7213.34</v>
      </c>
      <c r="O785">
        <v>0</v>
      </c>
      <c r="P785">
        <v>1044.0899999999999</v>
      </c>
      <c r="Q785">
        <v>654.94299999999998</v>
      </c>
      <c r="R785">
        <v>15.3102</v>
      </c>
    </row>
    <row r="786" spans="1:18" x14ac:dyDescent="0.2">
      <c r="A786">
        <v>780</v>
      </c>
      <c r="B786" t="s">
        <v>201</v>
      </c>
      <c r="C786">
        <v>2016</v>
      </c>
      <c r="D786">
        <v>0</v>
      </c>
      <c r="E786">
        <v>0</v>
      </c>
      <c r="F786">
        <v>100547</v>
      </c>
      <c r="G786" s="24">
        <v>1381930</v>
      </c>
      <c r="H786">
        <v>179342</v>
      </c>
      <c r="I786">
        <v>179443</v>
      </c>
      <c r="J786">
        <v>158189</v>
      </c>
      <c r="K786">
        <v>220239</v>
      </c>
      <c r="L786">
        <v>31688.400000000001</v>
      </c>
      <c r="M786">
        <v>15517.7</v>
      </c>
      <c r="N786">
        <v>6400.69</v>
      </c>
      <c r="O786">
        <v>0</v>
      </c>
      <c r="P786">
        <v>2942.53</v>
      </c>
      <c r="Q786">
        <v>584.34100000000001</v>
      </c>
      <c r="R786">
        <v>643.27499999999998</v>
      </c>
    </row>
    <row r="787" spans="1:18" x14ac:dyDescent="0.2">
      <c r="A787">
        <v>781</v>
      </c>
      <c r="B787" t="s">
        <v>201</v>
      </c>
      <c r="C787">
        <v>2016</v>
      </c>
      <c r="D787">
        <v>0</v>
      </c>
      <c r="E787">
        <v>854.67600000000004</v>
      </c>
      <c r="F787">
        <v>87039.1</v>
      </c>
      <c r="G787" s="24">
        <v>1378340</v>
      </c>
      <c r="H787">
        <v>171263</v>
      </c>
      <c r="I787">
        <v>167032</v>
      </c>
      <c r="J787">
        <v>186363</v>
      </c>
      <c r="K787">
        <v>205161</v>
      </c>
      <c r="L787">
        <v>41966.1</v>
      </c>
      <c r="M787">
        <v>16898.599999999999</v>
      </c>
      <c r="N787">
        <v>6417.72</v>
      </c>
      <c r="O787">
        <v>1581.05</v>
      </c>
      <c r="P787">
        <v>910.88599999999997</v>
      </c>
      <c r="Q787">
        <v>1600.15</v>
      </c>
      <c r="R787">
        <v>22.7803</v>
      </c>
    </row>
    <row r="788" spans="1:18" x14ac:dyDescent="0.2">
      <c r="A788">
        <v>782</v>
      </c>
      <c r="B788" t="s">
        <v>201</v>
      </c>
      <c r="C788">
        <v>2016</v>
      </c>
      <c r="D788">
        <v>0</v>
      </c>
      <c r="E788">
        <v>0</v>
      </c>
      <c r="F788">
        <v>99676.6</v>
      </c>
      <c r="G788" s="24">
        <v>1385630</v>
      </c>
      <c r="H788">
        <v>147950</v>
      </c>
      <c r="I788">
        <v>175295</v>
      </c>
      <c r="J788">
        <v>182864</v>
      </c>
      <c r="K788">
        <v>209722</v>
      </c>
      <c r="L788">
        <v>53265.599999999999</v>
      </c>
      <c r="M788">
        <v>10965.7</v>
      </c>
      <c r="N788">
        <v>6711.81</v>
      </c>
      <c r="O788">
        <v>1428.99</v>
      </c>
      <c r="P788">
        <v>1698.97</v>
      </c>
      <c r="Q788">
        <v>501.25</v>
      </c>
      <c r="R788">
        <v>0</v>
      </c>
    </row>
    <row r="789" spans="1:18" x14ac:dyDescent="0.2">
      <c r="A789">
        <v>783</v>
      </c>
      <c r="B789" t="s">
        <v>201</v>
      </c>
      <c r="C789">
        <v>2016</v>
      </c>
      <c r="D789">
        <v>0</v>
      </c>
      <c r="E789">
        <v>449.88400000000001</v>
      </c>
      <c r="F789">
        <v>77033.7</v>
      </c>
      <c r="G789" s="24">
        <v>1397730</v>
      </c>
      <c r="H789">
        <v>158515</v>
      </c>
      <c r="I789">
        <v>176545</v>
      </c>
      <c r="J789">
        <v>172950</v>
      </c>
      <c r="K789">
        <v>227873</v>
      </c>
      <c r="L789">
        <v>47100.800000000003</v>
      </c>
      <c r="M789">
        <v>9666.0499999999993</v>
      </c>
      <c r="N789">
        <v>5413.5</v>
      </c>
      <c r="O789">
        <v>0</v>
      </c>
      <c r="P789">
        <v>0</v>
      </c>
      <c r="Q789">
        <v>681.06100000000004</v>
      </c>
      <c r="R789">
        <v>0</v>
      </c>
    </row>
    <row r="790" spans="1:18" x14ac:dyDescent="0.2">
      <c r="A790">
        <v>784</v>
      </c>
      <c r="B790" t="s">
        <v>201</v>
      </c>
      <c r="C790">
        <v>2016</v>
      </c>
      <c r="D790">
        <v>0</v>
      </c>
      <c r="E790">
        <v>0</v>
      </c>
      <c r="F790">
        <v>95334.8</v>
      </c>
      <c r="G790" s="24">
        <v>1402160</v>
      </c>
      <c r="H790">
        <v>148934</v>
      </c>
      <c r="I790">
        <v>165806</v>
      </c>
      <c r="J790">
        <v>167693</v>
      </c>
      <c r="K790">
        <v>235044</v>
      </c>
      <c r="L790">
        <v>29259</v>
      </c>
      <c r="M790">
        <v>14262</v>
      </c>
      <c r="N790">
        <v>10053.9</v>
      </c>
      <c r="O790">
        <v>2506.5</v>
      </c>
      <c r="P790">
        <v>2874.29</v>
      </c>
      <c r="Q790">
        <v>496.69499999999999</v>
      </c>
      <c r="R790">
        <v>0</v>
      </c>
    </row>
    <row r="791" spans="1:18" x14ac:dyDescent="0.2">
      <c r="A791">
        <v>785</v>
      </c>
      <c r="B791" t="s">
        <v>201</v>
      </c>
      <c r="C791">
        <v>2016</v>
      </c>
      <c r="D791">
        <v>0</v>
      </c>
      <c r="E791">
        <v>0</v>
      </c>
      <c r="F791">
        <v>99607.2</v>
      </c>
      <c r="G791" s="24">
        <v>1379490</v>
      </c>
      <c r="H791">
        <v>139998</v>
      </c>
      <c r="I791">
        <v>186262</v>
      </c>
      <c r="J791">
        <v>190978</v>
      </c>
      <c r="K791">
        <v>217066</v>
      </c>
      <c r="L791">
        <v>31817.7</v>
      </c>
      <c r="M791">
        <v>18014.099999999999</v>
      </c>
      <c r="N791">
        <v>4097.4799999999996</v>
      </c>
      <c r="O791">
        <v>0</v>
      </c>
      <c r="P791">
        <v>2054.34</v>
      </c>
      <c r="Q791">
        <v>886.28200000000004</v>
      </c>
      <c r="R791">
        <v>967.61300000000006</v>
      </c>
    </row>
    <row r="792" spans="1:18" x14ac:dyDescent="0.2">
      <c r="A792">
        <v>786</v>
      </c>
      <c r="B792" t="s">
        <v>201</v>
      </c>
      <c r="C792">
        <v>2016</v>
      </c>
      <c r="D792">
        <v>0</v>
      </c>
      <c r="E792">
        <v>0</v>
      </c>
      <c r="F792">
        <v>106749</v>
      </c>
      <c r="G792" s="24">
        <v>1361330</v>
      </c>
      <c r="H792">
        <v>170308</v>
      </c>
      <c r="I792">
        <v>162647</v>
      </c>
      <c r="J792">
        <v>193837</v>
      </c>
      <c r="K792">
        <v>212068</v>
      </c>
      <c r="L792">
        <v>40037.1</v>
      </c>
      <c r="M792">
        <v>17664.099999999999</v>
      </c>
      <c r="N792">
        <v>9742.41</v>
      </c>
      <c r="O792">
        <v>918.93700000000001</v>
      </c>
      <c r="P792">
        <v>735.04100000000005</v>
      </c>
      <c r="Q792">
        <v>869.75800000000004</v>
      </c>
      <c r="R792">
        <v>70.759</v>
      </c>
    </row>
    <row r="793" spans="1:18" x14ac:dyDescent="0.2">
      <c r="A793">
        <v>787</v>
      </c>
      <c r="B793" t="s">
        <v>201</v>
      </c>
      <c r="C793">
        <v>2016</v>
      </c>
      <c r="D793">
        <v>0</v>
      </c>
      <c r="E793">
        <v>1091.26</v>
      </c>
      <c r="F793">
        <v>105861</v>
      </c>
      <c r="G793" s="24">
        <v>1374910</v>
      </c>
      <c r="H793">
        <v>151858</v>
      </c>
      <c r="I793">
        <v>181723</v>
      </c>
      <c r="J793">
        <v>175757</v>
      </c>
      <c r="K793">
        <v>232755</v>
      </c>
      <c r="L793">
        <v>32532.799999999999</v>
      </c>
      <c r="M793">
        <v>12333.7</v>
      </c>
      <c r="N793">
        <v>7738.81</v>
      </c>
      <c r="O793">
        <v>1563.82</v>
      </c>
      <c r="P793">
        <v>2780.4</v>
      </c>
      <c r="Q793">
        <v>1569.2</v>
      </c>
      <c r="R793">
        <v>7.7055499999999997</v>
      </c>
    </row>
    <row r="794" spans="1:18" x14ac:dyDescent="0.2">
      <c r="A794">
        <v>788</v>
      </c>
      <c r="B794" t="s">
        <v>201</v>
      </c>
      <c r="C794">
        <v>2016</v>
      </c>
      <c r="D794">
        <v>0</v>
      </c>
      <c r="E794">
        <v>0</v>
      </c>
      <c r="F794">
        <v>90937</v>
      </c>
      <c r="G794" s="24">
        <v>1388420</v>
      </c>
      <c r="H794">
        <v>147754</v>
      </c>
      <c r="I794">
        <v>178441</v>
      </c>
      <c r="J794">
        <v>182769</v>
      </c>
      <c r="K794">
        <v>236630</v>
      </c>
      <c r="L794">
        <v>32435.9</v>
      </c>
      <c r="M794">
        <v>12959.8</v>
      </c>
      <c r="N794">
        <v>7508.31</v>
      </c>
      <c r="O794">
        <v>541.36300000000006</v>
      </c>
      <c r="P794">
        <v>0</v>
      </c>
      <c r="Q794">
        <v>336.036</v>
      </c>
      <c r="R794">
        <v>1014.87</v>
      </c>
    </row>
    <row r="795" spans="1:18" x14ac:dyDescent="0.2">
      <c r="A795">
        <v>789</v>
      </c>
      <c r="B795" t="s">
        <v>201</v>
      </c>
      <c r="C795">
        <v>2016</v>
      </c>
      <c r="D795">
        <v>0</v>
      </c>
      <c r="E795">
        <v>2186.31</v>
      </c>
      <c r="F795">
        <v>100039</v>
      </c>
      <c r="G795" s="24">
        <v>1393890</v>
      </c>
      <c r="H795">
        <v>169181</v>
      </c>
      <c r="I795">
        <v>169450</v>
      </c>
      <c r="J795">
        <v>147369</v>
      </c>
      <c r="K795">
        <v>237579</v>
      </c>
      <c r="L795">
        <v>36815.1</v>
      </c>
      <c r="M795">
        <v>12030.4</v>
      </c>
      <c r="N795">
        <v>10013.299999999999</v>
      </c>
      <c r="O795">
        <v>666.87400000000002</v>
      </c>
      <c r="P795">
        <v>1854.89</v>
      </c>
      <c r="Q795">
        <v>450.423</v>
      </c>
      <c r="R795">
        <v>1876.07</v>
      </c>
    </row>
    <row r="796" spans="1:18" x14ac:dyDescent="0.2">
      <c r="A796">
        <v>790</v>
      </c>
      <c r="B796" t="s">
        <v>201</v>
      </c>
      <c r="C796">
        <v>2016</v>
      </c>
      <c r="D796">
        <v>0</v>
      </c>
      <c r="E796">
        <v>181.58600000000001</v>
      </c>
      <c r="F796">
        <v>99475.9</v>
      </c>
      <c r="G796" s="24">
        <v>1379320</v>
      </c>
      <c r="H796">
        <v>145670</v>
      </c>
      <c r="I796">
        <v>204477</v>
      </c>
      <c r="J796">
        <v>166782</v>
      </c>
      <c r="K796">
        <v>226349</v>
      </c>
      <c r="L796">
        <v>33253.599999999999</v>
      </c>
      <c r="M796">
        <v>11596.5</v>
      </c>
      <c r="N796">
        <v>7323.91</v>
      </c>
      <c r="O796">
        <v>0</v>
      </c>
      <c r="P796">
        <v>0</v>
      </c>
      <c r="Q796">
        <v>0</v>
      </c>
      <c r="R796">
        <v>3122.34</v>
      </c>
    </row>
    <row r="797" spans="1:18" x14ac:dyDescent="0.2">
      <c r="A797">
        <v>791</v>
      </c>
      <c r="B797" t="s">
        <v>201</v>
      </c>
      <c r="C797">
        <v>2016</v>
      </c>
      <c r="D797">
        <v>0</v>
      </c>
      <c r="E797">
        <v>2323.94</v>
      </c>
      <c r="F797">
        <v>104314</v>
      </c>
      <c r="G797" s="24">
        <v>1372410</v>
      </c>
      <c r="H797">
        <v>172000</v>
      </c>
      <c r="I797">
        <v>181409</v>
      </c>
      <c r="J797">
        <v>180825</v>
      </c>
      <c r="K797">
        <v>198962</v>
      </c>
      <c r="L797">
        <v>35230.800000000003</v>
      </c>
      <c r="M797">
        <v>17706.2</v>
      </c>
      <c r="N797">
        <v>8538.8700000000008</v>
      </c>
      <c r="O797">
        <v>0</v>
      </c>
      <c r="P797">
        <v>814.36099999999999</v>
      </c>
      <c r="Q797">
        <v>746.47699999999998</v>
      </c>
      <c r="R797">
        <v>3525.95</v>
      </c>
    </row>
    <row r="798" spans="1:18" x14ac:dyDescent="0.2">
      <c r="A798">
        <v>792</v>
      </c>
      <c r="B798" t="s">
        <v>201</v>
      </c>
      <c r="C798">
        <v>2016</v>
      </c>
      <c r="D798">
        <v>0</v>
      </c>
      <c r="E798">
        <v>0</v>
      </c>
      <c r="F798">
        <v>98468.6</v>
      </c>
      <c r="G798" s="24">
        <v>1351550</v>
      </c>
      <c r="H798">
        <v>171175</v>
      </c>
      <c r="I798">
        <v>214131</v>
      </c>
      <c r="J798">
        <v>155551</v>
      </c>
      <c r="K798">
        <v>232185</v>
      </c>
      <c r="L798">
        <v>27540</v>
      </c>
      <c r="M798">
        <v>11098.6</v>
      </c>
      <c r="N798">
        <v>11301.7</v>
      </c>
      <c r="O798">
        <v>0</v>
      </c>
      <c r="P798">
        <v>0</v>
      </c>
      <c r="Q798">
        <v>764.97900000000004</v>
      </c>
      <c r="R798">
        <v>1621.99</v>
      </c>
    </row>
    <row r="799" spans="1:18" x14ac:dyDescent="0.2">
      <c r="A799">
        <v>793</v>
      </c>
      <c r="B799" t="s">
        <v>201</v>
      </c>
      <c r="C799">
        <v>2016</v>
      </c>
      <c r="D799">
        <v>0</v>
      </c>
      <c r="E799">
        <v>583.81899999999996</v>
      </c>
      <c r="F799">
        <v>97289.7</v>
      </c>
      <c r="G799" s="24">
        <v>1394990</v>
      </c>
      <c r="H799">
        <v>144576</v>
      </c>
      <c r="I799">
        <v>174867</v>
      </c>
      <c r="J799">
        <v>199429</v>
      </c>
      <c r="K799">
        <v>200701</v>
      </c>
      <c r="L799">
        <v>34503.4</v>
      </c>
      <c r="M799">
        <v>18576.099999999999</v>
      </c>
      <c r="N799">
        <v>7369.93</v>
      </c>
      <c r="O799">
        <v>0</v>
      </c>
      <c r="P799">
        <v>2633.6</v>
      </c>
      <c r="Q799">
        <v>790.47400000000005</v>
      </c>
      <c r="R799">
        <v>2951.3</v>
      </c>
    </row>
    <row r="800" spans="1:18" x14ac:dyDescent="0.2">
      <c r="A800">
        <v>794</v>
      </c>
      <c r="B800" t="s">
        <v>201</v>
      </c>
      <c r="C800">
        <v>2016</v>
      </c>
      <c r="D800">
        <v>0</v>
      </c>
      <c r="E800">
        <v>0</v>
      </c>
      <c r="F800">
        <v>93476.4</v>
      </c>
      <c r="G800" s="24">
        <v>1357460</v>
      </c>
      <c r="H800">
        <v>184092</v>
      </c>
      <c r="I800">
        <v>183571</v>
      </c>
      <c r="J800">
        <v>182274</v>
      </c>
      <c r="K800">
        <v>216666</v>
      </c>
      <c r="L800">
        <v>33067.800000000003</v>
      </c>
      <c r="M800">
        <v>7494.16</v>
      </c>
      <c r="N800">
        <v>5618.64</v>
      </c>
      <c r="O800">
        <v>0</v>
      </c>
      <c r="P800">
        <v>2102.83</v>
      </c>
      <c r="Q800">
        <v>1437.94</v>
      </c>
      <c r="R800">
        <v>2307.25</v>
      </c>
    </row>
    <row r="801" spans="1:18" x14ac:dyDescent="0.2">
      <c r="A801">
        <v>795</v>
      </c>
      <c r="B801" t="s">
        <v>201</v>
      </c>
      <c r="C801">
        <v>2016</v>
      </c>
      <c r="D801">
        <v>0</v>
      </c>
      <c r="E801">
        <v>0</v>
      </c>
      <c r="F801">
        <v>82260.5</v>
      </c>
      <c r="G801" s="24">
        <v>1416250</v>
      </c>
      <c r="H801">
        <v>154499</v>
      </c>
      <c r="I801">
        <v>164081</v>
      </c>
      <c r="J801">
        <v>181840</v>
      </c>
      <c r="K801">
        <v>216171</v>
      </c>
      <c r="L801">
        <v>34410.400000000001</v>
      </c>
      <c r="M801">
        <v>16954.5</v>
      </c>
      <c r="N801">
        <v>5209.2299999999996</v>
      </c>
      <c r="O801">
        <v>0</v>
      </c>
      <c r="P801">
        <v>2079.4</v>
      </c>
      <c r="Q801">
        <v>345.03699999999998</v>
      </c>
      <c r="R801">
        <v>2540.1799999999998</v>
      </c>
    </row>
    <row r="802" spans="1:18" x14ac:dyDescent="0.2">
      <c r="A802">
        <v>796</v>
      </c>
      <c r="B802" t="s">
        <v>201</v>
      </c>
      <c r="C802">
        <v>2016</v>
      </c>
      <c r="D802">
        <v>0</v>
      </c>
      <c r="E802">
        <v>915.13400000000001</v>
      </c>
      <c r="F802">
        <v>74490.3</v>
      </c>
      <c r="G802" s="24">
        <v>1404890</v>
      </c>
      <c r="H802">
        <v>171759</v>
      </c>
      <c r="I802">
        <v>148106</v>
      </c>
      <c r="J802">
        <v>182819</v>
      </c>
      <c r="K802">
        <v>223899</v>
      </c>
      <c r="L802">
        <v>40940.1</v>
      </c>
      <c r="M802">
        <v>8426.17</v>
      </c>
      <c r="N802">
        <v>11160.9</v>
      </c>
      <c r="O802">
        <v>490.48399999999998</v>
      </c>
      <c r="P802">
        <v>1950.68</v>
      </c>
      <c r="Q802">
        <v>0</v>
      </c>
      <c r="R802">
        <v>1015.89</v>
      </c>
    </row>
    <row r="803" spans="1:18" x14ac:dyDescent="0.2">
      <c r="A803">
        <v>797</v>
      </c>
      <c r="B803" t="s">
        <v>201</v>
      </c>
      <c r="C803">
        <v>2016</v>
      </c>
      <c r="D803">
        <v>0</v>
      </c>
      <c r="E803">
        <v>0</v>
      </c>
      <c r="F803">
        <v>78405.2</v>
      </c>
      <c r="G803" s="24">
        <v>1391760</v>
      </c>
      <c r="H803">
        <v>149528</v>
      </c>
      <c r="I803">
        <v>172822</v>
      </c>
      <c r="J803">
        <v>190243</v>
      </c>
      <c r="K803">
        <v>236200</v>
      </c>
      <c r="L803">
        <v>27606.3</v>
      </c>
      <c r="M803">
        <v>15231</v>
      </c>
      <c r="N803">
        <v>6436.3</v>
      </c>
      <c r="O803">
        <v>0</v>
      </c>
      <c r="P803">
        <v>826.74599999999998</v>
      </c>
      <c r="Q803">
        <v>1826.61</v>
      </c>
      <c r="R803">
        <v>315.851</v>
      </c>
    </row>
    <row r="804" spans="1:18" x14ac:dyDescent="0.2">
      <c r="A804">
        <v>798</v>
      </c>
      <c r="B804" t="s">
        <v>201</v>
      </c>
      <c r="C804">
        <v>2016</v>
      </c>
      <c r="D804">
        <v>0</v>
      </c>
      <c r="E804">
        <v>0</v>
      </c>
      <c r="F804">
        <v>91334</v>
      </c>
      <c r="G804" s="24">
        <v>1372280</v>
      </c>
      <c r="H804">
        <v>163124</v>
      </c>
      <c r="I804">
        <v>167900</v>
      </c>
      <c r="J804">
        <v>196096</v>
      </c>
      <c r="K804">
        <v>220064</v>
      </c>
      <c r="L804">
        <v>34682.199999999997</v>
      </c>
      <c r="M804">
        <v>11698.3</v>
      </c>
      <c r="N804">
        <v>15162.4</v>
      </c>
      <c r="O804">
        <v>0</v>
      </c>
      <c r="P804">
        <v>0</v>
      </c>
      <c r="Q804">
        <v>99.634699999999995</v>
      </c>
      <c r="R804">
        <v>2191.2600000000002</v>
      </c>
    </row>
    <row r="805" spans="1:18" x14ac:dyDescent="0.2">
      <c r="A805">
        <v>799</v>
      </c>
      <c r="B805" t="s">
        <v>201</v>
      </c>
      <c r="C805">
        <v>2016</v>
      </c>
      <c r="D805">
        <v>0</v>
      </c>
      <c r="E805">
        <v>716.51599999999996</v>
      </c>
      <c r="F805">
        <v>105793</v>
      </c>
      <c r="G805" s="24">
        <v>1357380</v>
      </c>
      <c r="H805">
        <v>144782</v>
      </c>
      <c r="I805">
        <v>211758</v>
      </c>
      <c r="J805">
        <v>178914</v>
      </c>
      <c r="K805">
        <v>208050</v>
      </c>
      <c r="L805">
        <v>35477.9</v>
      </c>
      <c r="M805">
        <v>13365.5</v>
      </c>
      <c r="N805">
        <v>12143.1</v>
      </c>
      <c r="O805">
        <v>1774.27</v>
      </c>
      <c r="P805">
        <v>0</v>
      </c>
      <c r="Q805">
        <v>0</v>
      </c>
      <c r="R805">
        <v>0</v>
      </c>
    </row>
    <row r="806" spans="1:18" x14ac:dyDescent="0.2">
      <c r="A806">
        <v>800</v>
      </c>
      <c r="B806" t="s">
        <v>201</v>
      </c>
      <c r="C806">
        <v>2016</v>
      </c>
      <c r="D806">
        <v>0</v>
      </c>
      <c r="E806">
        <v>719.15</v>
      </c>
      <c r="F806">
        <v>96619</v>
      </c>
      <c r="G806" s="24">
        <v>1379220</v>
      </c>
      <c r="H806">
        <v>152021</v>
      </c>
      <c r="I806">
        <v>157637</v>
      </c>
      <c r="J806">
        <v>196715</v>
      </c>
      <c r="K806">
        <v>213533</v>
      </c>
      <c r="L806">
        <v>53150.6</v>
      </c>
      <c r="M806">
        <v>17106.599999999999</v>
      </c>
      <c r="N806">
        <v>3733.64</v>
      </c>
      <c r="O806">
        <v>0</v>
      </c>
      <c r="P806">
        <v>0</v>
      </c>
      <c r="Q806">
        <v>123.852</v>
      </c>
      <c r="R806">
        <v>1361.4</v>
      </c>
    </row>
    <row r="807" spans="1:18" x14ac:dyDescent="0.2">
      <c r="A807">
        <v>801</v>
      </c>
      <c r="B807" t="s">
        <v>201</v>
      </c>
      <c r="C807">
        <v>2016</v>
      </c>
      <c r="D807">
        <v>0</v>
      </c>
      <c r="E807">
        <v>0</v>
      </c>
      <c r="F807">
        <v>93173.6</v>
      </c>
      <c r="G807" s="24">
        <v>1399390</v>
      </c>
      <c r="H807">
        <v>149700</v>
      </c>
      <c r="I807">
        <v>176333</v>
      </c>
      <c r="J807">
        <v>164762</v>
      </c>
      <c r="K807">
        <v>235090</v>
      </c>
      <c r="L807">
        <v>30116.799999999999</v>
      </c>
      <c r="M807">
        <v>12107.5</v>
      </c>
      <c r="N807">
        <v>7301.7</v>
      </c>
      <c r="O807">
        <v>0</v>
      </c>
      <c r="P807">
        <v>0</v>
      </c>
      <c r="Q807">
        <v>1525.14</v>
      </c>
      <c r="R807">
        <v>101.941</v>
      </c>
    </row>
    <row r="808" spans="1:18" x14ac:dyDescent="0.2">
      <c r="A808">
        <v>802</v>
      </c>
      <c r="B808" t="s">
        <v>201</v>
      </c>
      <c r="C808">
        <v>2016</v>
      </c>
      <c r="D808">
        <v>0</v>
      </c>
      <c r="E808">
        <v>0</v>
      </c>
      <c r="F808">
        <v>97444.3</v>
      </c>
      <c r="G808" s="24">
        <v>1396200</v>
      </c>
      <c r="H808">
        <v>153509</v>
      </c>
      <c r="I808">
        <v>165610</v>
      </c>
      <c r="J808">
        <v>185302</v>
      </c>
      <c r="K808">
        <v>211943</v>
      </c>
      <c r="L808">
        <v>40399.199999999997</v>
      </c>
      <c r="M808">
        <v>8658.1299999999992</v>
      </c>
      <c r="N808">
        <v>7160.76</v>
      </c>
      <c r="O808">
        <v>629.72500000000002</v>
      </c>
      <c r="P808">
        <v>2107.77</v>
      </c>
      <c r="Q808">
        <v>258.76600000000002</v>
      </c>
      <c r="R808">
        <v>2664.5</v>
      </c>
    </row>
    <row r="809" spans="1:18" x14ac:dyDescent="0.2">
      <c r="A809">
        <v>803</v>
      </c>
      <c r="B809" t="s">
        <v>201</v>
      </c>
      <c r="C809">
        <v>2016</v>
      </c>
      <c r="D809">
        <v>0</v>
      </c>
      <c r="E809">
        <v>0</v>
      </c>
      <c r="F809">
        <v>85836.1</v>
      </c>
      <c r="G809" s="24">
        <v>1397230</v>
      </c>
      <c r="H809">
        <v>144734</v>
      </c>
      <c r="I809">
        <v>217273</v>
      </c>
      <c r="J809">
        <v>177709</v>
      </c>
      <c r="K809">
        <v>204577</v>
      </c>
      <c r="L809">
        <v>28875.8</v>
      </c>
      <c r="M809">
        <v>9183.19</v>
      </c>
      <c r="N809">
        <v>5310.28</v>
      </c>
      <c r="O809">
        <v>0</v>
      </c>
      <c r="P809">
        <v>0</v>
      </c>
      <c r="Q809">
        <v>607.15499999999997</v>
      </c>
      <c r="R809">
        <v>1861.45</v>
      </c>
    </row>
    <row r="810" spans="1:18" x14ac:dyDescent="0.2">
      <c r="A810">
        <v>804</v>
      </c>
      <c r="B810" t="s">
        <v>201</v>
      </c>
      <c r="C810">
        <v>2016</v>
      </c>
      <c r="D810">
        <v>0</v>
      </c>
      <c r="E810">
        <v>0</v>
      </c>
      <c r="F810">
        <v>69256.5</v>
      </c>
      <c r="G810" s="24">
        <v>1437130</v>
      </c>
      <c r="H810">
        <v>160161</v>
      </c>
      <c r="I810">
        <v>165903</v>
      </c>
      <c r="J810">
        <v>158677</v>
      </c>
      <c r="K810">
        <v>193995</v>
      </c>
      <c r="L810">
        <v>55826.2</v>
      </c>
      <c r="M810">
        <v>12225.8</v>
      </c>
      <c r="N810">
        <v>8147.81</v>
      </c>
      <c r="O810">
        <v>376.94299999999998</v>
      </c>
      <c r="P810">
        <v>969.024</v>
      </c>
      <c r="Q810">
        <v>99.518799999999999</v>
      </c>
      <c r="R810">
        <v>2959.06</v>
      </c>
    </row>
    <row r="811" spans="1:18" x14ac:dyDescent="0.2">
      <c r="A811">
        <v>805</v>
      </c>
      <c r="B811" t="s">
        <v>201</v>
      </c>
      <c r="C811">
        <v>2016</v>
      </c>
      <c r="D811">
        <v>0</v>
      </c>
      <c r="E811">
        <v>0</v>
      </c>
      <c r="F811">
        <v>106862</v>
      </c>
      <c r="G811" s="24">
        <v>1375600</v>
      </c>
      <c r="H811">
        <v>170473</v>
      </c>
      <c r="I811">
        <v>168692</v>
      </c>
      <c r="J811">
        <v>167778</v>
      </c>
      <c r="K811">
        <v>234535</v>
      </c>
      <c r="L811">
        <v>31030.400000000001</v>
      </c>
      <c r="M811">
        <v>10043.200000000001</v>
      </c>
      <c r="N811">
        <v>12420.4</v>
      </c>
      <c r="O811">
        <v>0</v>
      </c>
      <c r="P811">
        <v>1906.74</v>
      </c>
      <c r="Q811">
        <v>1050.4100000000001</v>
      </c>
      <c r="R811">
        <v>46.057499999999997</v>
      </c>
    </row>
    <row r="812" spans="1:18" x14ac:dyDescent="0.2">
      <c r="A812">
        <v>806</v>
      </c>
      <c r="B812" t="s">
        <v>201</v>
      </c>
      <c r="C812">
        <v>2016</v>
      </c>
      <c r="D812">
        <v>0</v>
      </c>
      <c r="E812">
        <v>0</v>
      </c>
      <c r="F812">
        <v>107495</v>
      </c>
      <c r="G812" s="24">
        <v>1375360</v>
      </c>
      <c r="H812">
        <v>167830</v>
      </c>
      <c r="I812">
        <v>186528</v>
      </c>
      <c r="J812">
        <v>185040</v>
      </c>
      <c r="K812">
        <v>214801</v>
      </c>
      <c r="L812">
        <v>24547.7</v>
      </c>
      <c r="M812">
        <v>8175.17</v>
      </c>
      <c r="N812">
        <v>5045.13</v>
      </c>
      <c r="O812">
        <v>1893.81</v>
      </c>
      <c r="P812">
        <v>0</v>
      </c>
      <c r="Q812">
        <v>477.95800000000003</v>
      </c>
      <c r="R812">
        <v>0</v>
      </c>
    </row>
    <row r="813" spans="1:18" x14ac:dyDescent="0.2">
      <c r="A813">
        <v>807</v>
      </c>
      <c r="B813" t="s">
        <v>201</v>
      </c>
      <c r="C813">
        <v>2016</v>
      </c>
      <c r="D813">
        <v>0</v>
      </c>
      <c r="E813">
        <v>135.33799999999999</v>
      </c>
      <c r="F813">
        <v>99807.4</v>
      </c>
      <c r="G813" s="24">
        <v>1365180</v>
      </c>
      <c r="H813">
        <v>161959</v>
      </c>
      <c r="I813">
        <v>158424</v>
      </c>
      <c r="J813">
        <v>187419</v>
      </c>
      <c r="K813">
        <v>234202</v>
      </c>
      <c r="L813">
        <v>38530.400000000001</v>
      </c>
      <c r="M813">
        <v>13709.2</v>
      </c>
      <c r="N813">
        <v>6924.33</v>
      </c>
      <c r="O813">
        <v>1893.15</v>
      </c>
      <c r="P813">
        <v>1898.14</v>
      </c>
      <c r="Q813">
        <v>1676.45</v>
      </c>
      <c r="R813">
        <v>276.22800000000001</v>
      </c>
    </row>
    <row r="814" spans="1:18" x14ac:dyDescent="0.2">
      <c r="A814">
        <v>808</v>
      </c>
      <c r="B814" t="s">
        <v>201</v>
      </c>
      <c r="C814">
        <v>2016</v>
      </c>
      <c r="D814">
        <v>0</v>
      </c>
      <c r="E814">
        <v>1061</v>
      </c>
      <c r="F814">
        <v>83933</v>
      </c>
      <c r="G814" s="24">
        <v>1397380</v>
      </c>
      <c r="H814">
        <v>168673</v>
      </c>
      <c r="I814">
        <v>171409</v>
      </c>
      <c r="J814">
        <v>160106</v>
      </c>
      <c r="K814">
        <v>238173</v>
      </c>
      <c r="L814">
        <v>29498.6</v>
      </c>
      <c r="M814">
        <v>10478.1</v>
      </c>
      <c r="N814">
        <v>8779.09</v>
      </c>
      <c r="O814">
        <v>1077.5</v>
      </c>
      <c r="P814">
        <v>0</v>
      </c>
      <c r="Q814">
        <v>1099.46</v>
      </c>
      <c r="R814">
        <v>2816.7</v>
      </c>
    </row>
    <row r="815" spans="1:18" x14ac:dyDescent="0.2">
      <c r="A815">
        <v>809</v>
      </c>
      <c r="B815" t="s">
        <v>201</v>
      </c>
      <c r="C815">
        <v>2016</v>
      </c>
      <c r="D815">
        <v>0</v>
      </c>
      <c r="E815">
        <v>339.279</v>
      </c>
      <c r="F815">
        <v>91972.9</v>
      </c>
      <c r="G815" s="24">
        <v>1364460</v>
      </c>
      <c r="H815">
        <v>164974</v>
      </c>
      <c r="I815">
        <v>173760</v>
      </c>
      <c r="J815">
        <v>176811</v>
      </c>
      <c r="K815">
        <v>227805</v>
      </c>
      <c r="L815">
        <v>36295.599999999999</v>
      </c>
      <c r="M815">
        <v>11753</v>
      </c>
      <c r="N815">
        <v>9387.1299999999992</v>
      </c>
      <c r="O815">
        <v>0</v>
      </c>
      <c r="P815">
        <v>2002.39</v>
      </c>
      <c r="Q815">
        <v>737.91899999999998</v>
      </c>
      <c r="R815">
        <v>1511.42</v>
      </c>
    </row>
    <row r="816" spans="1:18" x14ac:dyDescent="0.2">
      <c r="A816">
        <v>810</v>
      </c>
      <c r="B816" t="s">
        <v>201</v>
      </c>
      <c r="C816">
        <v>2016</v>
      </c>
      <c r="D816">
        <v>0</v>
      </c>
      <c r="E816">
        <v>0</v>
      </c>
      <c r="F816">
        <v>77056.7</v>
      </c>
      <c r="G816" s="24">
        <v>1421740</v>
      </c>
      <c r="H816">
        <v>165348</v>
      </c>
      <c r="I816">
        <v>169408</v>
      </c>
      <c r="J816">
        <v>162040</v>
      </c>
      <c r="K816">
        <v>218609</v>
      </c>
      <c r="L816">
        <v>31701.1</v>
      </c>
      <c r="M816">
        <v>10214</v>
      </c>
      <c r="N816">
        <v>10999.7</v>
      </c>
      <c r="O816">
        <v>0</v>
      </c>
      <c r="P816">
        <v>2701.1</v>
      </c>
      <c r="Q816">
        <v>353.226</v>
      </c>
      <c r="R816">
        <v>51.707099999999997</v>
      </c>
    </row>
    <row r="817" spans="1:18" x14ac:dyDescent="0.2">
      <c r="A817">
        <v>811</v>
      </c>
      <c r="B817" t="s">
        <v>201</v>
      </c>
      <c r="C817">
        <v>2016</v>
      </c>
      <c r="D817">
        <v>0</v>
      </c>
      <c r="E817">
        <v>1104.81</v>
      </c>
      <c r="F817">
        <v>73627.3</v>
      </c>
      <c r="G817" s="24">
        <v>1408090</v>
      </c>
      <c r="H817">
        <v>143730</v>
      </c>
      <c r="I817">
        <v>181714</v>
      </c>
      <c r="J817">
        <v>200381</v>
      </c>
      <c r="K817">
        <v>190581</v>
      </c>
      <c r="L817">
        <v>40777.599999999999</v>
      </c>
      <c r="M817">
        <v>11853.4</v>
      </c>
      <c r="N817">
        <v>8833.26</v>
      </c>
      <c r="O817">
        <v>0</v>
      </c>
      <c r="P817">
        <v>751.99</v>
      </c>
      <c r="Q817">
        <v>664.91600000000005</v>
      </c>
      <c r="R817">
        <v>2239.2800000000002</v>
      </c>
    </row>
    <row r="818" spans="1:18" x14ac:dyDescent="0.2">
      <c r="A818">
        <v>812</v>
      </c>
      <c r="B818" t="s">
        <v>201</v>
      </c>
      <c r="C818">
        <v>2016</v>
      </c>
      <c r="D818">
        <v>0</v>
      </c>
      <c r="E818">
        <v>0</v>
      </c>
      <c r="F818">
        <v>81280.800000000003</v>
      </c>
      <c r="G818" s="24">
        <v>1406560</v>
      </c>
      <c r="H818">
        <v>141730</v>
      </c>
      <c r="I818">
        <v>213092</v>
      </c>
      <c r="J818">
        <v>162506</v>
      </c>
      <c r="K818">
        <v>222181</v>
      </c>
      <c r="L818">
        <v>30076.7</v>
      </c>
      <c r="M818">
        <v>17355.5</v>
      </c>
      <c r="N818">
        <v>5823.24</v>
      </c>
      <c r="O818">
        <v>0</v>
      </c>
      <c r="P818">
        <v>718.27800000000002</v>
      </c>
      <c r="Q818">
        <v>492.89600000000002</v>
      </c>
      <c r="R818">
        <v>392.21600000000001</v>
      </c>
    </row>
    <row r="819" spans="1:18" x14ac:dyDescent="0.2">
      <c r="A819">
        <v>813</v>
      </c>
      <c r="B819" t="s">
        <v>201</v>
      </c>
      <c r="C819">
        <v>2016</v>
      </c>
      <c r="D819">
        <v>0</v>
      </c>
      <c r="E819">
        <v>1055.25</v>
      </c>
      <c r="F819">
        <v>90997</v>
      </c>
      <c r="G819" s="24">
        <v>1420060</v>
      </c>
      <c r="H819">
        <v>144234</v>
      </c>
      <c r="I819">
        <v>181771</v>
      </c>
      <c r="J819">
        <v>171338</v>
      </c>
      <c r="K819">
        <v>211015</v>
      </c>
      <c r="L819">
        <v>25530.3</v>
      </c>
      <c r="M819">
        <v>18160</v>
      </c>
      <c r="N819">
        <v>7160.7</v>
      </c>
      <c r="O819">
        <v>1120.5899999999999</v>
      </c>
      <c r="P819">
        <v>2567.89</v>
      </c>
      <c r="Q819">
        <v>1081.9000000000001</v>
      </c>
      <c r="R819">
        <v>1515.46</v>
      </c>
    </row>
    <row r="820" spans="1:18" x14ac:dyDescent="0.2">
      <c r="A820">
        <v>814</v>
      </c>
      <c r="B820" t="s">
        <v>201</v>
      </c>
      <c r="C820">
        <v>2016</v>
      </c>
      <c r="D820">
        <v>0</v>
      </c>
      <c r="E820">
        <v>0</v>
      </c>
      <c r="F820">
        <v>88587.8</v>
      </c>
      <c r="G820" s="24">
        <v>1380340</v>
      </c>
      <c r="H820">
        <v>179058</v>
      </c>
      <c r="I820">
        <v>177770</v>
      </c>
      <c r="J820">
        <v>166591</v>
      </c>
      <c r="K820">
        <v>229342</v>
      </c>
      <c r="L820">
        <v>33029.1</v>
      </c>
      <c r="M820">
        <v>6911.29</v>
      </c>
      <c r="N820">
        <v>9042.52</v>
      </c>
      <c r="O820">
        <v>0</v>
      </c>
      <c r="P820">
        <v>0</v>
      </c>
      <c r="Q820">
        <v>1271.52</v>
      </c>
      <c r="R820">
        <v>1169.08</v>
      </c>
    </row>
    <row r="821" spans="1:18" x14ac:dyDescent="0.2">
      <c r="A821">
        <v>815</v>
      </c>
      <c r="B821" t="s">
        <v>201</v>
      </c>
      <c r="C821">
        <v>2016</v>
      </c>
      <c r="D821">
        <v>0</v>
      </c>
      <c r="E821">
        <v>798.73199999999997</v>
      </c>
      <c r="F821">
        <v>88491.4</v>
      </c>
      <c r="G821" s="24">
        <v>1397980</v>
      </c>
      <c r="H821">
        <v>143093</v>
      </c>
      <c r="I821">
        <v>187865</v>
      </c>
      <c r="J821">
        <v>170546</v>
      </c>
      <c r="K821">
        <v>229765</v>
      </c>
      <c r="L821">
        <v>29025.8</v>
      </c>
      <c r="M821">
        <v>13697.5</v>
      </c>
      <c r="N821">
        <v>7976.88</v>
      </c>
      <c r="O821">
        <v>571.76700000000005</v>
      </c>
      <c r="P821">
        <v>0</v>
      </c>
      <c r="Q821">
        <v>1183.69</v>
      </c>
      <c r="R821">
        <v>867.50699999999995</v>
      </c>
    </row>
    <row r="822" spans="1:18" x14ac:dyDescent="0.2">
      <c r="A822">
        <v>816</v>
      </c>
      <c r="B822" t="s">
        <v>201</v>
      </c>
      <c r="C822">
        <v>2016</v>
      </c>
      <c r="D822">
        <v>0</v>
      </c>
      <c r="E822">
        <v>0</v>
      </c>
      <c r="F822">
        <v>75593.7</v>
      </c>
      <c r="G822" s="24">
        <v>1395720</v>
      </c>
      <c r="H822">
        <v>166948</v>
      </c>
      <c r="I822">
        <v>167348</v>
      </c>
      <c r="J822">
        <v>198717</v>
      </c>
      <c r="K822">
        <v>225081</v>
      </c>
      <c r="L822">
        <v>21424.400000000001</v>
      </c>
      <c r="M822">
        <v>14320</v>
      </c>
      <c r="N822">
        <v>9189.73</v>
      </c>
      <c r="O822">
        <v>0</v>
      </c>
      <c r="P822">
        <v>903.11599999999999</v>
      </c>
      <c r="Q822">
        <v>1114.47</v>
      </c>
      <c r="R822">
        <v>0</v>
      </c>
    </row>
    <row r="823" spans="1:18" x14ac:dyDescent="0.2">
      <c r="A823">
        <v>817</v>
      </c>
      <c r="B823" t="s">
        <v>201</v>
      </c>
      <c r="C823">
        <v>2016</v>
      </c>
      <c r="D823">
        <v>0</v>
      </c>
      <c r="E823">
        <v>0</v>
      </c>
      <c r="F823">
        <v>103039</v>
      </c>
      <c r="G823" s="24">
        <v>1399950</v>
      </c>
      <c r="H823">
        <v>127859</v>
      </c>
      <c r="I823">
        <v>177831</v>
      </c>
      <c r="J823">
        <v>168407</v>
      </c>
      <c r="K823">
        <v>240455</v>
      </c>
      <c r="L823">
        <v>27265.8</v>
      </c>
      <c r="M823">
        <v>16467.099999999999</v>
      </c>
      <c r="N823">
        <v>6609.01</v>
      </c>
      <c r="O823">
        <v>0</v>
      </c>
      <c r="P823">
        <v>908.52300000000002</v>
      </c>
      <c r="Q823">
        <v>2894.89</v>
      </c>
      <c r="R823">
        <v>133.42099999999999</v>
      </c>
    </row>
    <row r="824" spans="1:18" x14ac:dyDescent="0.2">
      <c r="A824">
        <v>818</v>
      </c>
      <c r="B824" t="s">
        <v>201</v>
      </c>
      <c r="C824">
        <v>2016</v>
      </c>
      <c r="D824">
        <v>0</v>
      </c>
      <c r="E824">
        <v>0</v>
      </c>
      <c r="F824">
        <v>95836.3</v>
      </c>
      <c r="G824" s="24">
        <v>1385660</v>
      </c>
      <c r="H824">
        <v>151798</v>
      </c>
      <c r="I824">
        <v>171897</v>
      </c>
      <c r="J824">
        <v>177255</v>
      </c>
      <c r="K824">
        <v>240883</v>
      </c>
      <c r="L824">
        <v>29767.4</v>
      </c>
      <c r="M824">
        <v>11502.1</v>
      </c>
      <c r="N824">
        <v>6355.99</v>
      </c>
      <c r="O824">
        <v>533.30499999999995</v>
      </c>
      <c r="P824">
        <v>2612.29</v>
      </c>
      <c r="Q824">
        <v>1511.02</v>
      </c>
      <c r="R824">
        <v>2104.2399999999998</v>
      </c>
    </row>
    <row r="825" spans="1:18" x14ac:dyDescent="0.2">
      <c r="A825">
        <v>819</v>
      </c>
      <c r="B825" t="s">
        <v>201</v>
      </c>
      <c r="C825">
        <v>2016</v>
      </c>
      <c r="D825">
        <v>0</v>
      </c>
      <c r="E825">
        <v>570.19100000000003</v>
      </c>
      <c r="F825">
        <v>91850.5</v>
      </c>
      <c r="G825" s="24">
        <v>1372930</v>
      </c>
      <c r="H825">
        <v>153806</v>
      </c>
      <c r="I825">
        <v>204861</v>
      </c>
      <c r="J825">
        <v>166751</v>
      </c>
      <c r="K825">
        <v>202772</v>
      </c>
      <c r="L825">
        <v>54360.1</v>
      </c>
      <c r="M825">
        <v>10118.700000000001</v>
      </c>
      <c r="N825">
        <v>4001.13</v>
      </c>
      <c r="O825">
        <v>453.77600000000001</v>
      </c>
      <c r="P825">
        <v>2928.91</v>
      </c>
      <c r="Q825">
        <v>428.75599999999997</v>
      </c>
      <c r="R825">
        <v>4714.57</v>
      </c>
    </row>
    <row r="826" spans="1:18" x14ac:dyDescent="0.2">
      <c r="A826">
        <v>820</v>
      </c>
      <c r="B826" t="s">
        <v>201</v>
      </c>
      <c r="C826">
        <v>2016</v>
      </c>
      <c r="D826">
        <v>0</v>
      </c>
      <c r="E826">
        <v>1160.8399999999999</v>
      </c>
      <c r="F826">
        <v>94942.8</v>
      </c>
      <c r="G826" s="24">
        <v>1384000</v>
      </c>
      <c r="H826">
        <v>167374</v>
      </c>
      <c r="I826">
        <v>174798</v>
      </c>
      <c r="J826">
        <v>169519</v>
      </c>
      <c r="K826">
        <v>230335</v>
      </c>
      <c r="L826">
        <v>29813.7</v>
      </c>
      <c r="M826">
        <v>18957.599999999999</v>
      </c>
      <c r="N826">
        <v>7604.15</v>
      </c>
      <c r="O826">
        <v>2059.7600000000002</v>
      </c>
      <c r="P826">
        <v>1024.77</v>
      </c>
      <c r="Q826">
        <v>1189.42</v>
      </c>
      <c r="R826">
        <v>30.712700000000002</v>
      </c>
    </row>
    <row r="827" spans="1:18" x14ac:dyDescent="0.2">
      <c r="A827">
        <v>821</v>
      </c>
      <c r="B827" t="s">
        <v>201</v>
      </c>
      <c r="C827">
        <v>2016</v>
      </c>
      <c r="D827">
        <v>0</v>
      </c>
      <c r="E827">
        <v>1874.3</v>
      </c>
      <c r="F827">
        <v>85148.6</v>
      </c>
      <c r="G827" s="24">
        <v>1370600</v>
      </c>
      <c r="H827">
        <v>154076</v>
      </c>
      <c r="I827">
        <v>181267</v>
      </c>
      <c r="J827">
        <v>186374</v>
      </c>
      <c r="K827">
        <v>221588</v>
      </c>
      <c r="L827">
        <v>39289.599999999999</v>
      </c>
      <c r="M827">
        <v>19839.5</v>
      </c>
      <c r="N827">
        <v>4735.45</v>
      </c>
      <c r="O827">
        <v>1891.98</v>
      </c>
      <c r="P827">
        <v>0</v>
      </c>
      <c r="Q827">
        <v>164.10599999999999</v>
      </c>
      <c r="R827">
        <v>817.07500000000005</v>
      </c>
    </row>
    <row r="828" spans="1:18" x14ac:dyDescent="0.2">
      <c r="A828">
        <v>822</v>
      </c>
      <c r="B828" t="s">
        <v>201</v>
      </c>
      <c r="C828">
        <v>2016</v>
      </c>
      <c r="D828">
        <v>0</v>
      </c>
      <c r="E828">
        <v>0</v>
      </c>
      <c r="F828">
        <v>86706.7</v>
      </c>
      <c r="G828" s="24">
        <v>1390410</v>
      </c>
      <c r="H828">
        <v>164998</v>
      </c>
      <c r="I828">
        <v>183573</v>
      </c>
      <c r="J828">
        <v>187754</v>
      </c>
      <c r="K828">
        <v>190684</v>
      </c>
      <c r="L828">
        <v>41910.1</v>
      </c>
      <c r="M828">
        <v>16767.7</v>
      </c>
      <c r="N828">
        <v>4851.45</v>
      </c>
      <c r="O828">
        <v>777.09699999999998</v>
      </c>
      <c r="P828">
        <v>2283.35</v>
      </c>
      <c r="Q828">
        <v>1141.5899999999999</v>
      </c>
      <c r="R828">
        <v>1023.12</v>
      </c>
    </row>
    <row r="829" spans="1:18" x14ac:dyDescent="0.2">
      <c r="A829">
        <v>823</v>
      </c>
      <c r="B829" t="s">
        <v>201</v>
      </c>
      <c r="C829">
        <v>2016</v>
      </c>
      <c r="D829">
        <v>0</v>
      </c>
      <c r="E829">
        <v>0</v>
      </c>
      <c r="F829">
        <v>93225.9</v>
      </c>
      <c r="G829" s="24">
        <v>1426110</v>
      </c>
      <c r="H829">
        <v>122498</v>
      </c>
      <c r="I829">
        <v>182261</v>
      </c>
      <c r="J829">
        <v>167999</v>
      </c>
      <c r="K829">
        <v>216988</v>
      </c>
      <c r="L829">
        <v>37033.9</v>
      </c>
      <c r="M829">
        <v>22879.7</v>
      </c>
      <c r="N829">
        <v>9424.91</v>
      </c>
      <c r="O829">
        <v>281.214</v>
      </c>
      <c r="P829">
        <v>867.60900000000004</v>
      </c>
      <c r="Q829">
        <v>0</v>
      </c>
      <c r="R829">
        <v>562.428</v>
      </c>
    </row>
    <row r="830" spans="1:18" x14ac:dyDescent="0.2">
      <c r="A830">
        <v>824</v>
      </c>
      <c r="B830" t="s">
        <v>201</v>
      </c>
      <c r="C830">
        <v>2016</v>
      </c>
      <c r="D830">
        <v>0</v>
      </c>
      <c r="E830">
        <v>1219.6099999999999</v>
      </c>
      <c r="F830">
        <v>107862</v>
      </c>
      <c r="G830" s="24">
        <v>1381990</v>
      </c>
      <c r="H830">
        <v>159115</v>
      </c>
      <c r="I830">
        <v>149978</v>
      </c>
      <c r="J830">
        <v>170325</v>
      </c>
      <c r="K830">
        <v>257799</v>
      </c>
      <c r="L830">
        <v>29054.1</v>
      </c>
      <c r="M830">
        <v>7583.99</v>
      </c>
      <c r="N830">
        <v>7272.53</v>
      </c>
      <c r="O830">
        <v>0</v>
      </c>
      <c r="P830">
        <v>0</v>
      </c>
      <c r="Q830">
        <v>1146.07</v>
      </c>
      <c r="R830">
        <v>1639.44</v>
      </c>
    </row>
    <row r="831" spans="1:18" x14ac:dyDescent="0.2">
      <c r="A831">
        <v>825</v>
      </c>
      <c r="B831" t="s">
        <v>201</v>
      </c>
      <c r="C831">
        <v>2016</v>
      </c>
      <c r="D831">
        <v>0</v>
      </c>
      <c r="E831">
        <v>1562.47</v>
      </c>
      <c r="F831">
        <v>81313.7</v>
      </c>
      <c r="G831" s="24">
        <v>1381160</v>
      </c>
      <c r="H831">
        <v>176417</v>
      </c>
      <c r="I831">
        <v>180169</v>
      </c>
      <c r="J831">
        <v>177890</v>
      </c>
      <c r="K831">
        <v>222792</v>
      </c>
      <c r="L831">
        <v>35007.800000000003</v>
      </c>
      <c r="M831">
        <v>16584.900000000001</v>
      </c>
      <c r="N831">
        <v>5047.2299999999996</v>
      </c>
      <c r="O831">
        <v>1645.31</v>
      </c>
      <c r="P831">
        <v>983.41899999999998</v>
      </c>
      <c r="Q831">
        <v>265.36900000000003</v>
      </c>
      <c r="R831">
        <v>538.53300000000002</v>
      </c>
    </row>
    <row r="832" spans="1:18" x14ac:dyDescent="0.2">
      <c r="A832">
        <v>826</v>
      </c>
      <c r="B832" t="s">
        <v>201</v>
      </c>
      <c r="C832">
        <v>2016</v>
      </c>
      <c r="D832">
        <v>0</v>
      </c>
      <c r="E832">
        <v>2053.15</v>
      </c>
      <c r="F832">
        <v>94122.1</v>
      </c>
      <c r="G832" s="24">
        <v>1386690</v>
      </c>
      <c r="H832">
        <v>134287</v>
      </c>
      <c r="I832">
        <v>208108</v>
      </c>
      <c r="J832">
        <v>152328</v>
      </c>
      <c r="K832">
        <v>225340</v>
      </c>
      <c r="L832">
        <v>38061.599999999999</v>
      </c>
      <c r="M832">
        <v>17563</v>
      </c>
      <c r="N832">
        <v>8213.56</v>
      </c>
      <c r="O832">
        <v>1033.93</v>
      </c>
      <c r="P832">
        <v>2142.2800000000002</v>
      </c>
      <c r="Q832">
        <v>101.66</v>
      </c>
      <c r="R832">
        <v>349.97800000000001</v>
      </c>
    </row>
    <row r="833" spans="1:18" x14ac:dyDescent="0.2">
      <c r="A833">
        <v>827</v>
      </c>
      <c r="B833" t="s">
        <v>201</v>
      </c>
      <c r="C833">
        <v>2016</v>
      </c>
      <c r="D833">
        <v>0</v>
      </c>
      <c r="E833">
        <v>0</v>
      </c>
      <c r="F833">
        <v>83525.5</v>
      </c>
      <c r="G833" s="24">
        <v>1414920</v>
      </c>
      <c r="H833">
        <v>142157</v>
      </c>
      <c r="I833">
        <v>164205</v>
      </c>
      <c r="J833">
        <v>169986</v>
      </c>
      <c r="K833">
        <v>232638</v>
      </c>
      <c r="L833">
        <v>36782</v>
      </c>
      <c r="M833">
        <v>14015.7</v>
      </c>
      <c r="N833">
        <v>15959.8</v>
      </c>
      <c r="O833">
        <v>834.08900000000006</v>
      </c>
      <c r="P833">
        <v>921.44200000000001</v>
      </c>
      <c r="Q833">
        <v>437.13600000000002</v>
      </c>
      <c r="R833">
        <v>57.571599999999997</v>
      </c>
    </row>
    <row r="834" spans="1:18" x14ac:dyDescent="0.2">
      <c r="A834">
        <v>828</v>
      </c>
      <c r="B834" t="s">
        <v>201</v>
      </c>
      <c r="C834">
        <v>2016</v>
      </c>
      <c r="D834">
        <v>0</v>
      </c>
      <c r="E834">
        <v>648.49599999999998</v>
      </c>
      <c r="F834">
        <v>97925.8</v>
      </c>
      <c r="G834" s="24">
        <v>1384540</v>
      </c>
      <c r="H834">
        <v>143552</v>
      </c>
      <c r="I834">
        <v>185149</v>
      </c>
      <c r="J834">
        <v>175192</v>
      </c>
      <c r="K834">
        <v>236767</v>
      </c>
      <c r="L834">
        <v>29212.1</v>
      </c>
      <c r="M834">
        <v>16344</v>
      </c>
      <c r="N834">
        <v>4391.74</v>
      </c>
      <c r="O834">
        <v>982.678</v>
      </c>
      <c r="P834">
        <v>2486.94</v>
      </c>
      <c r="Q834">
        <v>612.553</v>
      </c>
      <c r="R834">
        <v>655.11900000000003</v>
      </c>
    </row>
    <row r="835" spans="1:18" x14ac:dyDescent="0.2">
      <c r="A835">
        <v>829</v>
      </c>
      <c r="B835" t="s">
        <v>201</v>
      </c>
      <c r="C835">
        <v>2016</v>
      </c>
      <c r="D835">
        <v>0</v>
      </c>
      <c r="E835">
        <v>0</v>
      </c>
      <c r="F835">
        <v>101763</v>
      </c>
      <c r="G835" s="24">
        <v>1382060</v>
      </c>
      <c r="H835">
        <v>166084</v>
      </c>
      <c r="I835">
        <v>152332</v>
      </c>
      <c r="J835">
        <v>162946</v>
      </c>
      <c r="K835">
        <v>253228</v>
      </c>
      <c r="L835">
        <v>42293.2</v>
      </c>
      <c r="M835">
        <v>13840.8</v>
      </c>
      <c r="N835">
        <v>4788.42</v>
      </c>
      <c r="O835">
        <v>0</v>
      </c>
      <c r="P835">
        <v>813.36500000000001</v>
      </c>
      <c r="Q835">
        <v>99.578699999999998</v>
      </c>
      <c r="R835">
        <v>2284.2199999999998</v>
      </c>
    </row>
    <row r="836" spans="1:18" x14ac:dyDescent="0.2">
      <c r="A836">
        <v>830</v>
      </c>
      <c r="B836" t="s">
        <v>201</v>
      </c>
      <c r="C836">
        <v>2016</v>
      </c>
      <c r="D836">
        <v>0</v>
      </c>
      <c r="E836">
        <v>0</v>
      </c>
      <c r="F836">
        <v>85798.2</v>
      </c>
      <c r="G836" s="24">
        <v>1391870</v>
      </c>
      <c r="H836">
        <v>136593</v>
      </c>
      <c r="I836">
        <v>183801</v>
      </c>
      <c r="J836">
        <v>181378</v>
      </c>
      <c r="K836">
        <v>212069</v>
      </c>
      <c r="L836">
        <v>45829.4</v>
      </c>
      <c r="M836">
        <v>7751.27</v>
      </c>
      <c r="N836">
        <v>9652.0300000000007</v>
      </c>
      <c r="O836">
        <v>0</v>
      </c>
      <c r="P836">
        <v>749.23599999999999</v>
      </c>
      <c r="Q836">
        <v>761.15800000000002</v>
      </c>
      <c r="R836">
        <v>1659.17</v>
      </c>
    </row>
    <row r="837" spans="1:18" x14ac:dyDescent="0.2">
      <c r="A837">
        <v>831</v>
      </c>
      <c r="B837" t="s">
        <v>201</v>
      </c>
      <c r="C837">
        <v>2016</v>
      </c>
      <c r="D837">
        <v>0</v>
      </c>
      <c r="E837">
        <v>0</v>
      </c>
      <c r="F837">
        <v>87940.1</v>
      </c>
      <c r="G837" s="24">
        <v>1376970</v>
      </c>
      <c r="H837">
        <v>163474</v>
      </c>
      <c r="I837">
        <v>188889</v>
      </c>
      <c r="J837">
        <v>197508</v>
      </c>
      <c r="K837">
        <v>213767</v>
      </c>
      <c r="L837">
        <v>26143.8</v>
      </c>
      <c r="M837">
        <v>9626.65</v>
      </c>
      <c r="N837">
        <v>5533.29</v>
      </c>
      <c r="O837">
        <v>0</v>
      </c>
      <c r="P837">
        <v>2851.19</v>
      </c>
      <c r="Q837">
        <v>737.76900000000001</v>
      </c>
      <c r="R837">
        <v>55.835799999999999</v>
      </c>
    </row>
    <row r="838" spans="1:18" x14ac:dyDescent="0.2">
      <c r="A838">
        <v>832</v>
      </c>
      <c r="B838" t="s">
        <v>201</v>
      </c>
      <c r="C838">
        <v>2016</v>
      </c>
      <c r="D838">
        <v>0</v>
      </c>
      <c r="E838">
        <v>994.19399999999996</v>
      </c>
      <c r="F838">
        <v>103155</v>
      </c>
      <c r="G838" s="24">
        <v>1368520</v>
      </c>
      <c r="H838">
        <v>152869</v>
      </c>
      <c r="I838">
        <v>166721</v>
      </c>
      <c r="J838">
        <v>176934</v>
      </c>
      <c r="K838">
        <v>232041</v>
      </c>
      <c r="L838">
        <v>38727.800000000003</v>
      </c>
      <c r="M838">
        <v>14416.4</v>
      </c>
      <c r="N838">
        <v>5380.13</v>
      </c>
      <c r="O838">
        <v>423.47</v>
      </c>
      <c r="P838">
        <v>3133.11</v>
      </c>
      <c r="Q838">
        <v>918.47799999999995</v>
      </c>
      <c r="R838">
        <v>1270.4100000000001</v>
      </c>
    </row>
    <row r="839" spans="1:18" x14ac:dyDescent="0.2">
      <c r="A839">
        <v>833</v>
      </c>
      <c r="B839" t="s">
        <v>201</v>
      </c>
      <c r="C839">
        <v>2016</v>
      </c>
      <c r="D839">
        <v>0</v>
      </c>
      <c r="E839">
        <v>0</v>
      </c>
      <c r="F839">
        <v>96020.7</v>
      </c>
      <c r="G839" s="24">
        <v>1389950</v>
      </c>
      <c r="H839">
        <v>183916</v>
      </c>
      <c r="I839">
        <v>178908</v>
      </c>
      <c r="J839">
        <v>150919</v>
      </c>
      <c r="K839">
        <v>226569</v>
      </c>
      <c r="L839">
        <v>31759.9</v>
      </c>
      <c r="M839">
        <v>7446.87</v>
      </c>
      <c r="N839">
        <v>8495.91</v>
      </c>
      <c r="O839">
        <v>0</v>
      </c>
      <c r="P839">
        <v>0</v>
      </c>
      <c r="Q839">
        <v>415.36500000000001</v>
      </c>
      <c r="R839">
        <v>1936.88</v>
      </c>
    </row>
    <row r="840" spans="1:18" x14ac:dyDescent="0.2">
      <c r="A840">
        <v>834</v>
      </c>
      <c r="B840" t="s">
        <v>201</v>
      </c>
      <c r="C840">
        <v>2016</v>
      </c>
      <c r="D840">
        <v>0</v>
      </c>
      <c r="E840">
        <v>1014.89</v>
      </c>
      <c r="F840">
        <v>96785.8</v>
      </c>
      <c r="G840" s="24">
        <v>1363430</v>
      </c>
      <c r="H840">
        <v>153384</v>
      </c>
      <c r="I840">
        <v>204092</v>
      </c>
      <c r="J840">
        <v>174084</v>
      </c>
      <c r="K840">
        <v>214154</v>
      </c>
      <c r="L840">
        <v>29892.799999999999</v>
      </c>
      <c r="M840">
        <v>18054.099999999999</v>
      </c>
      <c r="N840">
        <v>8700.15</v>
      </c>
      <c r="O840">
        <v>0</v>
      </c>
      <c r="P840">
        <v>1842.93</v>
      </c>
      <c r="Q840">
        <v>824.52099999999996</v>
      </c>
      <c r="R840">
        <v>45.659799999999997</v>
      </c>
    </row>
    <row r="841" spans="1:18" x14ac:dyDescent="0.2">
      <c r="A841">
        <v>835</v>
      </c>
      <c r="B841" t="s">
        <v>201</v>
      </c>
      <c r="C841">
        <v>2016</v>
      </c>
      <c r="D841">
        <v>0</v>
      </c>
      <c r="E841">
        <v>0</v>
      </c>
      <c r="F841">
        <v>93364.9</v>
      </c>
      <c r="G841" s="24">
        <v>1396940</v>
      </c>
      <c r="H841">
        <v>155819</v>
      </c>
      <c r="I841">
        <v>175074</v>
      </c>
      <c r="J841">
        <v>175507</v>
      </c>
      <c r="K841">
        <v>227617</v>
      </c>
      <c r="L841">
        <v>33960.9</v>
      </c>
      <c r="M841">
        <v>14665.1</v>
      </c>
      <c r="N841">
        <v>4502.87</v>
      </c>
      <c r="O841">
        <v>1674.08</v>
      </c>
      <c r="P841">
        <v>2335.9299999999998</v>
      </c>
      <c r="Q841">
        <v>84.183199999999999</v>
      </c>
      <c r="R841">
        <v>748.99900000000002</v>
      </c>
    </row>
    <row r="842" spans="1:18" x14ac:dyDescent="0.2">
      <c r="A842">
        <v>836</v>
      </c>
      <c r="B842" t="s">
        <v>201</v>
      </c>
      <c r="C842">
        <v>2016</v>
      </c>
      <c r="D842">
        <v>0</v>
      </c>
      <c r="E842">
        <v>0</v>
      </c>
      <c r="F842">
        <v>116015</v>
      </c>
      <c r="G842" s="24">
        <v>1388560</v>
      </c>
      <c r="H842">
        <v>162008</v>
      </c>
      <c r="I842">
        <v>173398</v>
      </c>
      <c r="J842">
        <v>169580</v>
      </c>
      <c r="K842">
        <v>213885</v>
      </c>
      <c r="L842">
        <v>35555.9</v>
      </c>
      <c r="M842">
        <v>11650</v>
      </c>
      <c r="N842">
        <v>8100.18</v>
      </c>
      <c r="O842">
        <v>0</v>
      </c>
      <c r="P842">
        <v>0</v>
      </c>
      <c r="Q842">
        <v>1791.59</v>
      </c>
      <c r="R842">
        <v>25.309899999999999</v>
      </c>
    </row>
    <row r="843" spans="1:18" x14ac:dyDescent="0.2">
      <c r="A843">
        <v>837</v>
      </c>
      <c r="B843" t="s">
        <v>201</v>
      </c>
      <c r="C843">
        <v>2016</v>
      </c>
      <c r="D843">
        <v>0</v>
      </c>
      <c r="E843">
        <v>0</v>
      </c>
      <c r="F843">
        <v>84117.1</v>
      </c>
      <c r="G843" s="24">
        <v>1382830</v>
      </c>
      <c r="H843">
        <v>172565</v>
      </c>
      <c r="I843">
        <v>166727</v>
      </c>
      <c r="J843">
        <v>182156</v>
      </c>
      <c r="K843">
        <v>225530</v>
      </c>
      <c r="L843">
        <v>37099.300000000003</v>
      </c>
      <c r="M843">
        <v>10639.8</v>
      </c>
      <c r="N843">
        <v>7456.72</v>
      </c>
      <c r="O843">
        <v>0</v>
      </c>
      <c r="P843">
        <v>2513.98</v>
      </c>
      <c r="Q843">
        <v>279.44299999999998</v>
      </c>
      <c r="R843">
        <v>2990.43</v>
      </c>
    </row>
    <row r="844" spans="1:18" x14ac:dyDescent="0.2">
      <c r="A844">
        <v>838</v>
      </c>
      <c r="B844" t="s">
        <v>201</v>
      </c>
      <c r="C844">
        <v>2016</v>
      </c>
      <c r="D844">
        <v>0</v>
      </c>
      <c r="E844">
        <v>0</v>
      </c>
      <c r="F844">
        <v>98069.7</v>
      </c>
      <c r="G844" s="24">
        <v>1380950</v>
      </c>
      <c r="H844">
        <v>145624</v>
      </c>
      <c r="I844">
        <v>171129</v>
      </c>
      <c r="J844">
        <v>175091</v>
      </c>
      <c r="K844">
        <v>231183</v>
      </c>
      <c r="L844">
        <v>39200.800000000003</v>
      </c>
      <c r="M844">
        <v>20312.599999999999</v>
      </c>
      <c r="N844">
        <v>5418.09</v>
      </c>
      <c r="O844">
        <v>0</v>
      </c>
      <c r="P844">
        <v>0</v>
      </c>
      <c r="Q844">
        <v>1129.9000000000001</v>
      </c>
      <c r="R844">
        <v>429.262</v>
      </c>
    </row>
    <row r="845" spans="1:18" x14ac:dyDescent="0.2">
      <c r="A845">
        <v>839</v>
      </c>
      <c r="B845" t="s">
        <v>201</v>
      </c>
      <c r="C845">
        <v>2016</v>
      </c>
      <c r="D845">
        <v>0</v>
      </c>
      <c r="E845">
        <v>0</v>
      </c>
      <c r="F845">
        <v>77262.899999999994</v>
      </c>
      <c r="G845" s="24">
        <v>1398670</v>
      </c>
      <c r="H845">
        <v>167220</v>
      </c>
      <c r="I845">
        <v>180162</v>
      </c>
      <c r="J845">
        <v>165947</v>
      </c>
      <c r="K845">
        <v>221623</v>
      </c>
      <c r="L845">
        <v>38333.599999999999</v>
      </c>
      <c r="M845">
        <v>13267.7</v>
      </c>
      <c r="N845">
        <v>5765.28</v>
      </c>
      <c r="O845">
        <v>0</v>
      </c>
      <c r="P845">
        <v>778.44899999999996</v>
      </c>
      <c r="Q845">
        <v>1009.18</v>
      </c>
      <c r="R845">
        <v>1310.03</v>
      </c>
    </row>
    <row r="846" spans="1:18" x14ac:dyDescent="0.2">
      <c r="A846">
        <v>840</v>
      </c>
      <c r="B846" t="s">
        <v>201</v>
      </c>
      <c r="C846">
        <v>2016</v>
      </c>
      <c r="D846">
        <v>0</v>
      </c>
      <c r="E846">
        <v>0</v>
      </c>
      <c r="F846">
        <v>85046.9</v>
      </c>
      <c r="G846" s="24">
        <v>1381710</v>
      </c>
      <c r="H846">
        <v>184183</v>
      </c>
      <c r="I846">
        <v>158394</v>
      </c>
      <c r="J846">
        <v>157794</v>
      </c>
      <c r="K846">
        <v>254405</v>
      </c>
      <c r="L846">
        <v>27271</v>
      </c>
      <c r="M846">
        <v>8768.89</v>
      </c>
      <c r="N846">
        <v>13748.1</v>
      </c>
      <c r="O846">
        <v>1580.67</v>
      </c>
      <c r="P846">
        <v>2953.74</v>
      </c>
      <c r="Q846">
        <v>115.818</v>
      </c>
      <c r="R846">
        <v>54.0486</v>
      </c>
    </row>
    <row r="847" spans="1:18" x14ac:dyDescent="0.2">
      <c r="A847">
        <v>841</v>
      </c>
      <c r="B847" t="s">
        <v>201</v>
      </c>
      <c r="C847">
        <v>2016</v>
      </c>
      <c r="D847">
        <v>0</v>
      </c>
      <c r="E847">
        <v>0</v>
      </c>
      <c r="F847">
        <v>84098.2</v>
      </c>
      <c r="G847" s="24">
        <v>1392940</v>
      </c>
      <c r="H847">
        <v>177501</v>
      </c>
      <c r="I847">
        <v>162560</v>
      </c>
      <c r="J847">
        <v>193779</v>
      </c>
      <c r="K847">
        <v>214614</v>
      </c>
      <c r="L847">
        <v>32109.9</v>
      </c>
      <c r="M847">
        <v>13982</v>
      </c>
      <c r="N847">
        <v>4538.72</v>
      </c>
      <c r="O847">
        <v>0</v>
      </c>
      <c r="P847">
        <v>747.70899999999995</v>
      </c>
      <c r="Q847">
        <v>1509.17</v>
      </c>
      <c r="R847">
        <v>1369.31</v>
      </c>
    </row>
    <row r="848" spans="1:18" x14ac:dyDescent="0.2">
      <c r="A848">
        <v>842</v>
      </c>
      <c r="B848" t="s">
        <v>201</v>
      </c>
      <c r="C848">
        <v>2016</v>
      </c>
      <c r="D848">
        <v>0</v>
      </c>
      <c r="E848">
        <v>1850.57</v>
      </c>
      <c r="F848">
        <v>97689.7</v>
      </c>
      <c r="G848" s="24">
        <v>1400790</v>
      </c>
      <c r="H848">
        <v>151479</v>
      </c>
      <c r="I848">
        <v>175891</v>
      </c>
      <c r="J848">
        <v>172741</v>
      </c>
      <c r="K848">
        <v>217731</v>
      </c>
      <c r="L848">
        <v>24901.1</v>
      </c>
      <c r="M848">
        <v>22574.2</v>
      </c>
      <c r="N848">
        <v>10390</v>
      </c>
      <c r="O848">
        <v>1066.1199999999999</v>
      </c>
      <c r="P848">
        <v>2831.31</v>
      </c>
      <c r="Q848">
        <v>845.81899999999996</v>
      </c>
      <c r="R848">
        <v>563.53800000000001</v>
      </c>
    </row>
    <row r="849" spans="1:18" x14ac:dyDescent="0.2">
      <c r="A849">
        <v>843</v>
      </c>
      <c r="B849" t="s">
        <v>201</v>
      </c>
      <c r="C849">
        <v>2016</v>
      </c>
      <c r="D849">
        <v>0</v>
      </c>
      <c r="E849">
        <v>0</v>
      </c>
      <c r="F849">
        <v>73120.399999999994</v>
      </c>
      <c r="G849" s="24">
        <v>1369010</v>
      </c>
      <c r="H849">
        <v>176349</v>
      </c>
      <c r="I849">
        <v>173684</v>
      </c>
      <c r="J849">
        <v>165702</v>
      </c>
      <c r="K849">
        <v>237963</v>
      </c>
      <c r="L849">
        <v>38276.9</v>
      </c>
      <c r="M849">
        <v>11360.9</v>
      </c>
      <c r="N849">
        <v>5922.95</v>
      </c>
      <c r="O849">
        <v>0</v>
      </c>
      <c r="P849">
        <v>2022.94</v>
      </c>
      <c r="Q849">
        <v>1890.7</v>
      </c>
      <c r="R849">
        <v>861.32399999999996</v>
      </c>
    </row>
    <row r="850" spans="1:18" x14ac:dyDescent="0.2">
      <c r="A850">
        <v>844</v>
      </c>
      <c r="B850" t="s">
        <v>201</v>
      </c>
      <c r="C850">
        <v>2016</v>
      </c>
      <c r="D850">
        <v>0</v>
      </c>
      <c r="E850">
        <v>671.37</v>
      </c>
      <c r="F850">
        <v>95474.3</v>
      </c>
      <c r="G850" s="24">
        <v>1381800</v>
      </c>
      <c r="H850">
        <v>158986</v>
      </c>
      <c r="I850">
        <v>176215</v>
      </c>
      <c r="J850">
        <v>171179</v>
      </c>
      <c r="K850">
        <v>230842</v>
      </c>
      <c r="L850">
        <v>27616.799999999999</v>
      </c>
      <c r="M850">
        <v>12583.9</v>
      </c>
      <c r="N850">
        <v>11243.2</v>
      </c>
      <c r="O850">
        <v>1085.03</v>
      </c>
      <c r="P850">
        <v>2403.02</v>
      </c>
      <c r="Q850">
        <v>816.80799999999999</v>
      </c>
      <c r="R850">
        <v>1533.21</v>
      </c>
    </row>
    <row r="851" spans="1:18" x14ac:dyDescent="0.2">
      <c r="A851">
        <v>845</v>
      </c>
      <c r="B851" t="s">
        <v>201</v>
      </c>
      <c r="C851">
        <v>2016</v>
      </c>
      <c r="D851">
        <v>0</v>
      </c>
      <c r="E851">
        <v>861.09900000000005</v>
      </c>
      <c r="F851">
        <v>108442</v>
      </c>
      <c r="G851" s="24">
        <v>1384680</v>
      </c>
      <c r="H851">
        <v>139089</v>
      </c>
      <c r="I851">
        <v>166693</v>
      </c>
      <c r="J851">
        <v>208986</v>
      </c>
      <c r="K851">
        <v>205036</v>
      </c>
      <c r="L851">
        <v>38254.199999999997</v>
      </c>
      <c r="M851">
        <v>17307.5</v>
      </c>
      <c r="N851">
        <v>4679.8900000000003</v>
      </c>
      <c r="O851">
        <v>495.02300000000002</v>
      </c>
      <c r="P851">
        <v>0</v>
      </c>
      <c r="Q851">
        <v>114.224</v>
      </c>
      <c r="R851">
        <v>1980.09</v>
      </c>
    </row>
    <row r="852" spans="1:18" x14ac:dyDescent="0.2">
      <c r="A852">
        <v>846</v>
      </c>
      <c r="B852" t="s">
        <v>201</v>
      </c>
      <c r="C852">
        <v>2016</v>
      </c>
      <c r="D852">
        <v>0</v>
      </c>
      <c r="E852">
        <v>693.05399999999997</v>
      </c>
      <c r="F852">
        <v>78673.5</v>
      </c>
      <c r="G852" s="24">
        <v>1416860</v>
      </c>
      <c r="H852">
        <v>128121</v>
      </c>
      <c r="I852">
        <v>202379</v>
      </c>
      <c r="J852">
        <v>178215</v>
      </c>
      <c r="K852">
        <v>204515</v>
      </c>
      <c r="L852">
        <v>42548.9</v>
      </c>
      <c r="M852">
        <v>10045.700000000001</v>
      </c>
      <c r="N852">
        <v>9537.7199999999993</v>
      </c>
      <c r="O852">
        <v>0</v>
      </c>
      <c r="P852">
        <v>839.49199999999996</v>
      </c>
      <c r="Q852">
        <v>98.685500000000005</v>
      </c>
      <c r="R852">
        <v>2674.24</v>
      </c>
    </row>
    <row r="853" spans="1:18" x14ac:dyDescent="0.2">
      <c r="A853">
        <v>847</v>
      </c>
      <c r="B853" t="s">
        <v>201</v>
      </c>
      <c r="C853">
        <v>2016</v>
      </c>
      <c r="D853">
        <v>0</v>
      </c>
      <c r="E853">
        <v>482.93799999999999</v>
      </c>
      <c r="F853">
        <v>80932.399999999994</v>
      </c>
      <c r="G853" s="24">
        <v>1389680</v>
      </c>
      <c r="H853">
        <v>170202</v>
      </c>
      <c r="I853">
        <v>192814</v>
      </c>
      <c r="J853">
        <v>184934</v>
      </c>
      <c r="K853">
        <v>204710</v>
      </c>
      <c r="L853">
        <v>26104.9</v>
      </c>
      <c r="M853">
        <v>9405.32</v>
      </c>
      <c r="N853">
        <v>6340.05</v>
      </c>
      <c r="O853">
        <v>1528.59</v>
      </c>
      <c r="P853">
        <v>1982.28</v>
      </c>
      <c r="Q853">
        <v>869.55499999999995</v>
      </c>
      <c r="R853">
        <v>0</v>
      </c>
    </row>
    <row r="854" spans="1:18" x14ac:dyDescent="0.2">
      <c r="A854">
        <v>848</v>
      </c>
      <c r="B854" t="s">
        <v>201</v>
      </c>
      <c r="C854">
        <v>2016</v>
      </c>
      <c r="D854">
        <v>0</v>
      </c>
      <c r="E854">
        <v>1624.31</v>
      </c>
      <c r="F854">
        <v>91959.5</v>
      </c>
      <c r="G854" s="24">
        <v>1395150</v>
      </c>
      <c r="H854">
        <v>152929</v>
      </c>
      <c r="I854">
        <v>162125</v>
      </c>
      <c r="J854">
        <v>170539</v>
      </c>
      <c r="K854">
        <v>231517</v>
      </c>
      <c r="L854">
        <v>47297.9</v>
      </c>
      <c r="M854">
        <v>6147.1</v>
      </c>
      <c r="N854">
        <v>12039.6</v>
      </c>
      <c r="O854">
        <v>0</v>
      </c>
      <c r="P854">
        <v>0</v>
      </c>
      <c r="Q854">
        <v>84.099100000000007</v>
      </c>
      <c r="R854">
        <v>30.581499999999998</v>
      </c>
    </row>
    <row r="855" spans="1:18" x14ac:dyDescent="0.2">
      <c r="A855">
        <v>849</v>
      </c>
      <c r="B855" t="s">
        <v>201</v>
      </c>
      <c r="C855">
        <v>2016</v>
      </c>
      <c r="D855">
        <v>0</v>
      </c>
      <c r="E855">
        <v>0</v>
      </c>
      <c r="F855">
        <v>82811.3</v>
      </c>
      <c r="G855" s="24">
        <v>1373880</v>
      </c>
      <c r="H855">
        <v>189924</v>
      </c>
      <c r="I855">
        <v>167512</v>
      </c>
      <c r="J855">
        <v>188589</v>
      </c>
      <c r="K855">
        <v>220534</v>
      </c>
      <c r="L855">
        <v>30194.6</v>
      </c>
      <c r="M855">
        <v>11217.1</v>
      </c>
      <c r="N855">
        <v>9693.01</v>
      </c>
      <c r="O855">
        <v>1224.4000000000001</v>
      </c>
      <c r="P855">
        <v>0</v>
      </c>
      <c r="Q855">
        <v>456.40100000000001</v>
      </c>
      <c r="R855">
        <v>38.677999999999997</v>
      </c>
    </row>
    <row r="856" spans="1:18" x14ac:dyDescent="0.2">
      <c r="A856">
        <v>850</v>
      </c>
      <c r="B856" t="s">
        <v>201</v>
      </c>
      <c r="C856">
        <v>2016</v>
      </c>
      <c r="D856">
        <v>0</v>
      </c>
      <c r="E856">
        <v>1606.72</v>
      </c>
      <c r="F856">
        <v>76192.2</v>
      </c>
      <c r="G856" s="24">
        <v>1384860</v>
      </c>
      <c r="H856">
        <v>166683</v>
      </c>
      <c r="I856">
        <v>194617</v>
      </c>
      <c r="J856">
        <v>166731</v>
      </c>
      <c r="K856">
        <v>218877</v>
      </c>
      <c r="L856">
        <v>31642.2</v>
      </c>
      <c r="M856">
        <v>16594.7</v>
      </c>
      <c r="N856">
        <v>7893.79</v>
      </c>
      <c r="O856">
        <v>343.32900000000001</v>
      </c>
      <c r="P856">
        <v>1678.06</v>
      </c>
      <c r="Q856">
        <v>695.91499999999996</v>
      </c>
      <c r="R856">
        <v>0</v>
      </c>
    </row>
    <row r="857" spans="1:18" x14ac:dyDescent="0.2">
      <c r="A857">
        <v>851</v>
      </c>
      <c r="B857" t="s">
        <v>201</v>
      </c>
      <c r="C857">
        <v>2016</v>
      </c>
      <c r="D857">
        <v>0</v>
      </c>
      <c r="E857">
        <v>0</v>
      </c>
      <c r="F857">
        <v>93331.9</v>
      </c>
      <c r="G857" s="24">
        <v>1387210</v>
      </c>
      <c r="H857">
        <v>177978</v>
      </c>
      <c r="I857">
        <v>205947</v>
      </c>
      <c r="J857">
        <v>150144</v>
      </c>
      <c r="K857">
        <v>198853</v>
      </c>
      <c r="L857">
        <v>34441.5</v>
      </c>
      <c r="M857">
        <v>22796.6</v>
      </c>
      <c r="N857">
        <v>7642.92</v>
      </c>
      <c r="O857">
        <v>0</v>
      </c>
      <c r="P857">
        <v>922.67899999999997</v>
      </c>
      <c r="Q857">
        <v>0</v>
      </c>
      <c r="R857">
        <v>1255.93</v>
      </c>
    </row>
    <row r="858" spans="1:18" x14ac:dyDescent="0.2">
      <c r="A858">
        <v>852</v>
      </c>
      <c r="B858" t="s">
        <v>201</v>
      </c>
      <c r="C858">
        <v>2016</v>
      </c>
      <c r="D858">
        <v>0</v>
      </c>
      <c r="E858">
        <v>0</v>
      </c>
      <c r="F858">
        <v>95050.6</v>
      </c>
      <c r="G858" s="24">
        <v>1385440</v>
      </c>
      <c r="H858">
        <v>151728</v>
      </c>
      <c r="I858">
        <v>196301</v>
      </c>
      <c r="J858">
        <v>174901</v>
      </c>
      <c r="K858">
        <v>220114</v>
      </c>
      <c r="L858">
        <v>36798.300000000003</v>
      </c>
      <c r="M858">
        <v>9466.36</v>
      </c>
      <c r="N858">
        <v>10205.200000000001</v>
      </c>
      <c r="O858">
        <v>957.01800000000003</v>
      </c>
      <c r="P858">
        <v>708.774</v>
      </c>
      <c r="Q858">
        <v>914.02700000000004</v>
      </c>
      <c r="R858">
        <v>887.50800000000004</v>
      </c>
    </row>
    <row r="859" spans="1:18" x14ac:dyDescent="0.2">
      <c r="A859">
        <v>853</v>
      </c>
      <c r="B859" t="s">
        <v>201</v>
      </c>
      <c r="C859">
        <v>2016</v>
      </c>
      <c r="D859">
        <v>0</v>
      </c>
      <c r="E859">
        <v>0</v>
      </c>
      <c r="F859">
        <v>101284</v>
      </c>
      <c r="G859" s="24">
        <v>1371360</v>
      </c>
      <c r="H859">
        <v>168446</v>
      </c>
      <c r="I859">
        <v>178943</v>
      </c>
      <c r="J859">
        <v>187793</v>
      </c>
      <c r="K859">
        <v>213291</v>
      </c>
      <c r="L859">
        <v>31473.7</v>
      </c>
      <c r="M859">
        <v>17480.3</v>
      </c>
      <c r="N859">
        <v>6138.85</v>
      </c>
      <c r="O859">
        <v>802.40200000000004</v>
      </c>
      <c r="P859">
        <v>790.06500000000005</v>
      </c>
      <c r="Q859">
        <v>528.52099999999996</v>
      </c>
      <c r="R859">
        <v>7.6597299999999997</v>
      </c>
    </row>
    <row r="860" spans="1:18" x14ac:dyDescent="0.2">
      <c r="A860">
        <v>854</v>
      </c>
      <c r="B860" t="s">
        <v>201</v>
      </c>
      <c r="C860">
        <v>2016</v>
      </c>
      <c r="D860">
        <v>0</v>
      </c>
      <c r="E860">
        <v>994.09100000000001</v>
      </c>
      <c r="F860">
        <v>114590</v>
      </c>
      <c r="G860" s="24">
        <v>1372100</v>
      </c>
      <c r="H860">
        <v>152202</v>
      </c>
      <c r="I860">
        <v>156095</v>
      </c>
      <c r="J860">
        <v>165743</v>
      </c>
      <c r="K860">
        <v>260041</v>
      </c>
      <c r="L860">
        <v>27793.1</v>
      </c>
      <c r="M860">
        <v>7015.49</v>
      </c>
      <c r="N860">
        <v>13475.9</v>
      </c>
      <c r="O860">
        <v>0</v>
      </c>
      <c r="P860">
        <v>3189.89</v>
      </c>
      <c r="Q860">
        <v>687.16200000000003</v>
      </c>
      <c r="R860">
        <v>578.37</v>
      </c>
    </row>
    <row r="861" spans="1:18" x14ac:dyDescent="0.2">
      <c r="A861">
        <v>855</v>
      </c>
      <c r="B861" t="s">
        <v>201</v>
      </c>
      <c r="C861">
        <v>2016</v>
      </c>
      <c r="D861">
        <v>0</v>
      </c>
      <c r="E861">
        <v>1203.44</v>
      </c>
      <c r="F861">
        <v>79459</v>
      </c>
      <c r="G861" s="24">
        <v>1382680</v>
      </c>
      <c r="H861">
        <v>157470</v>
      </c>
      <c r="I861">
        <v>193590</v>
      </c>
      <c r="J861">
        <v>158651</v>
      </c>
      <c r="K861">
        <v>237971</v>
      </c>
      <c r="L861">
        <v>37580.199999999997</v>
      </c>
      <c r="M861">
        <v>13001.6</v>
      </c>
      <c r="N861">
        <v>6263.28</v>
      </c>
      <c r="O861">
        <v>1793</v>
      </c>
      <c r="P861">
        <v>1042.46</v>
      </c>
      <c r="Q861">
        <v>601.66099999999994</v>
      </c>
      <c r="R861">
        <v>34.990900000000003</v>
      </c>
    </row>
    <row r="862" spans="1:18" x14ac:dyDescent="0.2">
      <c r="A862">
        <v>856</v>
      </c>
      <c r="B862" t="s">
        <v>201</v>
      </c>
      <c r="C862">
        <v>2016</v>
      </c>
      <c r="D862">
        <v>0</v>
      </c>
      <c r="E862">
        <v>1692.43</v>
      </c>
      <c r="F862">
        <v>98651.5</v>
      </c>
      <c r="G862" s="24">
        <v>1355080</v>
      </c>
      <c r="H862">
        <v>161149</v>
      </c>
      <c r="I862">
        <v>187390</v>
      </c>
      <c r="J862">
        <v>182709</v>
      </c>
      <c r="K862">
        <v>238213</v>
      </c>
      <c r="L862">
        <v>22469.599999999999</v>
      </c>
      <c r="M862">
        <v>11556.5</v>
      </c>
      <c r="N862">
        <v>9458.02</v>
      </c>
      <c r="O862">
        <v>1296.99</v>
      </c>
      <c r="P862">
        <v>0</v>
      </c>
      <c r="Q862">
        <v>0</v>
      </c>
      <c r="R862">
        <v>70.672200000000004</v>
      </c>
    </row>
    <row r="863" spans="1:18" x14ac:dyDescent="0.2">
      <c r="A863">
        <v>857</v>
      </c>
      <c r="B863" t="s">
        <v>201</v>
      </c>
      <c r="C863">
        <v>2016</v>
      </c>
      <c r="D863">
        <v>0</v>
      </c>
      <c r="E863">
        <v>441.67700000000002</v>
      </c>
      <c r="F863">
        <v>75347.7</v>
      </c>
      <c r="G863" s="24">
        <v>1389730</v>
      </c>
      <c r="H863">
        <v>153316</v>
      </c>
      <c r="I863">
        <v>206763</v>
      </c>
      <c r="J863">
        <v>175217</v>
      </c>
      <c r="K863">
        <v>205308</v>
      </c>
      <c r="L863">
        <v>45033.3</v>
      </c>
      <c r="M863">
        <v>13519.8</v>
      </c>
      <c r="N863">
        <v>4545.7</v>
      </c>
      <c r="O863">
        <v>0</v>
      </c>
      <c r="P863">
        <v>2942.19</v>
      </c>
      <c r="Q863">
        <v>160.22800000000001</v>
      </c>
      <c r="R863">
        <v>1439.27</v>
      </c>
    </row>
    <row r="864" spans="1:18" x14ac:dyDescent="0.2">
      <c r="A864">
        <v>858</v>
      </c>
      <c r="B864" t="s">
        <v>201</v>
      </c>
      <c r="C864">
        <v>2016</v>
      </c>
      <c r="D864">
        <v>0</v>
      </c>
      <c r="E864">
        <v>352.46300000000002</v>
      </c>
      <c r="F864">
        <v>97116.800000000003</v>
      </c>
      <c r="G864" s="24">
        <v>1397810</v>
      </c>
      <c r="H864">
        <v>148734</v>
      </c>
      <c r="I864">
        <v>173671</v>
      </c>
      <c r="J864">
        <v>172884</v>
      </c>
      <c r="K864">
        <v>236471</v>
      </c>
      <c r="L864">
        <v>23970.799999999999</v>
      </c>
      <c r="M864">
        <v>11208.3</v>
      </c>
      <c r="N864">
        <v>4830.6899999999996</v>
      </c>
      <c r="O864">
        <v>821.19299999999998</v>
      </c>
      <c r="P864">
        <v>3084.68</v>
      </c>
      <c r="Q864">
        <v>875.01400000000001</v>
      </c>
      <c r="R864">
        <v>3416.18</v>
      </c>
    </row>
    <row r="865" spans="1:18" x14ac:dyDescent="0.2">
      <c r="A865">
        <v>859</v>
      </c>
      <c r="B865" t="s">
        <v>201</v>
      </c>
      <c r="C865">
        <v>2016</v>
      </c>
      <c r="D865">
        <v>0</v>
      </c>
      <c r="E865">
        <v>0</v>
      </c>
      <c r="F865">
        <v>79506</v>
      </c>
      <c r="G865" s="24">
        <v>1401510</v>
      </c>
      <c r="H865">
        <v>145065</v>
      </c>
      <c r="I865">
        <v>150687</v>
      </c>
      <c r="J865">
        <v>205052</v>
      </c>
      <c r="K865">
        <v>235167</v>
      </c>
      <c r="L865">
        <v>35601.300000000003</v>
      </c>
      <c r="M865">
        <v>10113.6</v>
      </c>
      <c r="N865">
        <v>4981.8</v>
      </c>
      <c r="O865">
        <v>0</v>
      </c>
      <c r="P865">
        <v>0</v>
      </c>
      <c r="Q865">
        <v>308.80700000000002</v>
      </c>
      <c r="R865">
        <v>1362.4</v>
      </c>
    </row>
    <row r="866" spans="1:18" x14ac:dyDescent="0.2">
      <c r="A866">
        <v>860</v>
      </c>
      <c r="B866" t="s">
        <v>201</v>
      </c>
      <c r="C866">
        <v>2016</v>
      </c>
      <c r="D866">
        <v>0</v>
      </c>
      <c r="E866">
        <v>0</v>
      </c>
      <c r="F866">
        <v>88775.2</v>
      </c>
      <c r="G866" s="24">
        <v>1417980</v>
      </c>
      <c r="H866">
        <v>131698</v>
      </c>
      <c r="I866">
        <v>174226</v>
      </c>
      <c r="J866">
        <v>180703</v>
      </c>
      <c r="K866">
        <v>224661</v>
      </c>
      <c r="L866">
        <v>33597</v>
      </c>
      <c r="M866">
        <v>15233.5</v>
      </c>
      <c r="N866">
        <v>6022.61</v>
      </c>
      <c r="O866">
        <v>0</v>
      </c>
      <c r="P866">
        <v>1857.51</v>
      </c>
      <c r="Q866">
        <v>386.73500000000001</v>
      </c>
      <c r="R866">
        <v>2060.88</v>
      </c>
    </row>
    <row r="867" spans="1:18" x14ac:dyDescent="0.2">
      <c r="A867">
        <v>861</v>
      </c>
      <c r="B867" t="s">
        <v>201</v>
      </c>
      <c r="C867">
        <v>2016</v>
      </c>
      <c r="D867">
        <v>0</v>
      </c>
      <c r="E867">
        <v>0</v>
      </c>
      <c r="F867">
        <v>92875.7</v>
      </c>
      <c r="G867" s="24">
        <v>1379110</v>
      </c>
      <c r="H867">
        <v>155368</v>
      </c>
      <c r="I867">
        <v>166054</v>
      </c>
      <c r="J867">
        <v>190722</v>
      </c>
      <c r="K867">
        <v>231207</v>
      </c>
      <c r="L867">
        <v>30983.7</v>
      </c>
      <c r="M867">
        <v>13493.3</v>
      </c>
      <c r="N867">
        <v>7275.78</v>
      </c>
      <c r="O867">
        <v>1044.6400000000001</v>
      </c>
      <c r="P867">
        <v>2599.1799999999998</v>
      </c>
      <c r="Q867">
        <v>106.968</v>
      </c>
      <c r="R867">
        <v>916.40700000000004</v>
      </c>
    </row>
    <row r="868" spans="1:18" x14ac:dyDescent="0.2">
      <c r="A868">
        <v>862</v>
      </c>
      <c r="B868" t="s">
        <v>201</v>
      </c>
      <c r="C868">
        <v>2016</v>
      </c>
      <c r="D868">
        <v>0</v>
      </c>
      <c r="E868">
        <v>0</v>
      </c>
      <c r="F868">
        <v>95859.9</v>
      </c>
      <c r="G868" s="24">
        <v>1388340</v>
      </c>
      <c r="H868">
        <v>167577</v>
      </c>
      <c r="I868">
        <v>196964</v>
      </c>
      <c r="J868">
        <v>167090</v>
      </c>
      <c r="K868">
        <v>217505</v>
      </c>
      <c r="L868">
        <v>19604.400000000001</v>
      </c>
      <c r="M868">
        <v>9228.1200000000008</v>
      </c>
      <c r="N868">
        <v>12131.9</v>
      </c>
      <c r="O868">
        <v>218.542</v>
      </c>
      <c r="P868">
        <v>594.79999999999995</v>
      </c>
      <c r="Q868">
        <v>1508</v>
      </c>
      <c r="R868">
        <v>1504.59</v>
      </c>
    </row>
    <row r="869" spans="1:18" x14ac:dyDescent="0.2">
      <c r="A869">
        <v>863</v>
      </c>
      <c r="B869" t="s">
        <v>201</v>
      </c>
      <c r="C869">
        <v>2016</v>
      </c>
      <c r="D869">
        <v>0</v>
      </c>
      <c r="E869">
        <v>0</v>
      </c>
      <c r="F869">
        <v>93590.1</v>
      </c>
      <c r="G869" s="24">
        <v>1391800</v>
      </c>
      <c r="H869">
        <v>157554</v>
      </c>
      <c r="I869">
        <v>183905</v>
      </c>
      <c r="J869">
        <v>169468</v>
      </c>
      <c r="K869">
        <v>228520</v>
      </c>
      <c r="L869">
        <v>36263.1</v>
      </c>
      <c r="M869">
        <v>5553.48</v>
      </c>
      <c r="N869">
        <v>5895.49</v>
      </c>
      <c r="O869">
        <v>0</v>
      </c>
      <c r="P869">
        <v>0</v>
      </c>
      <c r="Q869">
        <v>525.23900000000003</v>
      </c>
      <c r="R869">
        <v>0</v>
      </c>
    </row>
    <row r="870" spans="1:18" x14ac:dyDescent="0.2">
      <c r="A870">
        <v>864</v>
      </c>
      <c r="B870" t="s">
        <v>201</v>
      </c>
      <c r="C870">
        <v>2016</v>
      </c>
      <c r="D870">
        <v>0</v>
      </c>
      <c r="E870">
        <v>773.79100000000005</v>
      </c>
      <c r="F870">
        <v>87851.1</v>
      </c>
      <c r="G870" s="24">
        <v>1394520</v>
      </c>
      <c r="H870">
        <v>130647</v>
      </c>
      <c r="I870">
        <v>209040</v>
      </c>
      <c r="J870">
        <v>164655</v>
      </c>
      <c r="K870">
        <v>224386</v>
      </c>
      <c r="L870">
        <v>39440.1</v>
      </c>
      <c r="M870">
        <v>10608.4</v>
      </c>
      <c r="N870">
        <v>7412.66</v>
      </c>
      <c r="O870">
        <v>0</v>
      </c>
      <c r="P870">
        <v>2688.92</v>
      </c>
      <c r="Q870">
        <v>703.96199999999999</v>
      </c>
      <c r="R870">
        <v>0</v>
      </c>
    </row>
    <row r="871" spans="1:18" x14ac:dyDescent="0.2">
      <c r="A871">
        <v>865</v>
      </c>
      <c r="B871" t="s">
        <v>201</v>
      </c>
      <c r="C871">
        <v>2016</v>
      </c>
      <c r="D871">
        <v>0</v>
      </c>
      <c r="E871">
        <v>0</v>
      </c>
      <c r="F871">
        <v>81746.899999999994</v>
      </c>
      <c r="G871" s="24">
        <v>1412400</v>
      </c>
      <c r="H871">
        <v>140235</v>
      </c>
      <c r="I871">
        <v>167397</v>
      </c>
      <c r="J871">
        <v>189490</v>
      </c>
      <c r="K871">
        <v>221153</v>
      </c>
      <c r="L871">
        <v>28070.799999999999</v>
      </c>
      <c r="M871">
        <v>20112.599999999999</v>
      </c>
      <c r="N871">
        <v>4580.49</v>
      </c>
      <c r="O871">
        <v>0</v>
      </c>
      <c r="P871">
        <v>0</v>
      </c>
      <c r="Q871">
        <v>2351.4699999999998</v>
      </c>
      <c r="R871">
        <v>635.37</v>
      </c>
    </row>
    <row r="872" spans="1:18" x14ac:dyDescent="0.2">
      <c r="A872">
        <v>866</v>
      </c>
      <c r="B872" t="s">
        <v>201</v>
      </c>
      <c r="C872">
        <v>2016</v>
      </c>
      <c r="D872">
        <v>0</v>
      </c>
      <c r="E872">
        <v>1232.54</v>
      </c>
      <c r="F872">
        <v>111166</v>
      </c>
      <c r="G872" s="24">
        <v>1353320</v>
      </c>
      <c r="H872">
        <v>156484</v>
      </c>
      <c r="I872">
        <v>178587</v>
      </c>
      <c r="J872">
        <v>192453</v>
      </c>
      <c r="K872">
        <v>229884</v>
      </c>
      <c r="L872">
        <v>29017.5</v>
      </c>
      <c r="M872">
        <v>15072.8</v>
      </c>
      <c r="N872">
        <v>7263.4</v>
      </c>
      <c r="O872">
        <v>0</v>
      </c>
      <c r="P872">
        <v>0</v>
      </c>
      <c r="Q872">
        <v>715.19399999999996</v>
      </c>
      <c r="R872">
        <v>38.313099999999999</v>
      </c>
    </row>
    <row r="873" spans="1:18" x14ac:dyDescent="0.2">
      <c r="A873">
        <v>867</v>
      </c>
      <c r="B873" t="s">
        <v>201</v>
      </c>
      <c r="C873">
        <v>2016</v>
      </c>
      <c r="D873">
        <v>0</v>
      </c>
      <c r="E873">
        <v>0</v>
      </c>
      <c r="F873">
        <v>106643</v>
      </c>
      <c r="G873" s="24">
        <v>1390080</v>
      </c>
      <c r="H873">
        <v>153452</v>
      </c>
      <c r="I873">
        <v>187357</v>
      </c>
      <c r="J873">
        <v>158745</v>
      </c>
      <c r="K873">
        <v>221182</v>
      </c>
      <c r="L873">
        <v>32837.199999999997</v>
      </c>
      <c r="M873">
        <v>13612.1</v>
      </c>
      <c r="N873">
        <v>11482.8</v>
      </c>
      <c r="O873">
        <v>0</v>
      </c>
      <c r="P873">
        <v>2069.33</v>
      </c>
      <c r="Q873">
        <v>777.87300000000005</v>
      </c>
      <c r="R873">
        <v>1937.94</v>
      </c>
    </row>
    <row r="874" spans="1:18" x14ac:dyDescent="0.2">
      <c r="A874">
        <v>868</v>
      </c>
      <c r="B874" t="s">
        <v>201</v>
      </c>
      <c r="C874">
        <v>2016</v>
      </c>
      <c r="D874">
        <v>0</v>
      </c>
      <c r="E874">
        <v>0</v>
      </c>
      <c r="F874">
        <v>115643</v>
      </c>
      <c r="G874" s="24">
        <v>1391210</v>
      </c>
      <c r="H874">
        <v>139929</v>
      </c>
      <c r="I874">
        <v>149112</v>
      </c>
      <c r="J874">
        <v>197656</v>
      </c>
      <c r="K874">
        <v>227721</v>
      </c>
      <c r="L874">
        <v>37149</v>
      </c>
      <c r="M874">
        <v>16790.2</v>
      </c>
      <c r="N874">
        <v>144.18</v>
      </c>
      <c r="O874">
        <v>1883.98</v>
      </c>
      <c r="P874">
        <v>0</v>
      </c>
      <c r="Q874">
        <v>718.85500000000002</v>
      </c>
      <c r="R874">
        <v>0</v>
      </c>
    </row>
    <row r="875" spans="1:18" x14ac:dyDescent="0.2">
      <c r="A875">
        <v>869</v>
      </c>
      <c r="B875" t="s">
        <v>201</v>
      </c>
      <c r="C875">
        <v>2016</v>
      </c>
      <c r="D875">
        <v>0</v>
      </c>
      <c r="E875">
        <v>1021.16</v>
      </c>
      <c r="F875">
        <v>84624.9</v>
      </c>
      <c r="G875" s="24">
        <v>1391290</v>
      </c>
      <c r="H875">
        <v>159950</v>
      </c>
      <c r="I875">
        <v>177953</v>
      </c>
      <c r="J875">
        <v>168498</v>
      </c>
      <c r="K875">
        <v>239879</v>
      </c>
      <c r="L875">
        <v>27895.4</v>
      </c>
      <c r="M875">
        <v>18500.599999999999</v>
      </c>
      <c r="N875">
        <v>7607.01</v>
      </c>
      <c r="O875">
        <v>0</v>
      </c>
      <c r="P875">
        <v>0</v>
      </c>
      <c r="Q875">
        <v>517.86</v>
      </c>
      <c r="R875">
        <v>359.41199999999998</v>
      </c>
    </row>
    <row r="876" spans="1:18" x14ac:dyDescent="0.2">
      <c r="A876">
        <v>870</v>
      </c>
      <c r="B876" t="s">
        <v>201</v>
      </c>
      <c r="C876">
        <v>2016</v>
      </c>
      <c r="D876">
        <v>0</v>
      </c>
      <c r="E876">
        <v>0</v>
      </c>
      <c r="F876">
        <v>81848.2</v>
      </c>
      <c r="G876" s="24">
        <v>1424320</v>
      </c>
      <c r="H876">
        <v>131952</v>
      </c>
      <c r="I876">
        <v>176177</v>
      </c>
      <c r="J876">
        <v>175558</v>
      </c>
      <c r="K876">
        <v>214986</v>
      </c>
      <c r="L876">
        <v>31055.599999999999</v>
      </c>
      <c r="M876">
        <v>19359.7</v>
      </c>
      <c r="N876">
        <v>11176.6</v>
      </c>
      <c r="O876">
        <v>737.18899999999996</v>
      </c>
      <c r="P876">
        <v>0</v>
      </c>
      <c r="Q876">
        <v>381.73099999999999</v>
      </c>
      <c r="R876">
        <v>0</v>
      </c>
    </row>
    <row r="877" spans="1:18" x14ac:dyDescent="0.2">
      <c r="A877">
        <v>871</v>
      </c>
      <c r="B877" t="s">
        <v>201</v>
      </c>
      <c r="C877">
        <v>2016</v>
      </c>
      <c r="D877">
        <v>0</v>
      </c>
      <c r="E877">
        <v>1297.72</v>
      </c>
      <c r="F877">
        <v>101601</v>
      </c>
      <c r="G877" s="24">
        <v>1368060</v>
      </c>
      <c r="H877">
        <v>147066</v>
      </c>
      <c r="I877">
        <v>176117</v>
      </c>
      <c r="J877">
        <v>182649</v>
      </c>
      <c r="K877">
        <v>240047</v>
      </c>
      <c r="L877">
        <v>27039.200000000001</v>
      </c>
      <c r="M877">
        <v>5619.01</v>
      </c>
      <c r="N877">
        <v>12039.1</v>
      </c>
      <c r="O877">
        <v>0</v>
      </c>
      <c r="P877">
        <v>1625.49</v>
      </c>
      <c r="Q877">
        <v>1201.0999999999999</v>
      </c>
      <c r="R877">
        <v>69.846999999999994</v>
      </c>
    </row>
    <row r="878" spans="1:18" x14ac:dyDescent="0.2">
      <c r="A878">
        <v>872</v>
      </c>
      <c r="B878" t="s">
        <v>201</v>
      </c>
      <c r="C878">
        <v>2016</v>
      </c>
      <c r="D878">
        <v>0</v>
      </c>
      <c r="E878">
        <v>1075.3900000000001</v>
      </c>
      <c r="F878">
        <v>90673.3</v>
      </c>
      <c r="G878" s="24">
        <v>1391180</v>
      </c>
      <c r="H878">
        <v>158158</v>
      </c>
      <c r="I878">
        <v>190189</v>
      </c>
      <c r="J878">
        <v>164608</v>
      </c>
      <c r="K878">
        <v>226590</v>
      </c>
      <c r="L878">
        <v>36065.4</v>
      </c>
      <c r="M878">
        <v>12447.3</v>
      </c>
      <c r="N878">
        <v>6753.23</v>
      </c>
      <c r="O878">
        <v>0</v>
      </c>
      <c r="P878">
        <v>0</v>
      </c>
      <c r="Q878">
        <v>123.464</v>
      </c>
      <c r="R878">
        <v>399.25200000000001</v>
      </c>
    </row>
    <row r="879" spans="1:18" x14ac:dyDescent="0.2">
      <c r="A879">
        <v>873</v>
      </c>
      <c r="B879" t="s">
        <v>201</v>
      </c>
      <c r="C879">
        <v>2016</v>
      </c>
      <c r="D879">
        <v>0</v>
      </c>
      <c r="E879">
        <v>0</v>
      </c>
      <c r="F879">
        <v>98628.5</v>
      </c>
      <c r="G879" s="24">
        <v>1379440</v>
      </c>
      <c r="H879">
        <v>161824</v>
      </c>
      <c r="I879">
        <v>187293</v>
      </c>
      <c r="J879">
        <v>166339</v>
      </c>
      <c r="K879">
        <v>223178</v>
      </c>
      <c r="L879">
        <v>39893.800000000003</v>
      </c>
      <c r="M879">
        <v>5604.12</v>
      </c>
      <c r="N879">
        <v>11677.1</v>
      </c>
      <c r="O879">
        <v>832.51800000000003</v>
      </c>
      <c r="P879">
        <v>0</v>
      </c>
      <c r="Q879">
        <v>1357.15</v>
      </c>
      <c r="R879">
        <v>1271.43</v>
      </c>
    </row>
    <row r="880" spans="1:18" x14ac:dyDescent="0.2">
      <c r="A880">
        <v>874</v>
      </c>
      <c r="B880" t="s">
        <v>201</v>
      </c>
      <c r="C880">
        <v>2016</v>
      </c>
      <c r="D880">
        <v>0</v>
      </c>
      <c r="E880">
        <v>902.23400000000004</v>
      </c>
      <c r="F880">
        <v>95771.9</v>
      </c>
      <c r="G880" s="24">
        <v>1367720</v>
      </c>
      <c r="H880">
        <v>144749</v>
      </c>
      <c r="I880">
        <v>188989</v>
      </c>
      <c r="J880">
        <v>185181</v>
      </c>
      <c r="K880">
        <v>229896</v>
      </c>
      <c r="L880">
        <v>43054.7</v>
      </c>
      <c r="M880">
        <v>14026.1</v>
      </c>
      <c r="N880">
        <v>6795.22</v>
      </c>
      <c r="O880">
        <v>0</v>
      </c>
      <c r="P880">
        <v>3142.11</v>
      </c>
      <c r="Q880">
        <v>396.85500000000002</v>
      </c>
      <c r="R880">
        <v>0</v>
      </c>
    </row>
    <row r="881" spans="1:18" x14ac:dyDescent="0.2">
      <c r="A881">
        <v>875</v>
      </c>
      <c r="B881" t="s">
        <v>201</v>
      </c>
      <c r="C881">
        <v>2016</v>
      </c>
      <c r="D881">
        <v>0</v>
      </c>
      <c r="E881">
        <v>0</v>
      </c>
      <c r="F881">
        <v>86257.1</v>
      </c>
      <c r="G881" s="24">
        <v>1410300</v>
      </c>
      <c r="H881">
        <v>128954</v>
      </c>
      <c r="I881">
        <v>164769</v>
      </c>
      <c r="J881">
        <v>176979</v>
      </c>
      <c r="K881">
        <v>239737</v>
      </c>
      <c r="L881">
        <v>31421.8</v>
      </c>
      <c r="M881">
        <v>21883.4</v>
      </c>
      <c r="N881">
        <v>4862.7700000000004</v>
      </c>
      <c r="O881">
        <v>0</v>
      </c>
      <c r="P881">
        <v>0</v>
      </c>
      <c r="Q881">
        <v>0</v>
      </c>
      <c r="R881">
        <v>147.768</v>
      </c>
    </row>
    <row r="882" spans="1:18" x14ac:dyDescent="0.2">
      <c r="A882">
        <v>876</v>
      </c>
      <c r="B882" t="s">
        <v>201</v>
      </c>
      <c r="C882">
        <v>2016</v>
      </c>
      <c r="D882">
        <v>0</v>
      </c>
      <c r="E882">
        <v>0</v>
      </c>
      <c r="F882">
        <v>103813</v>
      </c>
      <c r="G882" s="24">
        <v>1389200</v>
      </c>
      <c r="H882">
        <v>157819</v>
      </c>
      <c r="I882">
        <v>178613</v>
      </c>
      <c r="J882">
        <v>151913</v>
      </c>
      <c r="K882">
        <v>237302</v>
      </c>
      <c r="L882">
        <v>33312.6</v>
      </c>
      <c r="M882">
        <v>10878.1</v>
      </c>
      <c r="N882">
        <v>6939.77</v>
      </c>
      <c r="O882">
        <v>0</v>
      </c>
      <c r="P882">
        <v>1023.39</v>
      </c>
      <c r="Q882">
        <v>0</v>
      </c>
      <c r="R882">
        <v>248.43799999999999</v>
      </c>
    </row>
    <row r="883" spans="1:18" x14ac:dyDescent="0.2">
      <c r="A883">
        <v>877</v>
      </c>
      <c r="B883" t="s">
        <v>201</v>
      </c>
      <c r="C883">
        <v>2016</v>
      </c>
      <c r="D883">
        <v>0</v>
      </c>
      <c r="E883">
        <v>956.61400000000003</v>
      </c>
      <c r="F883">
        <v>89117.9</v>
      </c>
      <c r="G883" s="24">
        <v>1382770</v>
      </c>
      <c r="H883">
        <v>169076</v>
      </c>
      <c r="I883">
        <v>175083</v>
      </c>
      <c r="J883">
        <v>183337</v>
      </c>
      <c r="K883">
        <v>231168</v>
      </c>
      <c r="L883">
        <v>26191.5</v>
      </c>
      <c r="M883">
        <v>12992.3</v>
      </c>
      <c r="N883">
        <v>7027.77</v>
      </c>
      <c r="O883">
        <v>0</v>
      </c>
      <c r="P883">
        <v>746.00699999999995</v>
      </c>
      <c r="Q883">
        <v>0</v>
      </c>
      <c r="R883">
        <v>69.585899999999995</v>
      </c>
    </row>
    <row r="884" spans="1:18" x14ac:dyDescent="0.2">
      <c r="A884">
        <v>878</v>
      </c>
      <c r="B884" t="s">
        <v>201</v>
      </c>
      <c r="C884">
        <v>2016</v>
      </c>
      <c r="D884">
        <v>0</v>
      </c>
      <c r="E884">
        <v>0</v>
      </c>
      <c r="F884">
        <v>98574.3</v>
      </c>
      <c r="G884" s="24">
        <v>1398550</v>
      </c>
      <c r="H884">
        <v>131983</v>
      </c>
      <c r="I884">
        <v>160677</v>
      </c>
      <c r="J884">
        <v>209287</v>
      </c>
      <c r="K884">
        <v>200293</v>
      </c>
      <c r="L884">
        <v>42601</v>
      </c>
      <c r="M884">
        <v>15669</v>
      </c>
      <c r="N884">
        <v>12115.8</v>
      </c>
      <c r="O884">
        <v>0</v>
      </c>
      <c r="P884">
        <v>970.95299999999997</v>
      </c>
      <c r="Q884">
        <v>933.53399999999999</v>
      </c>
      <c r="R884">
        <v>15.150399999999999</v>
      </c>
    </row>
    <row r="885" spans="1:18" x14ac:dyDescent="0.2">
      <c r="A885">
        <v>879</v>
      </c>
      <c r="B885" t="s">
        <v>201</v>
      </c>
      <c r="C885">
        <v>2016</v>
      </c>
      <c r="D885">
        <v>0</v>
      </c>
      <c r="E885">
        <v>2320.33</v>
      </c>
      <c r="F885">
        <v>94363.1</v>
      </c>
      <c r="G885" s="24">
        <v>1392500</v>
      </c>
      <c r="H885">
        <v>153991</v>
      </c>
      <c r="I885">
        <v>151386</v>
      </c>
      <c r="J885">
        <v>179052</v>
      </c>
      <c r="K885">
        <v>224545</v>
      </c>
      <c r="L885">
        <v>45317.2</v>
      </c>
      <c r="M885">
        <v>10235.6</v>
      </c>
      <c r="N885">
        <v>11065.6</v>
      </c>
      <c r="O885">
        <v>0</v>
      </c>
      <c r="P885">
        <v>2904.89</v>
      </c>
      <c r="Q885">
        <v>430.685</v>
      </c>
      <c r="R885">
        <v>0</v>
      </c>
    </row>
    <row r="886" spans="1:18" x14ac:dyDescent="0.2">
      <c r="A886">
        <v>880</v>
      </c>
      <c r="B886" t="s">
        <v>201</v>
      </c>
      <c r="C886">
        <v>2016</v>
      </c>
      <c r="D886">
        <v>0</v>
      </c>
      <c r="E886">
        <v>0</v>
      </c>
      <c r="F886">
        <v>98905.8</v>
      </c>
      <c r="G886" s="24">
        <v>1403650</v>
      </c>
      <c r="H886">
        <v>148218</v>
      </c>
      <c r="I886">
        <v>191443</v>
      </c>
      <c r="J886">
        <v>159072</v>
      </c>
      <c r="K886">
        <v>215937</v>
      </c>
      <c r="L886">
        <v>29233.200000000001</v>
      </c>
      <c r="M886">
        <v>19419.900000000001</v>
      </c>
      <c r="N886">
        <v>6345.48</v>
      </c>
      <c r="O886">
        <v>1108.77</v>
      </c>
      <c r="P886">
        <v>1974.09</v>
      </c>
      <c r="Q886">
        <v>596.66099999999994</v>
      </c>
      <c r="R886">
        <v>38.365900000000003</v>
      </c>
    </row>
    <row r="887" spans="1:18" x14ac:dyDescent="0.2">
      <c r="A887">
        <v>881</v>
      </c>
      <c r="B887" t="s">
        <v>201</v>
      </c>
      <c r="C887">
        <v>2016</v>
      </c>
      <c r="D887">
        <v>0</v>
      </c>
      <c r="E887">
        <v>0</v>
      </c>
      <c r="F887">
        <v>105525</v>
      </c>
      <c r="G887" s="24">
        <v>1402730</v>
      </c>
      <c r="H887">
        <v>147009</v>
      </c>
      <c r="I887">
        <v>174059</v>
      </c>
      <c r="J887">
        <v>168664</v>
      </c>
      <c r="K887">
        <v>235378</v>
      </c>
      <c r="L887">
        <v>26626.9</v>
      </c>
      <c r="M887">
        <v>8594.52</v>
      </c>
      <c r="N887">
        <v>7287.77</v>
      </c>
      <c r="O887">
        <v>969.96400000000006</v>
      </c>
      <c r="P887">
        <v>0</v>
      </c>
      <c r="Q887">
        <v>354.88600000000002</v>
      </c>
      <c r="R887">
        <v>753.55499999999995</v>
      </c>
    </row>
    <row r="888" spans="1:18" x14ac:dyDescent="0.2">
      <c r="A888">
        <v>882</v>
      </c>
      <c r="B888" t="s">
        <v>201</v>
      </c>
      <c r="C888">
        <v>2016</v>
      </c>
      <c r="D888">
        <v>0</v>
      </c>
      <c r="E888">
        <v>0</v>
      </c>
      <c r="F888">
        <v>97568.1</v>
      </c>
      <c r="G888" s="24">
        <v>1378650</v>
      </c>
      <c r="H888">
        <v>149919</v>
      </c>
      <c r="I888">
        <v>168857</v>
      </c>
      <c r="J888">
        <v>174674</v>
      </c>
      <c r="K888">
        <v>240085</v>
      </c>
      <c r="L888">
        <v>30687.4</v>
      </c>
      <c r="M888">
        <v>7049.54</v>
      </c>
      <c r="N888">
        <v>9712.6</v>
      </c>
      <c r="O888">
        <v>918.99199999999996</v>
      </c>
      <c r="P888">
        <v>1961.52</v>
      </c>
      <c r="Q888">
        <v>1046.75</v>
      </c>
      <c r="R888">
        <v>486.31799999999998</v>
      </c>
    </row>
    <row r="889" spans="1:18" x14ac:dyDescent="0.2">
      <c r="A889">
        <v>883</v>
      </c>
      <c r="B889" t="s">
        <v>201</v>
      </c>
      <c r="C889">
        <v>2016</v>
      </c>
      <c r="D889">
        <v>0</v>
      </c>
      <c r="E889">
        <v>0</v>
      </c>
      <c r="F889">
        <v>89218.4</v>
      </c>
      <c r="G889" s="24">
        <v>1373160</v>
      </c>
      <c r="H889">
        <v>155984</v>
      </c>
      <c r="I889">
        <v>189414</v>
      </c>
      <c r="J889">
        <v>162500</v>
      </c>
      <c r="K889">
        <v>242410</v>
      </c>
      <c r="L889">
        <v>38814.6</v>
      </c>
      <c r="M889">
        <v>11810.9</v>
      </c>
      <c r="N889">
        <v>8087</v>
      </c>
      <c r="O889">
        <v>0</v>
      </c>
      <c r="P889">
        <v>1026.49</v>
      </c>
      <c r="Q889">
        <v>1026.98</v>
      </c>
      <c r="R889">
        <v>1619.83</v>
      </c>
    </row>
    <row r="890" spans="1:18" x14ac:dyDescent="0.2">
      <c r="A890">
        <v>884</v>
      </c>
      <c r="B890" t="s">
        <v>201</v>
      </c>
      <c r="C890">
        <v>2016</v>
      </c>
      <c r="D890">
        <v>0</v>
      </c>
      <c r="E890">
        <v>1068.1300000000001</v>
      </c>
      <c r="F890">
        <v>97022.3</v>
      </c>
      <c r="G890" s="24">
        <v>1362520</v>
      </c>
      <c r="H890">
        <v>175039</v>
      </c>
      <c r="I890">
        <v>173366</v>
      </c>
      <c r="J890">
        <v>173627</v>
      </c>
      <c r="K890">
        <v>229943</v>
      </c>
      <c r="L890">
        <v>32599.5</v>
      </c>
      <c r="M890">
        <v>18701.599999999999</v>
      </c>
      <c r="N890">
        <v>968.53099999999995</v>
      </c>
      <c r="O890">
        <v>560.19799999999998</v>
      </c>
      <c r="P890">
        <v>859.05100000000004</v>
      </c>
      <c r="Q890">
        <v>916.47900000000004</v>
      </c>
      <c r="R890">
        <v>2777.56</v>
      </c>
    </row>
    <row r="891" spans="1:18" x14ac:dyDescent="0.2">
      <c r="A891">
        <v>885</v>
      </c>
      <c r="B891" t="s">
        <v>201</v>
      </c>
      <c r="C891">
        <v>2016</v>
      </c>
      <c r="D891">
        <v>0</v>
      </c>
      <c r="E891">
        <v>528.976</v>
      </c>
      <c r="F891">
        <v>109104</v>
      </c>
      <c r="G891" s="24">
        <v>1403630</v>
      </c>
      <c r="H891">
        <v>148473</v>
      </c>
      <c r="I891">
        <v>165260</v>
      </c>
      <c r="J891">
        <v>156980</v>
      </c>
      <c r="K891">
        <v>228889</v>
      </c>
      <c r="L891">
        <v>41612.400000000001</v>
      </c>
      <c r="M891">
        <v>8229.7199999999993</v>
      </c>
      <c r="N891">
        <v>11674.3</v>
      </c>
      <c r="O891">
        <v>809.42100000000005</v>
      </c>
      <c r="P891">
        <v>2763.69</v>
      </c>
      <c r="Q891">
        <v>1431.04</v>
      </c>
      <c r="R891">
        <v>623.87599999999998</v>
      </c>
    </row>
    <row r="892" spans="1:18" x14ac:dyDescent="0.2">
      <c r="A892">
        <v>886</v>
      </c>
      <c r="B892" t="s">
        <v>201</v>
      </c>
      <c r="C892">
        <v>2016</v>
      </c>
      <c r="D892">
        <v>0</v>
      </c>
      <c r="E892">
        <v>0</v>
      </c>
      <c r="F892">
        <v>73974.5</v>
      </c>
      <c r="G892" s="24">
        <v>1373550</v>
      </c>
      <c r="H892">
        <v>176840</v>
      </c>
      <c r="I892">
        <v>171468</v>
      </c>
      <c r="J892">
        <v>191145</v>
      </c>
      <c r="K892">
        <v>228405</v>
      </c>
      <c r="L892">
        <v>33175</v>
      </c>
      <c r="M892">
        <v>14260.6</v>
      </c>
      <c r="N892">
        <v>11013.4</v>
      </c>
      <c r="O892">
        <v>369.536</v>
      </c>
      <c r="P892">
        <v>0</v>
      </c>
      <c r="Q892">
        <v>1073.74</v>
      </c>
      <c r="R892">
        <v>739.072</v>
      </c>
    </row>
    <row r="893" spans="1:18" x14ac:dyDescent="0.2">
      <c r="A893">
        <v>887</v>
      </c>
      <c r="B893" t="s">
        <v>201</v>
      </c>
      <c r="C893">
        <v>2016</v>
      </c>
      <c r="D893">
        <v>0</v>
      </c>
      <c r="E893">
        <v>0</v>
      </c>
      <c r="F893">
        <v>85747.1</v>
      </c>
      <c r="G893" s="24">
        <v>1385680</v>
      </c>
      <c r="H893">
        <v>160003</v>
      </c>
      <c r="I893">
        <v>175785</v>
      </c>
      <c r="J893">
        <v>181675</v>
      </c>
      <c r="K893">
        <v>227391</v>
      </c>
      <c r="L893">
        <v>27559.200000000001</v>
      </c>
      <c r="M893">
        <v>9649.0300000000007</v>
      </c>
      <c r="N893">
        <v>8821.39</v>
      </c>
      <c r="O893">
        <v>387.976</v>
      </c>
      <c r="P893">
        <v>1768.96</v>
      </c>
      <c r="Q893">
        <v>1423.55</v>
      </c>
      <c r="R893">
        <v>0</v>
      </c>
    </row>
    <row r="894" spans="1:18" x14ac:dyDescent="0.2">
      <c r="A894">
        <v>888</v>
      </c>
      <c r="B894" t="s">
        <v>201</v>
      </c>
      <c r="C894">
        <v>2016</v>
      </c>
      <c r="D894">
        <v>0</v>
      </c>
      <c r="E894">
        <v>2022.94</v>
      </c>
      <c r="F894">
        <v>88771</v>
      </c>
      <c r="G894" s="24">
        <v>1386530</v>
      </c>
      <c r="H894">
        <v>159534</v>
      </c>
      <c r="I894">
        <v>180283</v>
      </c>
      <c r="J894">
        <v>182926</v>
      </c>
      <c r="K894">
        <v>226764</v>
      </c>
      <c r="L894">
        <v>26065.3</v>
      </c>
      <c r="M894">
        <v>12799.7</v>
      </c>
      <c r="N894">
        <v>6811.68</v>
      </c>
      <c r="O894">
        <v>635.79399999999998</v>
      </c>
      <c r="P894">
        <v>1043.48</v>
      </c>
      <c r="Q894">
        <v>199.72499999999999</v>
      </c>
      <c r="R894">
        <v>658.83900000000006</v>
      </c>
    </row>
    <row r="895" spans="1:18" x14ac:dyDescent="0.2">
      <c r="A895">
        <v>889</v>
      </c>
      <c r="B895" t="s">
        <v>201</v>
      </c>
      <c r="C895">
        <v>2016</v>
      </c>
      <c r="D895">
        <v>0</v>
      </c>
      <c r="E895">
        <v>0</v>
      </c>
      <c r="F895">
        <v>105692</v>
      </c>
      <c r="G895" s="24">
        <v>1382630</v>
      </c>
      <c r="H895">
        <v>163393</v>
      </c>
      <c r="I895">
        <v>147280</v>
      </c>
      <c r="J895">
        <v>190286</v>
      </c>
      <c r="K895">
        <v>221987</v>
      </c>
      <c r="L895">
        <v>39063.5</v>
      </c>
      <c r="M895">
        <v>14380.6</v>
      </c>
      <c r="N895">
        <v>9859.2900000000009</v>
      </c>
      <c r="O895">
        <v>602.56299999999999</v>
      </c>
      <c r="P895">
        <v>0</v>
      </c>
      <c r="Q895">
        <v>1734.71</v>
      </c>
      <c r="R895">
        <v>751.66700000000003</v>
      </c>
    </row>
    <row r="896" spans="1:18" x14ac:dyDescent="0.2">
      <c r="A896">
        <v>890</v>
      </c>
      <c r="B896" t="s">
        <v>201</v>
      </c>
      <c r="C896">
        <v>2016</v>
      </c>
      <c r="D896">
        <v>0</v>
      </c>
      <c r="E896">
        <v>0</v>
      </c>
      <c r="F896">
        <v>84940</v>
      </c>
      <c r="G896" s="24">
        <v>1439370</v>
      </c>
      <c r="H896">
        <v>147706</v>
      </c>
      <c r="I896">
        <v>158744</v>
      </c>
      <c r="J896">
        <v>172429</v>
      </c>
      <c r="K896">
        <v>210899</v>
      </c>
      <c r="L896">
        <v>35942.699999999997</v>
      </c>
      <c r="M896">
        <v>15677.1</v>
      </c>
      <c r="N896">
        <v>11178.6</v>
      </c>
      <c r="O896">
        <v>2083.9899999999998</v>
      </c>
      <c r="P896">
        <v>0</v>
      </c>
      <c r="Q896">
        <v>101.42100000000001</v>
      </c>
      <c r="R896">
        <v>275.82299999999998</v>
      </c>
    </row>
    <row r="897" spans="1:18" x14ac:dyDescent="0.2">
      <c r="A897">
        <v>891</v>
      </c>
      <c r="B897" t="s">
        <v>201</v>
      </c>
      <c r="C897">
        <v>2016</v>
      </c>
      <c r="D897">
        <v>0</v>
      </c>
      <c r="E897">
        <v>791.58399999999995</v>
      </c>
      <c r="F897">
        <v>81072.3</v>
      </c>
      <c r="G897" s="24">
        <v>1388180</v>
      </c>
      <c r="H897">
        <v>158819</v>
      </c>
      <c r="I897">
        <v>188657</v>
      </c>
      <c r="J897">
        <v>193223</v>
      </c>
      <c r="K897">
        <v>216663</v>
      </c>
      <c r="L897">
        <v>32646.400000000001</v>
      </c>
      <c r="M897">
        <v>6071.64</v>
      </c>
      <c r="N897">
        <v>7134.94</v>
      </c>
      <c r="O897">
        <v>520.66099999999994</v>
      </c>
      <c r="P897">
        <v>0</v>
      </c>
      <c r="Q897">
        <v>222.26900000000001</v>
      </c>
      <c r="R897">
        <v>1623.2</v>
      </c>
    </row>
    <row r="898" spans="1:18" x14ac:dyDescent="0.2">
      <c r="A898">
        <v>892</v>
      </c>
      <c r="B898" t="s">
        <v>201</v>
      </c>
      <c r="C898">
        <v>2016</v>
      </c>
      <c r="D898">
        <v>0</v>
      </c>
      <c r="E898">
        <v>837.78399999999999</v>
      </c>
      <c r="F898">
        <v>107977</v>
      </c>
      <c r="G898" s="24">
        <v>1361050</v>
      </c>
      <c r="H898">
        <v>169861</v>
      </c>
      <c r="I898">
        <v>177739</v>
      </c>
      <c r="J898">
        <v>182188</v>
      </c>
      <c r="K898">
        <v>211837</v>
      </c>
      <c r="L898">
        <v>36372.9</v>
      </c>
      <c r="M898">
        <v>3364.16</v>
      </c>
      <c r="N898">
        <v>15865.5</v>
      </c>
      <c r="O898">
        <v>0</v>
      </c>
      <c r="P898">
        <v>1004.71</v>
      </c>
      <c r="Q898">
        <v>0</v>
      </c>
      <c r="R898">
        <v>30.382100000000001</v>
      </c>
    </row>
    <row r="899" spans="1:18" x14ac:dyDescent="0.2">
      <c r="A899">
        <v>893</v>
      </c>
      <c r="B899" t="s">
        <v>201</v>
      </c>
      <c r="C899">
        <v>2016</v>
      </c>
      <c r="D899">
        <v>0</v>
      </c>
      <c r="E899">
        <v>0</v>
      </c>
      <c r="F899">
        <v>86994.6</v>
      </c>
      <c r="G899" s="24">
        <v>1405170</v>
      </c>
      <c r="H899">
        <v>151299</v>
      </c>
      <c r="I899">
        <v>158359</v>
      </c>
      <c r="J899">
        <v>152886</v>
      </c>
      <c r="K899">
        <v>261504</v>
      </c>
      <c r="L899">
        <v>32182.400000000001</v>
      </c>
      <c r="M899">
        <v>18112.099999999999</v>
      </c>
      <c r="N899">
        <v>3217.11</v>
      </c>
      <c r="O899">
        <v>527.22799999999995</v>
      </c>
      <c r="P899">
        <v>969.57899999999995</v>
      </c>
      <c r="Q899">
        <v>305.84800000000001</v>
      </c>
      <c r="R899">
        <v>1913.36</v>
      </c>
    </row>
    <row r="900" spans="1:18" x14ac:dyDescent="0.2">
      <c r="A900">
        <v>894</v>
      </c>
      <c r="B900" t="s">
        <v>201</v>
      </c>
      <c r="C900">
        <v>2016</v>
      </c>
      <c r="D900">
        <v>0</v>
      </c>
      <c r="E900">
        <v>0</v>
      </c>
      <c r="F900">
        <v>99806.1</v>
      </c>
      <c r="G900" s="24">
        <v>1409510</v>
      </c>
      <c r="H900">
        <v>138048</v>
      </c>
      <c r="I900">
        <v>198282</v>
      </c>
      <c r="J900">
        <v>155901</v>
      </c>
      <c r="K900">
        <v>208425</v>
      </c>
      <c r="L900">
        <v>48106</v>
      </c>
      <c r="M900">
        <v>11617.3</v>
      </c>
      <c r="N900">
        <v>5909.18</v>
      </c>
      <c r="O900">
        <v>1253.1099999999999</v>
      </c>
      <c r="P900">
        <v>788.23800000000006</v>
      </c>
      <c r="Q900">
        <v>468.91</v>
      </c>
      <c r="R900">
        <v>1375.49</v>
      </c>
    </row>
    <row r="901" spans="1:18" x14ac:dyDescent="0.2">
      <c r="A901">
        <v>895</v>
      </c>
      <c r="B901" t="s">
        <v>201</v>
      </c>
      <c r="C901">
        <v>2016</v>
      </c>
      <c r="D901">
        <v>0</v>
      </c>
      <c r="E901">
        <v>944.50199999999995</v>
      </c>
      <c r="F901">
        <v>83645.7</v>
      </c>
      <c r="G901" s="24">
        <v>1424040</v>
      </c>
      <c r="H901">
        <v>140131</v>
      </c>
      <c r="I901">
        <v>156199</v>
      </c>
      <c r="J901">
        <v>184620</v>
      </c>
      <c r="K901">
        <v>219807</v>
      </c>
      <c r="L901">
        <v>48782</v>
      </c>
      <c r="M901">
        <v>10483.6</v>
      </c>
      <c r="N901">
        <v>8129.25</v>
      </c>
      <c r="O901">
        <v>0</v>
      </c>
      <c r="P901">
        <v>727.51099999999997</v>
      </c>
      <c r="Q901">
        <v>873.02700000000004</v>
      </c>
      <c r="R901">
        <v>45.903300000000002</v>
      </c>
    </row>
    <row r="902" spans="1:18" x14ac:dyDescent="0.2">
      <c r="A902">
        <v>896</v>
      </c>
      <c r="B902" t="s">
        <v>201</v>
      </c>
      <c r="C902">
        <v>2016</v>
      </c>
      <c r="D902">
        <v>0</v>
      </c>
      <c r="E902">
        <v>1957.39</v>
      </c>
      <c r="F902">
        <v>100702</v>
      </c>
      <c r="G902" s="24">
        <v>1401740</v>
      </c>
      <c r="H902">
        <v>163799</v>
      </c>
      <c r="I902">
        <v>173652</v>
      </c>
      <c r="J902">
        <v>155252</v>
      </c>
      <c r="K902">
        <v>224011</v>
      </c>
      <c r="L902">
        <v>35148</v>
      </c>
      <c r="M902">
        <v>14654.7</v>
      </c>
      <c r="N902">
        <v>2756.12</v>
      </c>
      <c r="O902">
        <v>0</v>
      </c>
      <c r="P902">
        <v>1863.82</v>
      </c>
      <c r="Q902">
        <v>1279.28</v>
      </c>
      <c r="R902">
        <v>902.02499999999998</v>
      </c>
    </row>
    <row r="903" spans="1:18" x14ac:dyDescent="0.2">
      <c r="A903">
        <v>897</v>
      </c>
      <c r="B903" t="s">
        <v>201</v>
      </c>
      <c r="C903">
        <v>2016</v>
      </c>
      <c r="D903">
        <v>0</v>
      </c>
      <c r="E903">
        <v>957.52499999999998</v>
      </c>
      <c r="F903">
        <v>107576</v>
      </c>
      <c r="G903" s="24">
        <v>1367300</v>
      </c>
      <c r="H903">
        <v>177223</v>
      </c>
      <c r="I903">
        <v>154127</v>
      </c>
      <c r="J903">
        <v>162685</v>
      </c>
      <c r="K903">
        <v>254116</v>
      </c>
      <c r="L903">
        <v>24422.7</v>
      </c>
      <c r="M903">
        <v>21978.5</v>
      </c>
      <c r="N903">
        <v>8676.66</v>
      </c>
      <c r="O903">
        <v>0</v>
      </c>
      <c r="P903">
        <v>1858.13</v>
      </c>
      <c r="Q903">
        <v>430.70299999999997</v>
      </c>
      <c r="R903">
        <v>732.34799999999996</v>
      </c>
    </row>
    <row r="904" spans="1:18" x14ac:dyDescent="0.2">
      <c r="A904">
        <v>898</v>
      </c>
      <c r="B904" t="s">
        <v>201</v>
      </c>
      <c r="C904">
        <v>2016</v>
      </c>
      <c r="D904">
        <v>0</v>
      </c>
      <c r="E904">
        <v>0</v>
      </c>
      <c r="F904">
        <v>92119.7</v>
      </c>
      <c r="G904" s="24">
        <v>1396610</v>
      </c>
      <c r="H904">
        <v>144916</v>
      </c>
      <c r="I904">
        <v>165950</v>
      </c>
      <c r="J904">
        <v>184170</v>
      </c>
      <c r="K904">
        <v>234056</v>
      </c>
      <c r="L904">
        <v>32048.799999999999</v>
      </c>
      <c r="M904">
        <v>16041.3</v>
      </c>
      <c r="N904">
        <v>10609.3</v>
      </c>
      <c r="O904">
        <v>1148.04</v>
      </c>
      <c r="P904">
        <v>2356.7600000000002</v>
      </c>
      <c r="Q904">
        <v>0</v>
      </c>
      <c r="R904">
        <v>765.35699999999997</v>
      </c>
    </row>
    <row r="905" spans="1:18" x14ac:dyDescent="0.2">
      <c r="A905">
        <v>899</v>
      </c>
      <c r="B905" t="s">
        <v>201</v>
      </c>
      <c r="C905">
        <v>2016</v>
      </c>
      <c r="D905">
        <v>0</v>
      </c>
      <c r="E905">
        <v>0</v>
      </c>
      <c r="F905">
        <v>101221</v>
      </c>
      <c r="G905" s="24">
        <v>1378540</v>
      </c>
      <c r="H905">
        <v>145713</v>
      </c>
      <c r="I905">
        <v>179660</v>
      </c>
      <c r="J905">
        <v>171703</v>
      </c>
      <c r="K905">
        <v>241775</v>
      </c>
      <c r="L905">
        <v>28101.200000000001</v>
      </c>
      <c r="M905">
        <v>12361.4</v>
      </c>
      <c r="N905">
        <v>12606.1</v>
      </c>
      <c r="O905">
        <v>0</v>
      </c>
      <c r="P905">
        <v>0</v>
      </c>
      <c r="Q905">
        <v>795.85199999999998</v>
      </c>
      <c r="R905">
        <v>0</v>
      </c>
    </row>
    <row r="906" spans="1:18" x14ac:dyDescent="0.2">
      <c r="A906">
        <v>900</v>
      </c>
      <c r="B906" t="s">
        <v>201</v>
      </c>
      <c r="C906">
        <v>2016</v>
      </c>
      <c r="D906">
        <v>0</v>
      </c>
      <c r="E906">
        <v>0</v>
      </c>
      <c r="F906">
        <v>89412.1</v>
      </c>
      <c r="G906" s="24">
        <v>1408040</v>
      </c>
      <c r="H906">
        <v>162051</v>
      </c>
      <c r="I906">
        <v>163763</v>
      </c>
      <c r="J906">
        <v>171720</v>
      </c>
      <c r="K906">
        <v>193810</v>
      </c>
      <c r="L906">
        <v>50920.5</v>
      </c>
      <c r="M906">
        <v>20719.599999999999</v>
      </c>
      <c r="N906">
        <v>8573.16</v>
      </c>
      <c r="O906">
        <v>0</v>
      </c>
      <c r="P906">
        <v>2897.36</v>
      </c>
      <c r="Q906">
        <v>139.18</v>
      </c>
      <c r="R906">
        <v>487.04599999999999</v>
      </c>
    </row>
    <row r="907" spans="1:18" x14ac:dyDescent="0.2">
      <c r="A907">
        <v>901</v>
      </c>
      <c r="B907" t="s">
        <v>201</v>
      </c>
      <c r="C907">
        <v>2016</v>
      </c>
      <c r="D907">
        <v>0</v>
      </c>
      <c r="E907">
        <v>0</v>
      </c>
      <c r="F907">
        <v>92108.2</v>
      </c>
      <c r="G907" s="24">
        <v>1402050</v>
      </c>
      <c r="H907">
        <v>141539</v>
      </c>
      <c r="I907">
        <v>167850</v>
      </c>
      <c r="J907">
        <v>181234</v>
      </c>
      <c r="K907">
        <v>237659</v>
      </c>
      <c r="L907">
        <v>36947.199999999997</v>
      </c>
      <c r="M907">
        <v>12184.3</v>
      </c>
      <c r="N907">
        <v>5996.86</v>
      </c>
      <c r="O907">
        <v>1541.96</v>
      </c>
      <c r="P907">
        <v>0</v>
      </c>
      <c r="Q907">
        <v>768.27</v>
      </c>
      <c r="R907">
        <v>68.751300000000001</v>
      </c>
    </row>
    <row r="908" spans="1:18" x14ac:dyDescent="0.2">
      <c r="A908">
        <v>902</v>
      </c>
      <c r="B908" t="s">
        <v>201</v>
      </c>
      <c r="C908">
        <v>2016</v>
      </c>
      <c r="D908">
        <v>0</v>
      </c>
      <c r="E908">
        <v>1668.28</v>
      </c>
      <c r="F908">
        <v>92160.5</v>
      </c>
      <c r="G908" s="24">
        <v>1406150</v>
      </c>
      <c r="H908">
        <v>155992</v>
      </c>
      <c r="I908">
        <v>170146</v>
      </c>
      <c r="J908">
        <v>153202</v>
      </c>
      <c r="K908">
        <v>239588</v>
      </c>
      <c r="L908">
        <v>35545</v>
      </c>
      <c r="M908">
        <v>20100.3</v>
      </c>
      <c r="N908">
        <v>6582.09</v>
      </c>
      <c r="O908">
        <v>0</v>
      </c>
      <c r="P908">
        <v>2409.9899999999998</v>
      </c>
      <c r="Q908">
        <v>997.12400000000002</v>
      </c>
      <c r="R908">
        <v>551.82000000000005</v>
      </c>
    </row>
    <row r="909" spans="1:18" x14ac:dyDescent="0.2">
      <c r="A909">
        <v>903</v>
      </c>
      <c r="B909" t="s">
        <v>201</v>
      </c>
      <c r="C909">
        <v>2016</v>
      </c>
      <c r="D909">
        <v>0</v>
      </c>
      <c r="E909">
        <v>0</v>
      </c>
      <c r="F909">
        <v>87954.3</v>
      </c>
      <c r="G909" s="24">
        <v>1419100</v>
      </c>
      <c r="H909">
        <v>162716</v>
      </c>
      <c r="I909">
        <v>176032</v>
      </c>
      <c r="J909">
        <v>144064</v>
      </c>
      <c r="K909">
        <v>232986</v>
      </c>
      <c r="L909">
        <v>24762.7</v>
      </c>
      <c r="M909">
        <v>14391.6</v>
      </c>
      <c r="N909">
        <v>12456.1</v>
      </c>
      <c r="O909">
        <v>1284.07</v>
      </c>
      <c r="P909">
        <v>2817.77</v>
      </c>
      <c r="Q909">
        <v>589.74</v>
      </c>
      <c r="R909">
        <v>2029.83</v>
      </c>
    </row>
    <row r="910" spans="1:18" x14ac:dyDescent="0.2">
      <c r="A910">
        <v>904</v>
      </c>
      <c r="B910" t="s">
        <v>201</v>
      </c>
      <c r="C910">
        <v>2016</v>
      </c>
      <c r="D910">
        <v>0</v>
      </c>
      <c r="E910">
        <v>619.64</v>
      </c>
      <c r="F910">
        <v>95788.2</v>
      </c>
      <c r="G910" s="24">
        <v>1388640</v>
      </c>
      <c r="H910">
        <v>153984</v>
      </c>
      <c r="I910">
        <v>169567</v>
      </c>
      <c r="J910">
        <v>192677</v>
      </c>
      <c r="K910">
        <v>202386</v>
      </c>
      <c r="L910">
        <v>35912</v>
      </c>
      <c r="M910">
        <v>22232.3</v>
      </c>
      <c r="N910">
        <v>5997.35</v>
      </c>
      <c r="O910">
        <v>0</v>
      </c>
      <c r="P910">
        <v>2527.2600000000002</v>
      </c>
      <c r="Q910">
        <v>575.54200000000003</v>
      </c>
      <c r="R910">
        <v>1414.89</v>
      </c>
    </row>
    <row r="911" spans="1:18" x14ac:dyDescent="0.2">
      <c r="A911">
        <v>905</v>
      </c>
      <c r="B911" t="s">
        <v>201</v>
      </c>
      <c r="C911">
        <v>2016</v>
      </c>
      <c r="D911">
        <v>0</v>
      </c>
      <c r="E911">
        <v>0</v>
      </c>
      <c r="F911">
        <v>77538.899999999994</v>
      </c>
      <c r="G911" s="24">
        <v>1441370</v>
      </c>
      <c r="H911">
        <v>166104</v>
      </c>
      <c r="I911">
        <v>142632</v>
      </c>
      <c r="J911">
        <v>157241</v>
      </c>
      <c r="K911">
        <v>222580</v>
      </c>
      <c r="L911">
        <v>43226.2</v>
      </c>
      <c r="M911">
        <v>14564.6</v>
      </c>
      <c r="N911">
        <v>6907.61</v>
      </c>
      <c r="O911">
        <v>0</v>
      </c>
      <c r="P911">
        <v>1082.28</v>
      </c>
      <c r="Q911">
        <v>683.28300000000002</v>
      </c>
      <c r="R911">
        <v>562.43100000000004</v>
      </c>
    </row>
    <row r="912" spans="1:18" x14ac:dyDescent="0.2">
      <c r="A912">
        <v>906</v>
      </c>
      <c r="B912" t="s">
        <v>201</v>
      </c>
      <c r="C912">
        <v>2016</v>
      </c>
      <c r="D912">
        <v>0</v>
      </c>
      <c r="E912">
        <v>679.13300000000004</v>
      </c>
      <c r="F912">
        <v>89282.7</v>
      </c>
      <c r="G912" s="24">
        <v>1395860</v>
      </c>
      <c r="H912">
        <v>135479</v>
      </c>
      <c r="I912">
        <v>196340</v>
      </c>
      <c r="J912">
        <v>165273</v>
      </c>
      <c r="K912">
        <v>211147</v>
      </c>
      <c r="L912">
        <v>42680.4</v>
      </c>
      <c r="M912">
        <v>20914</v>
      </c>
      <c r="N912">
        <v>7557.32</v>
      </c>
      <c r="O912">
        <v>0</v>
      </c>
      <c r="P912">
        <v>880.17100000000005</v>
      </c>
      <c r="Q912">
        <v>1056.8900000000001</v>
      </c>
      <c r="R912">
        <v>1815.21</v>
      </c>
    </row>
    <row r="913" spans="1:18" x14ac:dyDescent="0.2">
      <c r="A913">
        <v>907</v>
      </c>
      <c r="B913" t="s">
        <v>201</v>
      </c>
      <c r="C913">
        <v>2016</v>
      </c>
      <c r="D913">
        <v>0</v>
      </c>
      <c r="E913">
        <v>0</v>
      </c>
      <c r="F913">
        <v>94116.800000000003</v>
      </c>
      <c r="G913" s="24">
        <v>1395580</v>
      </c>
      <c r="H913">
        <v>144984</v>
      </c>
      <c r="I913">
        <v>181105</v>
      </c>
      <c r="J913">
        <v>182398</v>
      </c>
      <c r="K913">
        <v>214720</v>
      </c>
      <c r="L913">
        <v>30848.2</v>
      </c>
      <c r="M913">
        <v>8970.7000000000007</v>
      </c>
      <c r="N913">
        <v>5596.57</v>
      </c>
      <c r="O913">
        <v>1471.44</v>
      </c>
      <c r="P913">
        <v>0</v>
      </c>
      <c r="Q913">
        <v>756.13800000000003</v>
      </c>
      <c r="R913">
        <v>0</v>
      </c>
    </row>
    <row r="914" spans="1:18" x14ac:dyDescent="0.2">
      <c r="A914">
        <v>908</v>
      </c>
      <c r="B914" t="s">
        <v>201</v>
      </c>
      <c r="C914">
        <v>2016</v>
      </c>
      <c r="D914">
        <v>0</v>
      </c>
      <c r="E914">
        <v>0</v>
      </c>
      <c r="F914">
        <v>95850.9</v>
      </c>
      <c r="G914" s="24">
        <v>1348820</v>
      </c>
      <c r="H914">
        <v>174730</v>
      </c>
      <c r="I914">
        <v>207874</v>
      </c>
      <c r="J914">
        <v>150809</v>
      </c>
      <c r="K914">
        <v>224820</v>
      </c>
      <c r="L914">
        <v>38845.9</v>
      </c>
      <c r="M914">
        <v>14127.9</v>
      </c>
      <c r="N914">
        <v>7216.01</v>
      </c>
      <c r="O914">
        <v>2150.2199999999998</v>
      </c>
      <c r="P914">
        <v>3178.03</v>
      </c>
      <c r="Q914">
        <v>602.82600000000002</v>
      </c>
      <c r="R914">
        <v>23.223700000000001</v>
      </c>
    </row>
    <row r="915" spans="1:18" x14ac:dyDescent="0.2">
      <c r="A915">
        <v>909</v>
      </c>
      <c r="B915" t="s">
        <v>201</v>
      </c>
      <c r="C915">
        <v>2016</v>
      </c>
      <c r="D915">
        <v>0</v>
      </c>
      <c r="E915">
        <v>937.39</v>
      </c>
      <c r="F915">
        <v>89211.199999999997</v>
      </c>
      <c r="G915" s="24">
        <v>1396350</v>
      </c>
      <c r="H915">
        <v>160980</v>
      </c>
      <c r="I915">
        <v>174802</v>
      </c>
      <c r="J915">
        <v>169843</v>
      </c>
      <c r="K915">
        <v>209457</v>
      </c>
      <c r="L915">
        <v>46521.4</v>
      </c>
      <c r="M915">
        <v>17299.400000000001</v>
      </c>
      <c r="N915">
        <v>8389.44</v>
      </c>
      <c r="O915">
        <v>0</v>
      </c>
      <c r="P915">
        <v>1286.43</v>
      </c>
      <c r="Q915">
        <v>0</v>
      </c>
      <c r="R915">
        <v>1321.77</v>
      </c>
    </row>
    <row r="916" spans="1:18" x14ac:dyDescent="0.2">
      <c r="A916">
        <v>910</v>
      </c>
      <c r="B916" t="s">
        <v>201</v>
      </c>
      <c r="C916">
        <v>2016</v>
      </c>
      <c r="D916">
        <v>0</v>
      </c>
      <c r="E916">
        <v>0</v>
      </c>
      <c r="F916">
        <v>95018</v>
      </c>
      <c r="G916" s="24">
        <v>1391800</v>
      </c>
      <c r="H916">
        <v>158250</v>
      </c>
      <c r="I916">
        <v>164891</v>
      </c>
      <c r="J916">
        <v>160922</v>
      </c>
      <c r="K916">
        <v>237654</v>
      </c>
      <c r="L916">
        <v>41534.800000000003</v>
      </c>
      <c r="M916">
        <v>11944.5</v>
      </c>
      <c r="N916">
        <v>10752.4</v>
      </c>
      <c r="O916">
        <v>0</v>
      </c>
      <c r="P916">
        <v>0</v>
      </c>
      <c r="Q916">
        <v>0</v>
      </c>
      <c r="R916">
        <v>1178.74</v>
      </c>
    </row>
    <row r="917" spans="1:18" x14ac:dyDescent="0.2">
      <c r="A917">
        <v>911</v>
      </c>
      <c r="B917" t="s">
        <v>201</v>
      </c>
      <c r="C917">
        <v>2016</v>
      </c>
      <c r="D917">
        <v>0</v>
      </c>
      <c r="E917">
        <v>0</v>
      </c>
      <c r="F917">
        <v>93606.6</v>
      </c>
      <c r="G917" s="24">
        <v>1389000</v>
      </c>
      <c r="H917">
        <v>156424</v>
      </c>
      <c r="I917">
        <v>164317</v>
      </c>
      <c r="J917">
        <v>186827</v>
      </c>
      <c r="K917">
        <v>231310</v>
      </c>
      <c r="L917">
        <v>36219.300000000003</v>
      </c>
      <c r="M917">
        <v>7204.38</v>
      </c>
      <c r="N917">
        <v>2058.36</v>
      </c>
      <c r="O917">
        <v>0</v>
      </c>
      <c r="P917">
        <v>0</v>
      </c>
      <c r="Q917">
        <v>109.099</v>
      </c>
      <c r="R917">
        <v>1712.58</v>
      </c>
    </row>
    <row r="918" spans="1:18" x14ac:dyDescent="0.2">
      <c r="A918">
        <v>912</v>
      </c>
      <c r="B918" t="s">
        <v>201</v>
      </c>
      <c r="C918">
        <v>2016</v>
      </c>
      <c r="D918">
        <v>0</v>
      </c>
      <c r="E918">
        <v>0</v>
      </c>
      <c r="F918">
        <v>109937</v>
      </c>
      <c r="G918" s="24">
        <v>1358990</v>
      </c>
      <c r="H918">
        <v>143325</v>
      </c>
      <c r="I918">
        <v>179646</v>
      </c>
      <c r="J918">
        <v>169915</v>
      </c>
      <c r="K918">
        <v>246825</v>
      </c>
      <c r="L918">
        <v>32433.4</v>
      </c>
      <c r="M918">
        <v>10598.8</v>
      </c>
      <c r="N918">
        <v>11439.4</v>
      </c>
      <c r="O918">
        <v>0</v>
      </c>
      <c r="P918">
        <v>3149.66</v>
      </c>
      <c r="Q918">
        <v>736.57600000000002</v>
      </c>
      <c r="R918">
        <v>1611.38</v>
      </c>
    </row>
    <row r="919" spans="1:18" x14ac:dyDescent="0.2">
      <c r="A919">
        <v>913</v>
      </c>
      <c r="B919" t="s">
        <v>201</v>
      </c>
      <c r="C919">
        <v>2016</v>
      </c>
      <c r="D919">
        <v>0</v>
      </c>
      <c r="E919">
        <v>0</v>
      </c>
      <c r="F919">
        <v>101670</v>
      </c>
      <c r="G919" s="24">
        <v>1392850</v>
      </c>
      <c r="H919">
        <v>137398</v>
      </c>
      <c r="I919">
        <v>177039</v>
      </c>
      <c r="J919">
        <v>206111</v>
      </c>
      <c r="K919">
        <v>200161</v>
      </c>
      <c r="L919">
        <v>36238</v>
      </c>
      <c r="M919">
        <v>10480.700000000001</v>
      </c>
      <c r="N919">
        <v>5031.67</v>
      </c>
      <c r="O919">
        <v>208.02099999999999</v>
      </c>
      <c r="P919">
        <v>1799.14</v>
      </c>
      <c r="Q919">
        <v>0</v>
      </c>
      <c r="R919">
        <v>24.6127</v>
      </c>
    </row>
    <row r="920" spans="1:18" x14ac:dyDescent="0.2">
      <c r="A920">
        <v>914</v>
      </c>
      <c r="B920" t="s">
        <v>201</v>
      </c>
      <c r="C920">
        <v>2016</v>
      </c>
      <c r="D920">
        <v>0</v>
      </c>
      <c r="E920">
        <v>0</v>
      </c>
      <c r="F920">
        <v>99105.1</v>
      </c>
      <c r="G920" s="24">
        <v>1411290</v>
      </c>
      <c r="H920">
        <v>137029</v>
      </c>
      <c r="I920">
        <v>189115</v>
      </c>
      <c r="J920">
        <v>160408</v>
      </c>
      <c r="K920">
        <v>231594</v>
      </c>
      <c r="L920">
        <v>29965.9</v>
      </c>
      <c r="M920">
        <v>10063.9</v>
      </c>
      <c r="N920">
        <v>2996.95</v>
      </c>
      <c r="O920">
        <v>323.233</v>
      </c>
      <c r="P920">
        <v>0</v>
      </c>
      <c r="Q920">
        <v>923.28</v>
      </c>
      <c r="R920">
        <v>0</v>
      </c>
    </row>
    <row r="921" spans="1:18" x14ac:dyDescent="0.2">
      <c r="A921">
        <v>915</v>
      </c>
      <c r="B921" t="s">
        <v>201</v>
      </c>
      <c r="C921">
        <v>2016</v>
      </c>
      <c r="D921">
        <v>0</v>
      </c>
      <c r="E921">
        <v>1037.3</v>
      </c>
      <c r="F921">
        <v>85758.8</v>
      </c>
      <c r="G921" s="24">
        <v>1389850</v>
      </c>
      <c r="H921">
        <v>160043</v>
      </c>
      <c r="I921">
        <v>182384</v>
      </c>
      <c r="J921">
        <v>169894</v>
      </c>
      <c r="K921">
        <v>223253</v>
      </c>
      <c r="L921">
        <v>38837.599999999999</v>
      </c>
      <c r="M921">
        <v>9738.9699999999993</v>
      </c>
      <c r="N921">
        <v>11310</v>
      </c>
      <c r="O921">
        <v>394.04599999999999</v>
      </c>
      <c r="P921">
        <v>926.30499999999995</v>
      </c>
      <c r="Q921">
        <v>121.72</v>
      </c>
      <c r="R921">
        <v>424.476</v>
      </c>
    </row>
    <row r="922" spans="1:18" x14ac:dyDescent="0.2">
      <c r="A922">
        <v>916</v>
      </c>
      <c r="B922" t="s">
        <v>201</v>
      </c>
      <c r="C922">
        <v>2016</v>
      </c>
      <c r="D922">
        <v>0</v>
      </c>
      <c r="E922">
        <v>1730.12</v>
      </c>
      <c r="F922">
        <v>91371.199999999997</v>
      </c>
      <c r="G922" s="24">
        <v>1393400</v>
      </c>
      <c r="H922">
        <v>160676</v>
      </c>
      <c r="I922">
        <v>167016</v>
      </c>
      <c r="J922">
        <v>156236</v>
      </c>
      <c r="K922">
        <v>262047</v>
      </c>
      <c r="L922">
        <v>32096.3</v>
      </c>
      <c r="M922">
        <v>1622.71</v>
      </c>
      <c r="N922">
        <v>5181.55</v>
      </c>
      <c r="O922">
        <v>1580.49</v>
      </c>
      <c r="P922">
        <v>2410.87</v>
      </c>
      <c r="Q922">
        <v>0</v>
      </c>
      <c r="R922">
        <v>0</v>
      </c>
    </row>
    <row r="923" spans="1:18" x14ac:dyDescent="0.2">
      <c r="A923">
        <v>917</v>
      </c>
      <c r="B923" t="s">
        <v>201</v>
      </c>
      <c r="C923">
        <v>2016</v>
      </c>
      <c r="D923">
        <v>0</v>
      </c>
      <c r="E923">
        <v>0</v>
      </c>
      <c r="F923">
        <v>86805.1</v>
      </c>
      <c r="G923" s="24">
        <v>1397160</v>
      </c>
      <c r="H923">
        <v>172294</v>
      </c>
      <c r="I923">
        <v>183995</v>
      </c>
      <c r="J923">
        <v>162745</v>
      </c>
      <c r="K923">
        <v>208924</v>
      </c>
      <c r="L923">
        <v>36232.1</v>
      </c>
      <c r="M923">
        <v>17504.400000000001</v>
      </c>
      <c r="N923">
        <v>5841</v>
      </c>
      <c r="O923">
        <v>1013.43</v>
      </c>
      <c r="P923">
        <v>1612.31</v>
      </c>
      <c r="Q923">
        <v>712.64200000000005</v>
      </c>
      <c r="R923">
        <v>0</v>
      </c>
    </row>
    <row r="924" spans="1:18" x14ac:dyDescent="0.2">
      <c r="A924">
        <v>918</v>
      </c>
      <c r="B924" t="s">
        <v>201</v>
      </c>
      <c r="C924">
        <v>2016</v>
      </c>
      <c r="D924">
        <v>0</v>
      </c>
      <c r="E924">
        <v>2072.63</v>
      </c>
      <c r="F924">
        <v>75355.399999999994</v>
      </c>
      <c r="G924" s="24">
        <v>1383990</v>
      </c>
      <c r="H924">
        <v>169825</v>
      </c>
      <c r="I924">
        <v>157926</v>
      </c>
      <c r="J924">
        <v>190587</v>
      </c>
      <c r="K924">
        <v>236820</v>
      </c>
      <c r="L924">
        <v>33706.6</v>
      </c>
      <c r="M924">
        <v>7104.01</v>
      </c>
      <c r="N924">
        <v>6593.46</v>
      </c>
      <c r="O924">
        <v>1482.17</v>
      </c>
      <c r="P924">
        <v>0</v>
      </c>
      <c r="Q924">
        <v>587.20299999999997</v>
      </c>
      <c r="R924">
        <v>1525.78</v>
      </c>
    </row>
    <row r="925" spans="1:18" x14ac:dyDescent="0.2">
      <c r="A925">
        <v>919</v>
      </c>
      <c r="B925" t="s">
        <v>201</v>
      </c>
      <c r="C925">
        <v>2016</v>
      </c>
      <c r="D925">
        <v>0</v>
      </c>
      <c r="E925">
        <v>912.53599999999994</v>
      </c>
      <c r="F925">
        <v>119856</v>
      </c>
      <c r="G925" s="24">
        <v>1368810</v>
      </c>
      <c r="H925">
        <v>159446</v>
      </c>
      <c r="I925">
        <v>179677</v>
      </c>
      <c r="J925">
        <v>176423</v>
      </c>
      <c r="K925">
        <v>214436</v>
      </c>
      <c r="L925">
        <v>28882.799999999999</v>
      </c>
      <c r="M925">
        <v>14003.8</v>
      </c>
      <c r="N925">
        <v>3601.69</v>
      </c>
      <c r="O925">
        <v>704.98800000000006</v>
      </c>
      <c r="P925">
        <v>1346.3</v>
      </c>
      <c r="Q925">
        <v>469.00299999999999</v>
      </c>
      <c r="R925">
        <v>0</v>
      </c>
    </row>
    <row r="926" spans="1:18" x14ac:dyDescent="0.2">
      <c r="A926">
        <v>920</v>
      </c>
      <c r="B926" t="s">
        <v>201</v>
      </c>
      <c r="C926">
        <v>2016</v>
      </c>
      <c r="D926">
        <v>0</v>
      </c>
      <c r="E926">
        <v>0</v>
      </c>
      <c r="F926">
        <v>88131.8</v>
      </c>
      <c r="G926" s="24">
        <v>1400790</v>
      </c>
      <c r="H926">
        <v>165498</v>
      </c>
      <c r="I926">
        <v>159850</v>
      </c>
      <c r="J926">
        <v>199493</v>
      </c>
      <c r="K926">
        <v>205653</v>
      </c>
      <c r="L926">
        <v>26332.7</v>
      </c>
      <c r="M926">
        <v>15203.5</v>
      </c>
      <c r="N926">
        <v>8224.27</v>
      </c>
      <c r="O926">
        <v>1216.8</v>
      </c>
      <c r="P926">
        <v>1760.79</v>
      </c>
      <c r="Q926">
        <v>2168.65</v>
      </c>
      <c r="R926">
        <v>889.12199999999996</v>
      </c>
    </row>
    <row r="927" spans="1:18" x14ac:dyDescent="0.2">
      <c r="A927">
        <v>921</v>
      </c>
      <c r="B927" t="s">
        <v>201</v>
      </c>
      <c r="C927">
        <v>2016</v>
      </c>
      <c r="D927">
        <v>0</v>
      </c>
      <c r="E927">
        <v>0</v>
      </c>
      <c r="F927">
        <v>90188.3</v>
      </c>
      <c r="G927" s="24">
        <v>1405160</v>
      </c>
      <c r="H927">
        <v>174348</v>
      </c>
      <c r="I927">
        <v>151537</v>
      </c>
      <c r="J927">
        <v>146747</v>
      </c>
      <c r="K927">
        <v>249927</v>
      </c>
      <c r="L927">
        <v>24759.599999999999</v>
      </c>
      <c r="M927">
        <v>21431.4</v>
      </c>
      <c r="N927">
        <v>8291.15</v>
      </c>
      <c r="O927">
        <v>0</v>
      </c>
      <c r="P927">
        <v>0</v>
      </c>
      <c r="Q927">
        <v>893.92499999999995</v>
      </c>
      <c r="R927">
        <v>4353.6000000000004</v>
      </c>
    </row>
    <row r="928" spans="1:18" x14ac:dyDescent="0.2">
      <c r="A928">
        <v>922</v>
      </c>
      <c r="B928" t="s">
        <v>201</v>
      </c>
      <c r="C928">
        <v>2016</v>
      </c>
      <c r="D928">
        <v>0</v>
      </c>
      <c r="E928">
        <v>2094.7399999999998</v>
      </c>
      <c r="F928">
        <v>95085.2</v>
      </c>
      <c r="G928" s="24">
        <v>1387020</v>
      </c>
      <c r="H928">
        <v>157617</v>
      </c>
      <c r="I928">
        <v>168841</v>
      </c>
      <c r="J928">
        <v>186389</v>
      </c>
      <c r="K928">
        <v>215923</v>
      </c>
      <c r="L928">
        <v>38614.9</v>
      </c>
      <c r="M928">
        <v>11537.5</v>
      </c>
      <c r="N928">
        <v>10008.200000000001</v>
      </c>
      <c r="O928">
        <v>0</v>
      </c>
      <c r="P928">
        <v>0</v>
      </c>
      <c r="Q928">
        <v>1562.1</v>
      </c>
      <c r="R928">
        <v>0</v>
      </c>
    </row>
    <row r="929" spans="1:18" x14ac:dyDescent="0.2">
      <c r="A929">
        <v>923</v>
      </c>
      <c r="B929" t="s">
        <v>201</v>
      </c>
      <c r="C929">
        <v>2016</v>
      </c>
      <c r="D929">
        <v>0</v>
      </c>
      <c r="E929">
        <v>0</v>
      </c>
      <c r="F929">
        <v>83729.2</v>
      </c>
      <c r="G929" s="24">
        <v>1378920</v>
      </c>
      <c r="H929">
        <v>175139</v>
      </c>
      <c r="I929">
        <v>186446</v>
      </c>
      <c r="J929">
        <v>175965</v>
      </c>
      <c r="K929">
        <v>217741</v>
      </c>
      <c r="L929">
        <v>29795</v>
      </c>
      <c r="M929">
        <v>12305.5</v>
      </c>
      <c r="N929">
        <v>9853.0400000000009</v>
      </c>
      <c r="O929">
        <v>453.09699999999998</v>
      </c>
      <c r="P929">
        <v>0</v>
      </c>
      <c r="Q929">
        <v>320.50099999999998</v>
      </c>
      <c r="R929">
        <v>221.76300000000001</v>
      </c>
    </row>
    <row r="930" spans="1:18" x14ac:dyDescent="0.2">
      <c r="A930">
        <v>924</v>
      </c>
      <c r="B930" t="s">
        <v>201</v>
      </c>
      <c r="C930">
        <v>2016</v>
      </c>
      <c r="D930">
        <v>0</v>
      </c>
      <c r="E930">
        <v>0</v>
      </c>
      <c r="F930">
        <v>90238.5</v>
      </c>
      <c r="G930" s="24">
        <v>1387640</v>
      </c>
      <c r="H930">
        <v>161331</v>
      </c>
      <c r="I930">
        <v>179051</v>
      </c>
      <c r="J930">
        <v>168120</v>
      </c>
      <c r="K930">
        <v>230642</v>
      </c>
      <c r="L930">
        <v>36815.9</v>
      </c>
      <c r="M930">
        <v>10712.4</v>
      </c>
      <c r="N930">
        <v>6733.29</v>
      </c>
      <c r="O930">
        <v>1035.4000000000001</v>
      </c>
      <c r="P930">
        <v>0</v>
      </c>
      <c r="Q930">
        <v>896.08900000000006</v>
      </c>
      <c r="R930">
        <v>0</v>
      </c>
    </row>
    <row r="931" spans="1:18" x14ac:dyDescent="0.2">
      <c r="A931">
        <v>925</v>
      </c>
      <c r="B931" t="s">
        <v>201</v>
      </c>
      <c r="C931">
        <v>2016</v>
      </c>
      <c r="D931">
        <v>0</v>
      </c>
      <c r="E931">
        <v>1314.08</v>
      </c>
      <c r="F931">
        <v>72728.899999999994</v>
      </c>
      <c r="G931" s="24">
        <v>1408740</v>
      </c>
      <c r="H931">
        <v>143391</v>
      </c>
      <c r="I931">
        <v>158704</v>
      </c>
      <c r="J931">
        <v>186764</v>
      </c>
      <c r="K931">
        <v>229149</v>
      </c>
      <c r="L931">
        <v>43744.2</v>
      </c>
      <c r="M931">
        <v>12134.4</v>
      </c>
      <c r="N931">
        <v>9786.2999999999993</v>
      </c>
      <c r="O931">
        <v>0</v>
      </c>
      <c r="P931">
        <v>1772.12</v>
      </c>
      <c r="Q931">
        <v>714.17200000000003</v>
      </c>
      <c r="R931">
        <v>1729.29</v>
      </c>
    </row>
    <row r="932" spans="1:18" x14ac:dyDescent="0.2">
      <c r="A932">
        <v>926</v>
      </c>
      <c r="B932" t="s">
        <v>201</v>
      </c>
      <c r="C932">
        <v>2016</v>
      </c>
      <c r="D932">
        <v>0</v>
      </c>
      <c r="E932">
        <v>0</v>
      </c>
      <c r="F932">
        <v>85043.6</v>
      </c>
      <c r="G932" s="24">
        <v>1398890</v>
      </c>
      <c r="H932">
        <v>157429</v>
      </c>
      <c r="I932">
        <v>182597</v>
      </c>
      <c r="J932">
        <v>150637</v>
      </c>
      <c r="K932">
        <v>242368</v>
      </c>
      <c r="L932">
        <v>40441.800000000003</v>
      </c>
      <c r="M932">
        <v>7360.04</v>
      </c>
      <c r="N932">
        <v>3249.96</v>
      </c>
      <c r="O932">
        <v>0</v>
      </c>
      <c r="P932">
        <v>2062.7399999999998</v>
      </c>
      <c r="Q932">
        <v>715.71199999999999</v>
      </c>
      <c r="R932">
        <v>1199.97</v>
      </c>
    </row>
    <row r="933" spans="1:18" x14ac:dyDescent="0.2">
      <c r="A933">
        <v>927</v>
      </c>
      <c r="B933" t="s">
        <v>201</v>
      </c>
      <c r="C933">
        <v>2016</v>
      </c>
      <c r="D933">
        <v>0</v>
      </c>
      <c r="E933">
        <v>926.97400000000005</v>
      </c>
      <c r="F933">
        <v>90429.3</v>
      </c>
      <c r="G933" s="24">
        <v>1395650</v>
      </c>
      <c r="H933">
        <v>155386</v>
      </c>
      <c r="I933">
        <v>144632</v>
      </c>
      <c r="J933">
        <v>199650</v>
      </c>
      <c r="K933">
        <v>230906</v>
      </c>
      <c r="L933">
        <v>27574.799999999999</v>
      </c>
      <c r="M933">
        <v>15509.2</v>
      </c>
      <c r="N933">
        <v>4617.8900000000003</v>
      </c>
      <c r="O933">
        <v>0</v>
      </c>
      <c r="P933">
        <v>1794.49</v>
      </c>
      <c r="Q933">
        <v>441.13</v>
      </c>
      <c r="R933">
        <v>1027.74</v>
      </c>
    </row>
    <row r="934" spans="1:18" x14ac:dyDescent="0.2">
      <c r="A934">
        <v>928</v>
      </c>
      <c r="B934" t="s">
        <v>201</v>
      </c>
      <c r="C934">
        <v>2016</v>
      </c>
      <c r="D934">
        <v>0</v>
      </c>
      <c r="E934">
        <v>922.71699999999998</v>
      </c>
      <c r="F934">
        <v>109326</v>
      </c>
      <c r="G934" s="24">
        <v>1358140</v>
      </c>
      <c r="H934">
        <v>143700</v>
      </c>
      <c r="I934">
        <v>191820</v>
      </c>
      <c r="J934">
        <v>176191</v>
      </c>
      <c r="K934">
        <v>223441</v>
      </c>
      <c r="L934">
        <v>39803.800000000003</v>
      </c>
      <c r="M934">
        <v>10962.1</v>
      </c>
      <c r="N934">
        <v>7878.12</v>
      </c>
      <c r="O934">
        <v>0</v>
      </c>
      <c r="P934">
        <v>1690.51</v>
      </c>
      <c r="Q934">
        <v>448.43299999999999</v>
      </c>
      <c r="R934">
        <v>2797.28</v>
      </c>
    </row>
    <row r="935" spans="1:18" x14ac:dyDescent="0.2">
      <c r="A935">
        <v>929</v>
      </c>
      <c r="B935" t="s">
        <v>201</v>
      </c>
      <c r="C935">
        <v>2016</v>
      </c>
      <c r="D935">
        <v>0</v>
      </c>
      <c r="E935">
        <v>735.58900000000006</v>
      </c>
      <c r="F935">
        <v>84789.8</v>
      </c>
      <c r="G935" s="24">
        <v>1405830</v>
      </c>
      <c r="H935">
        <v>168927</v>
      </c>
      <c r="I935">
        <v>167996</v>
      </c>
      <c r="J935">
        <v>165406</v>
      </c>
      <c r="K935">
        <v>222178</v>
      </c>
      <c r="L935">
        <v>29044.6</v>
      </c>
      <c r="M935">
        <v>16330.5</v>
      </c>
      <c r="N935">
        <v>6649.7</v>
      </c>
      <c r="O935">
        <v>1603.27</v>
      </c>
      <c r="P935">
        <v>2686.73</v>
      </c>
      <c r="Q935">
        <v>659.07</v>
      </c>
      <c r="R935">
        <v>1011.31</v>
      </c>
    </row>
    <row r="936" spans="1:18" x14ac:dyDescent="0.2">
      <c r="A936">
        <v>930</v>
      </c>
      <c r="B936" t="s">
        <v>201</v>
      </c>
      <c r="C936">
        <v>2016</v>
      </c>
      <c r="D936">
        <v>0</v>
      </c>
      <c r="E936">
        <v>0</v>
      </c>
      <c r="F936">
        <v>96728.9</v>
      </c>
      <c r="G936" s="24">
        <v>1401070</v>
      </c>
      <c r="H936">
        <v>164309</v>
      </c>
      <c r="I936">
        <v>163360</v>
      </c>
      <c r="J936">
        <v>171882</v>
      </c>
      <c r="K936">
        <v>205809</v>
      </c>
      <c r="L936">
        <v>30249.9</v>
      </c>
      <c r="M936">
        <v>24110.3</v>
      </c>
      <c r="N936">
        <v>4742.33</v>
      </c>
      <c r="O936">
        <v>2267.9</v>
      </c>
      <c r="P936">
        <v>3289.02</v>
      </c>
      <c r="Q936">
        <v>0</v>
      </c>
      <c r="R936">
        <v>0</v>
      </c>
    </row>
    <row r="937" spans="1:18" x14ac:dyDescent="0.2">
      <c r="A937">
        <v>931</v>
      </c>
      <c r="B937" t="s">
        <v>201</v>
      </c>
      <c r="C937">
        <v>2016</v>
      </c>
      <c r="D937">
        <v>0</v>
      </c>
      <c r="E937">
        <v>1004.44</v>
      </c>
      <c r="F937">
        <v>85625.1</v>
      </c>
      <c r="G937" s="24">
        <v>1376070</v>
      </c>
      <c r="H937">
        <v>174384</v>
      </c>
      <c r="I937">
        <v>191855</v>
      </c>
      <c r="J937">
        <v>174780</v>
      </c>
      <c r="K937">
        <v>210466</v>
      </c>
      <c r="L937">
        <v>36032.1</v>
      </c>
      <c r="M937">
        <v>16270.2</v>
      </c>
      <c r="N937">
        <v>7422.12</v>
      </c>
      <c r="O937">
        <v>0</v>
      </c>
      <c r="P937">
        <v>2830.95</v>
      </c>
      <c r="Q937">
        <v>991.08199999999999</v>
      </c>
      <c r="R937">
        <v>358.43299999999999</v>
      </c>
    </row>
    <row r="938" spans="1:18" x14ac:dyDescent="0.2">
      <c r="A938">
        <v>932</v>
      </c>
      <c r="B938" t="s">
        <v>201</v>
      </c>
      <c r="C938">
        <v>2016</v>
      </c>
      <c r="D938">
        <v>0</v>
      </c>
      <c r="E938">
        <v>0</v>
      </c>
      <c r="F938">
        <v>91463.7</v>
      </c>
      <c r="G938" s="24">
        <v>1379570</v>
      </c>
      <c r="H938">
        <v>137365</v>
      </c>
      <c r="I938">
        <v>179364</v>
      </c>
      <c r="J938">
        <v>203529</v>
      </c>
      <c r="K938">
        <v>217956</v>
      </c>
      <c r="L938">
        <v>43334.8</v>
      </c>
      <c r="M938">
        <v>13526.1</v>
      </c>
      <c r="N938">
        <v>8999.57</v>
      </c>
      <c r="O938">
        <v>1344.26</v>
      </c>
      <c r="P938">
        <v>0</v>
      </c>
      <c r="Q938">
        <v>542.63</v>
      </c>
      <c r="R938">
        <v>207.80799999999999</v>
      </c>
    </row>
    <row r="939" spans="1:18" x14ac:dyDescent="0.2">
      <c r="A939">
        <v>933</v>
      </c>
      <c r="B939" t="s">
        <v>201</v>
      </c>
      <c r="C939">
        <v>2016</v>
      </c>
      <c r="D939">
        <v>0</v>
      </c>
      <c r="E939">
        <v>0</v>
      </c>
      <c r="F939">
        <v>105686</v>
      </c>
      <c r="G939" s="24">
        <v>1388820</v>
      </c>
      <c r="H939">
        <v>154504</v>
      </c>
      <c r="I939">
        <v>208141</v>
      </c>
      <c r="J939">
        <v>157229</v>
      </c>
      <c r="K939">
        <v>210392</v>
      </c>
      <c r="L939">
        <v>35295.1</v>
      </c>
      <c r="M939">
        <v>13069.1</v>
      </c>
      <c r="N939">
        <v>3923.59</v>
      </c>
      <c r="O939">
        <v>281.911</v>
      </c>
      <c r="P939">
        <v>0</v>
      </c>
      <c r="Q939">
        <v>584.24</v>
      </c>
      <c r="R939">
        <v>1047.21</v>
      </c>
    </row>
    <row r="940" spans="1:18" x14ac:dyDescent="0.2">
      <c r="A940">
        <v>934</v>
      </c>
      <c r="B940" t="s">
        <v>201</v>
      </c>
      <c r="C940">
        <v>2016</v>
      </c>
      <c r="D940">
        <v>0</v>
      </c>
      <c r="E940">
        <v>1616.39</v>
      </c>
      <c r="F940">
        <v>87966.6</v>
      </c>
      <c r="G940" s="24">
        <v>1414330</v>
      </c>
      <c r="H940">
        <v>144393</v>
      </c>
      <c r="I940">
        <v>175082</v>
      </c>
      <c r="J940">
        <v>190871</v>
      </c>
      <c r="K940">
        <v>209897</v>
      </c>
      <c r="L940">
        <v>33411</v>
      </c>
      <c r="M940">
        <v>6507</v>
      </c>
      <c r="N940">
        <v>6573.43</v>
      </c>
      <c r="O940">
        <v>0</v>
      </c>
      <c r="P940">
        <v>1461.02</v>
      </c>
      <c r="Q940">
        <v>629.30600000000004</v>
      </c>
      <c r="R940">
        <v>739.05700000000002</v>
      </c>
    </row>
    <row r="941" spans="1:18" x14ac:dyDescent="0.2">
      <c r="A941">
        <v>935</v>
      </c>
      <c r="B941" t="s">
        <v>201</v>
      </c>
      <c r="C941">
        <v>2016</v>
      </c>
      <c r="D941">
        <v>0</v>
      </c>
      <c r="E941">
        <v>173.21899999999999</v>
      </c>
      <c r="F941">
        <v>97622.7</v>
      </c>
      <c r="G941" s="24">
        <v>1393830</v>
      </c>
      <c r="H941">
        <v>167697</v>
      </c>
      <c r="I941">
        <v>164881</v>
      </c>
      <c r="J941">
        <v>172931</v>
      </c>
      <c r="K941">
        <v>213507</v>
      </c>
      <c r="L941">
        <v>34729.5</v>
      </c>
      <c r="M941">
        <v>18144</v>
      </c>
      <c r="N941">
        <v>8094.57</v>
      </c>
      <c r="O941">
        <v>0</v>
      </c>
      <c r="P941">
        <v>0</v>
      </c>
      <c r="Q941">
        <v>998.30200000000002</v>
      </c>
      <c r="R941">
        <v>390.71800000000002</v>
      </c>
    </row>
    <row r="942" spans="1:18" x14ac:dyDescent="0.2">
      <c r="A942">
        <v>936</v>
      </c>
      <c r="B942" t="s">
        <v>201</v>
      </c>
      <c r="C942">
        <v>2016</v>
      </c>
      <c r="D942">
        <v>0</v>
      </c>
      <c r="E942">
        <v>469.096</v>
      </c>
      <c r="F942">
        <v>81995.8</v>
      </c>
      <c r="G942" s="24">
        <v>1379450</v>
      </c>
      <c r="H942">
        <v>185400</v>
      </c>
      <c r="I942">
        <v>188516</v>
      </c>
      <c r="J942">
        <v>160293</v>
      </c>
      <c r="K942">
        <v>229928</v>
      </c>
      <c r="L942">
        <v>39644.199999999997</v>
      </c>
      <c r="M942">
        <v>11651.8</v>
      </c>
      <c r="N942">
        <v>6007.04</v>
      </c>
      <c r="O942">
        <v>701.07299999999998</v>
      </c>
      <c r="P942">
        <v>2835.26</v>
      </c>
      <c r="Q942">
        <v>719.83900000000006</v>
      </c>
      <c r="R942">
        <v>0</v>
      </c>
    </row>
    <row r="943" spans="1:18" x14ac:dyDescent="0.2">
      <c r="A943">
        <v>937</v>
      </c>
      <c r="B943" t="s">
        <v>201</v>
      </c>
      <c r="C943">
        <v>2016</v>
      </c>
      <c r="D943">
        <v>0</v>
      </c>
      <c r="E943">
        <v>0</v>
      </c>
      <c r="F943">
        <v>81625.600000000006</v>
      </c>
      <c r="G943" s="24">
        <v>1398160</v>
      </c>
      <c r="H943">
        <v>162430</v>
      </c>
      <c r="I943">
        <v>185263</v>
      </c>
      <c r="J943">
        <v>183038</v>
      </c>
      <c r="K943">
        <v>185219</v>
      </c>
      <c r="L943">
        <v>44921.3</v>
      </c>
      <c r="M943">
        <v>19176.7</v>
      </c>
      <c r="N943">
        <v>8857.76</v>
      </c>
      <c r="O943">
        <v>0</v>
      </c>
      <c r="P943">
        <v>925.54200000000003</v>
      </c>
      <c r="Q943">
        <v>1551.31</v>
      </c>
      <c r="R943">
        <v>1931.36</v>
      </c>
    </row>
    <row r="944" spans="1:18" x14ac:dyDescent="0.2">
      <c r="A944">
        <v>938</v>
      </c>
      <c r="B944" t="s">
        <v>201</v>
      </c>
      <c r="C944">
        <v>2016</v>
      </c>
      <c r="D944">
        <v>0</v>
      </c>
      <c r="E944">
        <v>0</v>
      </c>
      <c r="F944">
        <v>80795.3</v>
      </c>
      <c r="G944" s="24">
        <v>1386850</v>
      </c>
      <c r="H944">
        <v>168912</v>
      </c>
      <c r="I944">
        <v>182010</v>
      </c>
      <c r="J944">
        <v>195969</v>
      </c>
      <c r="K944">
        <v>189446</v>
      </c>
      <c r="L944">
        <v>48688.4</v>
      </c>
      <c r="M944">
        <v>11627.4</v>
      </c>
      <c r="N944">
        <v>11108.9</v>
      </c>
      <c r="O944">
        <v>1936.1</v>
      </c>
      <c r="P944">
        <v>0</v>
      </c>
      <c r="Q944">
        <v>797.63300000000004</v>
      </c>
      <c r="R944">
        <v>0</v>
      </c>
    </row>
    <row r="945" spans="1:18" x14ac:dyDescent="0.2">
      <c r="A945">
        <v>939</v>
      </c>
      <c r="B945" t="s">
        <v>201</v>
      </c>
      <c r="C945">
        <v>2016</v>
      </c>
      <c r="D945">
        <v>0</v>
      </c>
      <c r="E945">
        <v>0</v>
      </c>
      <c r="F945">
        <v>78829.2</v>
      </c>
      <c r="G945" s="24">
        <v>1386170</v>
      </c>
      <c r="H945">
        <v>167544</v>
      </c>
      <c r="I945">
        <v>176824</v>
      </c>
      <c r="J945">
        <v>196913</v>
      </c>
      <c r="K945">
        <v>207725</v>
      </c>
      <c r="L945">
        <v>28879.5</v>
      </c>
      <c r="M945">
        <v>11712.2</v>
      </c>
      <c r="N945">
        <v>7481.54</v>
      </c>
      <c r="O945">
        <v>408.22300000000001</v>
      </c>
      <c r="P945">
        <v>0</v>
      </c>
      <c r="Q945">
        <v>267.90499999999997</v>
      </c>
      <c r="R945">
        <v>3587.18</v>
      </c>
    </row>
    <row r="946" spans="1:18" x14ac:dyDescent="0.2">
      <c r="A946">
        <v>940</v>
      </c>
      <c r="B946" t="s">
        <v>201</v>
      </c>
      <c r="C946">
        <v>2016</v>
      </c>
      <c r="D946">
        <v>0</v>
      </c>
      <c r="E946">
        <v>0</v>
      </c>
      <c r="F946">
        <v>103353</v>
      </c>
      <c r="G946" s="24">
        <v>1356080</v>
      </c>
      <c r="H946">
        <v>173652</v>
      </c>
      <c r="I946">
        <v>194190</v>
      </c>
      <c r="J946">
        <v>171113</v>
      </c>
      <c r="K946">
        <v>218385</v>
      </c>
      <c r="L946">
        <v>33524</v>
      </c>
      <c r="M946">
        <v>8423.7900000000009</v>
      </c>
      <c r="N946">
        <v>14869.3</v>
      </c>
      <c r="O946">
        <v>0</v>
      </c>
      <c r="P946">
        <v>0</v>
      </c>
      <c r="Q946">
        <v>784.31299999999999</v>
      </c>
      <c r="R946">
        <v>263.94400000000002</v>
      </c>
    </row>
    <row r="947" spans="1:18" x14ac:dyDescent="0.2">
      <c r="A947">
        <v>941</v>
      </c>
      <c r="B947" t="s">
        <v>201</v>
      </c>
      <c r="C947">
        <v>2016</v>
      </c>
      <c r="D947">
        <v>0</v>
      </c>
      <c r="E947">
        <v>0</v>
      </c>
      <c r="F947">
        <v>106838</v>
      </c>
      <c r="G947" s="24">
        <v>1351180</v>
      </c>
      <c r="H947">
        <v>172288</v>
      </c>
      <c r="I947">
        <v>175112</v>
      </c>
      <c r="J947">
        <v>174732</v>
      </c>
      <c r="K947">
        <v>230048</v>
      </c>
      <c r="L947">
        <v>44347.7</v>
      </c>
      <c r="M947">
        <v>11605.2</v>
      </c>
      <c r="N947">
        <v>10775.5</v>
      </c>
      <c r="O947">
        <v>0</v>
      </c>
      <c r="P947">
        <v>0</v>
      </c>
      <c r="Q947">
        <v>990.37599999999998</v>
      </c>
      <c r="R947">
        <v>999.02</v>
      </c>
    </row>
    <row r="948" spans="1:18" x14ac:dyDescent="0.2">
      <c r="A948">
        <v>942</v>
      </c>
      <c r="B948" t="s">
        <v>201</v>
      </c>
      <c r="C948">
        <v>2016</v>
      </c>
      <c r="D948">
        <v>0</v>
      </c>
      <c r="E948">
        <v>1604.3</v>
      </c>
      <c r="F948">
        <v>88837</v>
      </c>
      <c r="G948" s="24">
        <v>1410250</v>
      </c>
      <c r="H948">
        <v>142375</v>
      </c>
      <c r="I948">
        <v>183551</v>
      </c>
      <c r="J948">
        <v>146404</v>
      </c>
      <c r="K948">
        <v>237076</v>
      </c>
      <c r="L948">
        <v>37123.699999999997</v>
      </c>
      <c r="M948">
        <v>11234.7</v>
      </c>
      <c r="N948">
        <v>8806.4</v>
      </c>
      <c r="O948">
        <v>0</v>
      </c>
      <c r="P948">
        <v>2145.81</v>
      </c>
      <c r="Q948">
        <v>1509.51</v>
      </c>
      <c r="R948">
        <v>4155.1899999999996</v>
      </c>
    </row>
    <row r="949" spans="1:18" x14ac:dyDescent="0.2">
      <c r="A949">
        <v>943</v>
      </c>
      <c r="B949" t="s">
        <v>201</v>
      </c>
      <c r="C949">
        <v>2016</v>
      </c>
      <c r="D949">
        <v>0</v>
      </c>
      <c r="E949">
        <v>0</v>
      </c>
      <c r="F949">
        <v>90239.3</v>
      </c>
      <c r="G949" s="24">
        <v>1361820</v>
      </c>
      <c r="H949">
        <v>210809</v>
      </c>
      <c r="I949">
        <v>145760</v>
      </c>
      <c r="J949">
        <v>181310</v>
      </c>
      <c r="K949">
        <v>220661</v>
      </c>
      <c r="L949">
        <v>34047.699999999997</v>
      </c>
      <c r="M949">
        <v>16508.900000000001</v>
      </c>
      <c r="N949">
        <v>10677.5</v>
      </c>
      <c r="O949">
        <v>0</v>
      </c>
      <c r="P949">
        <v>0</v>
      </c>
      <c r="Q949">
        <v>466.92500000000001</v>
      </c>
      <c r="R949">
        <v>1774.44</v>
      </c>
    </row>
    <row r="950" spans="1:18" x14ac:dyDescent="0.2">
      <c r="A950">
        <v>944</v>
      </c>
      <c r="B950" t="s">
        <v>201</v>
      </c>
      <c r="C950">
        <v>2016</v>
      </c>
      <c r="D950">
        <v>0</v>
      </c>
      <c r="E950">
        <v>0</v>
      </c>
      <c r="F950">
        <v>101001</v>
      </c>
      <c r="G950" s="24">
        <v>1367400</v>
      </c>
      <c r="H950">
        <v>152479</v>
      </c>
      <c r="I950">
        <v>172023</v>
      </c>
      <c r="J950">
        <v>177132</v>
      </c>
      <c r="K950">
        <v>249420</v>
      </c>
      <c r="L950">
        <v>28652.9</v>
      </c>
      <c r="M950">
        <v>13345.8</v>
      </c>
      <c r="N950">
        <v>2896.1</v>
      </c>
      <c r="O950">
        <v>0</v>
      </c>
      <c r="P950">
        <v>703.04499999999996</v>
      </c>
      <c r="Q950">
        <v>1164.4000000000001</v>
      </c>
      <c r="R950">
        <v>1842.07</v>
      </c>
    </row>
    <row r="951" spans="1:18" x14ac:dyDescent="0.2">
      <c r="A951">
        <v>945</v>
      </c>
      <c r="B951" t="s">
        <v>201</v>
      </c>
      <c r="C951">
        <v>2016</v>
      </c>
      <c r="D951">
        <v>0</v>
      </c>
      <c r="E951">
        <v>0</v>
      </c>
      <c r="F951">
        <v>100151</v>
      </c>
      <c r="G951" s="24">
        <v>1371100</v>
      </c>
      <c r="H951">
        <v>169245</v>
      </c>
      <c r="I951">
        <v>161810</v>
      </c>
      <c r="J951">
        <v>168406</v>
      </c>
      <c r="K951">
        <v>225326</v>
      </c>
      <c r="L951">
        <v>41186.5</v>
      </c>
      <c r="M951">
        <v>17538.7</v>
      </c>
      <c r="N951">
        <v>8631.59</v>
      </c>
      <c r="O951">
        <v>216.57</v>
      </c>
      <c r="P951">
        <v>3110.89</v>
      </c>
      <c r="Q951">
        <v>293.30900000000003</v>
      </c>
      <c r="R951">
        <v>866.28099999999995</v>
      </c>
    </row>
    <row r="952" spans="1:18" x14ac:dyDescent="0.2">
      <c r="A952">
        <v>946</v>
      </c>
      <c r="B952" t="s">
        <v>201</v>
      </c>
      <c r="C952">
        <v>2016</v>
      </c>
      <c r="D952">
        <v>0</v>
      </c>
      <c r="E952">
        <v>0</v>
      </c>
      <c r="F952">
        <v>85545.7</v>
      </c>
      <c r="G952" s="24">
        <v>1362640</v>
      </c>
      <c r="H952">
        <v>192479</v>
      </c>
      <c r="I952">
        <v>174277</v>
      </c>
      <c r="J952">
        <v>182482</v>
      </c>
      <c r="K952">
        <v>211537</v>
      </c>
      <c r="L952">
        <v>37652.6</v>
      </c>
      <c r="M952">
        <v>17866.5</v>
      </c>
      <c r="N952">
        <v>9259.44</v>
      </c>
      <c r="O952">
        <v>877.68799999999999</v>
      </c>
      <c r="P952">
        <v>889.23199999999997</v>
      </c>
      <c r="Q952">
        <v>129.04300000000001</v>
      </c>
      <c r="R952">
        <v>840.51199999999994</v>
      </c>
    </row>
    <row r="953" spans="1:18" x14ac:dyDescent="0.2">
      <c r="A953">
        <v>947</v>
      </c>
      <c r="B953" t="s">
        <v>201</v>
      </c>
      <c r="C953">
        <v>2016</v>
      </c>
      <c r="D953">
        <v>0</v>
      </c>
      <c r="E953">
        <v>0</v>
      </c>
      <c r="F953">
        <v>86562.6</v>
      </c>
      <c r="G953" s="24">
        <v>1392980</v>
      </c>
      <c r="H953">
        <v>146981</v>
      </c>
      <c r="I953">
        <v>196571</v>
      </c>
      <c r="J953">
        <v>185424</v>
      </c>
      <c r="K953">
        <v>209726</v>
      </c>
      <c r="L953">
        <v>40086.6</v>
      </c>
      <c r="M953">
        <v>14506</v>
      </c>
      <c r="N953">
        <v>4526.09</v>
      </c>
      <c r="O953">
        <v>0</v>
      </c>
      <c r="P953">
        <v>811.524</v>
      </c>
      <c r="Q953">
        <v>2583.6999999999998</v>
      </c>
      <c r="R953">
        <v>606.30799999999999</v>
      </c>
    </row>
    <row r="954" spans="1:18" x14ac:dyDescent="0.2">
      <c r="A954">
        <v>948</v>
      </c>
      <c r="B954" t="s">
        <v>201</v>
      </c>
      <c r="C954">
        <v>2016</v>
      </c>
      <c r="D954">
        <v>0</v>
      </c>
      <c r="E954">
        <v>0</v>
      </c>
      <c r="F954">
        <v>94877.3</v>
      </c>
      <c r="G954" s="24">
        <v>1428410</v>
      </c>
      <c r="H954">
        <v>142571</v>
      </c>
      <c r="I954">
        <v>175247</v>
      </c>
      <c r="J954">
        <v>169256</v>
      </c>
      <c r="K954">
        <v>216141</v>
      </c>
      <c r="L954">
        <v>24494.2</v>
      </c>
      <c r="M954">
        <v>8728.11</v>
      </c>
      <c r="N954">
        <v>5657.03</v>
      </c>
      <c r="O954">
        <v>0</v>
      </c>
      <c r="P954">
        <v>1108.53</v>
      </c>
      <c r="Q954">
        <v>832.53499999999997</v>
      </c>
      <c r="R954">
        <v>1300.5899999999999</v>
      </c>
    </row>
    <row r="955" spans="1:18" x14ac:dyDescent="0.2">
      <c r="A955">
        <v>949</v>
      </c>
      <c r="B955" t="s">
        <v>201</v>
      </c>
      <c r="C955">
        <v>2016</v>
      </c>
      <c r="D955">
        <v>0</v>
      </c>
      <c r="E955">
        <v>0</v>
      </c>
      <c r="F955">
        <v>83086.100000000006</v>
      </c>
      <c r="G955" s="24">
        <v>1378440</v>
      </c>
      <c r="H955">
        <v>190544</v>
      </c>
      <c r="I955">
        <v>181633</v>
      </c>
      <c r="J955">
        <v>162440</v>
      </c>
      <c r="K955">
        <v>222292</v>
      </c>
      <c r="L955">
        <v>24038.3</v>
      </c>
      <c r="M955">
        <v>14058.1</v>
      </c>
      <c r="N955">
        <v>12895.9</v>
      </c>
      <c r="O955">
        <v>0</v>
      </c>
      <c r="P955">
        <v>2236.6999999999998</v>
      </c>
      <c r="Q955">
        <v>886.87400000000002</v>
      </c>
      <c r="R955">
        <v>1779.07</v>
      </c>
    </row>
    <row r="956" spans="1:18" x14ac:dyDescent="0.2">
      <c r="A956">
        <v>950</v>
      </c>
      <c r="B956" t="s">
        <v>201</v>
      </c>
      <c r="C956">
        <v>2016</v>
      </c>
      <c r="D956">
        <v>0</v>
      </c>
      <c r="E956">
        <v>1064.18</v>
      </c>
      <c r="F956">
        <v>98943.9</v>
      </c>
      <c r="G956" s="24">
        <v>1383070</v>
      </c>
      <c r="H956">
        <v>152061</v>
      </c>
      <c r="I956">
        <v>162663</v>
      </c>
      <c r="J956">
        <v>184327</v>
      </c>
      <c r="K956">
        <v>227074</v>
      </c>
      <c r="L956">
        <v>38982.5</v>
      </c>
      <c r="M956">
        <v>10683.9</v>
      </c>
      <c r="N956">
        <v>10385.4</v>
      </c>
      <c r="O956">
        <v>0</v>
      </c>
      <c r="P956">
        <v>3184.37</v>
      </c>
      <c r="Q956">
        <v>92.229699999999994</v>
      </c>
      <c r="R956">
        <v>687.452</v>
      </c>
    </row>
    <row r="957" spans="1:18" x14ac:dyDescent="0.2">
      <c r="A957">
        <v>951</v>
      </c>
      <c r="B957" t="s">
        <v>201</v>
      </c>
      <c r="C957">
        <v>2016</v>
      </c>
      <c r="D957">
        <v>0</v>
      </c>
      <c r="E957">
        <v>366.291</v>
      </c>
      <c r="F957">
        <v>102904</v>
      </c>
      <c r="G957" s="24">
        <v>1408500</v>
      </c>
      <c r="H957">
        <v>148184</v>
      </c>
      <c r="I957">
        <v>152838</v>
      </c>
      <c r="J957">
        <v>193840</v>
      </c>
      <c r="K957">
        <v>201498</v>
      </c>
      <c r="L957">
        <v>43096.5</v>
      </c>
      <c r="M957">
        <v>9458.51</v>
      </c>
      <c r="N957">
        <v>9613.4699999999993</v>
      </c>
      <c r="O957">
        <v>0</v>
      </c>
      <c r="P957">
        <v>2037.22</v>
      </c>
      <c r="Q957">
        <v>228.916</v>
      </c>
      <c r="R957">
        <v>482.15100000000001</v>
      </c>
    </row>
    <row r="958" spans="1:18" x14ac:dyDescent="0.2">
      <c r="A958">
        <v>952</v>
      </c>
      <c r="B958" t="s">
        <v>201</v>
      </c>
      <c r="C958">
        <v>2016</v>
      </c>
      <c r="D958">
        <v>0</v>
      </c>
      <c r="E958">
        <v>211.42099999999999</v>
      </c>
      <c r="F958">
        <v>88577</v>
      </c>
      <c r="G958" s="24">
        <v>1402210</v>
      </c>
      <c r="H958">
        <v>143014</v>
      </c>
      <c r="I958">
        <v>152901</v>
      </c>
      <c r="J958">
        <v>177024</v>
      </c>
      <c r="K958">
        <v>246479</v>
      </c>
      <c r="L958">
        <v>33597.9</v>
      </c>
      <c r="M958">
        <v>17732.5</v>
      </c>
      <c r="N958">
        <v>3847.49</v>
      </c>
      <c r="O958">
        <v>0</v>
      </c>
      <c r="P958">
        <v>0</v>
      </c>
      <c r="Q958">
        <v>501.81299999999999</v>
      </c>
      <c r="R958">
        <v>2344.0700000000002</v>
      </c>
    </row>
    <row r="959" spans="1:18" x14ac:dyDescent="0.2">
      <c r="A959">
        <v>953</v>
      </c>
      <c r="B959" t="s">
        <v>201</v>
      </c>
      <c r="C959">
        <v>2016</v>
      </c>
      <c r="D959">
        <v>0</v>
      </c>
      <c r="E959">
        <v>0</v>
      </c>
      <c r="F959">
        <v>94692.6</v>
      </c>
      <c r="G959" s="24">
        <v>1425860</v>
      </c>
      <c r="H959">
        <v>129105</v>
      </c>
      <c r="I959">
        <v>163959</v>
      </c>
      <c r="J959">
        <v>182144</v>
      </c>
      <c r="K959">
        <v>215809</v>
      </c>
      <c r="L959">
        <v>35520.300000000003</v>
      </c>
      <c r="M959">
        <v>15605</v>
      </c>
      <c r="N959">
        <v>7968.08</v>
      </c>
      <c r="O959">
        <v>1041.1600000000001</v>
      </c>
      <c r="P959">
        <v>0</v>
      </c>
      <c r="Q959">
        <v>289.779</v>
      </c>
      <c r="R959">
        <v>708.47799999999995</v>
      </c>
    </row>
    <row r="960" spans="1:18" x14ac:dyDescent="0.2">
      <c r="A960">
        <v>954</v>
      </c>
      <c r="B960" t="s">
        <v>201</v>
      </c>
      <c r="C960">
        <v>2016</v>
      </c>
      <c r="D960">
        <v>0</v>
      </c>
      <c r="E960">
        <v>324.40199999999999</v>
      </c>
      <c r="F960">
        <v>107906</v>
      </c>
      <c r="G960" s="24">
        <v>1384220</v>
      </c>
      <c r="H960">
        <v>145919</v>
      </c>
      <c r="I960">
        <v>198523</v>
      </c>
      <c r="J960">
        <v>160489</v>
      </c>
      <c r="K960">
        <v>217367</v>
      </c>
      <c r="L960">
        <v>28500.1</v>
      </c>
      <c r="M960">
        <v>28314.9</v>
      </c>
      <c r="N960">
        <v>3805.92</v>
      </c>
      <c r="O960">
        <v>212.10300000000001</v>
      </c>
      <c r="P960">
        <v>887.21</v>
      </c>
      <c r="Q960">
        <v>444.95800000000003</v>
      </c>
      <c r="R960">
        <v>2734.53</v>
      </c>
    </row>
    <row r="961" spans="1:18" x14ac:dyDescent="0.2">
      <c r="A961">
        <v>955</v>
      </c>
      <c r="B961" t="s">
        <v>201</v>
      </c>
      <c r="C961">
        <v>2016</v>
      </c>
      <c r="D961">
        <v>0</v>
      </c>
      <c r="E961">
        <v>515.94600000000003</v>
      </c>
      <c r="F961">
        <v>101515</v>
      </c>
      <c r="G961" s="24">
        <v>1394450</v>
      </c>
      <c r="H961">
        <v>141250</v>
      </c>
      <c r="I961">
        <v>178160</v>
      </c>
      <c r="J961">
        <v>159072</v>
      </c>
      <c r="K961">
        <v>235033</v>
      </c>
      <c r="L961">
        <v>37355.1</v>
      </c>
      <c r="M961">
        <v>11923.6</v>
      </c>
      <c r="N961">
        <v>7833.75</v>
      </c>
      <c r="O961">
        <v>1636.12</v>
      </c>
      <c r="P961">
        <v>2592.6999999999998</v>
      </c>
      <c r="Q961">
        <v>354.64299999999997</v>
      </c>
      <c r="R961">
        <v>553.029</v>
      </c>
    </row>
    <row r="962" spans="1:18" x14ac:dyDescent="0.2">
      <c r="A962">
        <v>956</v>
      </c>
      <c r="B962" t="s">
        <v>201</v>
      </c>
      <c r="C962">
        <v>2016</v>
      </c>
      <c r="D962">
        <v>0</v>
      </c>
      <c r="E962">
        <v>0</v>
      </c>
      <c r="F962">
        <v>93742.3</v>
      </c>
      <c r="G962" s="24">
        <v>1400040</v>
      </c>
      <c r="H962">
        <v>165276</v>
      </c>
      <c r="I962">
        <v>184875</v>
      </c>
      <c r="J962">
        <v>155651</v>
      </c>
      <c r="K962">
        <v>222694</v>
      </c>
      <c r="L962">
        <v>36619.800000000003</v>
      </c>
      <c r="M962">
        <v>12922</v>
      </c>
      <c r="N962">
        <v>13154.9</v>
      </c>
      <c r="O962">
        <v>465.93799999999999</v>
      </c>
      <c r="P962">
        <v>1981.65</v>
      </c>
      <c r="Q962">
        <v>826.07100000000003</v>
      </c>
      <c r="R962">
        <v>0</v>
      </c>
    </row>
    <row r="963" spans="1:18" x14ac:dyDescent="0.2">
      <c r="A963">
        <v>957</v>
      </c>
      <c r="B963" t="s">
        <v>201</v>
      </c>
      <c r="C963">
        <v>2016</v>
      </c>
      <c r="D963">
        <v>0</v>
      </c>
      <c r="E963">
        <v>0</v>
      </c>
      <c r="F963">
        <v>87130</v>
      </c>
      <c r="G963" s="24">
        <v>1399970</v>
      </c>
      <c r="H963">
        <v>167577</v>
      </c>
      <c r="I963">
        <v>157325</v>
      </c>
      <c r="J963">
        <v>175619</v>
      </c>
      <c r="K963">
        <v>233198</v>
      </c>
      <c r="L963">
        <v>37923.699999999997</v>
      </c>
      <c r="M963">
        <v>20168.5</v>
      </c>
      <c r="N963">
        <v>3118.13</v>
      </c>
      <c r="O963">
        <v>0</v>
      </c>
      <c r="P963">
        <v>636.64700000000005</v>
      </c>
      <c r="Q963">
        <v>511.98099999999999</v>
      </c>
      <c r="R963">
        <v>1225.71</v>
      </c>
    </row>
    <row r="964" spans="1:18" x14ac:dyDescent="0.2">
      <c r="A964">
        <v>958</v>
      </c>
      <c r="B964" t="s">
        <v>201</v>
      </c>
      <c r="C964">
        <v>2016</v>
      </c>
      <c r="D964">
        <v>0</v>
      </c>
      <c r="E964">
        <v>605.85199999999998</v>
      </c>
      <c r="F964">
        <v>83540.3</v>
      </c>
      <c r="G964" s="24">
        <v>1395020</v>
      </c>
      <c r="H964">
        <v>169405</v>
      </c>
      <c r="I964">
        <v>163149</v>
      </c>
      <c r="J964">
        <v>191285</v>
      </c>
      <c r="K964">
        <v>213377</v>
      </c>
      <c r="L964">
        <v>32564.3</v>
      </c>
      <c r="M964">
        <v>10142.299999999999</v>
      </c>
      <c r="N964">
        <v>5581.13</v>
      </c>
      <c r="O964">
        <v>1525.82</v>
      </c>
      <c r="P964">
        <v>856.86900000000003</v>
      </c>
      <c r="Q964">
        <v>1327.18</v>
      </c>
      <c r="R964">
        <v>1206.97</v>
      </c>
    </row>
    <row r="965" spans="1:18" x14ac:dyDescent="0.2">
      <c r="A965">
        <v>959</v>
      </c>
      <c r="B965" t="s">
        <v>201</v>
      </c>
      <c r="C965">
        <v>2016</v>
      </c>
      <c r="D965">
        <v>0</v>
      </c>
      <c r="E965">
        <v>391.75</v>
      </c>
      <c r="F965">
        <v>96520.3</v>
      </c>
      <c r="G965" s="24">
        <v>1373840</v>
      </c>
      <c r="H965">
        <v>158315</v>
      </c>
      <c r="I965">
        <v>159002</v>
      </c>
      <c r="J965">
        <v>193675</v>
      </c>
      <c r="K965">
        <v>217226</v>
      </c>
      <c r="L965">
        <v>37052.1</v>
      </c>
      <c r="M965">
        <v>14808</v>
      </c>
      <c r="N965">
        <v>8708.16</v>
      </c>
      <c r="O965">
        <v>0</v>
      </c>
      <c r="P965">
        <v>0</v>
      </c>
      <c r="Q965">
        <v>564.05899999999997</v>
      </c>
      <c r="R965">
        <v>904.84799999999996</v>
      </c>
    </row>
    <row r="966" spans="1:18" x14ac:dyDescent="0.2">
      <c r="A966">
        <v>960</v>
      </c>
      <c r="B966" t="s">
        <v>201</v>
      </c>
      <c r="C966">
        <v>2016</v>
      </c>
      <c r="D966">
        <v>0</v>
      </c>
      <c r="E966">
        <v>0</v>
      </c>
      <c r="F966">
        <v>87188.6</v>
      </c>
      <c r="G966" s="24">
        <v>1390810</v>
      </c>
      <c r="H966">
        <v>159386</v>
      </c>
      <c r="I966">
        <v>157946</v>
      </c>
      <c r="J966">
        <v>192417</v>
      </c>
      <c r="K966">
        <v>240233</v>
      </c>
      <c r="L966">
        <v>28136.2</v>
      </c>
      <c r="M966">
        <v>6867.43</v>
      </c>
      <c r="N966">
        <v>9402.25</v>
      </c>
      <c r="O966">
        <v>0</v>
      </c>
      <c r="P966">
        <v>0</v>
      </c>
      <c r="Q966">
        <v>903.55200000000002</v>
      </c>
      <c r="R966">
        <v>2859.47</v>
      </c>
    </row>
    <row r="967" spans="1:18" x14ac:dyDescent="0.2">
      <c r="A967">
        <v>961</v>
      </c>
      <c r="B967" t="s">
        <v>201</v>
      </c>
      <c r="C967">
        <v>2016</v>
      </c>
      <c r="D967">
        <v>0</v>
      </c>
      <c r="E967">
        <v>792.44100000000003</v>
      </c>
      <c r="F967">
        <v>82156.899999999994</v>
      </c>
      <c r="G967" s="24">
        <v>1431050</v>
      </c>
      <c r="H967">
        <v>112647</v>
      </c>
      <c r="I967">
        <v>172908</v>
      </c>
      <c r="J967">
        <v>179413</v>
      </c>
      <c r="K967">
        <v>244475</v>
      </c>
      <c r="L967">
        <v>32334.1</v>
      </c>
      <c r="M967">
        <v>7394.31</v>
      </c>
      <c r="N967">
        <v>5316.1</v>
      </c>
      <c r="O967">
        <v>975.91399999999999</v>
      </c>
      <c r="P967">
        <v>0</v>
      </c>
      <c r="Q967">
        <v>107.14100000000001</v>
      </c>
      <c r="R967">
        <v>1653.44</v>
      </c>
    </row>
    <row r="968" spans="1:18" x14ac:dyDescent="0.2">
      <c r="A968">
        <v>962</v>
      </c>
      <c r="B968" t="s">
        <v>201</v>
      </c>
      <c r="C968">
        <v>2016</v>
      </c>
      <c r="D968">
        <v>0</v>
      </c>
      <c r="E968">
        <v>0</v>
      </c>
      <c r="F968">
        <v>95819.3</v>
      </c>
      <c r="G968" s="24">
        <v>1399600</v>
      </c>
      <c r="H968">
        <v>153700</v>
      </c>
      <c r="I968">
        <v>172343</v>
      </c>
      <c r="J968">
        <v>188872</v>
      </c>
      <c r="K968">
        <v>214407</v>
      </c>
      <c r="L968">
        <v>35318.199999999997</v>
      </c>
      <c r="M968">
        <v>7618.31</v>
      </c>
      <c r="N968">
        <v>6504.48</v>
      </c>
      <c r="O968">
        <v>1188.1500000000001</v>
      </c>
      <c r="P968">
        <v>0</v>
      </c>
      <c r="Q968">
        <v>1265.78</v>
      </c>
      <c r="R968">
        <v>594.077</v>
      </c>
    </row>
    <row r="969" spans="1:18" x14ac:dyDescent="0.2">
      <c r="A969">
        <v>963</v>
      </c>
      <c r="B969" t="s">
        <v>201</v>
      </c>
      <c r="C969">
        <v>2016</v>
      </c>
      <c r="D969">
        <v>0</v>
      </c>
      <c r="E969">
        <v>0</v>
      </c>
      <c r="F969">
        <v>96647.2</v>
      </c>
      <c r="G969" s="24">
        <v>1402710</v>
      </c>
      <c r="H969">
        <v>164582</v>
      </c>
      <c r="I969">
        <v>163070</v>
      </c>
      <c r="J969">
        <v>169579</v>
      </c>
      <c r="K969">
        <v>246707</v>
      </c>
      <c r="L969">
        <v>18816.900000000001</v>
      </c>
      <c r="M969">
        <v>4302.08</v>
      </c>
      <c r="N969">
        <v>6115.42</v>
      </c>
      <c r="O969">
        <v>1005.26</v>
      </c>
      <c r="P969">
        <v>1084.56</v>
      </c>
      <c r="Q969">
        <v>1231.32</v>
      </c>
      <c r="R969">
        <v>3236.49</v>
      </c>
    </row>
    <row r="970" spans="1:18" x14ac:dyDescent="0.2">
      <c r="A970">
        <v>964</v>
      </c>
      <c r="B970" t="s">
        <v>201</v>
      </c>
      <c r="C970">
        <v>2016</v>
      </c>
      <c r="D970">
        <v>0</v>
      </c>
      <c r="E970">
        <v>898.32500000000005</v>
      </c>
      <c r="F970">
        <v>84687.5</v>
      </c>
      <c r="G970" s="24">
        <v>1371290</v>
      </c>
      <c r="H970">
        <v>182636</v>
      </c>
      <c r="I970">
        <v>189786</v>
      </c>
      <c r="J970">
        <v>182120</v>
      </c>
      <c r="K970">
        <v>207252</v>
      </c>
      <c r="L970">
        <v>36498.9</v>
      </c>
      <c r="M970">
        <v>15776.1</v>
      </c>
      <c r="N970">
        <v>5890.24</v>
      </c>
      <c r="O970">
        <v>827.37699999999995</v>
      </c>
      <c r="P970">
        <v>0</v>
      </c>
      <c r="Q970">
        <v>0</v>
      </c>
      <c r="R970">
        <v>0</v>
      </c>
    </row>
    <row r="971" spans="1:18" x14ac:dyDescent="0.2">
      <c r="A971">
        <v>965</v>
      </c>
      <c r="B971" t="s">
        <v>201</v>
      </c>
      <c r="C971">
        <v>2016</v>
      </c>
      <c r="D971">
        <v>0</v>
      </c>
      <c r="E971">
        <v>0</v>
      </c>
      <c r="F971">
        <v>93319.1</v>
      </c>
      <c r="G971" s="24">
        <v>1343220</v>
      </c>
      <c r="H971">
        <v>153838</v>
      </c>
      <c r="I971">
        <v>201669</v>
      </c>
      <c r="J971">
        <v>177160</v>
      </c>
      <c r="K971">
        <v>220535</v>
      </c>
      <c r="L971">
        <v>38526.199999999997</v>
      </c>
      <c r="M971">
        <v>15425.7</v>
      </c>
      <c r="N971">
        <v>7894.2</v>
      </c>
      <c r="O971">
        <v>0</v>
      </c>
      <c r="P971">
        <v>729.17100000000005</v>
      </c>
      <c r="Q971">
        <v>1180.55</v>
      </c>
      <c r="R971">
        <v>1759.3</v>
      </c>
    </row>
    <row r="972" spans="1:18" x14ac:dyDescent="0.2">
      <c r="A972">
        <v>966</v>
      </c>
      <c r="B972" t="s">
        <v>201</v>
      </c>
      <c r="C972">
        <v>2016</v>
      </c>
      <c r="D972">
        <v>0</v>
      </c>
      <c r="E972">
        <v>443.495</v>
      </c>
      <c r="F972">
        <v>83366.899999999994</v>
      </c>
      <c r="G972" s="24">
        <v>1427370</v>
      </c>
      <c r="H972">
        <v>143081</v>
      </c>
      <c r="I972">
        <v>176890</v>
      </c>
      <c r="J972">
        <v>166066</v>
      </c>
      <c r="K972">
        <v>214233</v>
      </c>
      <c r="L972">
        <v>43216.6</v>
      </c>
      <c r="M972">
        <v>9203.0400000000009</v>
      </c>
      <c r="N972">
        <v>6305.6</v>
      </c>
      <c r="O972">
        <v>0</v>
      </c>
      <c r="P972">
        <v>1097.73</v>
      </c>
      <c r="Q972">
        <v>1018.64</v>
      </c>
      <c r="R972">
        <v>847.78</v>
      </c>
    </row>
    <row r="973" spans="1:18" x14ac:dyDescent="0.2">
      <c r="A973">
        <v>967</v>
      </c>
      <c r="B973" t="s">
        <v>201</v>
      </c>
      <c r="C973">
        <v>2016</v>
      </c>
      <c r="D973">
        <v>0</v>
      </c>
      <c r="E973">
        <v>0</v>
      </c>
      <c r="F973">
        <v>91704.5</v>
      </c>
      <c r="G973" s="24">
        <v>1370190</v>
      </c>
      <c r="H973">
        <v>169793</v>
      </c>
      <c r="I973">
        <v>164383</v>
      </c>
      <c r="J973">
        <v>181206</v>
      </c>
      <c r="K973">
        <v>226050</v>
      </c>
      <c r="L973">
        <v>32060.1</v>
      </c>
      <c r="M973">
        <v>18129.599999999999</v>
      </c>
      <c r="N973">
        <v>12632</v>
      </c>
      <c r="O973">
        <v>1297.69</v>
      </c>
      <c r="P973">
        <v>1162.43</v>
      </c>
      <c r="Q973">
        <v>723.03200000000004</v>
      </c>
      <c r="R973">
        <v>648.84400000000005</v>
      </c>
    </row>
    <row r="974" spans="1:18" x14ac:dyDescent="0.2">
      <c r="A974">
        <v>968</v>
      </c>
      <c r="B974" t="s">
        <v>201</v>
      </c>
      <c r="C974">
        <v>2016</v>
      </c>
      <c r="D974">
        <v>0</v>
      </c>
      <c r="E974">
        <v>605.69299999999998</v>
      </c>
      <c r="F974">
        <v>111477</v>
      </c>
      <c r="G974" s="24">
        <v>1380550</v>
      </c>
      <c r="H974">
        <v>133082</v>
      </c>
      <c r="I974">
        <v>191470</v>
      </c>
      <c r="J974">
        <v>151228</v>
      </c>
      <c r="K974">
        <v>243587</v>
      </c>
      <c r="L974">
        <v>34736</v>
      </c>
      <c r="M974">
        <v>11180.3</v>
      </c>
      <c r="N974">
        <v>10173</v>
      </c>
      <c r="O974">
        <v>0</v>
      </c>
      <c r="P974">
        <v>2927.59</v>
      </c>
      <c r="Q974">
        <v>876.93200000000002</v>
      </c>
      <c r="R974">
        <v>434.505</v>
      </c>
    </row>
    <row r="975" spans="1:18" x14ac:dyDescent="0.2">
      <c r="A975">
        <v>969</v>
      </c>
      <c r="B975" t="s">
        <v>201</v>
      </c>
      <c r="C975">
        <v>2016</v>
      </c>
      <c r="D975">
        <v>0</v>
      </c>
      <c r="E975">
        <v>941.83600000000001</v>
      </c>
      <c r="F975">
        <v>81191.399999999994</v>
      </c>
      <c r="G975" s="24">
        <v>1412660</v>
      </c>
      <c r="H975">
        <v>155806</v>
      </c>
      <c r="I975">
        <v>186040</v>
      </c>
      <c r="J975">
        <v>166445</v>
      </c>
      <c r="K975">
        <v>220124</v>
      </c>
      <c r="L975">
        <v>29317.200000000001</v>
      </c>
      <c r="M975">
        <v>11280.3</v>
      </c>
      <c r="N975">
        <v>9136.07</v>
      </c>
      <c r="O975">
        <v>1567.45</v>
      </c>
      <c r="P975">
        <v>1887.91</v>
      </c>
      <c r="Q975">
        <v>467.33499999999998</v>
      </c>
      <c r="R975">
        <v>834.78700000000003</v>
      </c>
    </row>
    <row r="976" spans="1:18" x14ac:dyDescent="0.2">
      <c r="A976">
        <v>970</v>
      </c>
      <c r="B976" t="s">
        <v>201</v>
      </c>
      <c r="C976">
        <v>2016</v>
      </c>
      <c r="D976">
        <v>0</v>
      </c>
      <c r="E976">
        <v>1155.94</v>
      </c>
      <c r="F976">
        <v>108783</v>
      </c>
      <c r="G976" s="24">
        <v>1388540</v>
      </c>
      <c r="H976">
        <v>142787</v>
      </c>
      <c r="I976">
        <v>162416</v>
      </c>
      <c r="J976">
        <v>178596</v>
      </c>
      <c r="K976">
        <v>226284</v>
      </c>
      <c r="L976">
        <v>42021.3</v>
      </c>
      <c r="M976">
        <v>10310.299999999999</v>
      </c>
      <c r="N976">
        <v>6493.2</v>
      </c>
      <c r="O976">
        <v>0</v>
      </c>
      <c r="P976">
        <v>1970.61</v>
      </c>
      <c r="Q976">
        <v>826.37900000000002</v>
      </c>
      <c r="R976">
        <v>833.673</v>
      </c>
    </row>
    <row r="977" spans="1:18" x14ac:dyDescent="0.2">
      <c r="A977">
        <v>971</v>
      </c>
      <c r="B977" t="s">
        <v>201</v>
      </c>
      <c r="C977">
        <v>2016</v>
      </c>
      <c r="D977">
        <v>0</v>
      </c>
      <c r="E977">
        <v>1858.55</v>
      </c>
      <c r="F977">
        <v>86522.6</v>
      </c>
      <c r="G977" s="24">
        <v>1393950</v>
      </c>
      <c r="H977">
        <v>174040</v>
      </c>
      <c r="I977">
        <v>171048</v>
      </c>
      <c r="J977">
        <v>163406</v>
      </c>
      <c r="K977">
        <v>213379</v>
      </c>
      <c r="L977">
        <v>41626.9</v>
      </c>
      <c r="M977">
        <v>10967</v>
      </c>
      <c r="N977">
        <v>3719.4</v>
      </c>
      <c r="O977">
        <v>1627.68</v>
      </c>
      <c r="P977">
        <v>2894.94</v>
      </c>
      <c r="Q977">
        <v>648.54600000000005</v>
      </c>
      <c r="R977">
        <v>978.81299999999999</v>
      </c>
    </row>
    <row r="978" spans="1:18" x14ac:dyDescent="0.2">
      <c r="A978">
        <v>972</v>
      </c>
      <c r="B978" t="s">
        <v>201</v>
      </c>
      <c r="C978">
        <v>2016</v>
      </c>
      <c r="D978">
        <v>0</v>
      </c>
      <c r="E978">
        <v>0</v>
      </c>
      <c r="F978">
        <v>94001.1</v>
      </c>
      <c r="G978" s="24">
        <v>1372010</v>
      </c>
      <c r="H978">
        <v>169033</v>
      </c>
      <c r="I978">
        <v>171161</v>
      </c>
      <c r="J978">
        <v>172229</v>
      </c>
      <c r="K978">
        <v>222228</v>
      </c>
      <c r="L978">
        <v>45741.599999999999</v>
      </c>
      <c r="M978">
        <v>15972.6</v>
      </c>
      <c r="N978">
        <v>8887.64</v>
      </c>
      <c r="O978">
        <v>0</v>
      </c>
      <c r="P978">
        <v>0</v>
      </c>
      <c r="Q978">
        <v>136.565</v>
      </c>
      <c r="R978">
        <v>1007.31</v>
      </c>
    </row>
    <row r="979" spans="1:18" x14ac:dyDescent="0.2">
      <c r="A979">
        <v>973</v>
      </c>
      <c r="B979" t="s">
        <v>201</v>
      </c>
      <c r="C979">
        <v>2016</v>
      </c>
      <c r="D979">
        <v>0</v>
      </c>
      <c r="E979">
        <v>1227.95</v>
      </c>
      <c r="F979">
        <v>73137.5</v>
      </c>
      <c r="G979" s="24">
        <v>1439500</v>
      </c>
      <c r="H979">
        <v>144311</v>
      </c>
      <c r="I979">
        <v>191826</v>
      </c>
      <c r="J979">
        <v>159257</v>
      </c>
      <c r="K979">
        <v>200161</v>
      </c>
      <c r="L979">
        <v>38752.300000000003</v>
      </c>
      <c r="M979">
        <v>12237.7</v>
      </c>
      <c r="N979">
        <v>7485.96</v>
      </c>
      <c r="O979">
        <v>868.11699999999996</v>
      </c>
      <c r="P979">
        <v>1976.77</v>
      </c>
      <c r="Q979">
        <v>1244.06</v>
      </c>
      <c r="R979">
        <v>577.779</v>
      </c>
    </row>
    <row r="980" spans="1:18" x14ac:dyDescent="0.2">
      <c r="A980">
        <v>974</v>
      </c>
      <c r="B980" t="s">
        <v>201</v>
      </c>
      <c r="C980">
        <v>2016</v>
      </c>
      <c r="D980">
        <v>0</v>
      </c>
      <c r="E980">
        <v>688.67700000000002</v>
      </c>
      <c r="F980">
        <v>91450.7</v>
      </c>
      <c r="G980" s="24">
        <v>1381780</v>
      </c>
      <c r="H980">
        <v>158559</v>
      </c>
      <c r="I980">
        <v>166111</v>
      </c>
      <c r="J980">
        <v>199219</v>
      </c>
      <c r="K980">
        <v>217778</v>
      </c>
      <c r="L980">
        <v>26031.5</v>
      </c>
      <c r="M980">
        <v>17352.8</v>
      </c>
      <c r="N980">
        <v>8204.17</v>
      </c>
      <c r="O980">
        <v>0</v>
      </c>
      <c r="P980">
        <v>2770.1</v>
      </c>
      <c r="Q980">
        <v>1131.8499999999999</v>
      </c>
      <c r="R980">
        <v>1315.57</v>
      </c>
    </row>
    <row r="981" spans="1:18" x14ac:dyDescent="0.2">
      <c r="A981">
        <v>975</v>
      </c>
      <c r="B981" t="s">
        <v>201</v>
      </c>
      <c r="C981">
        <v>2016</v>
      </c>
      <c r="D981">
        <v>0</v>
      </c>
      <c r="E981">
        <v>2630.57</v>
      </c>
      <c r="F981">
        <v>85195.1</v>
      </c>
      <c r="G981" s="24">
        <v>1372290</v>
      </c>
      <c r="H981">
        <v>164290</v>
      </c>
      <c r="I981">
        <v>176837</v>
      </c>
      <c r="J981">
        <v>181792</v>
      </c>
      <c r="K981">
        <v>233543</v>
      </c>
      <c r="L981">
        <v>24599.599999999999</v>
      </c>
      <c r="M981">
        <v>16788.5</v>
      </c>
      <c r="N981">
        <v>7886.48</v>
      </c>
      <c r="O981">
        <v>0</v>
      </c>
      <c r="P981">
        <v>0</v>
      </c>
      <c r="Q981">
        <v>1519.26</v>
      </c>
      <c r="R981">
        <v>1491.15</v>
      </c>
    </row>
    <row r="982" spans="1:18" x14ac:dyDescent="0.2">
      <c r="A982">
        <v>976</v>
      </c>
      <c r="B982" t="s">
        <v>201</v>
      </c>
      <c r="C982">
        <v>2016</v>
      </c>
      <c r="D982">
        <v>0</v>
      </c>
      <c r="E982">
        <v>567.28499999999997</v>
      </c>
      <c r="F982">
        <v>108860</v>
      </c>
      <c r="G982" s="24">
        <v>1412120</v>
      </c>
      <c r="H982">
        <v>140001</v>
      </c>
      <c r="I982">
        <v>140296</v>
      </c>
      <c r="J982">
        <v>181468</v>
      </c>
      <c r="K982">
        <v>218671</v>
      </c>
      <c r="L982">
        <v>58243.1</v>
      </c>
      <c r="M982">
        <v>14830.4</v>
      </c>
      <c r="N982">
        <v>2921.36</v>
      </c>
      <c r="O982">
        <v>0</v>
      </c>
      <c r="P982">
        <v>834.322</v>
      </c>
      <c r="Q982">
        <v>2822.42</v>
      </c>
      <c r="R982">
        <v>0</v>
      </c>
    </row>
    <row r="983" spans="1:18" x14ac:dyDescent="0.2">
      <c r="A983">
        <v>977</v>
      </c>
      <c r="B983" t="s">
        <v>201</v>
      </c>
      <c r="C983">
        <v>2016</v>
      </c>
      <c r="D983">
        <v>0</v>
      </c>
      <c r="E983">
        <v>665.89499999999998</v>
      </c>
      <c r="F983">
        <v>76419.899999999994</v>
      </c>
      <c r="G983" s="24">
        <v>1395190</v>
      </c>
      <c r="H983">
        <v>156681</v>
      </c>
      <c r="I983">
        <v>212554</v>
      </c>
      <c r="J983">
        <v>160944</v>
      </c>
      <c r="K983">
        <v>214963</v>
      </c>
      <c r="L983">
        <v>30852.7</v>
      </c>
      <c r="M983">
        <v>13421.1</v>
      </c>
      <c r="N983">
        <v>6024.63</v>
      </c>
      <c r="O983">
        <v>0</v>
      </c>
      <c r="P983">
        <v>905.83900000000006</v>
      </c>
      <c r="Q983">
        <v>294.51299999999998</v>
      </c>
      <c r="R983">
        <v>1640.96</v>
      </c>
    </row>
    <row r="984" spans="1:18" x14ac:dyDescent="0.2">
      <c r="A984">
        <v>978</v>
      </c>
      <c r="B984" t="s">
        <v>201</v>
      </c>
      <c r="C984">
        <v>2016</v>
      </c>
      <c r="D984">
        <v>0</v>
      </c>
      <c r="E984">
        <v>0</v>
      </c>
      <c r="F984">
        <v>115045</v>
      </c>
      <c r="G984" s="24">
        <v>1373430</v>
      </c>
      <c r="H984">
        <v>168609</v>
      </c>
      <c r="I984">
        <v>184977</v>
      </c>
      <c r="J984">
        <v>175340</v>
      </c>
      <c r="K984">
        <v>212606</v>
      </c>
      <c r="L984">
        <v>24604.1</v>
      </c>
      <c r="M984">
        <v>8896.61</v>
      </c>
      <c r="N984">
        <v>8999.18</v>
      </c>
      <c r="O984">
        <v>2436.0700000000002</v>
      </c>
      <c r="P984">
        <v>812.27800000000002</v>
      </c>
      <c r="Q984">
        <v>239.04300000000001</v>
      </c>
      <c r="R984">
        <v>0</v>
      </c>
    </row>
    <row r="985" spans="1:18" x14ac:dyDescent="0.2">
      <c r="A985">
        <v>979</v>
      </c>
      <c r="B985" t="s">
        <v>201</v>
      </c>
      <c r="C985">
        <v>2016</v>
      </c>
      <c r="D985">
        <v>0</v>
      </c>
      <c r="E985">
        <v>608.34100000000001</v>
      </c>
      <c r="F985">
        <v>91564.1</v>
      </c>
      <c r="G985" s="24">
        <v>1411460</v>
      </c>
      <c r="H985">
        <v>151952</v>
      </c>
      <c r="I985">
        <v>176514</v>
      </c>
      <c r="J985">
        <v>152955</v>
      </c>
      <c r="K985">
        <v>224695</v>
      </c>
      <c r="L985">
        <v>32954.5</v>
      </c>
      <c r="M985">
        <v>21544.2</v>
      </c>
      <c r="N985">
        <v>9699.5300000000007</v>
      </c>
      <c r="O985">
        <v>834.45600000000002</v>
      </c>
      <c r="P985">
        <v>0</v>
      </c>
      <c r="Q985">
        <v>607.37599999999998</v>
      </c>
      <c r="R985">
        <v>1251.68</v>
      </c>
    </row>
    <row r="986" spans="1:18" x14ac:dyDescent="0.2">
      <c r="A986">
        <v>980</v>
      </c>
      <c r="B986" t="s">
        <v>201</v>
      </c>
      <c r="C986">
        <v>2016</v>
      </c>
      <c r="D986">
        <v>0</v>
      </c>
      <c r="E986">
        <v>1335.29</v>
      </c>
      <c r="F986">
        <v>94158.6</v>
      </c>
      <c r="G986" s="24">
        <v>1366060</v>
      </c>
      <c r="H986">
        <v>166738</v>
      </c>
      <c r="I986">
        <v>197471</v>
      </c>
      <c r="J986">
        <v>174832</v>
      </c>
      <c r="K986">
        <v>224742</v>
      </c>
      <c r="L986">
        <v>33721.1</v>
      </c>
      <c r="M986">
        <v>6856.5</v>
      </c>
      <c r="N986">
        <v>11026.4</v>
      </c>
      <c r="O986">
        <v>0</v>
      </c>
      <c r="P986">
        <v>0</v>
      </c>
      <c r="Q986">
        <v>1257.0899999999999</v>
      </c>
      <c r="R986">
        <v>0</v>
      </c>
    </row>
    <row r="987" spans="1:18" x14ac:dyDescent="0.2">
      <c r="A987">
        <v>981</v>
      </c>
      <c r="B987" t="s">
        <v>201</v>
      </c>
      <c r="C987">
        <v>2016</v>
      </c>
      <c r="D987">
        <v>0</v>
      </c>
      <c r="E987">
        <v>478.613</v>
      </c>
      <c r="F987">
        <v>98937.8</v>
      </c>
      <c r="G987" s="24">
        <v>1350060</v>
      </c>
      <c r="H987">
        <v>168849</v>
      </c>
      <c r="I987">
        <v>167162</v>
      </c>
      <c r="J987">
        <v>199627</v>
      </c>
      <c r="K987">
        <v>222316</v>
      </c>
      <c r="L987">
        <v>38283.199999999997</v>
      </c>
      <c r="M987">
        <v>11800.2</v>
      </c>
      <c r="N987">
        <v>10949.4</v>
      </c>
      <c r="O987">
        <v>838.76099999999997</v>
      </c>
      <c r="P987">
        <v>0</v>
      </c>
      <c r="Q987">
        <v>681.14599999999996</v>
      </c>
      <c r="R987">
        <v>389.35</v>
      </c>
    </row>
    <row r="988" spans="1:18" x14ac:dyDescent="0.2">
      <c r="A988">
        <v>982</v>
      </c>
      <c r="B988" t="s">
        <v>201</v>
      </c>
      <c r="C988">
        <v>2016</v>
      </c>
      <c r="D988">
        <v>0</v>
      </c>
      <c r="E988">
        <v>523.94100000000003</v>
      </c>
      <c r="F988">
        <v>73893.5</v>
      </c>
      <c r="G988" s="24">
        <v>1375030</v>
      </c>
      <c r="H988">
        <v>171634</v>
      </c>
      <c r="I988">
        <v>182073</v>
      </c>
      <c r="J988">
        <v>191569</v>
      </c>
      <c r="K988">
        <v>223062</v>
      </c>
      <c r="L988">
        <v>35140.800000000003</v>
      </c>
      <c r="M988">
        <v>14051.6</v>
      </c>
      <c r="N988">
        <v>6412.94</v>
      </c>
      <c r="O988">
        <v>643.43200000000002</v>
      </c>
      <c r="P988">
        <v>0</v>
      </c>
      <c r="Q988">
        <v>643.67600000000004</v>
      </c>
      <c r="R988">
        <v>349.34500000000003</v>
      </c>
    </row>
    <row r="989" spans="1:18" x14ac:dyDescent="0.2">
      <c r="A989">
        <v>983</v>
      </c>
      <c r="B989" t="s">
        <v>201</v>
      </c>
      <c r="C989">
        <v>2016</v>
      </c>
      <c r="D989">
        <v>0</v>
      </c>
      <c r="E989">
        <v>0</v>
      </c>
      <c r="F989">
        <v>89900.1</v>
      </c>
      <c r="G989" s="24">
        <v>1383560</v>
      </c>
      <c r="H989">
        <v>168930</v>
      </c>
      <c r="I989">
        <v>182541</v>
      </c>
      <c r="J989">
        <v>179030</v>
      </c>
      <c r="K989">
        <v>221737</v>
      </c>
      <c r="L989">
        <v>23666.3</v>
      </c>
      <c r="M989">
        <v>9399.9</v>
      </c>
      <c r="N989">
        <v>10659.7</v>
      </c>
      <c r="O989">
        <v>0</v>
      </c>
      <c r="P989">
        <v>741.73599999999999</v>
      </c>
      <c r="Q989">
        <v>1204.31</v>
      </c>
      <c r="R989">
        <v>409.48399999999998</v>
      </c>
    </row>
    <row r="990" spans="1:18" x14ac:dyDescent="0.2">
      <c r="A990">
        <v>984</v>
      </c>
      <c r="B990" t="s">
        <v>201</v>
      </c>
      <c r="C990">
        <v>2016</v>
      </c>
      <c r="D990">
        <v>0</v>
      </c>
      <c r="E990">
        <v>0</v>
      </c>
      <c r="F990">
        <v>102577</v>
      </c>
      <c r="G990" s="24">
        <v>1398680</v>
      </c>
      <c r="H990">
        <v>145997</v>
      </c>
      <c r="I990">
        <v>175689</v>
      </c>
      <c r="J990">
        <v>169927</v>
      </c>
      <c r="K990">
        <v>209998</v>
      </c>
      <c r="L990">
        <v>45604.7</v>
      </c>
      <c r="M990">
        <v>15685.2</v>
      </c>
      <c r="N990">
        <v>4342.7700000000004</v>
      </c>
      <c r="O990">
        <v>0</v>
      </c>
      <c r="P990">
        <v>2054.86</v>
      </c>
      <c r="Q990">
        <v>1328.79</v>
      </c>
      <c r="R990">
        <v>0</v>
      </c>
    </row>
    <row r="991" spans="1:18" x14ac:dyDescent="0.2">
      <c r="A991">
        <v>985</v>
      </c>
      <c r="B991" t="s">
        <v>201</v>
      </c>
      <c r="C991">
        <v>2016</v>
      </c>
      <c r="D991">
        <v>0</v>
      </c>
      <c r="E991">
        <v>1095.27</v>
      </c>
      <c r="F991">
        <v>82128.800000000003</v>
      </c>
      <c r="G991" s="24">
        <v>1395250</v>
      </c>
      <c r="H991">
        <v>156347</v>
      </c>
      <c r="I991">
        <v>177762</v>
      </c>
      <c r="J991">
        <v>161920</v>
      </c>
      <c r="K991">
        <v>229160</v>
      </c>
      <c r="L991">
        <v>37881.4</v>
      </c>
      <c r="M991">
        <v>18845.099999999999</v>
      </c>
      <c r="N991">
        <v>10063.299999999999</v>
      </c>
      <c r="O991">
        <v>0</v>
      </c>
      <c r="P991">
        <v>3024.8</v>
      </c>
      <c r="Q991">
        <v>106.13200000000001</v>
      </c>
      <c r="R991">
        <v>0</v>
      </c>
    </row>
    <row r="992" spans="1:18" x14ac:dyDescent="0.2">
      <c r="A992">
        <v>986</v>
      </c>
      <c r="B992" t="s">
        <v>201</v>
      </c>
      <c r="C992">
        <v>2016</v>
      </c>
      <c r="D992">
        <v>0</v>
      </c>
      <c r="E992">
        <v>2303.11</v>
      </c>
      <c r="F992">
        <v>109231</v>
      </c>
      <c r="G992" s="24">
        <v>1348740</v>
      </c>
      <c r="H992">
        <v>148785</v>
      </c>
      <c r="I992">
        <v>183099</v>
      </c>
      <c r="J992">
        <v>197799</v>
      </c>
      <c r="K992">
        <v>224733</v>
      </c>
      <c r="L992">
        <v>29286.6</v>
      </c>
      <c r="M992">
        <v>14087</v>
      </c>
      <c r="N992">
        <v>10785.1</v>
      </c>
      <c r="O992">
        <v>1608.97</v>
      </c>
      <c r="P992">
        <v>1982.91</v>
      </c>
      <c r="Q992">
        <v>562.11500000000001</v>
      </c>
      <c r="R992">
        <v>922.55700000000002</v>
      </c>
    </row>
    <row r="993" spans="1:18" x14ac:dyDescent="0.2">
      <c r="A993">
        <v>987</v>
      </c>
      <c r="B993" t="s">
        <v>201</v>
      </c>
      <c r="C993">
        <v>2016</v>
      </c>
      <c r="D993">
        <v>0</v>
      </c>
      <c r="E993">
        <v>0</v>
      </c>
      <c r="F993">
        <v>92715.9</v>
      </c>
      <c r="G993" s="24">
        <v>1408890</v>
      </c>
      <c r="H993">
        <v>141691</v>
      </c>
      <c r="I993">
        <v>177144</v>
      </c>
      <c r="J993">
        <v>174173</v>
      </c>
      <c r="K993">
        <v>221746</v>
      </c>
      <c r="L993">
        <v>34382.1</v>
      </c>
      <c r="M993">
        <v>13554</v>
      </c>
      <c r="N993">
        <v>8051.66</v>
      </c>
      <c r="O993">
        <v>0</v>
      </c>
      <c r="P993">
        <v>1029.49</v>
      </c>
      <c r="Q993">
        <v>869.81</v>
      </c>
      <c r="R993">
        <v>1031.3800000000001</v>
      </c>
    </row>
    <row r="994" spans="1:18" x14ac:dyDescent="0.2">
      <c r="A994">
        <v>988</v>
      </c>
      <c r="B994" t="s">
        <v>201</v>
      </c>
      <c r="C994">
        <v>2016</v>
      </c>
      <c r="D994">
        <v>0</v>
      </c>
      <c r="E994">
        <v>1367.95</v>
      </c>
      <c r="F994">
        <v>99209</v>
      </c>
      <c r="G994" s="24">
        <v>1373070</v>
      </c>
      <c r="H994">
        <v>195019</v>
      </c>
      <c r="I994">
        <v>158559</v>
      </c>
      <c r="J994">
        <v>167014</v>
      </c>
      <c r="K994">
        <v>234232</v>
      </c>
      <c r="L994">
        <v>32703</v>
      </c>
      <c r="M994">
        <v>9284.8700000000008</v>
      </c>
      <c r="N994">
        <v>5802.51</v>
      </c>
      <c r="O994">
        <v>260.36900000000003</v>
      </c>
      <c r="P994">
        <v>1021.79</v>
      </c>
      <c r="Q994">
        <v>362.29700000000003</v>
      </c>
      <c r="R994">
        <v>813.87599999999998</v>
      </c>
    </row>
    <row r="995" spans="1:18" x14ac:dyDescent="0.2">
      <c r="A995">
        <v>989</v>
      </c>
      <c r="B995" t="s">
        <v>201</v>
      </c>
      <c r="C995">
        <v>2016</v>
      </c>
      <c r="D995">
        <v>0</v>
      </c>
      <c r="E995">
        <v>0</v>
      </c>
      <c r="F995">
        <v>90988.7</v>
      </c>
      <c r="G995" s="24">
        <v>1378990</v>
      </c>
      <c r="H995">
        <v>144029</v>
      </c>
      <c r="I995">
        <v>160734</v>
      </c>
      <c r="J995">
        <v>229186</v>
      </c>
      <c r="K995">
        <v>204011</v>
      </c>
      <c r="L995">
        <v>45955</v>
      </c>
      <c r="M995">
        <v>10317.200000000001</v>
      </c>
      <c r="N995">
        <v>5200.38</v>
      </c>
      <c r="O995">
        <v>0</v>
      </c>
      <c r="P995">
        <v>2940.1</v>
      </c>
      <c r="Q995">
        <v>617.13400000000001</v>
      </c>
      <c r="R995">
        <v>0</v>
      </c>
    </row>
    <row r="996" spans="1:18" x14ac:dyDescent="0.2">
      <c r="A996">
        <v>990</v>
      </c>
      <c r="B996" t="s">
        <v>201</v>
      </c>
      <c r="C996">
        <v>2016</v>
      </c>
      <c r="D996">
        <v>0</v>
      </c>
      <c r="E996">
        <v>0</v>
      </c>
      <c r="F996">
        <v>72204.5</v>
      </c>
      <c r="G996" s="24">
        <v>1418030</v>
      </c>
      <c r="H996">
        <v>158698</v>
      </c>
      <c r="I996">
        <v>185693</v>
      </c>
      <c r="J996">
        <v>174356</v>
      </c>
      <c r="K996">
        <v>200732</v>
      </c>
      <c r="L996">
        <v>42134.6</v>
      </c>
      <c r="M996">
        <v>18164.599999999999</v>
      </c>
      <c r="N996">
        <v>6691.57</v>
      </c>
      <c r="O996">
        <v>0</v>
      </c>
      <c r="P996">
        <v>0</v>
      </c>
      <c r="Q996">
        <v>325.93</v>
      </c>
      <c r="R996">
        <v>2560.65</v>
      </c>
    </row>
    <row r="997" spans="1:18" x14ac:dyDescent="0.2">
      <c r="A997">
        <v>991</v>
      </c>
      <c r="B997" t="s">
        <v>201</v>
      </c>
      <c r="C997">
        <v>2016</v>
      </c>
      <c r="D997">
        <v>0</v>
      </c>
      <c r="E997">
        <v>786.84799999999996</v>
      </c>
      <c r="F997">
        <v>100528</v>
      </c>
      <c r="G997" s="24">
        <v>1384790</v>
      </c>
      <c r="H997">
        <v>151626</v>
      </c>
      <c r="I997">
        <v>191575</v>
      </c>
      <c r="J997">
        <v>161556</v>
      </c>
      <c r="K997">
        <v>228343</v>
      </c>
      <c r="L997">
        <v>31846.9</v>
      </c>
      <c r="M997">
        <v>13646.3</v>
      </c>
      <c r="N997">
        <v>10606.9</v>
      </c>
      <c r="O997">
        <v>0</v>
      </c>
      <c r="P997">
        <v>0</v>
      </c>
      <c r="Q997">
        <v>1506.78</v>
      </c>
      <c r="R997">
        <v>789.78300000000002</v>
      </c>
    </row>
    <row r="998" spans="1:18" x14ac:dyDescent="0.2">
      <c r="A998">
        <v>992</v>
      </c>
      <c r="B998" t="s">
        <v>201</v>
      </c>
      <c r="C998">
        <v>2016</v>
      </c>
      <c r="D998">
        <v>0</v>
      </c>
      <c r="E998">
        <v>1182.7</v>
      </c>
      <c r="F998">
        <v>99997</v>
      </c>
      <c r="G998" s="24">
        <v>1395450</v>
      </c>
      <c r="H998">
        <v>149911</v>
      </c>
      <c r="I998">
        <v>161111</v>
      </c>
      <c r="J998">
        <v>183843</v>
      </c>
      <c r="K998">
        <v>225431</v>
      </c>
      <c r="L998">
        <v>26918.2</v>
      </c>
      <c r="M998">
        <v>12503.3</v>
      </c>
      <c r="N998">
        <v>5576.25</v>
      </c>
      <c r="O998">
        <v>0</v>
      </c>
      <c r="P998">
        <v>2147.21</v>
      </c>
      <c r="Q998">
        <v>2083.5500000000002</v>
      </c>
      <c r="R998">
        <v>70.693799999999996</v>
      </c>
    </row>
    <row r="999" spans="1:18" x14ac:dyDescent="0.2">
      <c r="A999">
        <v>993</v>
      </c>
      <c r="B999" t="s">
        <v>201</v>
      </c>
      <c r="C999">
        <v>2016</v>
      </c>
      <c r="D999">
        <v>0</v>
      </c>
      <c r="E999">
        <v>1008.09</v>
      </c>
      <c r="F999">
        <v>78387.3</v>
      </c>
      <c r="G999" s="24">
        <v>1388880</v>
      </c>
      <c r="H999">
        <v>176066</v>
      </c>
      <c r="I999">
        <v>185795</v>
      </c>
      <c r="J999">
        <v>169032</v>
      </c>
      <c r="K999">
        <v>223756</v>
      </c>
      <c r="L999">
        <v>31676.9</v>
      </c>
      <c r="M999">
        <v>13237.4</v>
      </c>
      <c r="N999">
        <v>7478.13</v>
      </c>
      <c r="O999">
        <v>1130.6400000000001</v>
      </c>
      <c r="P999">
        <v>1960.64</v>
      </c>
      <c r="Q999">
        <v>764.57799999999997</v>
      </c>
      <c r="R999">
        <v>282.661</v>
      </c>
    </row>
    <row r="1000" spans="1:18" x14ac:dyDescent="0.2">
      <c r="A1000">
        <v>994</v>
      </c>
      <c r="B1000" t="s">
        <v>201</v>
      </c>
      <c r="C1000">
        <v>2016</v>
      </c>
      <c r="D1000">
        <v>0</v>
      </c>
      <c r="E1000">
        <v>0</v>
      </c>
      <c r="F1000">
        <v>87767.3</v>
      </c>
      <c r="G1000" s="24">
        <v>1393850</v>
      </c>
      <c r="H1000">
        <v>158396</v>
      </c>
      <c r="I1000">
        <v>174610</v>
      </c>
      <c r="J1000">
        <v>167996</v>
      </c>
      <c r="K1000">
        <v>227073</v>
      </c>
      <c r="L1000">
        <v>38666.800000000003</v>
      </c>
      <c r="M1000">
        <v>11018.6</v>
      </c>
      <c r="N1000">
        <v>14193.7</v>
      </c>
      <c r="O1000">
        <v>0</v>
      </c>
      <c r="P1000">
        <v>2594.87</v>
      </c>
      <c r="Q1000">
        <v>1757.42</v>
      </c>
      <c r="R1000">
        <v>1526.43</v>
      </c>
    </row>
    <row r="1001" spans="1:18" x14ac:dyDescent="0.2">
      <c r="A1001">
        <v>995</v>
      </c>
      <c r="B1001" t="s">
        <v>201</v>
      </c>
      <c r="C1001">
        <v>2016</v>
      </c>
      <c r="D1001">
        <v>0</v>
      </c>
      <c r="E1001">
        <v>1026.52</v>
      </c>
      <c r="F1001">
        <v>80720.2</v>
      </c>
      <c r="G1001" s="24">
        <v>1384120</v>
      </c>
      <c r="H1001">
        <v>170270</v>
      </c>
      <c r="I1001">
        <v>184673</v>
      </c>
      <c r="J1001">
        <v>174558</v>
      </c>
      <c r="K1001">
        <v>222684</v>
      </c>
      <c r="L1001">
        <v>33877.300000000003</v>
      </c>
      <c r="M1001">
        <v>9986.6299999999992</v>
      </c>
      <c r="N1001">
        <v>6234.64</v>
      </c>
      <c r="O1001">
        <v>1777.56</v>
      </c>
      <c r="P1001">
        <v>2674.16</v>
      </c>
      <c r="Q1001">
        <v>788.27800000000002</v>
      </c>
      <c r="R1001">
        <v>0</v>
      </c>
    </row>
    <row r="1002" spans="1:18" x14ac:dyDescent="0.2">
      <c r="A1002">
        <v>996</v>
      </c>
      <c r="B1002" t="s">
        <v>201</v>
      </c>
      <c r="C1002">
        <v>2016</v>
      </c>
      <c r="D1002">
        <v>0</v>
      </c>
      <c r="E1002">
        <v>0</v>
      </c>
      <c r="F1002">
        <v>88579.8</v>
      </c>
      <c r="G1002" s="24">
        <v>1364220</v>
      </c>
      <c r="H1002">
        <v>170254</v>
      </c>
      <c r="I1002">
        <v>174461</v>
      </c>
      <c r="J1002">
        <v>204360</v>
      </c>
      <c r="K1002">
        <v>227135</v>
      </c>
      <c r="L1002">
        <v>23898.3</v>
      </c>
      <c r="M1002">
        <v>13143.7</v>
      </c>
      <c r="N1002">
        <v>3164.77</v>
      </c>
      <c r="O1002">
        <v>0</v>
      </c>
      <c r="P1002">
        <v>1701.79</v>
      </c>
      <c r="Q1002">
        <v>844.40599999999995</v>
      </c>
      <c r="R1002">
        <v>2982.91</v>
      </c>
    </row>
    <row r="1003" spans="1:18" x14ac:dyDescent="0.2">
      <c r="A1003">
        <v>997</v>
      </c>
      <c r="B1003" t="s">
        <v>201</v>
      </c>
      <c r="C1003">
        <v>2016</v>
      </c>
      <c r="D1003">
        <v>0</v>
      </c>
      <c r="E1003">
        <v>0</v>
      </c>
      <c r="F1003">
        <v>88534.3</v>
      </c>
      <c r="G1003" s="24">
        <v>1387640</v>
      </c>
      <c r="H1003">
        <v>175798</v>
      </c>
      <c r="I1003">
        <v>165950</v>
      </c>
      <c r="J1003">
        <v>188077</v>
      </c>
      <c r="K1003">
        <v>205916</v>
      </c>
      <c r="L1003">
        <v>33714.800000000003</v>
      </c>
      <c r="M1003">
        <v>17399.8</v>
      </c>
      <c r="N1003">
        <v>7880.79</v>
      </c>
      <c r="O1003">
        <v>576.22500000000002</v>
      </c>
      <c r="P1003">
        <v>0</v>
      </c>
      <c r="Q1003">
        <v>1276.8399999999999</v>
      </c>
      <c r="R1003">
        <v>1152.45</v>
      </c>
    </row>
    <row r="1004" spans="1:18" x14ac:dyDescent="0.2">
      <c r="A1004">
        <v>998</v>
      </c>
      <c r="B1004" t="s">
        <v>201</v>
      </c>
      <c r="C1004">
        <v>2016</v>
      </c>
      <c r="D1004">
        <v>0</v>
      </c>
      <c r="E1004">
        <v>0</v>
      </c>
      <c r="F1004">
        <v>94678.399999999994</v>
      </c>
      <c r="G1004" s="24">
        <v>1404710</v>
      </c>
      <c r="H1004">
        <v>148871</v>
      </c>
      <c r="I1004">
        <v>182577</v>
      </c>
      <c r="J1004">
        <v>156887</v>
      </c>
      <c r="K1004">
        <v>229275</v>
      </c>
      <c r="L1004">
        <v>36361.9</v>
      </c>
      <c r="M1004">
        <v>7403.84</v>
      </c>
      <c r="N1004">
        <v>13140.1</v>
      </c>
      <c r="O1004">
        <v>820.96299999999997</v>
      </c>
      <c r="P1004">
        <v>1038.6199999999999</v>
      </c>
      <c r="Q1004">
        <v>1194.18</v>
      </c>
      <c r="R1004">
        <v>2238.7600000000002</v>
      </c>
    </row>
    <row r="1005" spans="1:18" x14ac:dyDescent="0.2">
      <c r="A1005">
        <v>999</v>
      </c>
      <c r="B1005" t="s">
        <v>201</v>
      </c>
      <c r="C1005">
        <v>2016</v>
      </c>
      <c r="D1005">
        <v>0</v>
      </c>
      <c r="E1005">
        <v>0</v>
      </c>
      <c r="F1005">
        <v>72835.7</v>
      </c>
      <c r="G1005" s="24">
        <v>1393470</v>
      </c>
      <c r="H1005">
        <v>187723</v>
      </c>
      <c r="I1005">
        <v>165221</v>
      </c>
      <c r="J1005">
        <v>167631</v>
      </c>
      <c r="K1005">
        <v>222409</v>
      </c>
      <c r="L1005">
        <v>29202.6</v>
      </c>
      <c r="M1005">
        <v>14331.2</v>
      </c>
      <c r="N1005">
        <v>10986.7</v>
      </c>
      <c r="O1005">
        <v>224.62700000000001</v>
      </c>
      <c r="P1005">
        <v>2073.5</v>
      </c>
      <c r="Q1005">
        <v>1401.54</v>
      </c>
      <c r="R1005">
        <v>1214.6199999999999</v>
      </c>
    </row>
    <row r="1006" spans="1:18" x14ac:dyDescent="0.2">
      <c r="A1006">
        <v>1000</v>
      </c>
      <c r="B1006" t="s">
        <v>201</v>
      </c>
      <c r="C1006">
        <v>2016</v>
      </c>
      <c r="D1006">
        <v>0</v>
      </c>
      <c r="E1006">
        <v>0</v>
      </c>
      <c r="F1006">
        <v>84872.3</v>
      </c>
      <c r="G1006" s="24">
        <v>1395080</v>
      </c>
      <c r="H1006">
        <v>173340</v>
      </c>
      <c r="I1006">
        <v>179791</v>
      </c>
      <c r="J1006">
        <v>170729</v>
      </c>
      <c r="K1006">
        <v>214427</v>
      </c>
      <c r="L1006">
        <v>33278.1</v>
      </c>
      <c r="M1006">
        <v>11877.9</v>
      </c>
      <c r="N1006">
        <v>9919.68</v>
      </c>
      <c r="O1006">
        <v>684.36900000000003</v>
      </c>
      <c r="P1006">
        <v>806.11099999999999</v>
      </c>
      <c r="Q1006">
        <v>1335.09</v>
      </c>
      <c r="R1006">
        <v>499.26</v>
      </c>
    </row>
    <row r="1007" spans="1:18" x14ac:dyDescent="0.2">
      <c r="A1007">
        <v>1</v>
      </c>
      <c r="B1007" t="s">
        <v>201</v>
      </c>
      <c r="C1007">
        <v>2016</v>
      </c>
      <c r="D1007">
        <v>0</v>
      </c>
      <c r="E1007">
        <v>491.24400000000003</v>
      </c>
      <c r="F1007">
        <v>94083.199999999997</v>
      </c>
      <c r="G1007" s="24">
        <v>1388930</v>
      </c>
      <c r="H1007">
        <v>158760</v>
      </c>
      <c r="I1007">
        <v>176272</v>
      </c>
      <c r="J1007">
        <v>174954</v>
      </c>
      <c r="K1007">
        <v>222128</v>
      </c>
      <c r="L1007">
        <v>34433.4</v>
      </c>
      <c r="M1007">
        <v>12850.1</v>
      </c>
      <c r="N1007">
        <v>8887.94</v>
      </c>
      <c r="O1007">
        <v>503.23099999999999</v>
      </c>
      <c r="P1007">
        <v>2811.77</v>
      </c>
      <c r="Q1007">
        <v>1029.54</v>
      </c>
      <c r="R1007">
        <v>827.40599999999995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7"/>
  <sheetViews>
    <sheetView topLeftCell="A47" zoomScale="84" workbookViewId="0">
      <selection activeCell="H64" sqref="H64"/>
    </sheetView>
  </sheetViews>
  <sheetFormatPr baseColWidth="10" defaultColWidth="11" defaultRowHeight="16" x14ac:dyDescent="0.2"/>
  <sheetData>
    <row r="1" spans="1:34" x14ac:dyDescent="0.2">
      <c r="E1" s="1">
        <f t="shared" ref="E1:R1" si="0">STDEV(E7:E1007)</f>
        <v>1436.4987018709855</v>
      </c>
      <c r="F1" s="1">
        <f t="shared" si="0"/>
        <v>6527.7674631907521</v>
      </c>
      <c r="G1" s="1">
        <f t="shared" si="0"/>
        <v>19852.355301227544</v>
      </c>
      <c r="H1" s="1">
        <f t="shared" si="0"/>
        <v>24321.936159126009</v>
      </c>
      <c r="I1" s="1">
        <f t="shared" si="0"/>
        <v>15402.375687970694</v>
      </c>
      <c r="J1" s="1">
        <f t="shared" si="0"/>
        <v>12579.060880854249</v>
      </c>
      <c r="K1" s="1">
        <f t="shared" si="0"/>
        <v>10661.613678195157</v>
      </c>
      <c r="L1" s="1">
        <f t="shared" si="0"/>
        <v>9417.4960046415781</v>
      </c>
      <c r="M1" s="1">
        <f t="shared" si="0"/>
        <v>5090.4312295196796</v>
      </c>
      <c r="N1" s="1">
        <f t="shared" si="0"/>
        <v>2845.947594585316</v>
      </c>
      <c r="O1" s="1">
        <f t="shared" si="0"/>
        <v>2686.6210293638956</v>
      </c>
      <c r="P1" s="1">
        <f t="shared" si="0"/>
        <v>744.74193112814169</v>
      </c>
      <c r="Q1" s="1">
        <f t="shared" si="0"/>
        <v>292.062944059171</v>
      </c>
      <c r="R1" s="1">
        <f t="shared" si="0"/>
        <v>175.77818804174521</v>
      </c>
      <c r="T1">
        <v>4.940070369456382E-2</v>
      </c>
      <c r="U1">
        <v>3.0653685103343542E-2</v>
      </c>
      <c r="V1">
        <v>4.8177411168512417E-3</v>
      </c>
      <c r="W1">
        <v>4.0736912721617861E-3</v>
      </c>
      <c r="X1">
        <v>9.1496369767275574E-3</v>
      </c>
      <c r="Y1">
        <v>1.0911663595174106E-2</v>
      </c>
      <c r="Z1">
        <v>1.4030174769784272E-2</v>
      </c>
      <c r="AA1">
        <v>1.6258581655547888E-2</v>
      </c>
      <c r="AB1">
        <v>4.6177721320902032E-2</v>
      </c>
      <c r="AC1">
        <v>8.5541558262263798E-2</v>
      </c>
      <c r="AD1">
        <v>0.14837243306446538</v>
      </c>
      <c r="AE1">
        <v>9.7154331563372789E-3</v>
      </c>
      <c r="AF1">
        <v>0.32323154653838165</v>
      </c>
      <c r="AG1">
        <v>0.17471388456853371</v>
      </c>
    </row>
    <row r="2" spans="1:34" x14ac:dyDescent="0.2">
      <c r="E2">
        <f t="shared" ref="E2:R2" si="1">AVERAGEIF(E7:E1007,"&gt;0")</f>
        <v>2043.683977252065</v>
      </c>
      <c r="F2">
        <f t="shared" si="1"/>
        <v>29359.340559440574</v>
      </c>
      <c r="G2">
        <f t="shared" si="1"/>
        <v>552332.36563436559</v>
      </c>
      <c r="H2">
        <f t="shared" si="1"/>
        <v>894749.58741258737</v>
      </c>
      <c r="I2">
        <f t="shared" si="1"/>
        <v>212575.12487512486</v>
      </c>
      <c r="J2">
        <f t="shared" si="1"/>
        <v>148294.49650349651</v>
      </c>
      <c r="K2">
        <f t="shared" si="1"/>
        <v>122883.6013986014</v>
      </c>
      <c r="L2">
        <f t="shared" si="1"/>
        <v>97040.337262737303</v>
      </c>
      <c r="M2">
        <f t="shared" si="1"/>
        <v>21464.109420579411</v>
      </c>
      <c r="N2">
        <f t="shared" si="1"/>
        <v>7864.6265434565448</v>
      </c>
      <c r="O2">
        <f t="shared" si="1"/>
        <v>6337.1345989949759</v>
      </c>
      <c r="P2">
        <f t="shared" si="1"/>
        <v>1116.297436123348</v>
      </c>
      <c r="Q2">
        <f t="shared" si="1"/>
        <v>518.80228720173568</v>
      </c>
      <c r="R2">
        <f t="shared" si="1"/>
        <v>305.96260198237877</v>
      </c>
      <c r="T2">
        <v>0.19111972126789345</v>
      </c>
      <c r="U2">
        <v>0.40393241458541473</v>
      </c>
      <c r="V2">
        <v>0.49784357242757271</v>
      </c>
      <c r="W2">
        <v>0.65078630169830221</v>
      </c>
      <c r="X2">
        <v>0.69388099000999037</v>
      </c>
      <c r="Y2">
        <v>0.75055241058940914</v>
      </c>
      <c r="Z2">
        <v>0.82698238361638388</v>
      </c>
      <c r="AA2">
        <v>0.89353728071927951</v>
      </c>
      <c r="AB2">
        <v>0.91203566533466562</v>
      </c>
      <c r="AC2">
        <v>1.0194033906093907</v>
      </c>
      <c r="AD2">
        <v>1.0966663969849235</v>
      </c>
      <c r="AE2">
        <v>0.83072100982318275</v>
      </c>
      <c r="AF2">
        <v>1.4601639203539811</v>
      </c>
      <c r="AG2">
        <v>1.6567195698924717</v>
      </c>
    </row>
    <row r="3" spans="1:34" x14ac:dyDescent="0.2"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T3">
        <v>0.19019994287190056</v>
      </c>
      <c r="U3">
        <v>0.40396527072927119</v>
      </c>
      <c r="V3">
        <v>0.49775320679320684</v>
      </c>
      <c r="W3">
        <v>0.65100277522477423</v>
      </c>
      <c r="X3">
        <v>0.69424805294705361</v>
      </c>
      <c r="Y3">
        <v>0.75042730069930019</v>
      </c>
      <c r="Z3">
        <v>0.82689394505494529</v>
      </c>
      <c r="AA3">
        <v>0.89332810489510561</v>
      </c>
      <c r="AB3">
        <v>0.91144985514485644</v>
      </c>
      <c r="AC3">
        <v>1.0184315714285717</v>
      </c>
      <c r="AD3">
        <v>1.0910773427135685</v>
      </c>
      <c r="AE3">
        <v>0.83141009251101394</v>
      </c>
      <c r="AF3">
        <v>1.473100952277657</v>
      </c>
      <c r="AG3">
        <v>1.6577625991189449</v>
      </c>
    </row>
    <row r="4" spans="1:34" x14ac:dyDescent="0.2">
      <c r="D4">
        <v>0.1</v>
      </c>
      <c r="E4">
        <f t="shared" ref="E4:R6" si="2">PERCENTILE(E$7:E$1007,$D4)</f>
        <v>118.36</v>
      </c>
      <c r="F4">
        <f t="shared" si="2"/>
        <v>21335.7</v>
      </c>
      <c r="G4">
        <f t="shared" si="2"/>
        <v>526146</v>
      </c>
      <c r="H4">
        <f t="shared" si="2"/>
        <v>863314</v>
      </c>
      <c r="I4">
        <f t="shared" si="2"/>
        <v>193403</v>
      </c>
      <c r="J4">
        <f t="shared" si="2"/>
        <v>132010</v>
      </c>
      <c r="K4">
        <f t="shared" si="2"/>
        <v>109714</v>
      </c>
      <c r="L4">
        <f t="shared" si="2"/>
        <v>84453.8</v>
      </c>
      <c r="M4">
        <f t="shared" si="2"/>
        <v>15210.6</v>
      </c>
      <c r="N4">
        <f t="shared" si="2"/>
        <v>4212.7</v>
      </c>
      <c r="O4">
        <f t="shared" si="2"/>
        <v>2846.51</v>
      </c>
      <c r="P4">
        <f t="shared" si="2"/>
        <v>0</v>
      </c>
      <c r="Q4">
        <f t="shared" si="2"/>
        <v>0</v>
      </c>
      <c r="R4">
        <f t="shared" si="2"/>
        <v>0</v>
      </c>
    </row>
    <row r="5" spans="1:34" x14ac:dyDescent="0.2">
      <c r="D5">
        <v>0.5</v>
      </c>
      <c r="E5">
        <f t="shared" si="2"/>
        <v>1825.04</v>
      </c>
      <c r="F5">
        <f t="shared" si="2"/>
        <v>29061.9</v>
      </c>
      <c r="G5">
        <f t="shared" si="2"/>
        <v>552470</v>
      </c>
      <c r="H5">
        <f t="shared" si="2"/>
        <v>894194</v>
      </c>
      <c r="I5">
        <f t="shared" si="2"/>
        <v>212336</v>
      </c>
      <c r="J5">
        <f t="shared" si="2"/>
        <v>148264</v>
      </c>
      <c r="K5">
        <f t="shared" si="2"/>
        <v>122532</v>
      </c>
      <c r="L5">
        <f t="shared" si="2"/>
        <v>97055.9</v>
      </c>
      <c r="M5">
        <f t="shared" si="2"/>
        <v>21262.2</v>
      </c>
      <c r="N5">
        <f t="shared" si="2"/>
        <v>7797.93</v>
      </c>
      <c r="O5">
        <f t="shared" si="2"/>
        <v>6189.21</v>
      </c>
      <c r="P5">
        <f t="shared" si="2"/>
        <v>0</v>
      </c>
      <c r="Q5">
        <f t="shared" si="2"/>
        <v>0</v>
      </c>
      <c r="R5">
        <f t="shared" si="2"/>
        <v>0</v>
      </c>
    </row>
    <row r="6" spans="1:34" x14ac:dyDescent="0.2">
      <c r="D6">
        <v>0.9</v>
      </c>
      <c r="E6">
        <f t="shared" si="2"/>
        <v>3965.31</v>
      </c>
      <c r="F6">
        <f t="shared" si="2"/>
        <v>37891.300000000003</v>
      </c>
      <c r="G6">
        <f t="shared" si="2"/>
        <v>577797</v>
      </c>
      <c r="H6">
        <f t="shared" si="2"/>
        <v>925533</v>
      </c>
      <c r="I6">
        <f t="shared" si="2"/>
        <v>231377</v>
      </c>
      <c r="J6">
        <f t="shared" si="2"/>
        <v>164461</v>
      </c>
      <c r="K6">
        <f t="shared" si="2"/>
        <v>137055</v>
      </c>
      <c r="L6">
        <f t="shared" si="2"/>
        <v>109290</v>
      </c>
      <c r="M6">
        <f t="shared" si="2"/>
        <v>27927.9</v>
      </c>
      <c r="N6">
        <f t="shared" si="2"/>
        <v>11669.9</v>
      </c>
      <c r="O6">
        <f t="shared" si="2"/>
        <v>9831.76</v>
      </c>
      <c r="P6">
        <f t="shared" si="2"/>
        <v>1482.7</v>
      </c>
      <c r="Q6">
        <f t="shared" si="2"/>
        <v>693.87099999999998</v>
      </c>
      <c r="R6">
        <f t="shared" si="2"/>
        <v>418.56400000000002</v>
      </c>
    </row>
    <row r="7" spans="1:34" x14ac:dyDescent="0.2">
      <c r="A7">
        <v>1</v>
      </c>
      <c r="B7" t="s">
        <v>201</v>
      </c>
      <c r="C7">
        <v>2017</v>
      </c>
      <c r="D7">
        <v>0</v>
      </c>
      <c r="E7">
        <v>4936.6000000000004</v>
      </c>
      <c r="F7">
        <v>34982.199999999997</v>
      </c>
      <c r="G7">
        <v>531673</v>
      </c>
      <c r="H7">
        <v>902293</v>
      </c>
      <c r="I7">
        <v>217967</v>
      </c>
      <c r="J7">
        <v>159561</v>
      </c>
      <c r="K7">
        <v>117623</v>
      </c>
      <c r="L7">
        <v>96237.2</v>
      </c>
      <c r="M7">
        <v>15513.4</v>
      </c>
      <c r="N7">
        <v>7041.53</v>
      </c>
      <c r="O7">
        <v>10612.1</v>
      </c>
      <c r="P7">
        <v>0</v>
      </c>
      <c r="Q7">
        <v>0</v>
      </c>
      <c r="R7">
        <v>0</v>
      </c>
    </row>
    <row r="8" spans="1:34" x14ac:dyDescent="0.2">
      <c r="A8">
        <v>2</v>
      </c>
      <c r="B8" t="s">
        <v>201</v>
      </c>
      <c r="C8">
        <v>2017</v>
      </c>
      <c r="D8">
        <v>0</v>
      </c>
      <c r="E8">
        <v>1385.56</v>
      </c>
      <c r="F8">
        <v>28468.5</v>
      </c>
      <c r="G8">
        <v>544481</v>
      </c>
      <c r="H8">
        <v>939799</v>
      </c>
      <c r="I8">
        <v>202182</v>
      </c>
      <c r="J8">
        <v>136769</v>
      </c>
      <c r="K8">
        <v>121334</v>
      </c>
      <c r="L8">
        <v>87140.5</v>
      </c>
      <c r="M8">
        <v>19539.599999999999</v>
      </c>
      <c r="N8">
        <v>13037.4</v>
      </c>
      <c r="O8">
        <v>2250.7800000000002</v>
      </c>
      <c r="P8">
        <v>0</v>
      </c>
      <c r="Q8">
        <v>246.77799999999999</v>
      </c>
      <c r="R8">
        <v>216.721</v>
      </c>
    </row>
    <row r="9" spans="1:34" x14ac:dyDescent="0.2">
      <c r="A9">
        <v>3</v>
      </c>
      <c r="B9" t="s">
        <v>201</v>
      </c>
      <c r="C9">
        <v>2017</v>
      </c>
      <c r="D9">
        <v>0</v>
      </c>
      <c r="E9">
        <v>3692.6</v>
      </c>
      <c r="F9">
        <v>28462.2</v>
      </c>
      <c r="G9">
        <v>559883</v>
      </c>
      <c r="H9">
        <v>887331</v>
      </c>
      <c r="I9">
        <v>202941</v>
      </c>
      <c r="J9">
        <v>152821</v>
      </c>
      <c r="K9">
        <v>121998</v>
      </c>
      <c r="L9">
        <v>102786</v>
      </c>
      <c r="M9">
        <v>16953.900000000001</v>
      </c>
      <c r="N9">
        <v>8582.44</v>
      </c>
      <c r="O9">
        <v>3590.76</v>
      </c>
      <c r="P9">
        <v>0</v>
      </c>
      <c r="Q9">
        <v>0</v>
      </c>
      <c r="R9">
        <v>362.12700000000001</v>
      </c>
    </row>
    <row r="10" spans="1:34" x14ac:dyDescent="0.2">
      <c r="A10">
        <v>4</v>
      </c>
      <c r="B10" t="s">
        <v>201</v>
      </c>
      <c r="C10">
        <v>2017</v>
      </c>
      <c r="D10">
        <v>0</v>
      </c>
      <c r="E10">
        <v>0</v>
      </c>
      <c r="F10">
        <v>40219.9</v>
      </c>
      <c r="G10">
        <v>544033</v>
      </c>
      <c r="H10">
        <v>904707</v>
      </c>
      <c r="I10">
        <v>216028</v>
      </c>
      <c r="J10">
        <v>136819</v>
      </c>
      <c r="K10">
        <v>107416</v>
      </c>
      <c r="L10">
        <v>104650</v>
      </c>
      <c r="M10">
        <v>22805.5</v>
      </c>
      <c r="N10">
        <v>10150.6</v>
      </c>
      <c r="O10">
        <v>7016.09</v>
      </c>
      <c r="P10">
        <v>0</v>
      </c>
      <c r="Q10">
        <v>353.51100000000002</v>
      </c>
      <c r="R10">
        <v>0</v>
      </c>
      <c r="U10">
        <v>2043.683977252065</v>
      </c>
      <c r="V10">
        <v>29359.340559440574</v>
      </c>
      <c r="W10">
        <v>552332.36563436559</v>
      </c>
      <c r="X10">
        <v>894749.58741258737</v>
      </c>
      <c r="Y10">
        <v>212575.12487512486</v>
      </c>
      <c r="Z10">
        <v>148294.49650349651</v>
      </c>
      <c r="AA10">
        <v>122883.6013986014</v>
      </c>
      <c r="AB10">
        <v>97040.337262737303</v>
      </c>
      <c r="AC10">
        <v>21464.109420579411</v>
      </c>
      <c r="AD10">
        <v>7864.6265434565448</v>
      </c>
      <c r="AE10">
        <v>6337.1345989949759</v>
      </c>
      <c r="AF10">
        <v>1116.297436123348</v>
      </c>
      <c r="AG10">
        <v>518.80228720173568</v>
      </c>
      <c r="AH10">
        <v>305.96260198237877</v>
      </c>
    </row>
    <row r="11" spans="1:34" x14ac:dyDescent="0.2">
      <c r="A11">
        <v>5</v>
      </c>
      <c r="B11" t="s">
        <v>201</v>
      </c>
      <c r="C11">
        <v>2017</v>
      </c>
      <c r="D11">
        <v>0</v>
      </c>
      <c r="E11">
        <v>797.10599999999999</v>
      </c>
      <c r="F11">
        <v>27165.9</v>
      </c>
      <c r="G11">
        <v>552728</v>
      </c>
      <c r="H11">
        <v>917053</v>
      </c>
      <c r="I11">
        <v>190242</v>
      </c>
      <c r="J11">
        <v>134596</v>
      </c>
      <c r="K11">
        <v>136611</v>
      </c>
      <c r="L11">
        <v>109710</v>
      </c>
      <c r="M11">
        <v>20839.400000000001</v>
      </c>
      <c r="N11">
        <v>6682.82</v>
      </c>
      <c r="O11">
        <v>3847.97</v>
      </c>
      <c r="P11">
        <v>0</v>
      </c>
      <c r="Q11">
        <v>0</v>
      </c>
      <c r="R11">
        <v>376.57299999999998</v>
      </c>
      <c r="T11">
        <f>'pm_2018.dat'!B235</f>
        <v>0</v>
      </c>
      <c r="U11">
        <f>'pm_2018.dat'!C235</f>
        <v>2023.136469</v>
      </c>
      <c r="V11">
        <f>'pm_2018.dat'!D235</f>
        <v>29837.811089999999</v>
      </c>
      <c r="W11">
        <f>'pm_2018.dat'!E235</f>
        <v>551446.01300000004</v>
      </c>
      <c r="X11">
        <f>'pm_2018.dat'!F235</f>
        <v>894584.20479999995</v>
      </c>
      <c r="Y11">
        <f>'pm_2018.dat'!G235</f>
        <v>214665.15779999999</v>
      </c>
      <c r="Z11">
        <f>'pm_2018.dat'!H235</f>
        <v>147536.6973</v>
      </c>
      <c r="AA11">
        <f>'pm_2018.dat'!I235</f>
        <v>123201.1229</v>
      </c>
      <c r="AB11">
        <f>'pm_2018.dat'!J235</f>
        <v>96340.834270000007</v>
      </c>
      <c r="AC11">
        <f>'pm_2018.dat'!K235</f>
        <v>21539.790410000001</v>
      </c>
      <c r="AD11">
        <f>'pm_2018.dat'!L235</f>
        <v>7841.1146410000001</v>
      </c>
      <c r="AE11">
        <f>'pm_2018.dat'!M235</f>
        <v>6289.1560499999996</v>
      </c>
      <c r="AF11">
        <f>'pm_2018.dat'!N235</f>
        <v>552.85794310000006</v>
      </c>
      <c r="AG11">
        <f>'pm_2018.dat'!O235</f>
        <v>229.381001</v>
      </c>
      <c r="AH11">
        <f>'pm_2018.dat'!P235</f>
        <v>142.4888516</v>
      </c>
    </row>
    <row r="12" spans="1:34" x14ac:dyDescent="0.2">
      <c r="A12">
        <v>6</v>
      </c>
      <c r="B12" t="s">
        <v>201</v>
      </c>
      <c r="C12">
        <v>2017</v>
      </c>
      <c r="D12">
        <v>0</v>
      </c>
      <c r="E12">
        <v>3566.65</v>
      </c>
      <c r="F12">
        <v>28714.799999999999</v>
      </c>
      <c r="G12">
        <v>561501</v>
      </c>
      <c r="H12">
        <v>877919</v>
      </c>
      <c r="I12">
        <v>227415</v>
      </c>
      <c r="J12">
        <v>136460</v>
      </c>
      <c r="K12">
        <v>130289</v>
      </c>
      <c r="L12">
        <v>98197</v>
      </c>
      <c r="M12">
        <v>23960</v>
      </c>
      <c r="N12">
        <v>6756.2</v>
      </c>
      <c r="O12">
        <v>4581.47</v>
      </c>
      <c r="P12">
        <v>0</v>
      </c>
      <c r="Q12">
        <v>0</v>
      </c>
      <c r="R12">
        <v>406.43700000000001</v>
      </c>
    </row>
    <row r="13" spans="1:34" x14ac:dyDescent="0.2">
      <c r="A13">
        <v>7</v>
      </c>
      <c r="B13" t="s">
        <v>201</v>
      </c>
      <c r="C13">
        <v>2017</v>
      </c>
      <c r="D13">
        <v>0</v>
      </c>
      <c r="E13">
        <v>647.226</v>
      </c>
      <c r="F13">
        <v>21225.9</v>
      </c>
      <c r="G13">
        <v>541485</v>
      </c>
      <c r="H13">
        <v>905092</v>
      </c>
      <c r="I13">
        <v>215361</v>
      </c>
      <c r="J13">
        <v>166175</v>
      </c>
      <c r="K13">
        <v>113653</v>
      </c>
      <c r="L13">
        <v>98027.4</v>
      </c>
      <c r="M13">
        <v>18017.400000000001</v>
      </c>
      <c r="N13">
        <v>2689.79</v>
      </c>
      <c r="O13">
        <v>6297.5</v>
      </c>
      <c r="P13">
        <v>0</v>
      </c>
      <c r="Q13">
        <v>639.673</v>
      </c>
      <c r="R13">
        <v>347.779</v>
      </c>
    </row>
    <row r="14" spans="1:34" x14ac:dyDescent="0.2">
      <c r="A14">
        <v>8</v>
      </c>
      <c r="B14" t="s">
        <v>201</v>
      </c>
      <c r="C14">
        <v>2017</v>
      </c>
      <c r="D14">
        <v>0</v>
      </c>
      <c r="E14">
        <v>2067.5100000000002</v>
      </c>
      <c r="F14">
        <v>28631.3</v>
      </c>
      <c r="G14">
        <v>548873</v>
      </c>
      <c r="H14">
        <v>881743</v>
      </c>
      <c r="I14">
        <v>206913</v>
      </c>
      <c r="J14">
        <v>157150</v>
      </c>
      <c r="K14">
        <v>137030</v>
      </c>
      <c r="L14">
        <v>96090.2</v>
      </c>
      <c r="M14">
        <v>25109</v>
      </c>
      <c r="N14">
        <v>5334.56</v>
      </c>
      <c r="O14">
        <v>3332.49</v>
      </c>
      <c r="P14">
        <v>648.51099999999997</v>
      </c>
      <c r="Q14">
        <v>110.78400000000001</v>
      </c>
      <c r="R14">
        <v>0</v>
      </c>
    </row>
    <row r="15" spans="1:34" x14ac:dyDescent="0.2">
      <c r="A15">
        <v>9</v>
      </c>
      <c r="B15" t="s">
        <v>201</v>
      </c>
      <c r="C15">
        <v>2017</v>
      </c>
      <c r="D15">
        <v>0</v>
      </c>
      <c r="E15">
        <v>1188.95</v>
      </c>
      <c r="F15">
        <v>35810</v>
      </c>
      <c r="G15">
        <v>547358</v>
      </c>
      <c r="H15">
        <v>902693</v>
      </c>
      <c r="I15">
        <v>179701</v>
      </c>
      <c r="J15">
        <v>168103</v>
      </c>
      <c r="K15">
        <v>108284</v>
      </c>
      <c r="L15">
        <v>109579</v>
      </c>
      <c r="M15">
        <v>24326.3</v>
      </c>
      <c r="N15">
        <v>10801.1</v>
      </c>
      <c r="O15">
        <v>9262.7900000000009</v>
      </c>
      <c r="P15">
        <v>0</v>
      </c>
      <c r="Q15">
        <v>0</v>
      </c>
      <c r="R15">
        <v>475.98</v>
      </c>
    </row>
    <row r="16" spans="1:34" x14ac:dyDescent="0.2">
      <c r="A16">
        <v>10</v>
      </c>
      <c r="B16" t="s">
        <v>201</v>
      </c>
      <c r="C16">
        <v>2017</v>
      </c>
      <c r="D16">
        <v>0</v>
      </c>
      <c r="E16">
        <v>3820.45</v>
      </c>
      <c r="F16">
        <v>28027.5</v>
      </c>
      <c r="G16">
        <v>545531</v>
      </c>
      <c r="H16">
        <v>931256</v>
      </c>
      <c r="I16">
        <v>171386</v>
      </c>
      <c r="J16">
        <v>155446</v>
      </c>
      <c r="K16">
        <v>121544</v>
      </c>
      <c r="L16">
        <v>95240.4</v>
      </c>
      <c r="M16">
        <v>25133.7</v>
      </c>
      <c r="N16">
        <v>9277.73</v>
      </c>
      <c r="O16">
        <v>8426.26</v>
      </c>
      <c r="P16">
        <v>0</v>
      </c>
      <c r="Q16">
        <v>500.238</v>
      </c>
      <c r="R16">
        <v>157.52600000000001</v>
      </c>
    </row>
    <row r="17" spans="1:18" x14ac:dyDescent="0.2">
      <c r="A17">
        <v>11</v>
      </c>
      <c r="B17" t="s">
        <v>201</v>
      </c>
      <c r="C17">
        <v>2017</v>
      </c>
      <c r="D17">
        <v>0</v>
      </c>
      <c r="E17">
        <v>1452.99</v>
      </c>
      <c r="F17">
        <v>31790.7</v>
      </c>
      <c r="G17">
        <v>585761</v>
      </c>
      <c r="H17">
        <v>869091</v>
      </c>
      <c r="I17">
        <v>207215</v>
      </c>
      <c r="J17">
        <v>141687</v>
      </c>
      <c r="K17">
        <v>135321</v>
      </c>
      <c r="L17">
        <v>93996.3</v>
      </c>
      <c r="M17">
        <v>22764.3</v>
      </c>
      <c r="N17">
        <v>4649.8100000000004</v>
      </c>
      <c r="O17">
        <v>3033.51</v>
      </c>
      <c r="P17">
        <v>0</v>
      </c>
      <c r="Q17">
        <v>253.08099999999999</v>
      </c>
      <c r="R17">
        <v>0</v>
      </c>
    </row>
    <row r="18" spans="1:18" x14ac:dyDescent="0.2">
      <c r="A18">
        <v>12</v>
      </c>
      <c r="B18" t="s">
        <v>201</v>
      </c>
      <c r="C18">
        <v>2017</v>
      </c>
      <c r="D18">
        <v>0</v>
      </c>
      <c r="E18">
        <v>792.803</v>
      </c>
      <c r="F18">
        <v>32583.1</v>
      </c>
      <c r="G18">
        <v>571998</v>
      </c>
      <c r="H18">
        <v>849810</v>
      </c>
      <c r="I18">
        <v>238495</v>
      </c>
      <c r="J18">
        <v>135355</v>
      </c>
      <c r="K18">
        <v>132901</v>
      </c>
      <c r="L18">
        <v>105823</v>
      </c>
      <c r="M18">
        <v>20819.8</v>
      </c>
      <c r="N18">
        <v>9689.85</v>
      </c>
      <c r="O18">
        <v>2069.75</v>
      </c>
      <c r="P18">
        <v>506.18599999999998</v>
      </c>
      <c r="Q18">
        <v>343.33699999999999</v>
      </c>
      <c r="R18">
        <v>396.911</v>
      </c>
    </row>
    <row r="19" spans="1:18" x14ac:dyDescent="0.2">
      <c r="A19">
        <v>13</v>
      </c>
      <c r="B19" t="s">
        <v>201</v>
      </c>
      <c r="C19">
        <v>2017</v>
      </c>
      <c r="D19">
        <v>0</v>
      </c>
      <c r="E19">
        <v>1147.0899999999999</v>
      </c>
      <c r="F19">
        <v>20557.900000000001</v>
      </c>
      <c r="G19">
        <v>528959</v>
      </c>
      <c r="H19">
        <v>922812</v>
      </c>
      <c r="I19">
        <v>217076</v>
      </c>
      <c r="J19">
        <v>145311</v>
      </c>
      <c r="K19">
        <v>120542</v>
      </c>
      <c r="L19">
        <v>100840</v>
      </c>
      <c r="M19">
        <v>18937.900000000001</v>
      </c>
      <c r="N19">
        <v>9544.07</v>
      </c>
      <c r="O19">
        <v>10177.4</v>
      </c>
      <c r="P19">
        <v>0</v>
      </c>
      <c r="Q19">
        <v>0</v>
      </c>
      <c r="R19">
        <v>373.14100000000002</v>
      </c>
    </row>
    <row r="20" spans="1:18" x14ac:dyDescent="0.2">
      <c r="A20">
        <v>14</v>
      </c>
      <c r="B20" t="s">
        <v>201</v>
      </c>
      <c r="C20">
        <v>2017</v>
      </c>
      <c r="D20">
        <v>0</v>
      </c>
      <c r="E20">
        <v>4348.09</v>
      </c>
      <c r="F20">
        <v>30654.1</v>
      </c>
      <c r="G20">
        <v>534244</v>
      </c>
      <c r="H20">
        <v>918260</v>
      </c>
      <c r="I20">
        <v>203904</v>
      </c>
      <c r="J20">
        <v>166846</v>
      </c>
      <c r="K20">
        <v>105874</v>
      </c>
      <c r="L20">
        <v>108757</v>
      </c>
      <c r="M20">
        <v>13958.9</v>
      </c>
      <c r="N20">
        <v>4379.18</v>
      </c>
      <c r="O20">
        <v>7760.06</v>
      </c>
      <c r="P20">
        <v>0</v>
      </c>
      <c r="Q20">
        <v>415.25299999999999</v>
      </c>
      <c r="R20">
        <v>0</v>
      </c>
    </row>
    <row r="21" spans="1:18" x14ac:dyDescent="0.2">
      <c r="A21">
        <v>15</v>
      </c>
      <c r="B21" t="s">
        <v>201</v>
      </c>
      <c r="C21">
        <v>2017</v>
      </c>
      <c r="D21">
        <v>0</v>
      </c>
      <c r="E21">
        <v>558.83900000000006</v>
      </c>
      <c r="F21">
        <v>40038.400000000001</v>
      </c>
      <c r="G21">
        <v>575685</v>
      </c>
      <c r="H21">
        <v>888157</v>
      </c>
      <c r="I21">
        <v>211413</v>
      </c>
      <c r="J21">
        <v>151296</v>
      </c>
      <c r="K21">
        <v>108124</v>
      </c>
      <c r="L21">
        <v>93733.7</v>
      </c>
      <c r="M21">
        <v>17951.7</v>
      </c>
      <c r="N21">
        <v>9420.69</v>
      </c>
      <c r="O21">
        <v>7636.36</v>
      </c>
      <c r="P21">
        <v>0</v>
      </c>
      <c r="Q21">
        <v>636.94799999999998</v>
      </c>
      <c r="R21">
        <v>0</v>
      </c>
    </row>
    <row r="22" spans="1:18" x14ac:dyDescent="0.2">
      <c r="A22">
        <v>16</v>
      </c>
      <c r="B22" t="s">
        <v>201</v>
      </c>
      <c r="C22">
        <v>2017</v>
      </c>
      <c r="D22">
        <v>0</v>
      </c>
      <c r="E22">
        <v>6157.42</v>
      </c>
      <c r="F22">
        <v>18588.400000000001</v>
      </c>
      <c r="G22">
        <v>542330</v>
      </c>
      <c r="H22">
        <v>941018</v>
      </c>
      <c r="I22">
        <v>208075</v>
      </c>
      <c r="J22">
        <v>146370</v>
      </c>
      <c r="K22">
        <v>119830</v>
      </c>
      <c r="L22">
        <v>90976.3</v>
      </c>
      <c r="M22">
        <v>18347</v>
      </c>
      <c r="N22">
        <v>4209.12</v>
      </c>
      <c r="O22">
        <v>7560.02</v>
      </c>
      <c r="P22">
        <v>1673.43</v>
      </c>
      <c r="Q22">
        <v>326.99799999999999</v>
      </c>
      <c r="R22">
        <v>0</v>
      </c>
    </row>
    <row r="23" spans="1:18" x14ac:dyDescent="0.2">
      <c r="A23">
        <v>17</v>
      </c>
      <c r="B23" t="s">
        <v>201</v>
      </c>
      <c r="C23">
        <v>2017</v>
      </c>
      <c r="D23">
        <v>0</v>
      </c>
      <c r="E23">
        <v>2021.56</v>
      </c>
      <c r="F23">
        <v>34686.800000000003</v>
      </c>
      <c r="G23">
        <v>531428</v>
      </c>
      <c r="H23">
        <v>912526</v>
      </c>
      <c r="I23">
        <v>230478</v>
      </c>
      <c r="J23">
        <v>147155</v>
      </c>
      <c r="K23">
        <v>105138</v>
      </c>
      <c r="L23">
        <v>100281</v>
      </c>
      <c r="M23">
        <v>19560.400000000001</v>
      </c>
      <c r="N23">
        <v>6840.87</v>
      </c>
      <c r="O23">
        <v>9982.93</v>
      </c>
      <c r="P23">
        <v>0</v>
      </c>
      <c r="Q23">
        <v>615.90300000000002</v>
      </c>
      <c r="R23">
        <v>375.60599999999999</v>
      </c>
    </row>
    <row r="24" spans="1:18" x14ac:dyDescent="0.2">
      <c r="A24">
        <v>18</v>
      </c>
      <c r="B24" t="s">
        <v>201</v>
      </c>
      <c r="C24">
        <v>2017</v>
      </c>
      <c r="D24">
        <v>0</v>
      </c>
      <c r="E24">
        <v>1726.47</v>
      </c>
      <c r="F24">
        <v>34273.1</v>
      </c>
      <c r="G24">
        <v>554010</v>
      </c>
      <c r="H24">
        <v>909804</v>
      </c>
      <c r="I24">
        <v>172081</v>
      </c>
      <c r="J24">
        <v>143326</v>
      </c>
      <c r="K24">
        <v>129415</v>
      </c>
      <c r="L24">
        <v>98637.6</v>
      </c>
      <c r="M24">
        <v>36764.300000000003</v>
      </c>
      <c r="N24">
        <v>6414.74</v>
      </c>
      <c r="O24">
        <v>7229.35</v>
      </c>
      <c r="P24">
        <v>0</v>
      </c>
      <c r="Q24">
        <v>0</v>
      </c>
      <c r="R24">
        <v>0</v>
      </c>
    </row>
    <row r="25" spans="1:18" x14ac:dyDescent="0.2">
      <c r="A25">
        <v>19</v>
      </c>
      <c r="B25" t="s">
        <v>201</v>
      </c>
      <c r="C25">
        <v>2017</v>
      </c>
      <c r="D25">
        <v>0</v>
      </c>
      <c r="E25">
        <v>490.18400000000003</v>
      </c>
      <c r="F25">
        <v>30026.1</v>
      </c>
      <c r="G25">
        <v>557056</v>
      </c>
      <c r="H25">
        <v>910795</v>
      </c>
      <c r="I25">
        <v>196013</v>
      </c>
      <c r="J25">
        <v>141122</v>
      </c>
      <c r="K25">
        <v>112594</v>
      </c>
      <c r="L25">
        <v>123349</v>
      </c>
      <c r="M25">
        <v>10007.9</v>
      </c>
      <c r="N25">
        <v>4897.68</v>
      </c>
      <c r="O25">
        <v>2448.86</v>
      </c>
      <c r="P25">
        <v>5018.75</v>
      </c>
      <c r="Q25">
        <v>0</v>
      </c>
      <c r="R25">
        <v>0</v>
      </c>
    </row>
    <row r="26" spans="1:18" x14ac:dyDescent="0.2">
      <c r="A26">
        <v>20</v>
      </c>
      <c r="B26" t="s">
        <v>201</v>
      </c>
      <c r="C26">
        <v>2017</v>
      </c>
      <c r="D26">
        <v>0</v>
      </c>
      <c r="E26">
        <v>1204.78</v>
      </c>
      <c r="F26">
        <v>38979.800000000003</v>
      </c>
      <c r="G26">
        <v>556817</v>
      </c>
      <c r="H26">
        <v>854523</v>
      </c>
      <c r="I26">
        <v>218287</v>
      </c>
      <c r="J26">
        <v>135999</v>
      </c>
      <c r="K26">
        <v>134056</v>
      </c>
      <c r="L26">
        <v>109560</v>
      </c>
      <c r="M26">
        <v>24847.8</v>
      </c>
      <c r="N26">
        <v>8481.75</v>
      </c>
      <c r="O26">
        <v>10796.6</v>
      </c>
      <c r="P26">
        <v>963.70600000000002</v>
      </c>
      <c r="Q26">
        <v>128.869</v>
      </c>
      <c r="R26">
        <v>0</v>
      </c>
    </row>
    <row r="27" spans="1:18" x14ac:dyDescent="0.2">
      <c r="A27">
        <v>21</v>
      </c>
      <c r="B27" t="s">
        <v>201</v>
      </c>
      <c r="C27">
        <v>2017</v>
      </c>
      <c r="D27">
        <v>0</v>
      </c>
      <c r="E27">
        <v>1139.01</v>
      </c>
      <c r="F27">
        <v>24117.200000000001</v>
      </c>
      <c r="G27">
        <v>536856</v>
      </c>
      <c r="H27">
        <v>901635</v>
      </c>
      <c r="I27">
        <v>229162</v>
      </c>
      <c r="J27">
        <v>132859</v>
      </c>
      <c r="K27">
        <v>136953</v>
      </c>
      <c r="L27">
        <v>87954.6</v>
      </c>
      <c r="M27">
        <v>27085.599999999999</v>
      </c>
      <c r="N27">
        <v>6572.67</v>
      </c>
      <c r="O27">
        <v>6942.57</v>
      </c>
      <c r="P27">
        <v>1579.43</v>
      </c>
      <c r="Q27">
        <v>0</v>
      </c>
      <c r="R27">
        <v>0</v>
      </c>
    </row>
    <row r="28" spans="1:18" x14ac:dyDescent="0.2">
      <c r="A28">
        <v>22</v>
      </c>
      <c r="B28" t="s">
        <v>201</v>
      </c>
      <c r="C28">
        <v>2017</v>
      </c>
      <c r="D28">
        <v>0</v>
      </c>
      <c r="E28">
        <v>4265.8100000000004</v>
      </c>
      <c r="F28">
        <v>18656.3</v>
      </c>
      <c r="G28">
        <v>547424</v>
      </c>
      <c r="H28">
        <v>909967</v>
      </c>
      <c r="I28">
        <v>196652</v>
      </c>
      <c r="J28">
        <v>154833</v>
      </c>
      <c r="K28">
        <v>134067</v>
      </c>
      <c r="L28">
        <v>89136.4</v>
      </c>
      <c r="M28">
        <v>20504.900000000001</v>
      </c>
      <c r="N28">
        <v>14245.7</v>
      </c>
      <c r="O28">
        <v>0</v>
      </c>
      <c r="P28">
        <v>1339.82</v>
      </c>
      <c r="Q28">
        <v>530.80100000000004</v>
      </c>
      <c r="R28">
        <v>0</v>
      </c>
    </row>
    <row r="29" spans="1:18" x14ac:dyDescent="0.2">
      <c r="A29">
        <v>23</v>
      </c>
      <c r="B29" t="s">
        <v>201</v>
      </c>
      <c r="C29">
        <v>2017</v>
      </c>
      <c r="D29">
        <v>0</v>
      </c>
      <c r="E29">
        <v>1046.6199999999999</v>
      </c>
      <c r="F29">
        <v>21910.6</v>
      </c>
      <c r="G29">
        <v>552424</v>
      </c>
      <c r="H29">
        <v>903622</v>
      </c>
      <c r="I29">
        <v>209396</v>
      </c>
      <c r="J29">
        <v>147344</v>
      </c>
      <c r="K29">
        <v>121434</v>
      </c>
      <c r="L29">
        <v>108193</v>
      </c>
      <c r="M29">
        <v>15772.9</v>
      </c>
      <c r="N29">
        <v>9520.2099999999991</v>
      </c>
      <c r="O29">
        <v>2716.76</v>
      </c>
      <c r="P29">
        <v>0</v>
      </c>
      <c r="Q29">
        <v>0</v>
      </c>
      <c r="R29">
        <v>337.71600000000001</v>
      </c>
    </row>
    <row r="30" spans="1:18" x14ac:dyDescent="0.2">
      <c r="A30">
        <v>24</v>
      </c>
      <c r="B30" t="s">
        <v>201</v>
      </c>
      <c r="C30">
        <v>2017</v>
      </c>
      <c r="D30">
        <v>0</v>
      </c>
      <c r="E30">
        <v>543.75599999999997</v>
      </c>
      <c r="F30">
        <v>28020.6</v>
      </c>
      <c r="G30">
        <v>549525</v>
      </c>
      <c r="H30">
        <v>892850</v>
      </c>
      <c r="I30">
        <v>228468</v>
      </c>
      <c r="J30">
        <v>151843</v>
      </c>
      <c r="K30">
        <v>116944</v>
      </c>
      <c r="L30">
        <v>95917.4</v>
      </c>
      <c r="M30">
        <v>18479.099999999999</v>
      </c>
      <c r="N30">
        <v>13082.1</v>
      </c>
      <c r="O30">
        <v>2793.16</v>
      </c>
      <c r="P30">
        <v>2244.34</v>
      </c>
      <c r="Q30">
        <v>282.505</v>
      </c>
      <c r="R30">
        <v>0</v>
      </c>
    </row>
    <row r="31" spans="1:18" x14ac:dyDescent="0.2">
      <c r="A31">
        <v>25</v>
      </c>
      <c r="B31" t="s">
        <v>201</v>
      </c>
      <c r="C31">
        <v>2017</v>
      </c>
      <c r="D31">
        <v>0</v>
      </c>
      <c r="E31">
        <v>3136.94</v>
      </c>
      <c r="F31">
        <v>33649.699999999997</v>
      </c>
      <c r="G31">
        <v>526109</v>
      </c>
      <c r="H31">
        <v>936098</v>
      </c>
      <c r="I31">
        <v>211777</v>
      </c>
      <c r="J31">
        <v>131309</v>
      </c>
      <c r="K31">
        <v>106379</v>
      </c>
      <c r="L31">
        <v>110421</v>
      </c>
      <c r="M31">
        <v>27918.7</v>
      </c>
      <c r="N31">
        <v>9324.16</v>
      </c>
      <c r="O31">
        <v>4074.25</v>
      </c>
      <c r="P31">
        <v>1492.92</v>
      </c>
      <c r="Q31">
        <v>0</v>
      </c>
      <c r="R31">
        <v>386.78300000000002</v>
      </c>
    </row>
    <row r="32" spans="1:18" x14ac:dyDescent="0.2">
      <c r="A32">
        <v>26</v>
      </c>
      <c r="B32" t="s">
        <v>201</v>
      </c>
      <c r="C32">
        <v>2017</v>
      </c>
      <c r="D32">
        <v>0</v>
      </c>
      <c r="E32">
        <v>2775.48</v>
      </c>
      <c r="F32">
        <v>39009.599999999999</v>
      </c>
      <c r="G32">
        <v>502188</v>
      </c>
      <c r="H32">
        <v>942081</v>
      </c>
      <c r="I32">
        <v>210729</v>
      </c>
      <c r="J32">
        <v>146627</v>
      </c>
      <c r="K32">
        <v>124189</v>
      </c>
      <c r="L32">
        <v>96881.8</v>
      </c>
      <c r="M32">
        <v>23424.7</v>
      </c>
      <c r="N32">
        <v>4968.1099999999997</v>
      </c>
      <c r="O32">
        <v>2268.46</v>
      </c>
      <c r="P32">
        <v>0</v>
      </c>
      <c r="Q32">
        <v>0</v>
      </c>
      <c r="R32">
        <v>296.28899999999999</v>
      </c>
    </row>
    <row r="33" spans="1:18" x14ac:dyDescent="0.2">
      <c r="A33">
        <v>27</v>
      </c>
      <c r="B33" t="s">
        <v>201</v>
      </c>
      <c r="C33">
        <v>2017</v>
      </c>
      <c r="D33">
        <v>0</v>
      </c>
      <c r="E33">
        <v>2108.14</v>
      </c>
      <c r="F33">
        <v>39328.1</v>
      </c>
      <c r="G33">
        <v>524760</v>
      </c>
      <c r="H33">
        <v>905147</v>
      </c>
      <c r="I33">
        <v>211965</v>
      </c>
      <c r="J33">
        <v>150687</v>
      </c>
      <c r="K33">
        <v>114290</v>
      </c>
      <c r="L33">
        <v>105871</v>
      </c>
      <c r="M33">
        <v>19086.3</v>
      </c>
      <c r="N33">
        <v>3866.29</v>
      </c>
      <c r="O33">
        <v>9525.06</v>
      </c>
      <c r="P33">
        <v>0</v>
      </c>
      <c r="Q33">
        <v>0</v>
      </c>
      <c r="R33">
        <v>0</v>
      </c>
    </row>
    <row r="34" spans="1:18" x14ac:dyDescent="0.2">
      <c r="A34">
        <v>28</v>
      </c>
      <c r="B34" t="s">
        <v>201</v>
      </c>
      <c r="C34">
        <v>2017</v>
      </c>
      <c r="D34">
        <v>0</v>
      </c>
      <c r="E34">
        <v>2155.1799999999998</v>
      </c>
      <c r="F34">
        <v>31239.8</v>
      </c>
      <c r="G34">
        <v>528652</v>
      </c>
      <c r="H34">
        <v>897159</v>
      </c>
      <c r="I34">
        <v>235505</v>
      </c>
      <c r="J34">
        <v>151277</v>
      </c>
      <c r="K34">
        <v>121182</v>
      </c>
      <c r="L34">
        <v>96420.9</v>
      </c>
      <c r="M34">
        <v>17584.599999999999</v>
      </c>
      <c r="N34">
        <v>7828.89</v>
      </c>
      <c r="O34">
        <v>5473.99</v>
      </c>
      <c r="P34">
        <v>617.851</v>
      </c>
      <c r="Q34">
        <v>0</v>
      </c>
      <c r="R34">
        <v>0</v>
      </c>
    </row>
    <row r="35" spans="1:18" x14ac:dyDescent="0.2">
      <c r="A35">
        <v>29</v>
      </c>
      <c r="B35" t="s">
        <v>201</v>
      </c>
      <c r="C35">
        <v>2017</v>
      </c>
      <c r="D35">
        <v>0</v>
      </c>
      <c r="E35">
        <v>2379.87</v>
      </c>
      <c r="F35">
        <v>33610.5</v>
      </c>
      <c r="G35">
        <v>548965</v>
      </c>
      <c r="H35">
        <v>878817</v>
      </c>
      <c r="I35">
        <v>219423</v>
      </c>
      <c r="J35">
        <v>146842</v>
      </c>
      <c r="K35">
        <v>128121</v>
      </c>
      <c r="L35">
        <v>97342.1</v>
      </c>
      <c r="M35">
        <v>22576.5</v>
      </c>
      <c r="N35">
        <v>7425.15</v>
      </c>
      <c r="O35">
        <v>4858.75</v>
      </c>
      <c r="P35">
        <v>0</v>
      </c>
      <c r="Q35">
        <v>807.97699999999998</v>
      </c>
      <c r="R35">
        <v>0</v>
      </c>
    </row>
    <row r="36" spans="1:18" x14ac:dyDescent="0.2">
      <c r="A36">
        <v>30</v>
      </c>
      <c r="B36" t="s">
        <v>201</v>
      </c>
      <c r="C36">
        <v>2017</v>
      </c>
      <c r="D36">
        <v>0</v>
      </c>
      <c r="E36">
        <v>2432.4299999999998</v>
      </c>
      <c r="F36">
        <v>29516.2</v>
      </c>
      <c r="G36">
        <v>539097</v>
      </c>
      <c r="H36">
        <v>920307</v>
      </c>
      <c r="I36">
        <v>203233</v>
      </c>
      <c r="J36">
        <v>159690</v>
      </c>
      <c r="K36">
        <v>115358</v>
      </c>
      <c r="L36">
        <v>92018.4</v>
      </c>
      <c r="M36">
        <v>28340.3</v>
      </c>
      <c r="N36">
        <v>6995.16</v>
      </c>
      <c r="O36">
        <v>2161.73</v>
      </c>
      <c r="P36">
        <v>0</v>
      </c>
      <c r="Q36">
        <v>695.38499999999999</v>
      </c>
      <c r="R36">
        <v>239.27</v>
      </c>
    </row>
    <row r="37" spans="1:18" x14ac:dyDescent="0.2">
      <c r="A37">
        <v>31</v>
      </c>
      <c r="B37" t="s">
        <v>201</v>
      </c>
      <c r="C37">
        <v>2017</v>
      </c>
      <c r="D37">
        <v>0</v>
      </c>
      <c r="E37">
        <v>0</v>
      </c>
      <c r="F37">
        <v>40287.800000000003</v>
      </c>
      <c r="G37">
        <v>577902</v>
      </c>
      <c r="H37">
        <v>888275</v>
      </c>
      <c r="I37">
        <v>189295</v>
      </c>
      <c r="J37">
        <v>152136</v>
      </c>
      <c r="K37">
        <v>115929</v>
      </c>
      <c r="L37">
        <v>99355.6</v>
      </c>
      <c r="M37">
        <v>25946.9</v>
      </c>
      <c r="N37">
        <v>5043.8599999999997</v>
      </c>
      <c r="O37">
        <v>7962.21</v>
      </c>
      <c r="P37">
        <v>0</v>
      </c>
      <c r="Q37">
        <v>0</v>
      </c>
      <c r="R37">
        <v>331.065</v>
      </c>
    </row>
    <row r="38" spans="1:18" x14ac:dyDescent="0.2">
      <c r="A38">
        <v>32</v>
      </c>
      <c r="B38" t="s">
        <v>201</v>
      </c>
      <c r="C38">
        <v>2017</v>
      </c>
      <c r="D38">
        <v>0</v>
      </c>
      <c r="E38">
        <v>0</v>
      </c>
      <c r="F38">
        <v>27888.9</v>
      </c>
      <c r="G38">
        <v>570312</v>
      </c>
      <c r="H38">
        <v>875271</v>
      </c>
      <c r="I38">
        <v>206097</v>
      </c>
      <c r="J38">
        <v>175895</v>
      </c>
      <c r="K38">
        <v>125039</v>
      </c>
      <c r="L38">
        <v>82329.5</v>
      </c>
      <c r="M38">
        <v>16839.599999999999</v>
      </c>
      <c r="N38">
        <v>6545.97</v>
      </c>
      <c r="O38">
        <v>7678.83</v>
      </c>
      <c r="P38">
        <v>326.63499999999999</v>
      </c>
      <c r="Q38">
        <v>0</v>
      </c>
      <c r="R38">
        <v>0</v>
      </c>
    </row>
    <row r="39" spans="1:18" x14ac:dyDescent="0.2">
      <c r="A39">
        <v>33</v>
      </c>
      <c r="B39" t="s">
        <v>201</v>
      </c>
      <c r="C39">
        <v>2017</v>
      </c>
      <c r="D39">
        <v>0</v>
      </c>
      <c r="E39">
        <v>950.35400000000004</v>
      </c>
      <c r="F39">
        <v>29944.9</v>
      </c>
      <c r="G39">
        <v>552822</v>
      </c>
      <c r="H39">
        <v>930863</v>
      </c>
      <c r="I39">
        <v>172545</v>
      </c>
      <c r="J39">
        <v>146805</v>
      </c>
      <c r="K39">
        <v>114775</v>
      </c>
      <c r="L39">
        <v>100781</v>
      </c>
      <c r="M39">
        <v>21395.4</v>
      </c>
      <c r="N39">
        <v>14899.6</v>
      </c>
      <c r="O39">
        <v>4331.54</v>
      </c>
      <c r="P39">
        <v>333.55200000000002</v>
      </c>
      <c r="Q39">
        <v>0</v>
      </c>
      <c r="R39">
        <v>0</v>
      </c>
    </row>
    <row r="40" spans="1:18" x14ac:dyDescent="0.2">
      <c r="A40">
        <v>34</v>
      </c>
      <c r="B40" t="s">
        <v>201</v>
      </c>
      <c r="C40">
        <v>2017</v>
      </c>
      <c r="D40">
        <v>0</v>
      </c>
      <c r="E40">
        <v>999.44500000000005</v>
      </c>
      <c r="F40">
        <v>32283.200000000001</v>
      </c>
      <c r="G40">
        <v>561334</v>
      </c>
      <c r="H40">
        <v>923107</v>
      </c>
      <c r="I40">
        <v>210343</v>
      </c>
      <c r="J40">
        <v>136725</v>
      </c>
      <c r="K40">
        <v>97680.9</v>
      </c>
      <c r="L40">
        <v>93526.2</v>
      </c>
      <c r="M40">
        <v>29597.3</v>
      </c>
      <c r="N40">
        <v>7298.05</v>
      </c>
      <c r="O40">
        <v>5564.34</v>
      </c>
      <c r="P40">
        <v>883.58500000000004</v>
      </c>
      <c r="Q40">
        <v>0</v>
      </c>
      <c r="R40">
        <v>0</v>
      </c>
    </row>
    <row r="41" spans="1:18" x14ac:dyDescent="0.2">
      <c r="A41">
        <v>35</v>
      </c>
      <c r="B41" t="s">
        <v>201</v>
      </c>
      <c r="C41">
        <v>2017</v>
      </c>
      <c r="D41">
        <v>0</v>
      </c>
      <c r="E41">
        <v>766.69500000000005</v>
      </c>
      <c r="F41">
        <v>39035.199999999997</v>
      </c>
      <c r="G41">
        <v>519711</v>
      </c>
      <c r="H41">
        <v>902317</v>
      </c>
      <c r="I41">
        <v>214425</v>
      </c>
      <c r="J41">
        <v>130492</v>
      </c>
      <c r="K41">
        <v>151759</v>
      </c>
      <c r="L41">
        <v>97747.199999999997</v>
      </c>
      <c r="M41">
        <v>19774.8</v>
      </c>
      <c r="N41">
        <v>6467.38</v>
      </c>
      <c r="O41">
        <v>6315.61</v>
      </c>
      <c r="P41">
        <v>0</v>
      </c>
      <c r="Q41">
        <v>0</v>
      </c>
      <c r="R41">
        <v>0</v>
      </c>
    </row>
    <row r="42" spans="1:18" x14ac:dyDescent="0.2">
      <c r="A42">
        <v>36</v>
      </c>
      <c r="B42" t="s">
        <v>201</v>
      </c>
      <c r="C42">
        <v>2017</v>
      </c>
      <c r="D42">
        <v>0</v>
      </c>
      <c r="E42">
        <v>2270.23</v>
      </c>
      <c r="F42">
        <v>34852.9</v>
      </c>
      <c r="G42">
        <v>536315</v>
      </c>
      <c r="H42">
        <v>906778</v>
      </c>
      <c r="I42">
        <v>225915</v>
      </c>
      <c r="J42">
        <v>155425</v>
      </c>
      <c r="K42">
        <v>121072</v>
      </c>
      <c r="L42">
        <v>80299.600000000006</v>
      </c>
      <c r="M42">
        <v>19048.400000000001</v>
      </c>
      <c r="N42">
        <v>7611.97</v>
      </c>
      <c r="O42">
        <v>9885.75</v>
      </c>
      <c r="P42">
        <v>0</v>
      </c>
      <c r="Q42">
        <v>0</v>
      </c>
      <c r="R42">
        <v>310.91899999999998</v>
      </c>
    </row>
    <row r="43" spans="1:18" x14ac:dyDescent="0.2">
      <c r="A43">
        <v>37</v>
      </c>
      <c r="B43" t="s">
        <v>201</v>
      </c>
      <c r="C43">
        <v>2017</v>
      </c>
      <c r="D43">
        <v>0</v>
      </c>
      <c r="E43">
        <v>1528.24</v>
      </c>
      <c r="F43">
        <v>20666.3</v>
      </c>
      <c r="G43">
        <v>569833</v>
      </c>
      <c r="H43">
        <v>902442</v>
      </c>
      <c r="I43">
        <v>194575</v>
      </c>
      <c r="J43">
        <v>161596</v>
      </c>
      <c r="K43">
        <v>124091</v>
      </c>
      <c r="L43">
        <v>79135.100000000006</v>
      </c>
      <c r="M43">
        <v>25819.599999999999</v>
      </c>
      <c r="N43">
        <v>9707.6299999999992</v>
      </c>
      <c r="O43">
        <v>8224.33</v>
      </c>
      <c r="P43">
        <v>504.23200000000003</v>
      </c>
      <c r="Q43">
        <v>143.87</v>
      </c>
      <c r="R43">
        <v>0</v>
      </c>
    </row>
    <row r="44" spans="1:18" x14ac:dyDescent="0.2">
      <c r="A44">
        <v>38</v>
      </c>
      <c r="B44" t="s">
        <v>201</v>
      </c>
      <c r="C44">
        <v>2017</v>
      </c>
      <c r="D44">
        <v>0</v>
      </c>
      <c r="E44">
        <v>2588.0700000000002</v>
      </c>
      <c r="F44">
        <v>30236</v>
      </c>
      <c r="G44">
        <v>562205</v>
      </c>
      <c r="H44">
        <v>883836</v>
      </c>
      <c r="I44">
        <v>203776</v>
      </c>
      <c r="J44">
        <v>149103</v>
      </c>
      <c r="K44">
        <v>119534</v>
      </c>
      <c r="L44">
        <v>110350</v>
      </c>
      <c r="M44">
        <v>22607.9</v>
      </c>
      <c r="N44">
        <v>4936.5600000000004</v>
      </c>
      <c r="O44">
        <v>8191.71</v>
      </c>
      <c r="P44">
        <v>589.90300000000002</v>
      </c>
      <c r="Q44">
        <v>0</v>
      </c>
      <c r="R44">
        <v>0</v>
      </c>
    </row>
    <row r="45" spans="1:18" x14ac:dyDescent="0.2">
      <c r="A45">
        <v>39</v>
      </c>
      <c r="B45" t="s">
        <v>201</v>
      </c>
      <c r="C45">
        <v>2017</v>
      </c>
      <c r="D45">
        <v>0</v>
      </c>
      <c r="E45">
        <v>2559.2399999999998</v>
      </c>
      <c r="F45">
        <v>26258.400000000001</v>
      </c>
      <c r="G45">
        <v>545715</v>
      </c>
      <c r="H45">
        <v>895712</v>
      </c>
      <c r="I45">
        <v>225743</v>
      </c>
      <c r="J45">
        <v>147406</v>
      </c>
      <c r="K45">
        <v>115440</v>
      </c>
      <c r="L45">
        <v>109264</v>
      </c>
      <c r="M45">
        <v>17832.8</v>
      </c>
      <c r="N45">
        <v>6619.68</v>
      </c>
      <c r="O45">
        <v>4803.93</v>
      </c>
      <c r="P45">
        <v>1018.29</v>
      </c>
      <c r="Q45">
        <v>0</v>
      </c>
      <c r="R45">
        <v>0</v>
      </c>
    </row>
    <row r="46" spans="1:18" x14ac:dyDescent="0.2">
      <c r="A46">
        <v>40</v>
      </c>
      <c r="B46" t="s">
        <v>201</v>
      </c>
      <c r="C46">
        <v>2017</v>
      </c>
      <c r="D46">
        <v>0</v>
      </c>
      <c r="E46">
        <v>3087.59</v>
      </c>
      <c r="F46">
        <v>23667.4</v>
      </c>
      <c r="G46">
        <v>566780</v>
      </c>
      <c r="H46">
        <v>886632</v>
      </c>
      <c r="I46">
        <v>207088</v>
      </c>
      <c r="J46">
        <v>166525</v>
      </c>
      <c r="K46">
        <v>119083</v>
      </c>
      <c r="L46">
        <v>86546.9</v>
      </c>
      <c r="M46">
        <v>22510.1</v>
      </c>
      <c r="N46">
        <v>5934.85</v>
      </c>
      <c r="O46">
        <v>5727.65</v>
      </c>
      <c r="P46">
        <v>0</v>
      </c>
      <c r="Q46">
        <v>0</v>
      </c>
      <c r="R46">
        <v>0</v>
      </c>
    </row>
    <row r="47" spans="1:18" x14ac:dyDescent="0.2">
      <c r="A47">
        <v>41</v>
      </c>
      <c r="B47" t="s">
        <v>201</v>
      </c>
      <c r="C47">
        <v>2017</v>
      </c>
      <c r="D47">
        <v>0</v>
      </c>
      <c r="E47">
        <v>6854.45</v>
      </c>
      <c r="F47">
        <v>24338.799999999999</v>
      </c>
      <c r="G47">
        <v>535832</v>
      </c>
      <c r="H47">
        <v>911556</v>
      </c>
      <c r="I47">
        <v>229339</v>
      </c>
      <c r="J47">
        <v>130672</v>
      </c>
      <c r="K47">
        <v>109977</v>
      </c>
      <c r="L47">
        <v>115294</v>
      </c>
      <c r="M47">
        <v>20896.3</v>
      </c>
      <c r="N47">
        <v>6558.6</v>
      </c>
      <c r="O47">
        <v>8821.9</v>
      </c>
      <c r="P47">
        <v>0</v>
      </c>
      <c r="Q47">
        <v>571.88699999999994</v>
      </c>
      <c r="R47">
        <v>0</v>
      </c>
    </row>
    <row r="48" spans="1:18" x14ac:dyDescent="0.2">
      <c r="A48">
        <v>42</v>
      </c>
      <c r="B48" t="s">
        <v>201</v>
      </c>
      <c r="C48">
        <v>2017</v>
      </c>
      <c r="D48">
        <v>0</v>
      </c>
      <c r="E48">
        <v>2110.5</v>
      </c>
      <c r="F48">
        <v>27214.3</v>
      </c>
      <c r="G48">
        <v>592297</v>
      </c>
      <c r="H48">
        <v>856125</v>
      </c>
      <c r="I48">
        <v>196277</v>
      </c>
      <c r="J48">
        <v>157499</v>
      </c>
      <c r="K48">
        <v>125846</v>
      </c>
      <c r="L48">
        <v>108085</v>
      </c>
      <c r="M48">
        <v>20102.2</v>
      </c>
      <c r="N48">
        <v>9151.33</v>
      </c>
      <c r="O48">
        <v>5261.6</v>
      </c>
      <c r="P48">
        <v>0</v>
      </c>
      <c r="Q48">
        <v>0</v>
      </c>
      <c r="R48">
        <v>0</v>
      </c>
    </row>
    <row r="49" spans="1:18" x14ac:dyDescent="0.2">
      <c r="A49">
        <v>43</v>
      </c>
      <c r="B49" t="s">
        <v>201</v>
      </c>
      <c r="C49">
        <v>2017</v>
      </c>
      <c r="D49">
        <v>0</v>
      </c>
      <c r="E49">
        <v>2065.19</v>
      </c>
      <c r="F49">
        <v>23670</v>
      </c>
      <c r="G49">
        <v>573785</v>
      </c>
      <c r="H49">
        <v>865370</v>
      </c>
      <c r="I49">
        <v>232211</v>
      </c>
      <c r="J49">
        <v>149994</v>
      </c>
      <c r="K49">
        <v>120026</v>
      </c>
      <c r="L49">
        <v>95509.7</v>
      </c>
      <c r="M49">
        <v>22603</v>
      </c>
      <c r="N49">
        <v>3406.14</v>
      </c>
      <c r="O49">
        <v>6926.83</v>
      </c>
      <c r="P49">
        <v>0</v>
      </c>
      <c r="Q49">
        <v>0</v>
      </c>
      <c r="R49">
        <v>601.11300000000006</v>
      </c>
    </row>
    <row r="50" spans="1:18" x14ac:dyDescent="0.2">
      <c r="A50">
        <v>44</v>
      </c>
      <c r="B50" t="s">
        <v>201</v>
      </c>
      <c r="C50">
        <v>2017</v>
      </c>
      <c r="D50">
        <v>0</v>
      </c>
      <c r="E50">
        <v>4057.54</v>
      </c>
      <c r="F50">
        <v>20532.599999999999</v>
      </c>
      <c r="G50">
        <v>583617</v>
      </c>
      <c r="H50">
        <v>865350</v>
      </c>
      <c r="I50">
        <v>203719</v>
      </c>
      <c r="J50">
        <v>162809</v>
      </c>
      <c r="K50">
        <v>120954</v>
      </c>
      <c r="L50">
        <v>99413.8</v>
      </c>
      <c r="M50">
        <v>20914.3</v>
      </c>
      <c r="N50">
        <v>9936.82</v>
      </c>
      <c r="O50">
        <v>4340.8100000000004</v>
      </c>
      <c r="P50">
        <v>0</v>
      </c>
      <c r="Q50">
        <v>0</v>
      </c>
      <c r="R50">
        <v>0</v>
      </c>
    </row>
    <row r="51" spans="1:18" x14ac:dyDescent="0.2">
      <c r="A51">
        <v>45</v>
      </c>
      <c r="B51" t="s">
        <v>201</v>
      </c>
      <c r="C51">
        <v>2017</v>
      </c>
      <c r="D51">
        <v>0</v>
      </c>
      <c r="E51">
        <v>2492.71</v>
      </c>
      <c r="F51">
        <v>30937.200000000001</v>
      </c>
      <c r="G51">
        <v>545966</v>
      </c>
      <c r="H51">
        <v>914030</v>
      </c>
      <c r="I51">
        <v>205475</v>
      </c>
      <c r="J51">
        <v>144304</v>
      </c>
      <c r="K51">
        <v>118692</v>
      </c>
      <c r="L51">
        <v>92515.5</v>
      </c>
      <c r="M51">
        <v>23584.799999999999</v>
      </c>
      <c r="N51">
        <v>5998.18</v>
      </c>
      <c r="O51">
        <v>12342.1</v>
      </c>
      <c r="P51">
        <v>3890.4</v>
      </c>
      <c r="Q51">
        <v>331.70299999999997</v>
      </c>
      <c r="R51">
        <v>293.72199999999998</v>
      </c>
    </row>
    <row r="52" spans="1:18" x14ac:dyDescent="0.2">
      <c r="A52">
        <v>46</v>
      </c>
      <c r="B52" t="s">
        <v>201</v>
      </c>
      <c r="C52">
        <v>2017</v>
      </c>
      <c r="D52">
        <v>0</v>
      </c>
      <c r="E52">
        <v>4507.59</v>
      </c>
      <c r="F52">
        <v>22169.9</v>
      </c>
      <c r="G52">
        <v>565024</v>
      </c>
      <c r="H52">
        <v>879075</v>
      </c>
      <c r="I52">
        <v>211418</v>
      </c>
      <c r="J52">
        <v>140795</v>
      </c>
      <c r="K52">
        <v>132266</v>
      </c>
      <c r="L52">
        <v>97973.9</v>
      </c>
      <c r="M52">
        <v>29073.200000000001</v>
      </c>
      <c r="N52">
        <v>6654.22</v>
      </c>
      <c r="O52">
        <v>10736.1</v>
      </c>
      <c r="P52">
        <v>1109.3499999999999</v>
      </c>
      <c r="Q52">
        <v>338.55700000000002</v>
      </c>
      <c r="R52">
        <v>0</v>
      </c>
    </row>
    <row r="53" spans="1:18" x14ac:dyDescent="0.2">
      <c r="A53">
        <v>47</v>
      </c>
      <c r="B53" t="s">
        <v>201</v>
      </c>
      <c r="C53">
        <v>2017</v>
      </c>
      <c r="D53">
        <v>0</v>
      </c>
      <c r="E53">
        <v>4045.18</v>
      </c>
      <c r="F53">
        <v>21412.9</v>
      </c>
      <c r="G53">
        <v>537758</v>
      </c>
      <c r="H53">
        <v>923215</v>
      </c>
      <c r="I53">
        <v>208504</v>
      </c>
      <c r="J53">
        <v>133716</v>
      </c>
      <c r="K53">
        <v>138687</v>
      </c>
      <c r="L53">
        <v>86696.6</v>
      </c>
      <c r="M53">
        <v>25664.1</v>
      </c>
      <c r="N53">
        <v>13382.3</v>
      </c>
      <c r="O53">
        <v>6734.87</v>
      </c>
      <c r="P53">
        <v>608.96500000000003</v>
      </c>
      <c r="Q53">
        <v>775.846</v>
      </c>
      <c r="R53">
        <v>84.885599999999997</v>
      </c>
    </row>
    <row r="54" spans="1:18" x14ac:dyDescent="0.2">
      <c r="A54">
        <v>48</v>
      </c>
      <c r="B54" t="s">
        <v>201</v>
      </c>
      <c r="C54">
        <v>2017</v>
      </c>
      <c r="D54">
        <v>0</v>
      </c>
      <c r="E54">
        <v>15.5939</v>
      </c>
      <c r="F54">
        <v>36832.9</v>
      </c>
      <c r="G54">
        <v>558445</v>
      </c>
      <c r="H54">
        <v>846613</v>
      </c>
      <c r="I54">
        <v>257458</v>
      </c>
      <c r="J54">
        <v>125502</v>
      </c>
      <c r="K54">
        <v>135578</v>
      </c>
      <c r="L54">
        <v>97248.6</v>
      </c>
      <c r="M54">
        <v>29689</v>
      </c>
      <c r="N54">
        <v>6972.73</v>
      </c>
      <c r="O54">
        <v>2927.32</v>
      </c>
      <c r="P54">
        <v>1308.3599999999999</v>
      </c>
      <c r="Q54">
        <v>0</v>
      </c>
      <c r="R54">
        <v>0</v>
      </c>
    </row>
    <row r="55" spans="1:18" x14ac:dyDescent="0.2">
      <c r="A55">
        <v>49</v>
      </c>
      <c r="B55" t="s">
        <v>201</v>
      </c>
      <c r="C55">
        <v>2017</v>
      </c>
      <c r="D55">
        <v>0</v>
      </c>
      <c r="E55">
        <v>1900.14</v>
      </c>
      <c r="F55">
        <v>20317.5</v>
      </c>
      <c r="G55">
        <v>551572</v>
      </c>
      <c r="H55">
        <v>930123</v>
      </c>
      <c r="I55">
        <v>181852</v>
      </c>
      <c r="J55">
        <v>140761</v>
      </c>
      <c r="K55">
        <v>126551</v>
      </c>
      <c r="L55">
        <v>105281</v>
      </c>
      <c r="M55">
        <v>14627.9</v>
      </c>
      <c r="N55">
        <v>15888.9</v>
      </c>
      <c r="O55">
        <v>4623.28</v>
      </c>
      <c r="P55">
        <v>0</v>
      </c>
      <c r="Q55">
        <v>188.471</v>
      </c>
      <c r="R55">
        <v>380.697</v>
      </c>
    </row>
    <row r="56" spans="1:18" x14ac:dyDescent="0.2">
      <c r="A56">
        <v>50</v>
      </c>
      <c r="B56" t="s">
        <v>201</v>
      </c>
      <c r="C56">
        <v>2017</v>
      </c>
      <c r="D56">
        <v>0</v>
      </c>
      <c r="E56">
        <v>514.83699999999999</v>
      </c>
      <c r="F56">
        <v>18718</v>
      </c>
      <c r="G56">
        <v>556811</v>
      </c>
      <c r="H56">
        <v>895594</v>
      </c>
      <c r="I56">
        <v>233908</v>
      </c>
      <c r="J56">
        <v>150036</v>
      </c>
      <c r="K56">
        <v>123176</v>
      </c>
      <c r="L56">
        <v>86139.3</v>
      </c>
      <c r="M56">
        <v>20306.3</v>
      </c>
      <c r="N56">
        <v>6396.66</v>
      </c>
      <c r="O56">
        <v>6686.03</v>
      </c>
      <c r="P56">
        <v>979.74400000000003</v>
      </c>
      <c r="Q56">
        <v>626.30999999999995</v>
      </c>
      <c r="R56">
        <v>415.35199999999998</v>
      </c>
    </row>
    <row r="57" spans="1:18" x14ac:dyDescent="0.2">
      <c r="A57">
        <v>51</v>
      </c>
      <c r="B57" t="s">
        <v>201</v>
      </c>
      <c r="C57">
        <v>2017</v>
      </c>
      <c r="D57">
        <v>0</v>
      </c>
      <c r="E57">
        <v>896.56200000000001</v>
      </c>
      <c r="F57">
        <v>26938</v>
      </c>
      <c r="G57">
        <v>544353</v>
      </c>
      <c r="H57">
        <v>912253</v>
      </c>
      <c r="I57">
        <v>216650</v>
      </c>
      <c r="J57">
        <v>133529</v>
      </c>
      <c r="K57">
        <v>122667</v>
      </c>
      <c r="L57">
        <v>88968.5</v>
      </c>
      <c r="M57">
        <v>25241.9</v>
      </c>
      <c r="N57">
        <v>10820.3</v>
      </c>
      <c r="O57">
        <v>6399.35</v>
      </c>
      <c r="P57">
        <v>810.149</v>
      </c>
      <c r="Q57">
        <v>0</v>
      </c>
      <c r="R57">
        <v>178.917</v>
      </c>
    </row>
    <row r="58" spans="1:18" x14ac:dyDescent="0.2">
      <c r="A58">
        <v>52</v>
      </c>
      <c r="B58" t="s">
        <v>201</v>
      </c>
      <c r="C58">
        <v>2017</v>
      </c>
      <c r="D58">
        <v>0</v>
      </c>
      <c r="E58">
        <v>1537.58</v>
      </c>
      <c r="F58">
        <v>33577.300000000003</v>
      </c>
      <c r="G58">
        <v>565421</v>
      </c>
      <c r="H58">
        <v>862833</v>
      </c>
      <c r="I58">
        <v>226127</v>
      </c>
      <c r="J58">
        <v>158822</v>
      </c>
      <c r="K58">
        <v>123758</v>
      </c>
      <c r="L58">
        <v>103822</v>
      </c>
      <c r="M58">
        <v>18228.2</v>
      </c>
      <c r="N58">
        <v>8991.8700000000008</v>
      </c>
      <c r="O58">
        <v>3976.61</v>
      </c>
      <c r="P58">
        <v>0</v>
      </c>
      <c r="Q58">
        <v>0</v>
      </c>
      <c r="R58">
        <v>0</v>
      </c>
    </row>
    <row r="59" spans="1:18" x14ac:dyDescent="0.2">
      <c r="A59">
        <v>53</v>
      </c>
      <c r="B59" t="s">
        <v>201</v>
      </c>
      <c r="C59">
        <v>2017</v>
      </c>
      <c r="D59">
        <v>0</v>
      </c>
      <c r="E59">
        <v>4211.4399999999996</v>
      </c>
      <c r="F59">
        <v>25311.200000000001</v>
      </c>
      <c r="G59">
        <v>545991</v>
      </c>
      <c r="H59">
        <v>907100</v>
      </c>
      <c r="I59">
        <v>205196</v>
      </c>
      <c r="J59">
        <v>165369</v>
      </c>
      <c r="K59">
        <v>112275</v>
      </c>
      <c r="L59">
        <v>95019.3</v>
      </c>
      <c r="M59">
        <v>21900.6</v>
      </c>
      <c r="N59">
        <v>7789.65</v>
      </c>
      <c r="O59">
        <v>9373.4500000000007</v>
      </c>
      <c r="P59">
        <v>0</v>
      </c>
      <c r="Q59">
        <v>430.59399999999999</v>
      </c>
      <c r="R59">
        <v>211.751</v>
      </c>
    </row>
    <row r="60" spans="1:18" x14ac:dyDescent="0.2">
      <c r="A60">
        <v>54</v>
      </c>
      <c r="B60" t="s">
        <v>201</v>
      </c>
      <c r="C60">
        <v>2017</v>
      </c>
      <c r="D60">
        <v>0</v>
      </c>
      <c r="E60">
        <v>2931.54</v>
      </c>
      <c r="F60">
        <v>22000</v>
      </c>
      <c r="G60">
        <v>542031</v>
      </c>
      <c r="H60">
        <v>939746</v>
      </c>
      <c r="I60">
        <v>182483</v>
      </c>
      <c r="J60">
        <v>137935</v>
      </c>
      <c r="K60">
        <v>126674</v>
      </c>
      <c r="L60">
        <v>101874</v>
      </c>
      <c r="M60">
        <v>22642.400000000001</v>
      </c>
      <c r="N60">
        <v>8295.0400000000009</v>
      </c>
      <c r="O60">
        <v>8713.34</v>
      </c>
      <c r="P60">
        <v>0</v>
      </c>
      <c r="Q60">
        <v>0</v>
      </c>
      <c r="R60">
        <v>0</v>
      </c>
    </row>
    <row r="61" spans="1:18" x14ac:dyDescent="0.2">
      <c r="A61">
        <v>55</v>
      </c>
      <c r="B61" t="s">
        <v>201</v>
      </c>
      <c r="C61">
        <v>2017</v>
      </c>
      <c r="D61">
        <v>0</v>
      </c>
      <c r="E61">
        <v>4223.3100000000004</v>
      </c>
      <c r="F61">
        <v>25754</v>
      </c>
      <c r="G61">
        <v>521233</v>
      </c>
      <c r="H61">
        <v>926160</v>
      </c>
      <c r="I61">
        <v>224577</v>
      </c>
      <c r="J61">
        <v>148759</v>
      </c>
      <c r="K61">
        <v>119806</v>
      </c>
      <c r="L61">
        <v>94077.8</v>
      </c>
      <c r="M61">
        <v>23539.200000000001</v>
      </c>
      <c r="N61">
        <v>10066.9</v>
      </c>
      <c r="O61">
        <v>4106.16</v>
      </c>
      <c r="P61">
        <v>0</v>
      </c>
      <c r="Q61">
        <v>0</v>
      </c>
      <c r="R61">
        <v>0</v>
      </c>
    </row>
    <row r="62" spans="1:18" x14ac:dyDescent="0.2">
      <c r="A62">
        <v>56</v>
      </c>
      <c r="B62" t="s">
        <v>201</v>
      </c>
      <c r="C62">
        <v>2017</v>
      </c>
      <c r="D62">
        <v>0</v>
      </c>
      <c r="E62">
        <v>328.75200000000001</v>
      </c>
      <c r="F62">
        <v>31038.400000000001</v>
      </c>
      <c r="G62">
        <v>542125</v>
      </c>
      <c r="H62">
        <v>885510</v>
      </c>
      <c r="I62">
        <v>227951</v>
      </c>
      <c r="J62">
        <v>147956</v>
      </c>
      <c r="K62">
        <v>135819</v>
      </c>
      <c r="L62">
        <v>87581</v>
      </c>
      <c r="M62">
        <v>21729.5</v>
      </c>
      <c r="N62">
        <v>4685.33</v>
      </c>
      <c r="O62">
        <v>8984.16</v>
      </c>
      <c r="P62">
        <v>1270.93</v>
      </c>
      <c r="Q62">
        <v>0</v>
      </c>
      <c r="R62">
        <v>301.15600000000001</v>
      </c>
    </row>
    <row r="63" spans="1:18" x14ac:dyDescent="0.2">
      <c r="A63">
        <v>57</v>
      </c>
      <c r="B63" t="s">
        <v>201</v>
      </c>
      <c r="C63">
        <v>2017</v>
      </c>
      <c r="D63">
        <v>0</v>
      </c>
      <c r="E63">
        <v>4271.7700000000004</v>
      </c>
      <c r="F63">
        <v>31430.2</v>
      </c>
      <c r="G63">
        <v>544563</v>
      </c>
      <c r="H63">
        <v>899684</v>
      </c>
      <c r="I63">
        <v>211695</v>
      </c>
      <c r="J63">
        <v>153228</v>
      </c>
      <c r="K63">
        <v>134865</v>
      </c>
      <c r="L63">
        <v>87480.6</v>
      </c>
      <c r="M63">
        <v>21253.1</v>
      </c>
      <c r="N63">
        <v>5336.69</v>
      </c>
      <c r="O63">
        <v>7101.95</v>
      </c>
      <c r="P63">
        <v>1284.57</v>
      </c>
      <c r="Q63">
        <v>0</v>
      </c>
      <c r="R63">
        <v>0</v>
      </c>
    </row>
    <row r="64" spans="1:18" x14ac:dyDescent="0.2">
      <c r="A64">
        <v>58</v>
      </c>
      <c r="B64" t="s">
        <v>201</v>
      </c>
      <c r="C64">
        <v>2017</v>
      </c>
      <c r="D64">
        <v>0</v>
      </c>
      <c r="E64">
        <v>2544.6799999999998</v>
      </c>
      <c r="F64">
        <v>23710.2</v>
      </c>
      <c r="G64">
        <v>542275</v>
      </c>
      <c r="H64">
        <v>913343</v>
      </c>
      <c r="I64">
        <v>201875</v>
      </c>
      <c r="J64">
        <v>159799</v>
      </c>
      <c r="K64">
        <v>126638</v>
      </c>
      <c r="L64">
        <v>80097.3</v>
      </c>
      <c r="M64">
        <v>22275.7</v>
      </c>
      <c r="N64">
        <v>8336.39</v>
      </c>
      <c r="O64">
        <v>8825.7000000000007</v>
      </c>
      <c r="P64">
        <v>2508.33</v>
      </c>
      <c r="Q64">
        <v>0</v>
      </c>
      <c r="R64">
        <v>355.81299999999999</v>
      </c>
    </row>
    <row r="65" spans="1:18" x14ac:dyDescent="0.2">
      <c r="A65">
        <v>59</v>
      </c>
      <c r="B65" t="s">
        <v>201</v>
      </c>
      <c r="C65">
        <v>2017</v>
      </c>
      <c r="D65">
        <v>0</v>
      </c>
      <c r="E65">
        <v>4537.13</v>
      </c>
      <c r="F65">
        <v>36159.5</v>
      </c>
      <c r="G65">
        <v>542197</v>
      </c>
      <c r="H65">
        <v>884710</v>
      </c>
      <c r="I65">
        <v>218801</v>
      </c>
      <c r="J65">
        <v>167797</v>
      </c>
      <c r="K65">
        <v>117620</v>
      </c>
      <c r="L65">
        <v>89675.9</v>
      </c>
      <c r="M65">
        <v>17068.7</v>
      </c>
      <c r="N65">
        <v>3441.89</v>
      </c>
      <c r="O65">
        <v>11354</v>
      </c>
      <c r="P65">
        <v>750.45100000000002</v>
      </c>
      <c r="Q65">
        <v>626.66700000000003</v>
      </c>
      <c r="R65">
        <v>0</v>
      </c>
    </row>
    <row r="66" spans="1:18" x14ac:dyDescent="0.2">
      <c r="A66">
        <v>60</v>
      </c>
      <c r="B66" t="s">
        <v>201</v>
      </c>
      <c r="C66">
        <v>2017</v>
      </c>
      <c r="D66">
        <v>0</v>
      </c>
      <c r="E66">
        <v>2735.83</v>
      </c>
      <c r="F66">
        <v>28850</v>
      </c>
      <c r="G66">
        <v>549527</v>
      </c>
      <c r="H66">
        <v>872687</v>
      </c>
      <c r="I66">
        <v>221858</v>
      </c>
      <c r="J66">
        <v>158837</v>
      </c>
      <c r="K66">
        <v>129466</v>
      </c>
      <c r="L66">
        <v>98920.3</v>
      </c>
      <c r="M66">
        <v>16176.6</v>
      </c>
      <c r="N66">
        <v>9403.86</v>
      </c>
      <c r="O66">
        <v>7680.7</v>
      </c>
      <c r="P66">
        <v>0</v>
      </c>
      <c r="Q66">
        <v>0</v>
      </c>
      <c r="R66">
        <v>0</v>
      </c>
    </row>
    <row r="67" spans="1:18" x14ac:dyDescent="0.2">
      <c r="A67">
        <v>61</v>
      </c>
      <c r="B67" t="s">
        <v>201</v>
      </c>
      <c r="C67">
        <v>2017</v>
      </c>
      <c r="D67">
        <v>0</v>
      </c>
      <c r="E67">
        <v>796.10599999999999</v>
      </c>
      <c r="F67">
        <v>27485.4</v>
      </c>
      <c r="G67">
        <v>588208</v>
      </c>
      <c r="H67">
        <v>851735</v>
      </c>
      <c r="I67">
        <v>223578</v>
      </c>
      <c r="J67">
        <v>143153</v>
      </c>
      <c r="K67">
        <v>123557</v>
      </c>
      <c r="L67">
        <v>97153.2</v>
      </c>
      <c r="M67">
        <v>22468.6</v>
      </c>
      <c r="N67">
        <v>7422.54</v>
      </c>
      <c r="O67">
        <v>7825.63</v>
      </c>
      <c r="P67">
        <v>1066.6400000000001</v>
      </c>
      <c r="Q67">
        <v>0</v>
      </c>
      <c r="R67">
        <v>277.67099999999999</v>
      </c>
    </row>
    <row r="68" spans="1:18" x14ac:dyDescent="0.2">
      <c r="A68">
        <v>62</v>
      </c>
      <c r="B68" t="s">
        <v>201</v>
      </c>
      <c r="C68">
        <v>2017</v>
      </c>
      <c r="D68">
        <v>0</v>
      </c>
      <c r="E68">
        <v>1329.54</v>
      </c>
      <c r="F68">
        <v>32922.400000000001</v>
      </c>
      <c r="G68">
        <v>558271</v>
      </c>
      <c r="H68">
        <v>898807</v>
      </c>
      <c r="I68">
        <v>177472</v>
      </c>
      <c r="J68">
        <v>150450</v>
      </c>
      <c r="K68">
        <v>133824</v>
      </c>
      <c r="L68">
        <v>114486</v>
      </c>
      <c r="M68">
        <v>20001.2</v>
      </c>
      <c r="N68">
        <v>5059.0600000000004</v>
      </c>
      <c r="O68">
        <v>4769.1899999999996</v>
      </c>
      <c r="P68">
        <v>0</v>
      </c>
      <c r="Q68">
        <v>877.28399999999999</v>
      </c>
      <c r="R68">
        <v>0</v>
      </c>
    </row>
    <row r="69" spans="1:18" x14ac:dyDescent="0.2">
      <c r="A69">
        <v>63</v>
      </c>
      <c r="B69" t="s">
        <v>201</v>
      </c>
      <c r="C69">
        <v>2017</v>
      </c>
      <c r="D69">
        <v>0</v>
      </c>
      <c r="E69">
        <v>3486.51</v>
      </c>
      <c r="F69">
        <v>30325.5</v>
      </c>
      <c r="G69">
        <v>544647</v>
      </c>
      <c r="H69">
        <v>924170</v>
      </c>
      <c r="I69">
        <v>183425</v>
      </c>
      <c r="J69">
        <v>157558</v>
      </c>
      <c r="K69">
        <v>130634</v>
      </c>
      <c r="L69">
        <v>80653.7</v>
      </c>
      <c r="M69">
        <v>21422</v>
      </c>
      <c r="N69">
        <v>8150.68</v>
      </c>
      <c r="O69">
        <v>6623.31</v>
      </c>
      <c r="P69">
        <v>436.41300000000001</v>
      </c>
      <c r="Q69">
        <v>0</v>
      </c>
      <c r="R69">
        <v>392.89600000000002</v>
      </c>
    </row>
    <row r="70" spans="1:18" x14ac:dyDescent="0.2">
      <c r="A70">
        <v>64</v>
      </c>
      <c r="B70" t="s">
        <v>201</v>
      </c>
      <c r="C70">
        <v>2017</v>
      </c>
      <c r="D70">
        <v>0</v>
      </c>
      <c r="E70">
        <v>2683.11</v>
      </c>
      <c r="F70">
        <v>31355.4</v>
      </c>
      <c r="G70">
        <v>555351</v>
      </c>
      <c r="H70">
        <v>875693</v>
      </c>
      <c r="I70">
        <v>218620</v>
      </c>
      <c r="J70">
        <v>158184</v>
      </c>
      <c r="K70">
        <v>119366</v>
      </c>
      <c r="L70">
        <v>107348</v>
      </c>
      <c r="M70">
        <v>13520.8</v>
      </c>
      <c r="N70">
        <v>6722</v>
      </c>
      <c r="O70">
        <v>5065.7700000000004</v>
      </c>
      <c r="P70">
        <v>0</v>
      </c>
      <c r="Q70">
        <v>0</v>
      </c>
      <c r="R70">
        <v>421.94099999999997</v>
      </c>
    </row>
    <row r="71" spans="1:18" x14ac:dyDescent="0.2">
      <c r="A71">
        <v>65</v>
      </c>
      <c r="B71" t="s">
        <v>201</v>
      </c>
      <c r="C71">
        <v>2017</v>
      </c>
      <c r="D71">
        <v>0</v>
      </c>
      <c r="E71">
        <v>714.63199999999995</v>
      </c>
      <c r="F71">
        <v>34630.300000000003</v>
      </c>
      <c r="G71">
        <v>530741</v>
      </c>
      <c r="H71">
        <v>876523</v>
      </c>
      <c r="I71">
        <v>232213</v>
      </c>
      <c r="J71">
        <v>166596</v>
      </c>
      <c r="K71">
        <v>128178</v>
      </c>
      <c r="L71">
        <v>92136.9</v>
      </c>
      <c r="M71">
        <v>19273.900000000001</v>
      </c>
      <c r="N71">
        <v>4280.42</v>
      </c>
      <c r="O71">
        <v>7757.42</v>
      </c>
      <c r="P71">
        <v>0</v>
      </c>
      <c r="Q71">
        <v>0</v>
      </c>
      <c r="R71">
        <v>0</v>
      </c>
    </row>
    <row r="72" spans="1:18" x14ac:dyDescent="0.2">
      <c r="A72">
        <v>66</v>
      </c>
      <c r="B72" t="s">
        <v>201</v>
      </c>
      <c r="C72">
        <v>2017</v>
      </c>
      <c r="D72">
        <v>0</v>
      </c>
      <c r="E72">
        <v>1682.37</v>
      </c>
      <c r="F72">
        <v>33793.699999999997</v>
      </c>
      <c r="G72">
        <v>550800</v>
      </c>
      <c r="H72">
        <v>868640</v>
      </c>
      <c r="I72">
        <v>203916</v>
      </c>
      <c r="J72">
        <v>157570</v>
      </c>
      <c r="K72">
        <v>131517</v>
      </c>
      <c r="L72">
        <v>110162</v>
      </c>
      <c r="M72">
        <v>17512.2</v>
      </c>
      <c r="N72">
        <v>10862.6</v>
      </c>
      <c r="O72">
        <v>8461.43</v>
      </c>
      <c r="P72">
        <v>774.05799999999999</v>
      </c>
      <c r="Q72">
        <v>0</v>
      </c>
      <c r="R72">
        <v>137.608</v>
      </c>
    </row>
    <row r="73" spans="1:18" x14ac:dyDescent="0.2">
      <c r="A73">
        <v>67</v>
      </c>
      <c r="B73" t="s">
        <v>201</v>
      </c>
      <c r="C73">
        <v>2017</v>
      </c>
      <c r="D73">
        <v>0</v>
      </c>
      <c r="E73">
        <v>469.45299999999997</v>
      </c>
      <c r="F73">
        <v>29756.3</v>
      </c>
      <c r="G73">
        <v>568088</v>
      </c>
      <c r="H73">
        <v>857583</v>
      </c>
      <c r="I73">
        <v>227127</v>
      </c>
      <c r="J73">
        <v>164238</v>
      </c>
      <c r="K73">
        <v>120904</v>
      </c>
      <c r="L73">
        <v>98522.5</v>
      </c>
      <c r="M73">
        <v>16354.4</v>
      </c>
      <c r="N73">
        <v>5699.8</v>
      </c>
      <c r="O73">
        <v>6076.3</v>
      </c>
      <c r="P73">
        <v>711.60900000000004</v>
      </c>
      <c r="Q73">
        <v>456.29</v>
      </c>
      <c r="R73">
        <v>245.999</v>
      </c>
    </row>
    <row r="74" spans="1:18" x14ac:dyDescent="0.2">
      <c r="A74">
        <v>68</v>
      </c>
      <c r="B74" t="s">
        <v>201</v>
      </c>
      <c r="C74">
        <v>2017</v>
      </c>
      <c r="D74">
        <v>0</v>
      </c>
      <c r="E74">
        <v>1806.02</v>
      </c>
      <c r="F74">
        <v>21838.6</v>
      </c>
      <c r="G74">
        <v>541975</v>
      </c>
      <c r="H74">
        <v>940982</v>
      </c>
      <c r="I74">
        <v>210338</v>
      </c>
      <c r="J74">
        <v>136902</v>
      </c>
      <c r="K74">
        <v>118882</v>
      </c>
      <c r="L74">
        <v>91200.7</v>
      </c>
      <c r="M74">
        <v>15417</v>
      </c>
      <c r="N74">
        <v>10498.2</v>
      </c>
      <c r="O74">
        <v>8142.67</v>
      </c>
      <c r="P74">
        <v>1902.93</v>
      </c>
      <c r="Q74">
        <v>0</v>
      </c>
      <c r="R74">
        <v>0</v>
      </c>
    </row>
    <row r="75" spans="1:18" x14ac:dyDescent="0.2">
      <c r="A75">
        <v>69</v>
      </c>
      <c r="B75" t="s">
        <v>201</v>
      </c>
      <c r="C75">
        <v>2017</v>
      </c>
      <c r="D75">
        <v>0</v>
      </c>
      <c r="E75">
        <v>2135.1799999999998</v>
      </c>
      <c r="F75">
        <v>16466.400000000001</v>
      </c>
      <c r="G75">
        <v>559100</v>
      </c>
      <c r="H75">
        <v>878353</v>
      </c>
      <c r="I75">
        <v>199333</v>
      </c>
      <c r="J75">
        <v>152917</v>
      </c>
      <c r="K75">
        <v>133120</v>
      </c>
      <c r="L75">
        <v>111359</v>
      </c>
      <c r="M75">
        <v>20162.900000000001</v>
      </c>
      <c r="N75">
        <v>2787.49</v>
      </c>
      <c r="O75">
        <v>12595.4</v>
      </c>
      <c r="P75">
        <v>842.41800000000001</v>
      </c>
      <c r="Q75">
        <v>0</v>
      </c>
      <c r="R75">
        <v>0</v>
      </c>
    </row>
    <row r="76" spans="1:18" x14ac:dyDescent="0.2">
      <c r="A76">
        <v>70</v>
      </c>
      <c r="B76" t="s">
        <v>201</v>
      </c>
      <c r="C76">
        <v>2017</v>
      </c>
      <c r="D76">
        <v>0</v>
      </c>
      <c r="E76">
        <v>47.389400000000002</v>
      </c>
      <c r="F76">
        <v>22856.2</v>
      </c>
      <c r="G76">
        <v>566017</v>
      </c>
      <c r="H76">
        <v>897604</v>
      </c>
      <c r="I76">
        <v>224119</v>
      </c>
      <c r="J76">
        <v>164460</v>
      </c>
      <c r="K76">
        <v>108180</v>
      </c>
      <c r="L76">
        <v>97729.8</v>
      </c>
      <c r="M76">
        <v>11009.8</v>
      </c>
      <c r="N76">
        <v>5299.14</v>
      </c>
      <c r="O76">
        <v>3468.24</v>
      </c>
      <c r="P76">
        <v>446.69600000000003</v>
      </c>
      <c r="Q76">
        <v>0</v>
      </c>
      <c r="R76">
        <v>285.89</v>
      </c>
    </row>
    <row r="77" spans="1:18" x14ac:dyDescent="0.2">
      <c r="A77">
        <v>71</v>
      </c>
      <c r="B77" t="s">
        <v>201</v>
      </c>
      <c r="C77">
        <v>2017</v>
      </c>
      <c r="D77">
        <v>0</v>
      </c>
      <c r="E77">
        <v>1294.24</v>
      </c>
      <c r="F77">
        <v>32009.8</v>
      </c>
      <c r="G77">
        <v>557496</v>
      </c>
      <c r="H77">
        <v>874991</v>
      </c>
      <c r="I77">
        <v>198666</v>
      </c>
      <c r="J77">
        <v>172367</v>
      </c>
      <c r="K77">
        <v>124313</v>
      </c>
      <c r="L77">
        <v>95654.2</v>
      </c>
      <c r="M77">
        <v>17819.8</v>
      </c>
      <c r="N77">
        <v>9342.16</v>
      </c>
      <c r="O77">
        <v>7165.57</v>
      </c>
      <c r="P77">
        <v>0</v>
      </c>
      <c r="Q77">
        <v>357.73</v>
      </c>
      <c r="R77">
        <v>0</v>
      </c>
    </row>
    <row r="78" spans="1:18" x14ac:dyDescent="0.2">
      <c r="A78">
        <v>72</v>
      </c>
      <c r="B78" t="s">
        <v>201</v>
      </c>
      <c r="C78">
        <v>2017</v>
      </c>
      <c r="D78">
        <v>0</v>
      </c>
      <c r="E78">
        <v>955.34199999999998</v>
      </c>
      <c r="F78">
        <v>31129</v>
      </c>
      <c r="G78">
        <v>586157</v>
      </c>
      <c r="H78">
        <v>901130</v>
      </c>
      <c r="I78">
        <v>176361</v>
      </c>
      <c r="J78">
        <v>137418</v>
      </c>
      <c r="K78">
        <v>126261</v>
      </c>
      <c r="L78">
        <v>106687</v>
      </c>
      <c r="M78">
        <v>20816.900000000001</v>
      </c>
      <c r="N78">
        <v>8031.99</v>
      </c>
      <c r="O78">
        <v>7447.33</v>
      </c>
      <c r="P78">
        <v>1115.49</v>
      </c>
      <c r="Q78">
        <v>412.18200000000002</v>
      </c>
      <c r="R78">
        <v>0</v>
      </c>
    </row>
    <row r="79" spans="1:18" x14ac:dyDescent="0.2">
      <c r="A79">
        <v>73</v>
      </c>
      <c r="B79" t="s">
        <v>201</v>
      </c>
      <c r="C79">
        <v>2017</v>
      </c>
      <c r="D79">
        <v>0</v>
      </c>
      <c r="E79">
        <v>31.3369</v>
      </c>
      <c r="F79">
        <v>34257.599999999999</v>
      </c>
      <c r="G79">
        <v>541158</v>
      </c>
      <c r="H79">
        <v>931599</v>
      </c>
      <c r="I79">
        <v>184680</v>
      </c>
      <c r="J79">
        <v>155064</v>
      </c>
      <c r="K79">
        <v>123079</v>
      </c>
      <c r="L79">
        <v>89278.8</v>
      </c>
      <c r="M79">
        <v>27166.7</v>
      </c>
      <c r="N79">
        <v>5524.59</v>
      </c>
      <c r="O79">
        <v>3463.88</v>
      </c>
      <c r="P79">
        <v>0</v>
      </c>
      <c r="Q79">
        <v>494.44</v>
      </c>
      <c r="R79">
        <v>0</v>
      </c>
    </row>
    <row r="80" spans="1:18" x14ac:dyDescent="0.2">
      <c r="A80">
        <v>74</v>
      </c>
      <c r="B80" t="s">
        <v>201</v>
      </c>
      <c r="C80">
        <v>2017</v>
      </c>
      <c r="D80">
        <v>0</v>
      </c>
      <c r="E80">
        <v>2582.59</v>
      </c>
      <c r="F80">
        <v>35019.800000000003</v>
      </c>
      <c r="G80">
        <v>515591</v>
      </c>
      <c r="H80">
        <v>938579</v>
      </c>
      <c r="I80">
        <v>192971</v>
      </c>
      <c r="J80">
        <v>135544</v>
      </c>
      <c r="K80">
        <v>144608</v>
      </c>
      <c r="L80">
        <v>91274.9</v>
      </c>
      <c r="M80">
        <v>20973.9</v>
      </c>
      <c r="N80">
        <v>7370.16</v>
      </c>
      <c r="O80">
        <v>9178.7900000000009</v>
      </c>
      <c r="P80">
        <v>1673.82</v>
      </c>
      <c r="Q80">
        <v>0</v>
      </c>
      <c r="R80">
        <v>0</v>
      </c>
    </row>
    <row r="81" spans="1:18" x14ac:dyDescent="0.2">
      <c r="A81">
        <v>75</v>
      </c>
      <c r="B81" t="s">
        <v>201</v>
      </c>
      <c r="C81">
        <v>2017</v>
      </c>
      <c r="D81">
        <v>0</v>
      </c>
      <c r="E81">
        <v>1880.49</v>
      </c>
      <c r="F81">
        <v>34906.199999999997</v>
      </c>
      <c r="G81">
        <v>577629</v>
      </c>
      <c r="H81">
        <v>821415</v>
      </c>
      <c r="I81">
        <v>238399</v>
      </c>
      <c r="J81">
        <v>155599</v>
      </c>
      <c r="K81">
        <v>137129</v>
      </c>
      <c r="L81">
        <v>96689.1</v>
      </c>
      <c r="M81">
        <v>20215.8</v>
      </c>
      <c r="N81">
        <v>5836.08</v>
      </c>
      <c r="O81">
        <v>4086.42</v>
      </c>
      <c r="P81">
        <v>1571.66</v>
      </c>
      <c r="Q81">
        <v>423.74799999999999</v>
      </c>
      <c r="R81">
        <v>0</v>
      </c>
    </row>
    <row r="82" spans="1:18" x14ac:dyDescent="0.2">
      <c r="A82">
        <v>76</v>
      </c>
      <c r="B82" t="s">
        <v>201</v>
      </c>
      <c r="C82">
        <v>2017</v>
      </c>
      <c r="D82">
        <v>0</v>
      </c>
      <c r="E82">
        <v>4126.8599999999997</v>
      </c>
      <c r="F82">
        <v>14932.4</v>
      </c>
      <c r="G82">
        <v>586297</v>
      </c>
      <c r="H82">
        <v>857111</v>
      </c>
      <c r="I82">
        <v>210074</v>
      </c>
      <c r="J82">
        <v>151999</v>
      </c>
      <c r="K82">
        <v>129255</v>
      </c>
      <c r="L82">
        <v>109371</v>
      </c>
      <c r="M82">
        <v>17208.599999999999</v>
      </c>
      <c r="N82">
        <v>6557.82</v>
      </c>
      <c r="O82">
        <v>8702.18</v>
      </c>
      <c r="P82">
        <v>0</v>
      </c>
      <c r="Q82">
        <v>0</v>
      </c>
      <c r="R82">
        <v>0</v>
      </c>
    </row>
    <row r="83" spans="1:18" x14ac:dyDescent="0.2">
      <c r="A83">
        <v>77</v>
      </c>
      <c r="B83" t="s">
        <v>201</v>
      </c>
      <c r="C83">
        <v>2017</v>
      </c>
      <c r="D83">
        <v>0</v>
      </c>
      <c r="E83">
        <v>7.8950100000000001</v>
      </c>
      <c r="F83">
        <v>31080.7</v>
      </c>
      <c r="G83">
        <v>552275</v>
      </c>
      <c r="H83">
        <v>895260</v>
      </c>
      <c r="I83">
        <v>199922</v>
      </c>
      <c r="J83">
        <v>156947</v>
      </c>
      <c r="K83">
        <v>128421</v>
      </c>
      <c r="L83">
        <v>87772.9</v>
      </c>
      <c r="M83">
        <v>18991.400000000001</v>
      </c>
      <c r="N83">
        <v>13937.9</v>
      </c>
      <c r="O83">
        <v>9781.2099999999991</v>
      </c>
      <c r="P83">
        <v>593.96500000000003</v>
      </c>
      <c r="Q83">
        <v>341.27800000000002</v>
      </c>
      <c r="R83">
        <v>110.85</v>
      </c>
    </row>
    <row r="84" spans="1:18" x14ac:dyDescent="0.2">
      <c r="A84">
        <v>78</v>
      </c>
      <c r="B84" t="s">
        <v>201</v>
      </c>
      <c r="C84">
        <v>2017</v>
      </c>
      <c r="D84">
        <v>0</v>
      </c>
      <c r="E84">
        <v>3211.72</v>
      </c>
      <c r="F84">
        <v>31934.7</v>
      </c>
      <c r="G84">
        <v>555619</v>
      </c>
      <c r="H84">
        <v>884483</v>
      </c>
      <c r="I84">
        <v>222303</v>
      </c>
      <c r="J84">
        <v>137044</v>
      </c>
      <c r="K84">
        <v>108973</v>
      </c>
      <c r="L84">
        <v>112991</v>
      </c>
      <c r="M84">
        <v>15252.3</v>
      </c>
      <c r="N84">
        <v>9027.1</v>
      </c>
      <c r="O84">
        <v>6514.13</v>
      </c>
      <c r="P84">
        <v>0</v>
      </c>
      <c r="Q84">
        <v>0</v>
      </c>
      <c r="R84">
        <v>427.15</v>
      </c>
    </row>
    <row r="85" spans="1:18" x14ac:dyDescent="0.2">
      <c r="A85">
        <v>79</v>
      </c>
      <c r="B85" t="s">
        <v>201</v>
      </c>
      <c r="C85">
        <v>2017</v>
      </c>
      <c r="D85">
        <v>0</v>
      </c>
      <c r="E85">
        <v>1947.42</v>
      </c>
      <c r="F85">
        <v>34198.6</v>
      </c>
      <c r="G85">
        <v>532938</v>
      </c>
      <c r="H85">
        <v>939970</v>
      </c>
      <c r="I85">
        <v>196760</v>
      </c>
      <c r="J85">
        <v>128089</v>
      </c>
      <c r="K85">
        <v>125483</v>
      </c>
      <c r="L85">
        <v>98122.6</v>
      </c>
      <c r="M85">
        <v>21327.3</v>
      </c>
      <c r="N85">
        <v>6779.71</v>
      </c>
      <c r="O85">
        <v>7043.28</v>
      </c>
      <c r="P85">
        <v>0</v>
      </c>
      <c r="Q85">
        <v>503.13299999999998</v>
      </c>
      <c r="R85">
        <v>408.59</v>
      </c>
    </row>
    <row r="86" spans="1:18" x14ac:dyDescent="0.2">
      <c r="A86">
        <v>80</v>
      </c>
      <c r="B86" t="s">
        <v>201</v>
      </c>
      <c r="C86">
        <v>2017</v>
      </c>
      <c r="D86">
        <v>0</v>
      </c>
      <c r="E86">
        <v>0</v>
      </c>
      <c r="F86">
        <v>31436.7</v>
      </c>
      <c r="G86">
        <v>594021</v>
      </c>
      <c r="H86">
        <v>870713</v>
      </c>
      <c r="I86">
        <v>204618</v>
      </c>
      <c r="J86">
        <v>151043</v>
      </c>
      <c r="K86">
        <v>122651</v>
      </c>
      <c r="L86">
        <v>82081.2</v>
      </c>
      <c r="M86">
        <v>26597.8</v>
      </c>
      <c r="N86">
        <v>8136.16</v>
      </c>
      <c r="O86">
        <v>5693.15</v>
      </c>
      <c r="P86">
        <v>0</v>
      </c>
      <c r="Q86">
        <v>474.13499999999999</v>
      </c>
      <c r="R86">
        <v>0</v>
      </c>
    </row>
    <row r="87" spans="1:18" x14ac:dyDescent="0.2">
      <c r="A87">
        <v>81</v>
      </c>
      <c r="B87" t="s">
        <v>201</v>
      </c>
      <c r="C87">
        <v>2017</v>
      </c>
      <c r="D87">
        <v>0</v>
      </c>
      <c r="E87">
        <v>1717.87</v>
      </c>
      <c r="F87">
        <v>33404.800000000003</v>
      </c>
      <c r="G87">
        <v>551436</v>
      </c>
      <c r="H87">
        <v>892118</v>
      </c>
      <c r="I87">
        <v>224632</v>
      </c>
      <c r="J87">
        <v>139733</v>
      </c>
      <c r="K87">
        <v>111252</v>
      </c>
      <c r="L87">
        <v>99983.9</v>
      </c>
      <c r="M87">
        <v>32915.4</v>
      </c>
      <c r="N87">
        <v>5744.65</v>
      </c>
      <c r="O87">
        <v>5493.74</v>
      </c>
      <c r="P87">
        <v>0</v>
      </c>
      <c r="Q87">
        <v>417.29300000000001</v>
      </c>
      <c r="R87">
        <v>0</v>
      </c>
    </row>
    <row r="88" spans="1:18" x14ac:dyDescent="0.2">
      <c r="A88">
        <v>82</v>
      </c>
      <c r="B88" t="s">
        <v>201</v>
      </c>
      <c r="C88">
        <v>2017</v>
      </c>
      <c r="D88">
        <v>0</v>
      </c>
      <c r="E88">
        <v>1496.87</v>
      </c>
      <c r="F88">
        <v>33890.199999999997</v>
      </c>
      <c r="G88">
        <v>572052</v>
      </c>
      <c r="H88">
        <v>912348</v>
      </c>
      <c r="I88">
        <v>184629</v>
      </c>
      <c r="J88">
        <v>134061</v>
      </c>
      <c r="K88">
        <v>107944</v>
      </c>
      <c r="L88">
        <v>104723</v>
      </c>
      <c r="M88">
        <v>26820.799999999999</v>
      </c>
      <c r="N88">
        <v>5470.64</v>
      </c>
      <c r="O88">
        <v>10467.700000000001</v>
      </c>
      <c r="P88">
        <v>434.81799999999998</v>
      </c>
      <c r="Q88">
        <v>834.17200000000003</v>
      </c>
      <c r="R88">
        <v>388.30500000000001</v>
      </c>
    </row>
    <row r="89" spans="1:18" x14ac:dyDescent="0.2">
      <c r="A89">
        <v>83</v>
      </c>
      <c r="B89" t="s">
        <v>201</v>
      </c>
      <c r="C89">
        <v>2017</v>
      </c>
      <c r="D89">
        <v>0</v>
      </c>
      <c r="E89">
        <v>306.65100000000001</v>
      </c>
      <c r="F89">
        <v>24427.200000000001</v>
      </c>
      <c r="G89">
        <v>548650</v>
      </c>
      <c r="H89">
        <v>884277</v>
      </c>
      <c r="I89">
        <v>216935</v>
      </c>
      <c r="J89">
        <v>138303</v>
      </c>
      <c r="K89">
        <v>135503</v>
      </c>
      <c r="L89">
        <v>100998</v>
      </c>
      <c r="M89">
        <v>32444.2</v>
      </c>
      <c r="N89">
        <v>5610.29</v>
      </c>
      <c r="O89">
        <v>2803.25</v>
      </c>
      <c r="P89">
        <v>0</v>
      </c>
      <c r="Q89">
        <v>0</v>
      </c>
      <c r="R89">
        <v>429.40600000000001</v>
      </c>
    </row>
    <row r="90" spans="1:18" x14ac:dyDescent="0.2">
      <c r="A90">
        <v>84</v>
      </c>
      <c r="B90" t="s">
        <v>201</v>
      </c>
      <c r="C90">
        <v>2017</v>
      </c>
      <c r="D90">
        <v>0</v>
      </c>
      <c r="E90">
        <v>1216.1400000000001</v>
      </c>
      <c r="F90">
        <v>32449</v>
      </c>
      <c r="G90">
        <v>541721</v>
      </c>
      <c r="H90">
        <v>884981</v>
      </c>
      <c r="I90">
        <v>230516</v>
      </c>
      <c r="J90">
        <v>146321</v>
      </c>
      <c r="K90">
        <v>115187</v>
      </c>
      <c r="L90">
        <v>108354</v>
      </c>
      <c r="M90">
        <v>23215.3</v>
      </c>
      <c r="N90">
        <v>2640.71</v>
      </c>
      <c r="O90">
        <v>2204.9</v>
      </c>
      <c r="P90">
        <v>0</v>
      </c>
      <c r="Q90">
        <v>617.80399999999997</v>
      </c>
      <c r="R90">
        <v>0</v>
      </c>
    </row>
    <row r="91" spans="1:18" x14ac:dyDescent="0.2">
      <c r="A91">
        <v>85</v>
      </c>
      <c r="B91" t="s">
        <v>201</v>
      </c>
      <c r="C91">
        <v>2017</v>
      </c>
      <c r="D91">
        <v>0</v>
      </c>
      <c r="E91">
        <v>1073.8699999999999</v>
      </c>
      <c r="F91">
        <v>34545</v>
      </c>
      <c r="G91">
        <v>540661</v>
      </c>
      <c r="H91">
        <v>919266</v>
      </c>
      <c r="I91">
        <v>222932</v>
      </c>
      <c r="J91">
        <v>138691</v>
      </c>
      <c r="K91">
        <v>118572</v>
      </c>
      <c r="L91">
        <v>95379.3</v>
      </c>
      <c r="M91">
        <v>13232.4</v>
      </c>
      <c r="N91">
        <v>5021.01</v>
      </c>
      <c r="O91">
        <v>7255.82</v>
      </c>
      <c r="P91">
        <v>1412.43</v>
      </c>
      <c r="Q91">
        <v>0</v>
      </c>
      <c r="R91">
        <v>359.61900000000003</v>
      </c>
    </row>
    <row r="92" spans="1:18" x14ac:dyDescent="0.2">
      <c r="A92">
        <v>86</v>
      </c>
      <c r="B92" t="s">
        <v>201</v>
      </c>
      <c r="C92">
        <v>2017</v>
      </c>
      <c r="D92">
        <v>0</v>
      </c>
      <c r="E92">
        <v>2166.91</v>
      </c>
      <c r="F92">
        <v>20371.5</v>
      </c>
      <c r="G92">
        <v>559197</v>
      </c>
      <c r="H92">
        <v>882498</v>
      </c>
      <c r="I92">
        <v>217344</v>
      </c>
      <c r="J92">
        <v>132368</v>
      </c>
      <c r="K92">
        <v>119197</v>
      </c>
      <c r="L92">
        <v>120048</v>
      </c>
      <c r="M92">
        <v>15139.7</v>
      </c>
      <c r="N92">
        <v>2494.44</v>
      </c>
      <c r="O92">
        <v>9737.83</v>
      </c>
      <c r="P92">
        <v>2347.25</v>
      </c>
      <c r="Q92">
        <v>0</v>
      </c>
      <c r="R92">
        <v>0</v>
      </c>
    </row>
    <row r="93" spans="1:18" x14ac:dyDescent="0.2">
      <c r="A93">
        <v>87</v>
      </c>
      <c r="B93" t="s">
        <v>201</v>
      </c>
      <c r="C93">
        <v>2017</v>
      </c>
      <c r="D93">
        <v>0</v>
      </c>
      <c r="E93">
        <v>1285.82</v>
      </c>
      <c r="F93">
        <v>41677.5</v>
      </c>
      <c r="G93">
        <v>508150</v>
      </c>
      <c r="H93">
        <v>964510</v>
      </c>
      <c r="I93">
        <v>219660</v>
      </c>
      <c r="J93">
        <v>146463</v>
      </c>
      <c r="K93">
        <v>94087.3</v>
      </c>
      <c r="L93">
        <v>87491.199999999997</v>
      </c>
      <c r="M93">
        <v>22324.9</v>
      </c>
      <c r="N93">
        <v>8989.7099999999991</v>
      </c>
      <c r="O93">
        <v>3795.48</v>
      </c>
      <c r="P93">
        <v>0</v>
      </c>
      <c r="Q93">
        <v>0</v>
      </c>
      <c r="R93">
        <v>0</v>
      </c>
    </row>
    <row r="94" spans="1:18" x14ac:dyDescent="0.2">
      <c r="A94">
        <v>88</v>
      </c>
      <c r="B94" t="s">
        <v>201</v>
      </c>
      <c r="C94">
        <v>2017</v>
      </c>
      <c r="D94">
        <v>0</v>
      </c>
      <c r="E94">
        <v>1168.49</v>
      </c>
      <c r="F94">
        <v>25205</v>
      </c>
      <c r="G94">
        <v>579402</v>
      </c>
      <c r="H94">
        <v>905536</v>
      </c>
      <c r="I94">
        <v>193841</v>
      </c>
      <c r="J94">
        <v>142382</v>
      </c>
      <c r="K94">
        <v>122523</v>
      </c>
      <c r="L94">
        <v>81166.399999999994</v>
      </c>
      <c r="M94">
        <v>20731.400000000001</v>
      </c>
      <c r="N94">
        <v>12853.9</v>
      </c>
      <c r="O94">
        <v>8927.7000000000007</v>
      </c>
      <c r="P94">
        <v>1011.36</v>
      </c>
      <c r="Q94">
        <v>442.52800000000002</v>
      </c>
      <c r="R94">
        <v>113.80800000000001</v>
      </c>
    </row>
    <row r="95" spans="1:18" x14ac:dyDescent="0.2">
      <c r="A95">
        <v>89</v>
      </c>
      <c r="B95" t="s">
        <v>201</v>
      </c>
      <c r="C95">
        <v>2017</v>
      </c>
      <c r="D95">
        <v>0</v>
      </c>
      <c r="E95">
        <v>2713.5</v>
      </c>
      <c r="F95">
        <v>32712.9</v>
      </c>
      <c r="G95">
        <v>563213</v>
      </c>
      <c r="H95">
        <v>869646</v>
      </c>
      <c r="I95">
        <v>229206</v>
      </c>
      <c r="J95">
        <v>154200</v>
      </c>
      <c r="K95">
        <v>128005</v>
      </c>
      <c r="L95">
        <v>89446.399999999994</v>
      </c>
      <c r="M95">
        <v>16372.6</v>
      </c>
      <c r="N95">
        <v>2551.08</v>
      </c>
      <c r="O95">
        <v>5054.62</v>
      </c>
      <c r="P95">
        <v>780.15700000000004</v>
      </c>
      <c r="Q95">
        <v>283.67599999999999</v>
      </c>
      <c r="R95">
        <v>0</v>
      </c>
    </row>
    <row r="96" spans="1:18" x14ac:dyDescent="0.2">
      <c r="A96">
        <v>90</v>
      </c>
      <c r="B96" t="s">
        <v>201</v>
      </c>
      <c r="C96">
        <v>2017</v>
      </c>
      <c r="D96">
        <v>0</v>
      </c>
      <c r="E96">
        <v>1028.17</v>
      </c>
      <c r="F96">
        <v>22473.8</v>
      </c>
      <c r="G96">
        <v>558201</v>
      </c>
      <c r="H96">
        <v>880905</v>
      </c>
      <c r="I96">
        <v>225307</v>
      </c>
      <c r="J96">
        <v>156872</v>
      </c>
      <c r="K96">
        <v>114149</v>
      </c>
      <c r="L96">
        <v>99606.399999999994</v>
      </c>
      <c r="M96">
        <v>10018.1</v>
      </c>
      <c r="N96">
        <v>8129.71</v>
      </c>
      <c r="O96">
        <v>9033.6</v>
      </c>
      <c r="P96">
        <v>1466.32</v>
      </c>
      <c r="Q96">
        <v>0</v>
      </c>
      <c r="R96">
        <v>0</v>
      </c>
    </row>
    <row r="97" spans="1:18" x14ac:dyDescent="0.2">
      <c r="A97">
        <v>91</v>
      </c>
      <c r="B97" t="s">
        <v>201</v>
      </c>
      <c r="C97">
        <v>2017</v>
      </c>
      <c r="D97">
        <v>0</v>
      </c>
      <c r="E97">
        <v>2479.9</v>
      </c>
      <c r="F97">
        <v>32874.300000000003</v>
      </c>
      <c r="G97">
        <v>524431</v>
      </c>
      <c r="H97">
        <v>895844</v>
      </c>
      <c r="I97">
        <v>216006</v>
      </c>
      <c r="J97">
        <v>168382</v>
      </c>
      <c r="K97">
        <v>132945</v>
      </c>
      <c r="L97">
        <v>99988.4</v>
      </c>
      <c r="M97">
        <v>16773.7</v>
      </c>
      <c r="N97">
        <v>10248.700000000001</v>
      </c>
      <c r="O97">
        <v>0</v>
      </c>
      <c r="P97">
        <v>533.32799999999997</v>
      </c>
      <c r="Q97">
        <v>0</v>
      </c>
      <c r="R97">
        <v>139.042</v>
      </c>
    </row>
    <row r="98" spans="1:18" x14ac:dyDescent="0.2">
      <c r="A98">
        <v>92</v>
      </c>
      <c r="B98" t="s">
        <v>201</v>
      </c>
      <c r="C98">
        <v>2017</v>
      </c>
      <c r="D98">
        <v>0</v>
      </c>
      <c r="E98">
        <v>387.81200000000001</v>
      </c>
      <c r="F98">
        <v>39562.5</v>
      </c>
      <c r="G98">
        <v>556695</v>
      </c>
      <c r="H98">
        <v>919379</v>
      </c>
      <c r="I98">
        <v>204516</v>
      </c>
      <c r="J98">
        <v>125894</v>
      </c>
      <c r="K98">
        <v>117634</v>
      </c>
      <c r="L98">
        <v>99377.7</v>
      </c>
      <c r="M98">
        <v>28876.2</v>
      </c>
      <c r="N98">
        <v>3946.66</v>
      </c>
      <c r="O98">
        <v>3040.34</v>
      </c>
      <c r="P98">
        <v>492.04700000000003</v>
      </c>
      <c r="Q98">
        <v>718.34799999999996</v>
      </c>
      <c r="R98">
        <v>0</v>
      </c>
    </row>
    <row r="99" spans="1:18" x14ac:dyDescent="0.2">
      <c r="A99">
        <v>93</v>
      </c>
      <c r="B99" t="s">
        <v>201</v>
      </c>
      <c r="C99">
        <v>2017</v>
      </c>
      <c r="D99">
        <v>0</v>
      </c>
      <c r="E99">
        <v>991.827</v>
      </c>
      <c r="F99">
        <v>28500.3</v>
      </c>
      <c r="G99">
        <v>571169</v>
      </c>
      <c r="H99">
        <v>891958</v>
      </c>
      <c r="I99">
        <v>209326</v>
      </c>
      <c r="J99">
        <v>150723</v>
      </c>
      <c r="K99">
        <v>115896</v>
      </c>
      <c r="L99">
        <v>101285</v>
      </c>
      <c r="M99">
        <v>18841.7</v>
      </c>
      <c r="N99">
        <v>4299.08</v>
      </c>
      <c r="O99">
        <v>5002.63</v>
      </c>
      <c r="P99">
        <v>0</v>
      </c>
      <c r="Q99">
        <v>0</v>
      </c>
      <c r="R99">
        <v>424.97399999999999</v>
      </c>
    </row>
    <row r="100" spans="1:18" x14ac:dyDescent="0.2">
      <c r="A100">
        <v>94</v>
      </c>
      <c r="B100" t="s">
        <v>201</v>
      </c>
      <c r="C100">
        <v>2017</v>
      </c>
      <c r="D100">
        <v>0</v>
      </c>
      <c r="E100">
        <v>399.803</v>
      </c>
      <c r="F100">
        <v>29666.7</v>
      </c>
      <c r="G100">
        <v>542486</v>
      </c>
      <c r="H100">
        <v>886771</v>
      </c>
      <c r="I100">
        <v>206096</v>
      </c>
      <c r="J100">
        <v>140892</v>
      </c>
      <c r="K100">
        <v>135687</v>
      </c>
      <c r="L100">
        <v>106881</v>
      </c>
      <c r="M100">
        <v>21418.7</v>
      </c>
      <c r="N100">
        <v>12471.2</v>
      </c>
      <c r="O100">
        <v>7720.85</v>
      </c>
      <c r="P100">
        <v>555.12099999999998</v>
      </c>
      <c r="Q100">
        <v>377.53800000000001</v>
      </c>
      <c r="R100">
        <v>213.58</v>
      </c>
    </row>
    <row r="101" spans="1:18" x14ac:dyDescent="0.2">
      <c r="A101">
        <v>95</v>
      </c>
      <c r="B101" t="s">
        <v>201</v>
      </c>
      <c r="C101">
        <v>2017</v>
      </c>
      <c r="D101">
        <v>0</v>
      </c>
      <c r="E101">
        <v>3428.61</v>
      </c>
      <c r="F101">
        <v>30237.599999999999</v>
      </c>
      <c r="G101">
        <v>545146</v>
      </c>
      <c r="H101">
        <v>876826</v>
      </c>
      <c r="I101">
        <v>229827</v>
      </c>
      <c r="J101">
        <v>145262</v>
      </c>
      <c r="K101">
        <v>124533</v>
      </c>
      <c r="L101">
        <v>100889</v>
      </c>
      <c r="M101">
        <v>23220.2</v>
      </c>
      <c r="N101">
        <v>4824.57</v>
      </c>
      <c r="O101">
        <v>5780.98</v>
      </c>
      <c r="P101">
        <v>0</v>
      </c>
      <c r="Q101">
        <v>537.202</v>
      </c>
      <c r="R101">
        <v>133.61099999999999</v>
      </c>
    </row>
    <row r="102" spans="1:18" x14ac:dyDescent="0.2">
      <c r="A102">
        <v>96</v>
      </c>
      <c r="B102" t="s">
        <v>201</v>
      </c>
      <c r="C102">
        <v>2017</v>
      </c>
      <c r="D102">
        <v>0</v>
      </c>
      <c r="E102">
        <v>2830.28</v>
      </c>
      <c r="F102">
        <v>20051.599999999999</v>
      </c>
      <c r="G102">
        <v>502869</v>
      </c>
      <c r="H102">
        <v>940751</v>
      </c>
      <c r="I102">
        <v>212785</v>
      </c>
      <c r="J102">
        <v>151215</v>
      </c>
      <c r="K102">
        <v>126842</v>
      </c>
      <c r="L102">
        <v>105383</v>
      </c>
      <c r="M102">
        <v>16417.5</v>
      </c>
      <c r="N102">
        <v>9221.66</v>
      </c>
      <c r="O102">
        <v>10082.6</v>
      </c>
      <c r="P102">
        <v>2222.5100000000002</v>
      </c>
      <c r="Q102">
        <v>0</v>
      </c>
      <c r="R102">
        <v>301.71100000000001</v>
      </c>
    </row>
    <row r="103" spans="1:18" x14ac:dyDescent="0.2">
      <c r="A103">
        <v>97</v>
      </c>
      <c r="B103" t="s">
        <v>201</v>
      </c>
      <c r="C103">
        <v>2017</v>
      </c>
      <c r="D103">
        <v>0</v>
      </c>
      <c r="E103">
        <v>2276.66</v>
      </c>
      <c r="F103">
        <v>18813.599999999999</v>
      </c>
      <c r="G103">
        <v>551825</v>
      </c>
      <c r="H103">
        <v>910920</v>
      </c>
      <c r="I103">
        <v>201058</v>
      </c>
      <c r="J103">
        <v>154068</v>
      </c>
      <c r="K103">
        <v>128475</v>
      </c>
      <c r="L103">
        <v>94828.3</v>
      </c>
      <c r="M103">
        <v>25000.9</v>
      </c>
      <c r="N103">
        <v>5165.93</v>
      </c>
      <c r="O103">
        <v>7694.14</v>
      </c>
      <c r="P103">
        <v>0</v>
      </c>
      <c r="Q103">
        <v>0</v>
      </c>
      <c r="R103">
        <v>0</v>
      </c>
    </row>
    <row r="104" spans="1:18" x14ac:dyDescent="0.2">
      <c r="A104">
        <v>98</v>
      </c>
      <c r="B104" t="s">
        <v>201</v>
      </c>
      <c r="C104">
        <v>2017</v>
      </c>
      <c r="D104">
        <v>0</v>
      </c>
      <c r="E104">
        <v>2415.4</v>
      </c>
      <c r="F104">
        <v>27720.7</v>
      </c>
      <c r="G104">
        <v>568188</v>
      </c>
      <c r="H104">
        <v>907346</v>
      </c>
      <c r="I104">
        <v>187614</v>
      </c>
      <c r="J104">
        <v>153993</v>
      </c>
      <c r="K104">
        <v>127074</v>
      </c>
      <c r="L104">
        <v>89533.3</v>
      </c>
      <c r="M104">
        <v>17226.599999999999</v>
      </c>
      <c r="N104">
        <v>9201.24</v>
      </c>
      <c r="O104">
        <v>10321</v>
      </c>
      <c r="P104">
        <v>0</v>
      </c>
      <c r="Q104">
        <v>574.04399999999998</v>
      </c>
      <c r="R104">
        <v>0</v>
      </c>
    </row>
    <row r="105" spans="1:18" x14ac:dyDescent="0.2">
      <c r="A105">
        <v>99</v>
      </c>
      <c r="B105" t="s">
        <v>201</v>
      </c>
      <c r="C105">
        <v>2017</v>
      </c>
      <c r="D105">
        <v>0</v>
      </c>
      <c r="E105">
        <v>792.15</v>
      </c>
      <c r="F105">
        <v>21858.7</v>
      </c>
      <c r="G105">
        <v>588024</v>
      </c>
      <c r="H105">
        <v>881408</v>
      </c>
      <c r="I105">
        <v>219037</v>
      </c>
      <c r="J105">
        <v>114099</v>
      </c>
      <c r="K105">
        <v>130239</v>
      </c>
      <c r="L105">
        <v>102408</v>
      </c>
      <c r="M105">
        <v>21687.1</v>
      </c>
      <c r="N105">
        <v>5823.76</v>
      </c>
      <c r="O105">
        <v>12619.4</v>
      </c>
      <c r="P105">
        <v>938.303</v>
      </c>
      <c r="Q105">
        <v>0</v>
      </c>
      <c r="R105">
        <v>150.66800000000001</v>
      </c>
    </row>
    <row r="106" spans="1:18" x14ac:dyDescent="0.2">
      <c r="A106">
        <v>100</v>
      </c>
      <c r="B106" t="s">
        <v>201</v>
      </c>
      <c r="C106">
        <v>2017</v>
      </c>
      <c r="D106">
        <v>0</v>
      </c>
      <c r="E106">
        <v>2866.32</v>
      </c>
      <c r="F106">
        <v>25923.7</v>
      </c>
      <c r="G106">
        <v>567736</v>
      </c>
      <c r="H106">
        <v>861661</v>
      </c>
      <c r="I106">
        <v>233228</v>
      </c>
      <c r="J106">
        <v>142698</v>
      </c>
      <c r="K106">
        <v>133809</v>
      </c>
      <c r="L106">
        <v>98139</v>
      </c>
      <c r="M106">
        <v>14390.6</v>
      </c>
      <c r="N106">
        <v>6629.33</v>
      </c>
      <c r="O106">
        <v>8304.98</v>
      </c>
      <c r="P106">
        <v>0</v>
      </c>
      <c r="Q106">
        <v>0</v>
      </c>
      <c r="R106">
        <v>0</v>
      </c>
    </row>
    <row r="107" spans="1:18" x14ac:dyDescent="0.2">
      <c r="A107">
        <v>101</v>
      </c>
      <c r="B107" t="s">
        <v>201</v>
      </c>
      <c r="C107">
        <v>2017</v>
      </c>
      <c r="D107">
        <v>0</v>
      </c>
      <c r="E107">
        <v>1888.71</v>
      </c>
      <c r="F107">
        <v>29305.3</v>
      </c>
      <c r="G107">
        <v>573027</v>
      </c>
      <c r="H107">
        <v>874377</v>
      </c>
      <c r="I107">
        <v>224201</v>
      </c>
      <c r="J107">
        <v>125642</v>
      </c>
      <c r="K107">
        <v>141041</v>
      </c>
      <c r="L107">
        <v>77059.7</v>
      </c>
      <c r="M107">
        <v>39189.300000000003</v>
      </c>
      <c r="N107">
        <v>6795.89</v>
      </c>
      <c r="O107">
        <v>3556.72</v>
      </c>
      <c r="P107">
        <v>0</v>
      </c>
      <c r="Q107">
        <v>549.80600000000004</v>
      </c>
      <c r="R107">
        <v>158.18700000000001</v>
      </c>
    </row>
    <row r="108" spans="1:18" x14ac:dyDescent="0.2">
      <c r="A108">
        <v>102</v>
      </c>
      <c r="B108" t="s">
        <v>201</v>
      </c>
      <c r="C108">
        <v>2017</v>
      </c>
      <c r="D108">
        <v>0</v>
      </c>
      <c r="E108">
        <v>2710.6</v>
      </c>
      <c r="F108">
        <v>28285.5</v>
      </c>
      <c r="G108">
        <v>540586</v>
      </c>
      <c r="H108">
        <v>904818</v>
      </c>
      <c r="I108">
        <v>206360</v>
      </c>
      <c r="J108">
        <v>152969</v>
      </c>
      <c r="K108">
        <v>113341</v>
      </c>
      <c r="L108">
        <v>113360</v>
      </c>
      <c r="M108">
        <v>17701.599999999999</v>
      </c>
      <c r="N108">
        <v>8017.25</v>
      </c>
      <c r="O108">
        <v>2948.37</v>
      </c>
      <c r="P108">
        <v>0</v>
      </c>
      <c r="Q108">
        <v>0</v>
      </c>
      <c r="R108">
        <v>397.75299999999999</v>
      </c>
    </row>
    <row r="109" spans="1:18" x14ac:dyDescent="0.2">
      <c r="A109">
        <v>103</v>
      </c>
      <c r="B109" t="s">
        <v>201</v>
      </c>
      <c r="C109">
        <v>2017</v>
      </c>
      <c r="D109">
        <v>0</v>
      </c>
      <c r="E109">
        <v>3193.5</v>
      </c>
      <c r="F109">
        <v>36283.599999999999</v>
      </c>
      <c r="G109">
        <v>531890</v>
      </c>
      <c r="H109">
        <v>907869</v>
      </c>
      <c r="I109">
        <v>208093</v>
      </c>
      <c r="J109">
        <v>146895</v>
      </c>
      <c r="K109">
        <v>119888</v>
      </c>
      <c r="L109">
        <v>106405</v>
      </c>
      <c r="M109">
        <v>15856.9</v>
      </c>
      <c r="N109">
        <v>6918.14</v>
      </c>
      <c r="O109">
        <v>7252.69</v>
      </c>
      <c r="P109">
        <v>0</v>
      </c>
      <c r="Q109">
        <v>0</v>
      </c>
      <c r="R109">
        <v>320.63400000000001</v>
      </c>
    </row>
    <row r="110" spans="1:18" x14ac:dyDescent="0.2">
      <c r="A110">
        <v>104</v>
      </c>
      <c r="B110" t="s">
        <v>201</v>
      </c>
      <c r="C110">
        <v>2017</v>
      </c>
      <c r="D110">
        <v>0</v>
      </c>
      <c r="E110">
        <v>3537.84</v>
      </c>
      <c r="F110">
        <v>24665.200000000001</v>
      </c>
      <c r="G110">
        <v>573693</v>
      </c>
      <c r="H110">
        <v>868559</v>
      </c>
      <c r="I110">
        <v>220671</v>
      </c>
      <c r="J110">
        <v>146827</v>
      </c>
      <c r="K110">
        <v>110808</v>
      </c>
      <c r="L110">
        <v>110070</v>
      </c>
      <c r="M110">
        <v>17588.5</v>
      </c>
      <c r="N110">
        <v>9483.09</v>
      </c>
      <c r="O110">
        <v>5839.98</v>
      </c>
      <c r="P110">
        <v>0</v>
      </c>
      <c r="Q110">
        <v>543.08600000000001</v>
      </c>
      <c r="R110">
        <v>0</v>
      </c>
    </row>
    <row r="111" spans="1:18" x14ac:dyDescent="0.2">
      <c r="A111">
        <v>105</v>
      </c>
      <c r="B111" t="s">
        <v>201</v>
      </c>
      <c r="C111">
        <v>2017</v>
      </c>
      <c r="D111">
        <v>0</v>
      </c>
      <c r="E111">
        <v>374.03100000000001</v>
      </c>
      <c r="F111">
        <v>40022.800000000003</v>
      </c>
      <c r="G111">
        <v>563102</v>
      </c>
      <c r="H111">
        <v>865752</v>
      </c>
      <c r="I111">
        <v>218363</v>
      </c>
      <c r="J111">
        <v>145826</v>
      </c>
      <c r="K111">
        <v>127587</v>
      </c>
      <c r="L111">
        <v>106258</v>
      </c>
      <c r="M111">
        <v>14712.1</v>
      </c>
      <c r="N111">
        <v>8605.65</v>
      </c>
      <c r="O111">
        <v>3720.25</v>
      </c>
      <c r="P111">
        <v>2486.66</v>
      </c>
      <c r="Q111">
        <v>0</v>
      </c>
      <c r="R111">
        <v>299.827</v>
      </c>
    </row>
    <row r="112" spans="1:18" x14ac:dyDescent="0.2">
      <c r="A112">
        <v>106</v>
      </c>
      <c r="B112" t="s">
        <v>201</v>
      </c>
      <c r="C112">
        <v>2017</v>
      </c>
      <c r="D112">
        <v>0</v>
      </c>
      <c r="E112">
        <v>2095.3200000000002</v>
      </c>
      <c r="F112">
        <v>30896.2</v>
      </c>
      <c r="G112">
        <v>604604</v>
      </c>
      <c r="H112">
        <v>846639</v>
      </c>
      <c r="I112">
        <v>208394</v>
      </c>
      <c r="J112">
        <v>141804</v>
      </c>
      <c r="K112">
        <v>117419</v>
      </c>
      <c r="L112">
        <v>107982</v>
      </c>
      <c r="M112">
        <v>25516.2</v>
      </c>
      <c r="N112">
        <v>8343.6299999999992</v>
      </c>
      <c r="O112">
        <v>5635</v>
      </c>
      <c r="P112">
        <v>1249.93</v>
      </c>
      <c r="Q112">
        <v>540.923</v>
      </c>
      <c r="R112">
        <v>134.31299999999999</v>
      </c>
    </row>
    <row r="113" spans="1:18" x14ac:dyDescent="0.2">
      <c r="A113">
        <v>107</v>
      </c>
      <c r="B113" t="s">
        <v>201</v>
      </c>
      <c r="C113">
        <v>2017</v>
      </c>
      <c r="D113">
        <v>0</v>
      </c>
      <c r="E113">
        <v>1398.06</v>
      </c>
      <c r="F113">
        <v>28822.7</v>
      </c>
      <c r="G113">
        <v>527437</v>
      </c>
      <c r="H113">
        <v>895995</v>
      </c>
      <c r="I113">
        <v>222095</v>
      </c>
      <c r="J113">
        <v>161980</v>
      </c>
      <c r="K113">
        <v>120300</v>
      </c>
      <c r="L113">
        <v>98245.3</v>
      </c>
      <c r="M113">
        <v>13792.2</v>
      </c>
      <c r="N113">
        <v>8591.75</v>
      </c>
      <c r="O113">
        <v>8853.35</v>
      </c>
      <c r="P113">
        <v>0</v>
      </c>
      <c r="Q113">
        <v>190.435</v>
      </c>
      <c r="R113">
        <v>0</v>
      </c>
    </row>
    <row r="114" spans="1:18" x14ac:dyDescent="0.2">
      <c r="A114">
        <v>108</v>
      </c>
      <c r="B114" t="s">
        <v>201</v>
      </c>
      <c r="C114">
        <v>2017</v>
      </c>
      <c r="D114">
        <v>0</v>
      </c>
      <c r="E114">
        <v>1201.73</v>
      </c>
      <c r="F114">
        <v>33261.800000000003</v>
      </c>
      <c r="G114">
        <v>525386</v>
      </c>
      <c r="H114">
        <v>865743</v>
      </c>
      <c r="I114">
        <v>224463</v>
      </c>
      <c r="J114">
        <v>155105</v>
      </c>
      <c r="K114">
        <v>140030</v>
      </c>
      <c r="L114">
        <v>96463.4</v>
      </c>
      <c r="M114">
        <v>27929.8</v>
      </c>
      <c r="N114">
        <v>8975.35</v>
      </c>
      <c r="O114">
        <v>4423.7700000000004</v>
      </c>
      <c r="P114">
        <v>2093.16</v>
      </c>
      <c r="Q114">
        <v>0</v>
      </c>
      <c r="R114">
        <v>408.72800000000001</v>
      </c>
    </row>
    <row r="115" spans="1:18" x14ac:dyDescent="0.2">
      <c r="A115">
        <v>109</v>
      </c>
      <c r="B115" t="s">
        <v>201</v>
      </c>
      <c r="C115">
        <v>2017</v>
      </c>
      <c r="D115">
        <v>0</v>
      </c>
      <c r="E115">
        <v>2497.34</v>
      </c>
      <c r="F115">
        <v>34190.300000000003</v>
      </c>
      <c r="G115">
        <v>547411</v>
      </c>
      <c r="H115">
        <v>884633</v>
      </c>
      <c r="I115">
        <v>208988</v>
      </c>
      <c r="J115">
        <v>137055</v>
      </c>
      <c r="K115">
        <v>122744</v>
      </c>
      <c r="L115">
        <v>114500</v>
      </c>
      <c r="M115">
        <v>25006.9</v>
      </c>
      <c r="N115">
        <v>8931.5400000000009</v>
      </c>
      <c r="O115">
        <v>2621.06</v>
      </c>
      <c r="P115">
        <v>890.14400000000001</v>
      </c>
      <c r="Q115">
        <v>525.28200000000004</v>
      </c>
      <c r="R115">
        <v>120.774</v>
      </c>
    </row>
    <row r="116" spans="1:18" x14ac:dyDescent="0.2">
      <c r="A116">
        <v>110</v>
      </c>
      <c r="B116" t="s">
        <v>201</v>
      </c>
      <c r="C116">
        <v>2017</v>
      </c>
      <c r="D116">
        <v>0</v>
      </c>
      <c r="E116">
        <v>408.11500000000001</v>
      </c>
      <c r="F116">
        <v>37312.300000000003</v>
      </c>
      <c r="G116">
        <v>548448</v>
      </c>
      <c r="H116">
        <v>897191</v>
      </c>
      <c r="I116">
        <v>207741</v>
      </c>
      <c r="J116">
        <v>158351</v>
      </c>
      <c r="K116">
        <v>132756</v>
      </c>
      <c r="L116">
        <v>82710.2</v>
      </c>
      <c r="M116">
        <v>19010.2</v>
      </c>
      <c r="N116">
        <v>7030</v>
      </c>
      <c r="O116">
        <v>8656.86</v>
      </c>
      <c r="P116">
        <v>1406.16</v>
      </c>
      <c r="Q116">
        <v>0</v>
      </c>
      <c r="R116">
        <v>0</v>
      </c>
    </row>
    <row r="117" spans="1:18" x14ac:dyDescent="0.2">
      <c r="A117">
        <v>111</v>
      </c>
      <c r="B117" t="s">
        <v>201</v>
      </c>
      <c r="C117">
        <v>2017</v>
      </c>
      <c r="D117">
        <v>0</v>
      </c>
      <c r="E117">
        <v>746.69500000000005</v>
      </c>
      <c r="F117">
        <v>39428.5</v>
      </c>
      <c r="G117">
        <v>565684</v>
      </c>
      <c r="H117">
        <v>877406</v>
      </c>
      <c r="I117">
        <v>184947</v>
      </c>
      <c r="J117">
        <v>159967</v>
      </c>
      <c r="K117">
        <v>133414</v>
      </c>
      <c r="L117">
        <v>104330</v>
      </c>
      <c r="M117">
        <v>16681.8</v>
      </c>
      <c r="N117">
        <v>7934.32</v>
      </c>
      <c r="O117">
        <v>4378.12</v>
      </c>
      <c r="P117">
        <v>1028.6199999999999</v>
      </c>
      <c r="Q117">
        <v>0</v>
      </c>
      <c r="R117">
        <v>0</v>
      </c>
    </row>
    <row r="118" spans="1:18" x14ac:dyDescent="0.2">
      <c r="A118">
        <v>112</v>
      </c>
      <c r="B118" t="s">
        <v>201</v>
      </c>
      <c r="C118">
        <v>2017</v>
      </c>
      <c r="D118">
        <v>0</v>
      </c>
      <c r="E118">
        <v>933.28</v>
      </c>
      <c r="F118">
        <v>31788.3</v>
      </c>
      <c r="G118">
        <v>541033</v>
      </c>
      <c r="H118">
        <v>904488</v>
      </c>
      <c r="I118">
        <v>196115</v>
      </c>
      <c r="J118">
        <v>150203</v>
      </c>
      <c r="K118">
        <v>114803</v>
      </c>
      <c r="L118">
        <v>103484</v>
      </c>
      <c r="M118">
        <v>25673.5</v>
      </c>
      <c r="N118">
        <v>11082.1</v>
      </c>
      <c r="O118">
        <v>9587.64</v>
      </c>
      <c r="P118">
        <v>669.94500000000005</v>
      </c>
      <c r="Q118">
        <v>0</v>
      </c>
      <c r="R118">
        <v>0</v>
      </c>
    </row>
    <row r="119" spans="1:18" x14ac:dyDescent="0.2">
      <c r="A119">
        <v>113</v>
      </c>
      <c r="B119" t="s">
        <v>201</v>
      </c>
      <c r="C119">
        <v>2017</v>
      </c>
      <c r="D119">
        <v>0</v>
      </c>
      <c r="E119">
        <v>1156.51</v>
      </c>
      <c r="F119">
        <v>39528.199999999997</v>
      </c>
      <c r="G119">
        <v>529217</v>
      </c>
      <c r="H119">
        <v>919755</v>
      </c>
      <c r="I119">
        <v>201624</v>
      </c>
      <c r="J119">
        <v>126173</v>
      </c>
      <c r="K119">
        <v>122298</v>
      </c>
      <c r="L119">
        <v>103933</v>
      </c>
      <c r="M119">
        <v>35513.5</v>
      </c>
      <c r="N119">
        <v>7261.88</v>
      </c>
      <c r="O119">
        <v>4617.0600000000004</v>
      </c>
      <c r="P119">
        <v>827.50199999999995</v>
      </c>
      <c r="Q119">
        <v>0</v>
      </c>
      <c r="R119">
        <v>0</v>
      </c>
    </row>
    <row r="120" spans="1:18" x14ac:dyDescent="0.2">
      <c r="A120">
        <v>114</v>
      </c>
      <c r="B120" t="s">
        <v>201</v>
      </c>
      <c r="C120">
        <v>2017</v>
      </c>
      <c r="D120">
        <v>0</v>
      </c>
      <c r="E120">
        <v>3359.03</v>
      </c>
      <c r="F120">
        <v>17161.400000000001</v>
      </c>
      <c r="G120">
        <v>609469</v>
      </c>
      <c r="H120">
        <v>859231</v>
      </c>
      <c r="I120">
        <v>193806</v>
      </c>
      <c r="J120">
        <v>154878</v>
      </c>
      <c r="K120">
        <v>106589</v>
      </c>
      <c r="L120">
        <v>101745</v>
      </c>
      <c r="M120">
        <v>36297.9</v>
      </c>
      <c r="N120">
        <v>4317.75</v>
      </c>
      <c r="O120">
        <v>9445.61</v>
      </c>
      <c r="P120">
        <v>0</v>
      </c>
      <c r="Q120">
        <v>572.39099999999996</v>
      </c>
      <c r="R120">
        <v>0</v>
      </c>
    </row>
    <row r="121" spans="1:18" x14ac:dyDescent="0.2">
      <c r="A121">
        <v>115</v>
      </c>
      <c r="B121" t="s">
        <v>201</v>
      </c>
      <c r="C121">
        <v>2017</v>
      </c>
      <c r="D121">
        <v>0</v>
      </c>
      <c r="E121">
        <v>2487.34</v>
      </c>
      <c r="F121">
        <v>32562.7</v>
      </c>
      <c r="G121">
        <v>581940</v>
      </c>
      <c r="H121">
        <v>888624</v>
      </c>
      <c r="I121">
        <v>202232</v>
      </c>
      <c r="J121">
        <v>138305</v>
      </c>
      <c r="K121">
        <v>122037</v>
      </c>
      <c r="L121">
        <v>95940.1</v>
      </c>
      <c r="M121">
        <v>23057</v>
      </c>
      <c r="N121">
        <v>9526.7000000000007</v>
      </c>
      <c r="O121">
        <v>4588.75</v>
      </c>
      <c r="P121">
        <v>0</v>
      </c>
      <c r="Q121">
        <v>0</v>
      </c>
      <c r="R121">
        <v>186.54300000000001</v>
      </c>
    </row>
    <row r="122" spans="1:18" x14ac:dyDescent="0.2">
      <c r="A122">
        <v>116</v>
      </c>
      <c r="B122" t="s">
        <v>201</v>
      </c>
      <c r="C122">
        <v>2017</v>
      </c>
      <c r="D122">
        <v>0</v>
      </c>
      <c r="E122">
        <v>1616.22</v>
      </c>
      <c r="F122">
        <v>36226.699999999997</v>
      </c>
      <c r="G122">
        <v>592199</v>
      </c>
      <c r="H122">
        <v>830290</v>
      </c>
      <c r="I122">
        <v>221606</v>
      </c>
      <c r="J122">
        <v>159790</v>
      </c>
      <c r="K122">
        <v>121758</v>
      </c>
      <c r="L122">
        <v>86993.2</v>
      </c>
      <c r="M122">
        <v>23769.599999999999</v>
      </c>
      <c r="N122">
        <v>10097.6</v>
      </c>
      <c r="O122">
        <v>8364.07</v>
      </c>
      <c r="P122">
        <v>942.25900000000001</v>
      </c>
      <c r="Q122">
        <v>622.89</v>
      </c>
      <c r="R122">
        <v>107.621</v>
      </c>
    </row>
    <row r="123" spans="1:18" x14ac:dyDescent="0.2">
      <c r="A123">
        <v>117</v>
      </c>
      <c r="B123" t="s">
        <v>201</v>
      </c>
      <c r="C123">
        <v>2017</v>
      </c>
      <c r="D123">
        <v>0</v>
      </c>
      <c r="E123">
        <v>1749.98</v>
      </c>
      <c r="F123">
        <v>31268.799999999999</v>
      </c>
      <c r="G123">
        <v>527204</v>
      </c>
      <c r="H123">
        <v>930070</v>
      </c>
      <c r="I123">
        <v>206446</v>
      </c>
      <c r="J123">
        <v>145461</v>
      </c>
      <c r="K123">
        <v>132375</v>
      </c>
      <c r="L123">
        <v>95387</v>
      </c>
      <c r="M123">
        <v>16262.9</v>
      </c>
      <c r="N123">
        <v>10223.5</v>
      </c>
      <c r="O123">
        <v>3358.7</v>
      </c>
      <c r="P123">
        <v>929.52499999999998</v>
      </c>
      <c r="Q123">
        <v>324.024</v>
      </c>
      <c r="R123">
        <v>0</v>
      </c>
    </row>
    <row r="124" spans="1:18" x14ac:dyDescent="0.2">
      <c r="A124">
        <v>118</v>
      </c>
      <c r="B124" t="s">
        <v>201</v>
      </c>
      <c r="C124">
        <v>2017</v>
      </c>
      <c r="D124">
        <v>0</v>
      </c>
      <c r="E124">
        <v>1484.15</v>
      </c>
      <c r="F124">
        <v>26503.9</v>
      </c>
      <c r="G124">
        <v>513455</v>
      </c>
      <c r="H124">
        <v>885444</v>
      </c>
      <c r="I124">
        <v>247577</v>
      </c>
      <c r="J124">
        <v>157731</v>
      </c>
      <c r="K124">
        <v>119642</v>
      </c>
      <c r="L124">
        <v>99772</v>
      </c>
      <c r="M124">
        <v>19987</v>
      </c>
      <c r="N124">
        <v>7368.14</v>
      </c>
      <c r="O124">
        <v>10519.7</v>
      </c>
      <c r="P124">
        <v>0</v>
      </c>
      <c r="Q124">
        <v>0</v>
      </c>
      <c r="R124">
        <v>0</v>
      </c>
    </row>
    <row r="125" spans="1:18" x14ac:dyDescent="0.2">
      <c r="A125">
        <v>119</v>
      </c>
      <c r="B125" t="s">
        <v>201</v>
      </c>
      <c r="C125">
        <v>2017</v>
      </c>
      <c r="D125">
        <v>0</v>
      </c>
      <c r="E125">
        <v>5429.16</v>
      </c>
      <c r="F125">
        <v>27577.5</v>
      </c>
      <c r="G125">
        <v>528071</v>
      </c>
      <c r="H125">
        <v>909059</v>
      </c>
      <c r="I125">
        <v>207242</v>
      </c>
      <c r="J125">
        <v>160822</v>
      </c>
      <c r="K125">
        <v>120762</v>
      </c>
      <c r="L125">
        <v>103228</v>
      </c>
      <c r="M125">
        <v>24700.5</v>
      </c>
      <c r="N125">
        <v>10807.9</v>
      </c>
      <c r="O125">
        <v>4591.71</v>
      </c>
      <c r="P125">
        <v>2194.1799999999998</v>
      </c>
      <c r="Q125">
        <v>0</v>
      </c>
      <c r="R125">
        <v>0</v>
      </c>
    </row>
    <row r="126" spans="1:18" x14ac:dyDescent="0.2">
      <c r="A126">
        <v>120</v>
      </c>
      <c r="B126" t="s">
        <v>201</v>
      </c>
      <c r="C126">
        <v>2017</v>
      </c>
      <c r="D126">
        <v>0</v>
      </c>
      <c r="E126">
        <v>2033.23</v>
      </c>
      <c r="F126">
        <v>39493.800000000003</v>
      </c>
      <c r="G126">
        <v>533055</v>
      </c>
      <c r="H126">
        <v>870599</v>
      </c>
      <c r="I126">
        <v>251475</v>
      </c>
      <c r="J126">
        <v>149651</v>
      </c>
      <c r="K126">
        <v>114346</v>
      </c>
      <c r="L126">
        <v>89348.2</v>
      </c>
      <c r="M126">
        <v>24850.6</v>
      </c>
      <c r="N126">
        <v>7937.28</v>
      </c>
      <c r="O126">
        <v>10235.4</v>
      </c>
      <c r="P126">
        <v>393.45100000000002</v>
      </c>
      <c r="Q126">
        <v>0</v>
      </c>
      <c r="R126">
        <v>0</v>
      </c>
    </row>
    <row r="127" spans="1:18" x14ac:dyDescent="0.2">
      <c r="A127">
        <v>121</v>
      </c>
      <c r="B127" t="s">
        <v>201</v>
      </c>
      <c r="C127">
        <v>2017</v>
      </c>
      <c r="D127">
        <v>0</v>
      </c>
      <c r="E127">
        <v>4517.4799999999996</v>
      </c>
      <c r="F127">
        <v>34878.199999999997</v>
      </c>
      <c r="G127">
        <v>542038</v>
      </c>
      <c r="H127">
        <v>887475</v>
      </c>
      <c r="I127">
        <v>206016</v>
      </c>
      <c r="J127">
        <v>151454</v>
      </c>
      <c r="K127">
        <v>133280</v>
      </c>
      <c r="L127">
        <v>105482</v>
      </c>
      <c r="M127">
        <v>20935.8</v>
      </c>
      <c r="N127">
        <v>9326.0499999999993</v>
      </c>
      <c r="O127">
        <v>7246.48</v>
      </c>
      <c r="P127">
        <v>0</v>
      </c>
      <c r="Q127">
        <v>0</v>
      </c>
      <c r="R127">
        <v>277.37099999999998</v>
      </c>
    </row>
    <row r="128" spans="1:18" x14ac:dyDescent="0.2">
      <c r="A128">
        <v>122</v>
      </c>
      <c r="B128" t="s">
        <v>201</v>
      </c>
      <c r="C128">
        <v>2017</v>
      </c>
      <c r="D128">
        <v>0</v>
      </c>
      <c r="E128">
        <v>2412.8200000000002</v>
      </c>
      <c r="F128">
        <v>16913.2</v>
      </c>
      <c r="G128">
        <v>575407</v>
      </c>
      <c r="H128">
        <v>865589</v>
      </c>
      <c r="I128">
        <v>210055</v>
      </c>
      <c r="J128">
        <v>152663</v>
      </c>
      <c r="K128">
        <v>99873.1</v>
      </c>
      <c r="L128">
        <v>121547</v>
      </c>
      <c r="M128">
        <v>26352.1</v>
      </c>
      <c r="N128">
        <v>6977.91</v>
      </c>
      <c r="O128">
        <v>12598.8</v>
      </c>
      <c r="P128">
        <v>0</v>
      </c>
      <c r="Q128">
        <v>0</v>
      </c>
      <c r="R128">
        <v>0</v>
      </c>
    </row>
    <row r="129" spans="1:18" x14ac:dyDescent="0.2">
      <c r="A129">
        <v>123</v>
      </c>
      <c r="B129" t="s">
        <v>201</v>
      </c>
      <c r="C129">
        <v>2017</v>
      </c>
      <c r="D129">
        <v>0</v>
      </c>
      <c r="E129">
        <v>971.13800000000003</v>
      </c>
      <c r="F129">
        <v>29061.9</v>
      </c>
      <c r="G129">
        <v>515201</v>
      </c>
      <c r="H129">
        <v>883127</v>
      </c>
      <c r="I129">
        <v>228592</v>
      </c>
      <c r="J129">
        <v>178732</v>
      </c>
      <c r="K129">
        <v>128046</v>
      </c>
      <c r="L129">
        <v>93427.8</v>
      </c>
      <c r="M129">
        <v>17455.599999999999</v>
      </c>
      <c r="N129">
        <v>8877.65</v>
      </c>
      <c r="O129">
        <v>10863.3</v>
      </c>
      <c r="P129">
        <v>0</v>
      </c>
      <c r="Q129">
        <v>747.02099999999996</v>
      </c>
      <c r="R129">
        <v>0</v>
      </c>
    </row>
    <row r="130" spans="1:18" x14ac:dyDescent="0.2">
      <c r="A130">
        <v>124</v>
      </c>
      <c r="B130" t="s">
        <v>201</v>
      </c>
      <c r="C130">
        <v>2017</v>
      </c>
      <c r="D130">
        <v>0</v>
      </c>
      <c r="E130">
        <v>3281.76</v>
      </c>
      <c r="F130">
        <v>24583.5</v>
      </c>
      <c r="G130">
        <v>521235</v>
      </c>
      <c r="H130">
        <v>943329</v>
      </c>
      <c r="I130">
        <v>213941</v>
      </c>
      <c r="J130">
        <v>154149</v>
      </c>
      <c r="K130">
        <v>98023</v>
      </c>
      <c r="L130">
        <v>105874</v>
      </c>
      <c r="M130">
        <v>17817.5</v>
      </c>
      <c r="N130">
        <v>6984.33</v>
      </c>
      <c r="O130">
        <v>6221.68</v>
      </c>
      <c r="P130">
        <v>0</v>
      </c>
      <c r="Q130">
        <v>0</v>
      </c>
      <c r="R130">
        <v>0</v>
      </c>
    </row>
    <row r="131" spans="1:18" x14ac:dyDescent="0.2">
      <c r="A131">
        <v>125</v>
      </c>
      <c r="B131" t="s">
        <v>201</v>
      </c>
      <c r="C131">
        <v>2017</v>
      </c>
      <c r="D131">
        <v>0</v>
      </c>
      <c r="E131">
        <v>1220.75</v>
      </c>
      <c r="F131">
        <v>32580.7</v>
      </c>
      <c r="G131">
        <v>572330</v>
      </c>
      <c r="H131">
        <v>863868</v>
      </c>
      <c r="I131">
        <v>212558</v>
      </c>
      <c r="J131">
        <v>144806</v>
      </c>
      <c r="K131">
        <v>142931</v>
      </c>
      <c r="L131">
        <v>99632.1</v>
      </c>
      <c r="M131">
        <v>7058.76</v>
      </c>
      <c r="N131">
        <v>6436.87</v>
      </c>
      <c r="O131">
        <v>5089.55</v>
      </c>
      <c r="P131">
        <v>0</v>
      </c>
      <c r="Q131">
        <v>0</v>
      </c>
      <c r="R131">
        <v>0</v>
      </c>
    </row>
    <row r="132" spans="1:18" x14ac:dyDescent="0.2">
      <c r="A132">
        <v>126</v>
      </c>
      <c r="B132" t="s">
        <v>201</v>
      </c>
      <c r="C132">
        <v>2017</v>
      </c>
      <c r="D132">
        <v>0</v>
      </c>
      <c r="E132">
        <v>46.741300000000003</v>
      </c>
      <c r="F132">
        <v>26482</v>
      </c>
      <c r="G132">
        <v>552428</v>
      </c>
      <c r="H132">
        <v>887681</v>
      </c>
      <c r="I132">
        <v>229749</v>
      </c>
      <c r="J132">
        <v>139798</v>
      </c>
      <c r="K132">
        <v>123339</v>
      </c>
      <c r="L132">
        <v>99441.1</v>
      </c>
      <c r="M132">
        <v>22444</v>
      </c>
      <c r="N132">
        <v>9830.65</v>
      </c>
      <c r="O132">
        <v>3888.31</v>
      </c>
      <c r="P132">
        <v>1716.92</v>
      </c>
      <c r="Q132">
        <v>769.49599999999998</v>
      </c>
      <c r="R132">
        <v>0</v>
      </c>
    </row>
    <row r="133" spans="1:18" x14ac:dyDescent="0.2">
      <c r="A133">
        <v>127</v>
      </c>
      <c r="B133" t="s">
        <v>201</v>
      </c>
      <c r="C133">
        <v>2017</v>
      </c>
      <c r="D133">
        <v>0</v>
      </c>
      <c r="E133">
        <v>5047.6400000000003</v>
      </c>
      <c r="F133">
        <v>41627.599999999999</v>
      </c>
      <c r="G133">
        <v>545799</v>
      </c>
      <c r="H133">
        <v>881642</v>
      </c>
      <c r="I133">
        <v>209925</v>
      </c>
      <c r="J133">
        <v>152708</v>
      </c>
      <c r="K133">
        <v>104473</v>
      </c>
      <c r="L133">
        <v>112549</v>
      </c>
      <c r="M133">
        <v>16132.2</v>
      </c>
      <c r="N133">
        <v>5662.51</v>
      </c>
      <c r="O133">
        <v>13533.2</v>
      </c>
      <c r="P133">
        <v>0</v>
      </c>
      <c r="Q133">
        <v>635.52599999999995</v>
      </c>
      <c r="R133">
        <v>304.64100000000002</v>
      </c>
    </row>
    <row r="134" spans="1:18" x14ac:dyDescent="0.2">
      <c r="A134">
        <v>128</v>
      </c>
      <c r="B134" t="s">
        <v>201</v>
      </c>
      <c r="C134">
        <v>2017</v>
      </c>
      <c r="D134">
        <v>0</v>
      </c>
      <c r="E134">
        <v>1586.56</v>
      </c>
      <c r="F134">
        <v>17897.400000000001</v>
      </c>
      <c r="G134">
        <v>548582</v>
      </c>
      <c r="H134">
        <v>892760</v>
      </c>
      <c r="I134">
        <v>228621</v>
      </c>
      <c r="J134">
        <v>143352</v>
      </c>
      <c r="K134">
        <v>117186</v>
      </c>
      <c r="L134">
        <v>98901.8</v>
      </c>
      <c r="M134">
        <v>28062.7</v>
      </c>
      <c r="N134">
        <v>7760.23</v>
      </c>
      <c r="O134">
        <v>7099</v>
      </c>
      <c r="P134">
        <v>0</v>
      </c>
      <c r="Q134">
        <v>0</v>
      </c>
      <c r="R134">
        <v>0</v>
      </c>
    </row>
    <row r="135" spans="1:18" x14ac:dyDescent="0.2">
      <c r="A135">
        <v>129</v>
      </c>
      <c r="B135" t="s">
        <v>201</v>
      </c>
      <c r="C135">
        <v>2017</v>
      </c>
      <c r="D135">
        <v>0</v>
      </c>
      <c r="E135">
        <v>690.12800000000004</v>
      </c>
      <c r="F135">
        <v>36282</v>
      </c>
      <c r="G135">
        <v>574452</v>
      </c>
      <c r="H135">
        <v>868976</v>
      </c>
      <c r="I135">
        <v>227227</v>
      </c>
      <c r="J135">
        <v>158365</v>
      </c>
      <c r="K135">
        <v>108974</v>
      </c>
      <c r="L135">
        <v>90248.3</v>
      </c>
      <c r="M135">
        <v>19365.900000000001</v>
      </c>
      <c r="N135">
        <v>4975.87</v>
      </c>
      <c r="O135">
        <v>8582.7099999999991</v>
      </c>
      <c r="P135">
        <v>0</v>
      </c>
      <c r="Q135">
        <v>579.19200000000001</v>
      </c>
      <c r="R135">
        <v>394.053</v>
      </c>
    </row>
    <row r="136" spans="1:18" x14ac:dyDescent="0.2">
      <c r="A136">
        <v>130</v>
      </c>
      <c r="B136" t="s">
        <v>201</v>
      </c>
      <c r="C136">
        <v>2017</v>
      </c>
      <c r="D136">
        <v>0</v>
      </c>
      <c r="E136">
        <v>1825.04</v>
      </c>
      <c r="F136">
        <v>33039.199999999997</v>
      </c>
      <c r="G136">
        <v>562830</v>
      </c>
      <c r="H136">
        <v>893407</v>
      </c>
      <c r="I136">
        <v>226645</v>
      </c>
      <c r="J136">
        <v>117014</v>
      </c>
      <c r="K136">
        <v>118316</v>
      </c>
      <c r="L136">
        <v>109346</v>
      </c>
      <c r="M136">
        <v>21590.9</v>
      </c>
      <c r="N136">
        <v>7408.56</v>
      </c>
      <c r="O136">
        <v>4066.73</v>
      </c>
      <c r="P136">
        <v>1240.06</v>
      </c>
      <c r="Q136">
        <v>0</v>
      </c>
      <c r="R136">
        <v>181.518</v>
      </c>
    </row>
    <row r="137" spans="1:18" x14ac:dyDescent="0.2">
      <c r="A137">
        <v>131</v>
      </c>
      <c r="B137" t="s">
        <v>201</v>
      </c>
      <c r="C137">
        <v>2017</v>
      </c>
      <c r="D137">
        <v>0</v>
      </c>
      <c r="E137">
        <v>1692.98</v>
      </c>
      <c r="F137">
        <v>31191.8</v>
      </c>
      <c r="G137">
        <v>565826</v>
      </c>
      <c r="H137">
        <v>867980</v>
      </c>
      <c r="I137">
        <v>230869</v>
      </c>
      <c r="J137">
        <v>133008</v>
      </c>
      <c r="K137">
        <v>128674</v>
      </c>
      <c r="L137">
        <v>97046.9</v>
      </c>
      <c r="M137">
        <v>30374.7</v>
      </c>
      <c r="N137">
        <v>11817.2</v>
      </c>
      <c r="O137">
        <v>4655.8900000000003</v>
      </c>
      <c r="P137">
        <v>0</v>
      </c>
      <c r="Q137">
        <v>678.19</v>
      </c>
      <c r="R137">
        <v>0</v>
      </c>
    </row>
    <row r="138" spans="1:18" x14ac:dyDescent="0.2">
      <c r="A138">
        <v>132</v>
      </c>
      <c r="B138" t="s">
        <v>201</v>
      </c>
      <c r="C138">
        <v>2017</v>
      </c>
      <c r="D138">
        <v>0</v>
      </c>
      <c r="E138">
        <v>428.27199999999999</v>
      </c>
      <c r="F138">
        <v>39075.800000000003</v>
      </c>
      <c r="G138">
        <v>550181</v>
      </c>
      <c r="H138">
        <v>917879</v>
      </c>
      <c r="I138">
        <v>181024</v>
      </c>
      <c r="J138">
        <v>163146</v>
      </c>
      <c r="K138">
        <v>102910</v>
      </c>
      <c r="L138">
        <v>109449</v>
      </c>
      <c r="M138">
        <v>23613.599999999999</v>
      </c>
      <c r="N138">
        <v>6638.51</v>
      </c>
      <c r="O138">
        <v>5207.6000000000004</v>
      </c>
      <c r="P138">
        <v>970.53899999999999</v>
      </c>
      <c r="Q138">
        <v>0</v>
      </c>
      <c r="R138">
        <v>382.09199999999998</v>
      </c>
    </row>
    <row r="139" spans="1:18" x14ac:dyDescent="0.2">
      <c r="A139">
        <v>133</v>
      </c>
      <c r="B139" t="s">
        <v>201</v>
      </c>
      <c r="C139">
        <v>2017</v>
      </c>
      <c r="D139">
        <v>0</v>
      </c>
      <c r="E139">
        <v>998.59299999999996</v>
      </c>
      <c r="F139">
        <v>26462.1</v>
      </c>
      <c r="G139">
        <v>563999</v>
      </c>
      <c r="H139">
        <v>889573</v>
      </c>
      <c r="I139">
        <v>197684</v>
      </c>
      <c r="J139">
        <v>141937</v>
      </c>
      <c r="K139">
        <v>122291</v>
      </c>
      <c r="L139">
        <v>110124</v>
      </c>
      <c r="M139">
        <v>25532.6</v>
      </c>
      <c r="N139">
        <v>5633.29</v>
      </c>
      <c r="O139">
        <v>11114.7</v>
      </c>
      <c r="P139">
        <v>494.31099999999998</v>
      </c>
      <c r="Q139">
        <v>551.09199999999998</v>
      </c>
      <c r="R139">
        <v>0</v>
      </c>
    </row>
    <row r="140" spans="1:18" x14ac:dyDescent="0.2">
      <c r="A140">
        <v>134</v>
      </c>
      <c r="B140" t="s">
        <v>201</v>
      </c>
      <c r="C140">
        <v>2017</v>
      </c>
      <c r="D140">
        <v>0</v>
      </c>
      <c r="E140">
        <v>1447.83</v>
      </c>
      <c r="F140">
        <v>23993.1</v>
      </c>
      <c r="G140">
        <v>542177</v>
      </c>
      <c r="H140">
        <v>880377</v>
      </c>
      <c r="I140">
        <v>239547</v>
      </c>
      <c r="J140">
        <v>134439</v>
      </c>
      <c r="K140">
        <v>141913</v>
      </c>
      <c r="L140">
        <v>90055.7</v>
      </c>
      <c r="M140">
        <v>24932.1</v>
      </c>
      <c r="N140">
        <v>10220.700000000001</v>
      </c>
      <c r="O140">
        <v>4776.6000000000004</v>
      </c>
      <c r="P140">
        <v>400.41800000000001</v>
      </c>
      <c r="Q140">
        <v>0</v>
      </c>
      <c r="R140">
        <v>89.533799999999999</v>
      </c>
    </row>
    <row r="141" spans="1:18" x14ac:dyDescent="0.2">
      <c r="A141">
        <v>135</v>
      </c>
      <c r="B141" t="s">
        <v>201</v>
      </c>
      <c r="C141">
        <v>2017</v>
      </c>
      <c r="D141">
        <v>0</v>
      </c>
      <c r="E141">
        <v>2477.4499999999998</v>
      </c>
      <c r="F141">
        <v>31236.1</v>
      </c>
      <c r="G141">
        <v>569074</v>
      </c>
      <c r="H141">
        <v>859857</v>
      </c>
      <c r="I141">
        <v>216451</v>
      </c>
      <c r="J141">
        <v>150908</v>
      </c>
      <c r="K141">
        <v>113905</v>
      </c>
      <c r="L141">
        <v>103413</v>
      </c>
      <c r="M141">
        <v>29216.799999999999</v>
      </c>
      <c r="N141">
        <v>7249.57</v>
      </c>
      <c r="O141">
        <v>9448.43</v>
      </c>
      <c r="P141">
        <v>0</v>
      </c>
      <c r="Q141">
        <v>356.35599999999999</v>
      </c>
      <c r="R141">
        <v>286.72399999999999</v>
      </c>
    </row>
    <row r="142" spans="1:18" x14ac:dyDescent="0.2">
      <c r="A142">
        <v>136</v>
      </c>
      <c r="B142" t="s">
        <v>201</v>
      </c>
      <c r="C142">
        <v>2017</v>
      </c>
      <c r="D142">
        <v>0</v>
      </c>
      <c r="E142">
        <v>1918.4</v>
      </c>
      <c r="F142">
        <v>29852.3</v>
      </c>
      <c r="G142">
        <v>576537</v>
      </c>
      <c r="H142">
        <v>858194</v>
      </c>
      <c r="I142">
        <v>225613</v>
      </c>
      <c r="J142">
        <v>156446</v>
      </c>
      <c r="K142">
        <v>132405</v>
      </c>
      <c r="L142">
        <v>89893.7</v>
      </c>
      <c r="M142">
        <v>22062.3</v>
      </c>
      <c r="N142">
        <v>13656.3</v>
      </c>
      <c r="O142">
        <v>2382.0500000000002</v>
      </c>
      <c r="P142">
        <v>684.63400000000001</v>
      </c>
      <c r="Q142">
        <v>0</v>
      </c>
      <c r="R142">
        <v>0</v>
      </c>
    </row>
    <row r="143" spans="1:18" x14ac:dyDescent="0.2">
      <c r="A143">
        <v>137</v>
      </c>
      <c r="B143" t="s">
        <v>201</v>
      </c>
      <c r="C143">
        <v>2017</v>
      </c>
      <c r="D143">
        <v>0</v>
      </c>
      <c r="E143">
        <v>2599.58</v>
      </c>
      <c r="F143">
        <v>37498.1</v>
      </c>
      <c r="G143">
        <v>560290</v>
      </c>
      <c r="H143">
        <v>892803</v>
      </c>
      <c r="I143">
        <v>195362</v>
      </c>
      <c r="J143">
        <v>150582</v>
      </c>
      <c r="K143">
        <v>129556</v>
      </c>
      <c r="L143">
        <v>103203</v>
      </c>
      <c r="M143">
        <v>14023.8</v>
      </c>
      <c r="N143">
        <v>9645.81</v>
      </c>
      <c r="O143">
        <v>2712.43</v>
      </c>
      <c r="P143">
        <v>353.10700000000003</v>
      </c>
      <c r="Q143">
        <v>669.38099999999997</v>
      </c>
      <c r="R143">
        <v>401.07100000000003</v>
      </c>
    </row>
    <row r="144" spans="1:18" x14ac:dyDescent="0.2">
      <c r="A144">
        <v>138</v>
      </c>
      <c r="B144" t="s">
        <v>201</v>
      </c>
      <c r="C144">
        <v>2017</v>
      </c>
      <c r="D144">
        <v>0</v>
      </c>
      <c r="E144">
        <v>3087.37</v>
      </c>
      <c r="F144">
        <v>22615.1</v>
      </c>
      <c r="G144">
        <v>500674</v>
      </c>
      <c r="H144">
        <v>945879</v>
      </c>
      <c r="I144">
        <v>216151</v>
      </c>
      <c r="J144">
        <v>137099</v>
      </c>
      <c r="K144">
        <v>143184</v>
      </c>
      <c r="L144">
        <v>94225.8</v>
      </c>
      <c r="M144">
        <v>21590</v>
      </c>
      <c r="N144">
        <v>6806.46</v>
      </c>
      <c r="O144">
        <v>6556.1</v>
      </c>
      <c r="P144">
        <v>0</v>
      </c>
      <c r="Q144">
        <v>0</v>
      </c>
      <c r="R144">
        <v>350.95800000000003</v>
      </c>
    </row>
    <row r="145" spans="1:18" x14ac:dyDescent="0.2">
      <c r="A145">
        <v>139</v>
      </c>
      <c r="B145" t="s">
        <v>201</v>
      </c>
      <c r="C145">
        <v>2017</v>
      </c>
      <c r="D145">
        <v>0</v>
      </c>
      <c r="E145">
        <v>1512.3</v>
      </c>
      <c r="F145">
        <v>30429.200000000001</v>
      </c>
      <c r="G145">
        <v>549095</v>
      </c>
      <c r="H145">
        <v>879626</v>
      </c>
      <c r="I145">
        <v>197983</v>
      </c>
      <c r="J145">
        <v>171641</v>
      </c>
      <c r="K145">
        <v>118084</v>
      </c>
      <c r="L145">
        <v>97283.4</v>
      </c>
      <c r="M145">
        <v>24707.8</v>
      </c>
      <c r="N145">
        <v>6935.97</v>
      </c>
      <c r="O145">
        <v>8008.04</v>
      </c>
      <c r="P145">
        <v>0</v>
      </c>
      <c r="Q145">
        <v>271.04599999999999</v>
      </c>
      <c r="R145">
        <v>405.76499999999999</v>
      </c>
    </row>
    <row r="146" spans="1:18" x14ac:dyDescent="0.2">
      <c r="A146">
        <v>140</v>
      </c>
      <c r="B146" t="s">
        <v>201</v>
      </c>
      <c r="C146">
        <v>2017</v>
      </c>
      <c r="D146">
        <v>0</v>
      </c>
      <c r="E146">
        <v>4530.26</v>
      </c>
      <c r="F146">
        <v>23575</v>
      </c>
      <c r="G146">
        <v>568829</v>
      </c>
      <c r="H146">
        <v>865412</v>
      </c>
      <c r="I146">
        <v>224918</v>
      </c>
      <c r="J146">
        <v>150824</v>
      </c>
      <c r="K146">
        <v>124390</v>
      </c>
      <c r="L146">
        <v>84970</v>
      </c>
      <c r="M146">
        <v>23446.400000000001</v>
      </c>
      <c r="N146">
        <v>5780.31</v>
      </c>
      <c r="O146">
        <v>13944.8</v>
      </c>
      <c r="P146">
        <v>0</v>
      </c>
      <c r="Q146">
        <v>444.678</v>
      </c>
      <c r="R146">
        <v>0</v>
      </c>
    </row>
    <row r="147" spans="1:18" x14ac:dyDescent="0.2">
      <c r="A147">
        <v>141</v>
      </c>
      <c r="B147" t="s">
        <v>201</v>
      </c>
      <c r="C147">
        <v>2017</v>
      </c>
      <c r="D147">
        <v>0</v>
      </c>
      <c r="E147">
        <v>23.678899999999999</v>
      </c>
      <c r="F147">
        <v>36371.9</v>
      </c>
      <c r="G147">
        <v>574687</v>
      </c>
      <c r="H147">
        <v>880834</v>
      </c>
      <c r="I147">
        <v>216789</v>
      </c>
      <c r="J147">
        <v>135529</v>
      </c>
      <c r="K147">
        <v>130532</v>
      </c>
      <c r="L147">
        <v>78406.100000000006</v>
      </c>
      <c r="M147">
        <v>28347.7</v>
      </c>
      <c r="N147">
        <v>11214.8</v>
      </c>
      <c r="O147">
        <v>4000.15</v>
      </c>
      <c r="P147">
        <v>0</v>
      </c>
      <c r="Q147">
        <v>0</v>
      </c>
      <c r="R147">
        <v>516.36699999999996</v>
      </c>
    </row>
    <row r="148" spans="1:18" x14ac:dyDescent="0.2">
      <c r="A148">
        <v>142</v>
      </c>
      <c r="B148" t="s">
        <v>201</v>
      </c>
      <c r="C148">
        <v>2017</v>
      </c>
      <c r="D148">
        <v>0</v>
      </c>
      <c r="E148">
        <v>2180.23</v>
      </c>
      <c r="F148">
        <v>32097.200000000001</v>
      </c>
      <c r="G148">
        <v>567005</v>
      </c>
      <c r="H148">
        <v>882350</v>
      </c>
      <c r="I148">
        <v>205812</v>
      </c>
      <c r="J148">
        <v>150790</v>
      </c>
      <c r="K148">
        <v>127071</v>
      </c>
      <c r="L148">
        <v>90176</v>
      </c>
      <c r="M148">
        <v>27634.400000000001</v>
      </c>
      <c r="N148">
        <v>8961.75</v>
      </c>
      <c r="O148">
        <v>4447.4399999999996</v>
      </c>
      <c r="P148">
        <v>452.762</v>
      </c>
      <c r="Q148">
        <v>0</v>
      </c>
      <c r="R148">
        <v>0</v>
      </c>
    </row>
    <row r="149" spans="1:18" x14ac:dyDescent="0.2">
      <c r="A149">
        <v>143</v>
      </c>
      <c r="B149" t="s">
        <v>201</v>
      </c>
      <c r="C149">
        <v>2017</v>
      </c>
      <c r="D149">
        <v>0</v>
      </c>
      <c r="E149">
        <v>1026.68</v>
      </c>
      <c r="F149">
        <v>32163.5</v>
      </c>
      <c r="G149">
        <v>529145</v>
      </c>
      <c r="H149">
        <v>892984</v>
      </c>
      <c r="I149">
        <v>237837</v>
      </c>
      <c r="J149">
        <v>157195</v>
      </c>
      <c r="K149">
        <v>113286</v>
      </c>
      <c r="L149">
        <v>98581.9</v>
      </c>
      <c r="M149">
        <v>14478.9</v>
      </c>
      <c r="N149">
        <v>12591.7</v>
      </c>
      <c r="O149">
        <v>6607.97</v>
      </c>
      <c r="P149">
        <v>0</v>
      </c>
      <c r="Q149">
        <v>316.60700000000003</v>
      </c>
      <c r="R149">
        <v>276.05799999999999</v>
      </c>
    </row>
    <row r="150" spans="1:18" x14ac:dyDescent="0.2">
      <c r="A150">
        <v>144</v>
      </c>
      <c r="B150" t="s">
        <v>201</v>
      </c>
      <c r="C150">
        <v>2017</v>
      </c>
      <c r="D150">
        <v>0</v>
      </c>
      <c r="E150">
        <v>1445.98</v>
      </c>
      <c r="F150">
        <v>20154</v>
      </c>
      <c r="G150">
        <v>582711</v>
      </c>
      <c r="H150">
        <v>875649</v>
      </c>
      <c r="I150">
        <v>218889</v>
      </c>
      <c r="J150">
        <v>162463</v>
      </c>
      <c r="K150">
        <v>129232</v>
      </c>
      <c r="L150">
        <v>76028.899999999994</v>
      </c>
      <c r="M150">
        <v>19619.900000000001</v>
      </c>
      <c r="N150">
        <v>4686.59</v>
      </c>
      <c r="O150">
        <v>877.404</v>
      </c>
      <c r="P150">
        <v>0</v>
      </c>
      <c r="Q150">
        <v>0</v>
      </c>
      <c r="R150">
        <v>0</v>
      </c>
    </row>
    <row r="151" spans="1:18" x14ac:dyDescent="0.2">
      <c r="A151">
        <v>145</v>
      </c>
      <c r="B151" t="s">
        <v>201</v>
      </c>
      <c r="C151">
        <v>2017</v>
      </c>
      <c r="D151">
        <v>0</v>
      </c>
      <c r="E151">
        <v>885.97</v>
      </c>
      <c r="F151">
        <v>45294</v>
      </c>
      <c r="G151">
        <v>540784</v>
      </c>
      <c r="H151">
        <v>890069</v>
      </c>
      <c r="I151">
        <v>190899</v>
      </c>
      <c r="J151">
        <v>170741</v>
      </c>
      <c r="K151">
        <v>128332</v>
      </c>
      <c r="L151">
        <v>94974.3</v>
      </c>
      <c r="M151">
        <v>22422.799999999999</v>
      </c>
      <c r="N151">
        <v>6713.24</v>
      </c>
      <c r="O151">
        <v>2740.59</v>
      </c>
      <c r="P151">
        <v>756.72799999999995</v>
      </c>
      <c r="Q151">
        <v>343.16399999999999</v>
      </c>
      <c r="R151">
        <v>190.73400000000001</v>
      </c>
    </row>
    <row r="152" spans="1:18" x14ac:dyDescent="0.2">
      <c r="A152">
        <v>146</v>
      </c>
      <c r="B152" t="s">
        <v>201</v>
      </c>
      <c r="C152">
        <v>2017</v>
      </c>
      <c r="D152">
        <v>0</v>
      </c>
      <c r="E152">
        <v>980.95699999999999</v>
      </c>
      <c r="F152">
        <v>36499.5</v>
      </c>
      <c r="G152">
        <v>546835</v>
      </c>
      <c r="H152">
        <v>888017</v>
      </c>
      <c r="I152">
        <v>226460</v>
      </c>
      <c r="J152">
        <v>125155</v>
      </c>
      <c r="K152">
        <v>138641</v>
      </c>
      <c r="L152">
        <v>93612.5</v>
      </c>
      <c r="M152">
        <v>24202.7</v>
      </c>
      <c r="N152">
        <v>8406.81</v>
      </c>
      <c r="O152">
        <v>6421.91</v>
      </c>
      <c r="P152">
        <v>0</v>
      </c>
      <c r="Q152">
        <v>0</v>
      </c>
      <c r="R152">
        <v>0</v>
      </c>
    </row>
    <row r="153" spans="1:18" x14ac:dyDescent="0.2">
      <c r="A153">
        <v>147</v>
      </c>
      <c r="B153" t="s">
        <v>201</v>
      </c>
      <c r="C153">
        <v>2017</v>
      </c>
      <c r="D153">
        <v>0</v>
      </c>
      <c r="E153">
        <v>538.56100000000004</v>
      </c>
      <c r="F153">
        <v>38555</v>
      </c>
      <c r="G153">
        <v>535428</v>
      </c>
      <c r="H153">
        <v>917652</v>
      </c>
      <c r="I153">
        <v>195878</v>
      </c>
      <c r="J153">
        <v>157454</v>
      </c>
      <c r="K153">
        <v>112311</v>
      </c>
      <c r="L153">
        <v>100566</v>
      </c>
      <c r="M153">
        <v>30113.7</v>
      </c>
      <c r="N153">
        <v>7808.95</v>
      </c>
      <c r="O153">
        <v>6482.35</v>
      </c>
      <c r="P153">
        <v>0</v>
      </c>
      <c r="Q153">
        <v>506.08300000000003</v>
      </c>
      <c r="R153">
        <v>0</v>
      </c>
    </row>
    <row r="154" spans="1:18" x14ac:dyDescent="0.2">
      <c r="A154">
        <v>148</v>
      </c>
      <c r="B154" t="s">
        <v>201</v>
      </c>
      <c r="C154">
        <v>2017</v>
      </c>
      <c r="D154">
        <v>0</v>
      </c>
      <c r="E154">
        <v>1480.73</v>
      </c>
      <c r="F154">
        <v>20344.7</v>
      </c>
      <c r="G154">
        <v>577990</v>
      </c>
      <c r="H154">
        <v>876654</v>
      </c>
      <c r="I154">
        <v>233477</v>
      </c>
      <c r="J154">
        <v>132890</v>
      </c>
      <c r="K154">
        <v>131682</v>
      </c>
      <c r="L154">
        <v>87108.7</v>
      </c>
      <c r="M154">
        <v>20063.2</v>
      </c>
      <c r="N154">
        <v>4389.12</v>
      </c>
      <c r="O154">
        <v>8185.63</v>
      </c>
      <c r="P154">
        <v>661.86400000000003</v>
      </c>
      <c r="Q154">
        <v>408.48899999999998</v>
      </c>
      <c r="R154">
        <v>0</v>
      </c>
    </row>
    <row r="155" spans="1:18" x14ac:dyDescent="0.2">
      <c r="A155">
        <v>149</v>
      </c>
      <c r="B155" t="s">
        <v>201</v>
      </c>
      <c r="C155">
        <v>2017</v>
      </c>
      <c r="D155">
        <v>0</v>
      </c>
      <c r="E155">
        <v>1878.88</v>
      </c>
      <c r="F155">
        <v>30984.6</v>
      </c>
      <c r="G155">
        <v>582558</v>
      </c>
      <c r="H155">
        <v>892761</v>
      </c>
      <c r="I155">
        <v>207176</v>
      </c>
      <c r="J155">
        <v>138890</v>
      </c>
      <c r="K155">
        <v>120358</v>
      </c>
      <c r="L155">
        <v>97371.1</v>
      </c>
      <c r="M155">
        <v>14489.2</v>
      </c>
      <c r="N155">
        <v>11972</v>
      </c>
      <c r="O155">
        <v>7305.03</v>
      </c>
      <c r="P155">
        <v>0</v>
      </c>
      <c r="Q155">
        <v>781.36099999999999</v>
      </c>
      <c r="R155">
        <v>0</v>
      </c>
    </row>
    <row r="156" spans="1:18" x14ac:dyDescent="0.2">
      <c r="A156">
        <v>150</v>
      </c>
      <c r="B156" t="s">
        <v>201</v>
      </c>
      <c r="C156">
        <v>2017</v>
      </c>
      <c r="D156">
        <v>0</v>
      </c>
      <c r="E156">
        <v>5895.37</v>
      </c>
      <c r="F156">
        <v>28670.2</v>
      </c>
      <c r="G156">
        <v>574959</v>
      </c>
      <c r="H156">
        <v>905226</v>
      </c>
      <c r="I156">
        <v>181712</v>
      </c>
      <c r="J156">
        <v>131059</v>
      </c>
      <c r="K156">
        <v>149537</v>
      </c>
      <c r="L156">
        <v>99797</v>
      </c>
      <c r="M156">
        <v>12435.5</v>
      </c>
      <c r="N156">
        <v>6883.19</v>
      </c>
      <c r="O156">
        <v>10358.200000000001</v>
      </c>
      <c r="P156">
        <v>0</v>
      </c>
      <c r="Q156">
        <v>288.017</v>
      </c>
      <c r="R156">
        <v>0</v>
      </c>
    </row>
    <row r="157" spans="1:18" x14ac:dyDescent="0.2">
      <c r="A157">
        <v>151</v>
      </c>
      <c r="B157" t="s">
        <v>201</v>
      </c>
      <c r="C157">
        <v>2017</v>
      </c>
      <c r="D157">
        <v>0</v>
      </c>
      <c r="E157">
        <v>2771.75</v>
      </c>
      <c r="F157">
        <v>38615</v>
      </c>
      <c r="G157">
        <v>530647</v>
      </c>
      <c r="H157">
        <v>893001</v>
      </c>
      <c r="I157">
        <v>203909</v>
      </c>
      <c r="J157">
        <v>146544</v>
      </c>
      <c r="K157">
        <v>135197</v>
      </c>
      <c r="L157">
        <v>92128.9</v>
      </c>
      <c r="M157">
        <v>31162.7</v>
      </c>
      <c r="N157">
        <v>10693.4</v>
      </c>
      <c r="O157">
        <v>9184.7999999999993</v>
      </c>
      <c r="P157">
        <v>0</v>
      </c>
      <c r="Q157">
        <v>771.82600000000002</v>
      </c>
      <c r="R157">
        <v>0</v>
      </c>
    </row>
    <row r="158" spans="1:18" x14ac:dyDescent="0.2">
      <c r="A158">
        <v>152</v>
      </c>
      <c r="B158" t="s">
        <v>201</v>
      </c>
      <c r="C158">
        <v>2017</v>
      </c>
      <c r="D158">
        <v>0</v>
      </c>
      <c r="E158">
        <v>3242.87</v>
      </c>
      <c r="F158">
        <v>19847.5</v>
      </c>
      <c r="G158">
        <v>534014</v>
      </c>
      <c r="H158">
        <v>906539</v>
      </c>
      <c r="I158">
        <v>202856</v>
      </c>
      <c r="J158">
        <v>127845</v>
      </c>
      <c r="K158">
        <v>151793</v>
      </c>
      <c r="L158">
        <v>106872</v>
      </c>
      <c r="M158">
        <v>30400.5</v>
      </c>
      <c r="N158">
        <v>4860.01</v>
      </c>
      <c r="O158">
        <v>0</v>
      </c>
      <c r="P158">
        <v>2007.15</v>
      </c>
      <c r="Q158">
        <v>568.4</v>
      </c>
      <c r="R158">
        <v>0</v>
      </c>
    </row>
    <row r="159" spans="1:18" x14ac:dyDescent="0.2">
      <c r="A159">
        <v>153</v>
      </c>
      <c r="B159" t="s">
        <v>201</v>
      </c>
      <c r="C159">
        <v>2017</v>
      </c>
      <c r="D159">
        <v>0</v>
      </c>
      <c r="E159">
        <v>1937.48</v>
      </c>
      <c r="F159">
        <v>25120.3</v>
      </c>
      <c r="G159">
        <v>554562</v>
      </c>
      <c r="H159">
        <v>914529</v>
      </c>
      <c r="I159">
        <v>221667</v>
      </c>
      <c r="J159">
        <v>130299</v>
      </c>
      <c r="K159">
        <v>117582</v>
      </c>
      <c r="L159">
        <v>90306.2</v>
      </c>
      <c r="M159">
        <v>23696.799999999999</v>
      </c>
      <c r="N159">
        <v>8280.31</v>
      </c>
      <c r="O159">
        <v>5579.58</v>
      </c>
      <c r="P159">
        <v>0</v>
      </c>
      <c r="Q159">
        <v>555.42700000000002</v>
      </c>
      <c r="R159">
        <v>359.12099999999998</v>
      </c>
    </row>
    <row r="160" spans="1:18" x14ac:dyDescent="0.2">
      <c r="A160">
        <v>154</v>
      </c>
      <c r="B160" t="s">
        <v>201</v>
      </c>
      <c r="C160">
        <v>2017</v>
      </c>
      <c r="D160">
        <v>0</v>
      </c>
      <c r="E160">
        <v>15.8782</v>
      </c>
      <c r="F160">
        <v>34844.800000000003</v>
      </c>
      <c r="G160">
        <v>537259</v>
      </c>
      <c r="H160">
        <v>898015</v>
      </c>
      <c r="I160">
        <v>209465</v>
      </c>
      <c r="J160">
        <v>154425</v>
      </c>
      <c r="K160">
        <v>131924</v>
      </c>
      <c r="L160">
        <v>103581</v>
      </c>
      <c r="M160">
        <v>16162.3</v>
      </c>
      <c r="N160">
        <v>4212.7</v>
      </c>
      <c r="O160">
        <v>5635.59</v>
      </c>
      <c r="P160">
        <v>0</v>
      </c>
      <c r="Q160">
        <v>0</v>
      </c>
      <c r="R160">
        <v>417.87299999999999</v>
      </c>
    </row>
    <row r="161" spans="1:18" x14ac:dyDescent="0.2">
      <c r="A161">
        <v>155</v>
      </c>
      <c r="B161" t="s">
        <v>201</v>
      </c>
      <c r="C161">
        <v>2017</v>
      </c>
      <c r="D161">
        <v>0</v>
      </c>
      <c r="E161">
        <v>2257.63</v>
      </c>
      <c r="F161">
        <v>21427.7</v>
      </c>
      <c r="G161">
        <v>562650</v>
      </c>
      <c r="H161">
        <v>886288</v>
      </c>
      <c r="I161">
        <v>220027</v>
      </c>
      <c r="J161">
        <v>143938</v>
      </c>
      <c r="K161">
        <v>117389</v>
      </c>
      <c r="L161">
        <v>111368</v>
      </c>
      <c r="M161">
        <v>18317.2</v>
      </c>
      <c r="N161">
        <v>7465.78</v>
      </c>
      <c r="O161">
        <v>3883.35</v>
      </c>
      <c r="P161">
        <v>526.61400000000003</v>
      </c>
      <c r="Q161">
        <v>0</v>
      </c>
      <c r="R161">
        <v>0</v>
      </c>
    </row>
    <row r="162" spans="1:18" x14ac:dyDescent="0.2">
      <c r="A162">
        <v>156</v>
      </c>
      <c r="B162" t="s">
        <v>201</v>
      </c>
      <c r="C162">
        <v>2017</v>
      </c>
      <c r="D162">
        <v>0</v>
      </c>
      <c r="E162">
        <v>39.962299999999999</v>
      </c>
      <c r="F162">
        <v>28296.400000000001</v>
      </c>
      <c r="G162">
        <v>556689</v>
      </c>
      <c r="H162">
        <v>865640</v>
      </c>
      <c r="I162">
        <v>230515</v>
      </c>
      <c r="J162">
        <v>158341</v>
      </c>
      <c r="K162">
        <v>118089</v>
      </c>
      <c r="L162">
        <v>103463</v>
      </c>
      <c r="M162">
        <v>20589</v>
      </c>
      <c r="N162">
        <v>12297.8</v>
      </c>
      <c r="O162">
        <v>2846.51</v>
      </c>
      <c r="P162">
        <v>540.16099999999994</v>
      </c>
      <c r="Q162">
        <v>684.98400000000004</v>
      </c>
      <c r="R162">
        <v>0</v>
      </c>
    </row>
    <row r="163" spans="1:18" x14ac:dyDescent="0.2">
      <c r="A163">
        <v>157</v>
      </c>
      <c r="B163" t="s">
        <v>201</v>
      </c>
      <c r="C163">
        <v>2017</v>
      </c>
      <c r="D163">
        <v>0</v>
      </c>
      <c r="E163">
        <v>3185.18</v>
      </c>
      <c r="F163">
        <v>33378.199999999997</v>
      </c>
      <c r="G163">
        <v>514380</v>
      </c>
      <c r="H163">
        <v>965295</v>
      </c>
      <c r="I163">
        <v>199890</v>
      </c>
      <c r="J163">
        <v>122576</v>
      </c>
      <c r="K163">
        <v>116768</v>
      </c>
      <c r="L163">
        <v>96611.1</v>
      </c>
      <c r="M163">
        <v>26002.9</v>
      </c>
      <c r="N163">
        <v>9314.5300000000007</v>
      </c>
      <c r="O163">
        <v>4950.3999999999996</v>
      </c>
      <c r="P163">
        <v>0</v>
      </c>
      <c r="Q163">
        <v>0</v>
      </c>
      <c r="R163">
        <v>0</v>
      </c>
    </row>
    <row r="164" spans="1:18" x14ac:dyDescent="0.2">
      <c r="A164">
        <v>158</v>
      </c>
      <c r="B164" t="s">
        <v>201</v>
      </c>
      <c r="C164">
        <v>2017</v>
      </c>
      <c r="D164">
        <v>0</v>
      </c>
      <c r="E164">
        <v>3422.51</v>
      </c>
      <c r="F164">
        <v>35165</v>
      </c>
      <c r="G164">
        <v>561212</v>
      </c>
      <c r="H164">
        <v>893946</v>
      </c>
      <c r="I164">
        <v>199404</v>
      </c>
      <c r="J164">
        <v>161579</v>
      </c>
      <c r="K164">
        <v>117562</v>
      </c>
      <c r="L164">
        <v>86509.3</v>
      </c>
      <c r="M164">
        <v>29804.3</v>
      </c>
      <c r="N164">
        <v>8943.24</v>
      </c>
      <c r="O164">
        <v>8842.67</v>
      </c>
      <c r="P164">
        <v>1240.77</v>
      </c>
      <c r="Q164">
        <v>0</v>
      </c>
      <c r="R164">
        <v>281.51100000000002</v>
      </c>
    </row>
    <row r="165" spans="1:18" x14ac:dyDescent="0.2">
      <c r="A165">
        <v>159</v>
      </c>
      <c r="B165" t="s">
        <v>201</v>
      </c>
      <c r="C165">
        <v>2017</v>
      </c>
      <c r="D165">
        <v>0</v>
      </c>
      <c r="E165">
        <v>756.96500000000003</v>
      </c>
      <c r="F165">
        <v>25638.3</v>
      </c>
      <c r="G165">
        <v>585668</v>
      </c>
      <c r="H165">
        <v>886772</v>
      </c>
      <c r="I165">
        <v>197107</v>
      </c>
      <c r="J165">
        <v>170399</v>
      </c>
      <c r="K165">
        <v>107560</v>
      </c>
      <c r="L165">
        <v>81380.800000000003</v>
      </c>
      <c r="M165">
        <v>26434.1</v>
      </c>
      <c r="N165">
        <v>10314.1</v>
      </c>
      <c r="O165">
        <v>11305.7</v>
      </c>
      <c r="P165">
        <v>0</v>
      </c>
      <c r="Q165">
        <v>0</v>
      </c>
      <c r="R165">
        <v>0</v>
      </c>
    </row>
    <row r="166" spans="1:18" x14ac:dyDescent="0.2">
      <c r="A166">
        <v>160</v>
      </c>
      <c r="B166" t="s">
        <v>201</v>
      </c>
      <c r="C166">
        <v>2017</v>
      </c>
      <c r="D166">
        <v>0</v>
      </c>
      <c r="E166">
        <v>2522.27</v>
      </c>
      <c r="F166">
        <v>36252.6</v>
      </c>
      <c r="G166">
        <v>553944</v>
      </c>
      <c r="H166">
        <v>878269</v>
      </c>
      <c r="I166">
        <v>217960</v>
      </c>
      <c r="J166">
        <v>147456</v>
      </c>
      <c r="K166">
        <v>119830</v>
      </c>
      <c r="L166">
        <v>99779.199999999997</v>
      </c>
      <c r="M166">
        <v>20274.900000000001</v>
      </c>
      <c r="N166">
        <v>8657.7800000000007</v>
      </c>
      <c r="O166">
        <v>5491.45</v>
      </c>
      <c r="P166">
        <v>454.25799999999998</v>
      </c>
      <c r="Q166">
        <v>0</v>
      </c>
      <c r="R166">
        <v>223.83600000000001</v>
      </c>
    </row>
    <row r="167" spans="1:18" x14ac:dyDescent="0.2">
      <c r="A167">
        <v>161</v>
      </c>
      <c r="B167" t="s">
        <v>201</v>
      </c>
      <c r="C167">
        <v>2017</v>
      </c>
      <c r="D167">
        <v>0</v>
      </c>
      <c r="E167">
        <v>392.41</v>
      </c>
      <c r="F167">
        <v>36522.5</v>
      </c>
      <c r="G167">
        <v>545312</v>
      </c>
      <c r="H167">
        <v>917491</v>
      </c>
      <c r="I167">
        <v>203547</v>
      </c>
      <c r="J167">
        <v>125837</v>
      </c>
      <c r="K167">
        <v>111186</v>
      </c>
      <c r="L167">
        <v>116529</v>
      </c>
      <c r="M167">
        <v>18985</v>
      </c>
      <c r="N167">
        <v>6397.23</v>
      </c>
      <c r="O167">
        <v>10312.5</v>
      </c>
      <c r="P167">
        <v>1657.53</v>
      </c>
      <c r="Q167">
        <v>453.13099999999997</v>
      </c>
      <c r="R167">
        <v>0</v>
      </c>
    </row>
    <row r="168" spans="1:18" x14ac:dyDescent="0.2">
      <c r="A168">
        <v>162</v>
      </c>
      <c r="B168" t="s">
        <v>201</v>
      </c>
      <c r="C168">
        <v>2017</v>
      </c>
      <c r="D168">
        <v>0</v>
      </c>
      <c r="E168">
        <v>571.11800000000005</v>
      </c>
      <c r="F168">
        <v>29228.7</v>
      </c>
      <c r="G168">
        <v>553629</v>
      </c>
      <c r="H168">
        <v>869960</v>
      </c>
      <c r="I168">
        <v>221532</v>
      </c>
      <c r="J168">
        <v>179287</v>
      </c>
      <c r="K168">
        <v>133129</v>
      </c>
      <c r="L168">
        <v>83889</v>
      </c>
      <c r="M168">
        <v>18156.400000000001</v>
      </c>
      <c r="N168">
        <v>6502.59</v>
      </c>
      <c r="O168">
        <v>7624.46</v>
      </c>
      <c r="P168">
        <v>827.72</v>
      </c>
      <c r="Q168">
        <v>0</v>
      </c>
      <c r="R168">
        <v>0</v>
      </c>
    </row>
    <row r="169" spans="1:18" x14ac:dyDescent="0.2">
      <c r="A169">
        <v>163</v>
      </c>
      <c r="B169" t="s">
        <v>201</v>
      </c>
      <c r="C169">
        <v>2017</v>
      </c>
      <c r="D169">
        <v>0</v>
      </c>
      <c r="E169">
        <v>5813.33</v>
      </c>
      <c r="F169">
        <v>30230.6</v>
      </c>
      <c r="G169">
        <v>569482</v>
      </c>
      <c r="H169">
        <v>875129</v>
      </c>
      <c r="I169">
        <v>207484</v>
      </c>
      <c r="J169">
        <v>155212</v>
      </c>
      <c r="K169">
        <v>105576</v>
      </c>
      <c r="L169">
        <v>100978</v>
      </c>
      <c r="M169">
        <v>33480.5</v>
      </c>
      <c r="N169">
        <v>5449.53</v>
      </c>
      <c r="O169">
        <v>9193.08</v>
      </c>
      <c r="P169">
        <v>488.88200000000001</v>
      </c>
      <c r="Q169">
        <v>0</v>
      </c>
      <c r="R169">
        <v>0</v>
      </c>
    </row>
    <row r="170" spans="1:18" x14ac:dyDescent="0.2">
      <c r="A170">
        <v>164</v>
      </c>
      <c r="B170" t="s">
        <v>201</v>
      </c>
      <c r="C170">
        <v>2017</v>
      </c>
      <c r="D170">
        <v>0</v>
      </c>
      <c r="E170">
        <v>1009.82</v>
      </c>
      <c r="F170">
        <v>29226.6</v>
      </c>
      <c r="G170">
        <v>555384</v>
      </c>
      <c r="H170">
        <v>897327</v>
      </c>
      <c r="I170">
        <v>214490</v>
      </c>
      <c r="J170">
        <v>163607</v>
      </c>
      <c r="K170">
        <v>101039</v>
      </c>
      <c r="L170">
        <v>110657</v>
      </c>
      <c r="M170">
        <v>19929.3</v>
      </c>
      <c r="N170">
        <v>5835.33</v>
      </c>
      <c r="O170">
        <v>2277.92</v>
      </c>
      <c r="P170">
        <v>0</v>
      </c>
      <c r="Q170">
        <v>0</v>
      </c>
      <c r="R170">
        <v>310.16199999999998</v>
      </c>
    </row>
    <row r="171" spans="1:18" x14ac:dyDescent="0.2">
      <c r="A171">
        <v>165</v>
      </c>
      <c r="B171" t="s">
        <v>201</v>
      </c>
      <c r="C171">
        <v>2017</v>
      </c>
      <c r="D171">
        <v>0</v>
      </c>
      <c r="E171">
        <v>3170.42</v>
      </c>
      <c r="F171">
        <v>25741.599999999999</v>
      </c>
      <c r="G171">
        <v>550041</v>
      </c>
      <c r="H171">
        <v>895034</v>
      </c>
      <c r="I171">
        <v>227189</v>
      </c>
      <c r="J171">
        <v>147196</v>
      </c>
      <c r="K171">
        <v>117076</v>
      </c>
      <c r="L171">
        <v>86890.6</v>
      </c>
      <c r="M171">
        <v>27403.200000000001</v>
      </c>
      <c r="N171">
        <v>5012.57</v>
      </c>
      <c r="O171">
        <v>4823.47</v>
      </c>
      <c r="P171">
        <v>0</v>
      </c>
      <c r="Q171">
        <v>0</v>
      </c>
      <c r="R171">
        <v>394.16800000000001</v>
      </c>
    </row>
    <row r="172" spans="1:18" x14ac:dyDescent="0.2">
      <c r="A172">
        <v>166</v>
      </c>
      <c r="B172" t="s">
        <v>201</v>
      </c>
      <c r="C172">
        <v>2017</v>
      </c>
      <c r="D172">
        <v>0</v>
      </c>
      <c r="E172">
        <v>2495.33</v>
      </c>
      <c r="F172">
        <v>30317.599999999999</v>
      </c>
      <c r="G172">
        <v>553248</v>
      </c>
      <c r="H172">
        <v>893336</v>
      </c>
      <c r="I172">
        <v>230412</v>
      </c>
      <c r="J172">
        <v>138135</v>
      </c>
      <c r="K172">
        <v>112602</v>
      </c>
      <c r="L172">
        <v>110655</v>
      </c>
      <c r="M172">
        <v>13796.7</v>
      </c>
      <c r="N172">
        <v>8442.58</v>
      </c>
      <c r="O172">
        <v>6365.6</v>
      </c>
      <c r="P172">
        <v>1762.37</v>
      </c>
      <c r="Q172">
        <v>0</v>
      </c>
      <c r="R172">
        <v>79.091899999999995</v>
      </c>
    </row>
    <row r="173" spans="1:18" x14ac:dyDescent="0.2">
      <c r="A173">
        <v>167</v>
      </c>
      <c r="B173" t="s">
        <v>201</v>
      </c>
      <c r="C173">
        <v>2017</v>
      </c>
      <c r="D173">
        <v>0</v>
      </c>
      <c r="E173">
        <v>467.61700000000002</v>
      </c>
      <c r="F173">
        <v>26078.2</v>
      </c>
      <c r="G173">
        <v>563019</v>
      </c>
      <c r="H173">
        <v>884794</v>
      </c>
      <c r="I173">
        <v>222847</v>
      </c>
      <c r="J173">
        <v>150860</v>
      </c>
      <c r="K173">
        <v>116932</v>
      </c>
      <c r="L173">
        <v>100693</v>
      </c>
      <c r="M173">
        <v>11935.9</v>
      </c>
      <c r="N173">
        <v>11232.4</v>
      </c>
      <c r="O173">
        <v>1957.36</v>
      </c>
      <c r="P173">
        <v>0</v>
      </c>
      <c r="Q173">
        <v>422.48</v>
      </c>
      <c r="R173">
        <v>310.053</v>
      </c>
    </row>
    <row r="174" spans="1:18" x14ac:dyDescent="0.2">
      <c r="A174">
        <v>168</v>
      </c>
      <c r="B174" t="s">
        <v>201</v>
      </c>
      <c r="C174">
        <v>2017</v>
      </c>
      <c r="D174">
        <v>0</v>
      </c>
      <c r="E174">
        <v>1117.26</v>
      </c>
      <c r="F174">
        <v>26211.9</v>
      </c>
      <c r="G174">
        <v>536280</v>
      </c>
      <c r="H174">
        <v>917359</v>
      </c>
      <c r="I174">
        <v>244061</v>
      </c>
      <c r="J174">
        <v>133237</v>
      </c>
      <c r="K174">
        <v>115672</v>
      </c>
      <c r="L174">
        <v>80553.899999999994</v>
      </c>
      <c r="M174">
        <v>25838.6</v>
      </c>
      <c r="N174">
        <v>4274.24</v>
      </c>
      <c r="O174">
        <v>12539.5</v>
      </c>
      <c r="P174">
        <v>0</v>
      </c>
      <c r="Q174">
        <v>0</v>
      </c>
      <c r="R174">
        <v>0</v>
      </c>
    </row>
    <row r="175" spans="1:18" x14ac:dyDescent="0.2">
      <c r="A175">
        <v>169</v>
      </c>
      <c r="B175" t="s">
        <v>201</v>
      </c>
      <c r="C175">
        <v>2017</v>
      </c>
      <c r="D175">
        <v>0</v>
      </c>
      <c r="E175">
        <v>938.65899999999999</v>
      </c>
      <c r="F175">
        <v>33559.5</v>
      </c>
      <c r="G175">
        <v>562040</v>
      </c>
      <c r="H175">
        <v>894325</v>
      </c>
      <c r="I175">
        <v>215193</v>
      </c>
      <c r="J175">
        <v>154733</v>
      </c>
      <c r="K175">
        <v>117848</v>
      </c>
      <c r="L175">
        <v>81345.2</v>
      </c>
      <c r="M175">
        <v>25703.8</v>
      </c>
      <c r="N175">
        <v>9889.07</v>
      </c>
      <c r="O175">
        <v>4897.8</v>
      </c>
      <c r="P175">
        <v>1008.85</v>
      </c>
      <c r="Q175">
        <v>0</v>
      </c>
      <c r="R175">
        <v>0</v>
      </c>
    </row>
    <row r="176" spans="1:18" x14ac:dyDescent="0.2">
      <c r="A176">
        <v>170</v>
      </c>
      <c r="B176" t="s">
        <v>201</v>
      </c>
      <c r="C176">
        <v>2017</v>
      </c>
      <c r="D176">
        <v>0</v>
      </c>
      <c r="E176">
        <v>2727.24</v>
      </c>
      <c r="F176">
        <v>37032.5</v>
      </c>
      <c r="G176">
        <v>537766</v>
      </c>
      <c r="H176">
        <v>909552</v>
      </c>
      <c r="I176">
        <v>205217</v>
      </c>
      <c r="J176">
        <v>148270</v>
      </c>
      <c r="K176">
        <v>123328</v>
      </c>
      <c r="L176">
        <v>100243</v>
      </c>
      <c r="M176">
        <v>16469.900000000001</v>
      </c>
      <c r="N176">
        <v>1519.62</v>
      </c>
      <c r="O176">
        <v>10789.1</v>
      </c>
      <c r="P176">
        <v>0</v>
      </c>
      <c r="Q176">
        <v>649.84299999999996</v>
      </c>
      <c r="R176">
        <v>386.65300000000002</v>
      </c>
    </row>
    <row r="177" spans="1:18" x14ac:dyDescent="0.2">
      <c r="A177">
        <v>171</v>
      </c>
      <c r="B177" t="s">
        <v>201</v>
      </c>
      <c r="C177">
        <v>2017</v>
      </c>
      <c r="D177">
        <v>0</v>
      </c>
      <c r="E177">
        <v>4224.6099999999997</v>
      </c>
      <c r="F177">
        <v>29092.5</v>
      </c>
      <c r="G177">
        <v>566000</v>
      </c>
      <c r="H177">
        <v>890795</v>
      </c>
      <c r="I177">
        <v>214965</v>
      </c>
      <c r="J177">
        <v>128053</v>
      </c>
      <c r="K177">
        <v>120568</v>
      </c>
      <c r="L177">
        <v>116824</v>
      </c>
      <c r="M177">
        <v>26940.400000000001</v>
      </c>
      <c r="N177">
        <v>5997.13</v>
      </c>
      <c r="O177">
        <v>1609.24</v>
      </c>
      <c r="P177">
        <v>0</v>
      </c>
      <c r="Q177">
        <v>322.709</v>
      </c>
      <c r="R177">
        <v>0</v>
      </c>
    </row>
    <row r="178" spans="1:18" x14ac:dyDescent="0.2">
      <c r="A178">
        <v>172</v>
      </c>
      <c r="B178" t="s">
        <v>201</v>
      </c>
      <c r="C178">
        <v>2017</v>
      </c>
      <c r="D178">
        <v>0</v>
      </c>
      <c r="E178">
        <v>3927.32</v>
      </c>
      <c r="F178">
        <v>25971.5</v>
      </c>
      <c r="G178">
        <v>534852</v>
      </c>
      <c r="H178">
        <v>911819</v>
      </c>
      <c r="I178">
        <v>197820</v>
      </c>
      <c r="J178">
        <v>167435</v>
      </c>
      <c r="K178">
        <v>116863</v>
      </c>
      <c r="L178">
        <v>102073</v>
      </c>
      <c r="M178">
        <v>24176.7</v>
      </c>
      <c r="N178">
        <v>3653.23</v>
      </c>
      <c r="O178">
        <v>7018.04</v>
      </c>
      <c r="P178">
        <v>0</v>
      </c>
      <c r="Q178">
        <v>702.45600000000002</v>
      </c>
      <c r="R178">
        <v>0</v>
      </c>
    </row>
    <row r="179" spans="1:18" x14ac:dyDescent="0.2">
      <c r="A179">
        <v>173</v>
      </c>
      <c r="B179" t="s">
        <v>201</v>
      </c>
      <c r="C179">
        <v>2017</v>
      </c>
      <c r="D179">
        <v>0</v>
      </c>
      <c r="E179">
        <v>3671.85</v>
      </c>
      <c r="F179">
        <v>28636.5</v>
      </c>
      <c r="G179">
        <v>551354</v>
      </c>
      <c r="H179">
        <v>864760</v>
      </c>
      <c r="I179">
        <v>237510</v>
      </c>
      <c r="J179">
        <v>141361</v>
      </c>
      <c r="K179">
        <v>127943</v>
      </c>
      <c r="L179">
        <v>94334.399999999994</v>
      </c>
      <c r="M179">
        <v>23917</v>
      </c>
      <c r="N179">
        <v>7399</v>
      </c>
      <c r="O179">
        <v>5924.23</v>
      </c>
      <c r="P179">
        <v>0</v>
      </c>
      <c r="Q179">
        <v>0</v>
      </c>
      <c r="R179">
        <v>167.57400000000001</v>
      </c>
    </row>
    <row r="180" spans="1:18" x14ac:dyDescent="0.2">
      <c r="A180">
        <v>174</v>
      </c>
      <c r="B180" t="s">
        <v>201</v>
      </c>
      <c r="C180">
        <v>2017</v>
      </c>
      <c r="D180">
        <v>0</v>
      </c>
      <c r="E180">
        <v>6393.16</v>
      </c>
      <c r="F180">
        <v>24788</v>
      </c>
      <c r="G180">
        <v>540249</v>
      </c>
      <c r="H180">
        <v>903477</v>
      </c>
      <c r="I180">
        <v>218602</v>
      </c>
      <c r="J180">
        <v>153684</v>
      </c>
      <c r="K180">
        <v>123056</v>
      </c>
      <c r="L180">
        <v>82862</v>
      </c>
      <c r="M180">
        <v>13214.1</v>
      </c>
      <c r="N180">
        <v>10148.1</v>
      </c>
      <c r="O180">
        <v>10305.4</v>
      </c>
      <c r="P180">
        <v>0</v>
      </c>
      <c r="Q180">
        <v>415.1</v>
      </c>
      <c r="R180">
        <v>442.27300000000002</v>
      </c>
    </row>
    <row r="181" spans="1:18" x14ac:dyDescent="0.2">
      <c r="A181">
        <v>175</v>
      </c>
      <c r="B181" t="s">
        <v>201</v>
      </c>
      <c r="C181">
        <v>2017</v>
      </c>
      <c r="D181">
        <v>0</v>
      </c>
      <c r="E181">
        <v>3304.59</v>
      </c>
      <c r="F181">
        <v>29804.3</v>
      </c>
      <c r="G181">
        <v>524790</v>
      </c>
      <c r="H181">
        <v>917205</v>
      </c>
      <c r="I181">
        <v>214017</v>
      </c>
      <c r="J181">
        <v>142071</v>
      </c>
      <c r="K181">
        <v>115806</v>
      </c>
      <c r="L181">
        <v>108461</v>
      </c>
      <c r="M181">
        <v>27424.2</v>
      </c>
      <c r="N181">
        <v>10871.5</v>
      </c>
      <c r="O181">
        <v>7533.93</v>
      </c>
      <c r="P181">
        <v>0</v>
      </c>
      <c r="Q181">
        <v>0</v>
      </c>
      <c r="R181">
        <v>577.30799999999999</v>
      </c>
    </row>
    <row r="182" spans="1:18" x14ac:dyDescent="0.2">
      <c r="A182">
        <v>176</v>
      </c>
      <c r="B182" t="s">
        <v>201</v>
      </c>
      <c r="C182">
        <v>2017</v>
      </c>
      <c r="D182">
        <v>0</v>
      </c>
      <c r="E182">
        <v>803.62699999999995</v>
      </c>
      <c r="F182">
        <v>36323</v>
      </c>
      <c r="G182">
        <v>534494</v>
      </c>
      <c r="H182">
        <v>916635</v>
      </c>
      <c r="I182">
        <v>203296</v>
      </c>
      <c r="J182">
        <v>155505</v>
      </c>
      <c r="K182">
        <v>108593</v>
      </c>
      <c r="L182">
        <v>94528.2</v>
      </c>
      <c r="M182">
        <v>24066.1</v>
      </c>
      <c r="N182">
        <v>9629.6</v>
      </c>
      <c r="O182">
        <v>6725.91</v>
      </c>
      <c r="P182">
        <v>0</v>
      </c>
      <c r="Q182">
        <v>0</v>
      </c>
      <c r="R182">
        <v>420.43099999999998</v>
      </c>
    </row>
    <row r="183" spans="1:18" x14ac:dyDescent="0.2">
      <c r="A183">
        <v>177</v>
      </c>
      <c r="B183" t="s">
        <v>201</v>
      </c>
      <c r="C183">
        <v>2017</v>
      </c>
      <c r="D183">
        <v>0</v>
      </c>
      <c r="E183">
        <v>2107.48</v>
      </c>
      <c r="F183">
        <v>42129.5</v>
      </c>
      <c r="G183">
        <v>537434</v>
      </c>
      <c r="H183">
        <v>904414</v>
      </c>
      <c r="I183">
        <v>214947</v>
      </c>
      <c r="J183">
        <v>129892</v>
      </c>
      <c r="K183">
        <v>124470</v>
      </c>
      <c r="L183">
        <v>107415</v>
      </c>
      <c r="M183">
        <v>17061.099999999999</v>
      </c>
      <c r="N183">
        <v>7820.37</v>
      </c>
      <c r="O183">
        <v>12198.3</v>
      </c>
      <c r="P183">
        <v>489.32299999999998</v>
      </c>
      <c r="Q183">
        <v>0</v>
      </c>
      <c r="R183">
        <v>0</v>
      </c>
    </row>
    <row r="184" spans="1:18" x14ac:dyDescent="0.2">
      <c r="A184">
        <v>178</v>
      </c>
      <c r="B184" t="s">
        <v>201</v>
      </c>
      <c r="C184">
        <v>2017</v>
      </c>
      <c r="D184">
        <v>0</v>
      </c>
      <c r="E184">
        <v>1594.99</v>
      </c>
      <c r="F184">
        <v>24179.200000000001</v>
      </c>
      <c r="G184">
        <v>570929</v>
      </c>
      <c r="H184">
        <v>884630</v>
      </c>
      <c r="I184">
        <v>213814</v>
      </c>
      <c r="J184">
        <v>141204</v>
      </c>
      <c r="K184">
        <v>120675</v>
      </c>
      <c r="L184">
        <v>102405</v>
      </c>
      <c r="M184">
        <v>23674.799999999999</v>
      </c>
      <c r="N184">
        <v>5784.14</v>
      </c>
      <c r="O184">
        <v>4162.63</v>
      </c>
      <c r="P184">
        <v>0</v>
      </c>
      <c r="Q184">
        <v>693.87099999999998</v>
      </c>
      <c r="R184">
        <v>0</v>
      </c>
    </row>
    <row r="185" spans="1:18" x14ac:dyDescent="0.2">
      <c r="A185">
        <v>179</v>
      </c>
      <c r="B185" t="s">
        <v>201</v>
      </c>
      <c r="C185">
        <v>2017</v>
      </c>
      <c r="D185">
        <v>0</v>
      </c>
      <c r="E185">
        <v>617.12099999999998</v>
      </c>
      <c r="F185">
        <v>26632.5</v>
      </c>
      <c r="G185">
        <v>526146</v>
      </c>
      <c r="H185">
        <v>911329</v>
      </c>
      <c r="I185">
        <v>217031</v>
      </c>
      <c r="J185">
        <v>135725</v>
      </c>
      <c r="K185">
        <v>165050</v>
      </c>
      <c r="L185">
        <v>76780.100000000006</v>
      </c>
      <c r="M185">
        <v>11028.4</v>
      </c>
      <c r="N185">
        <v>10006.299999999999</v>
      </c>
      <c r="O185">
        <v>5751.64</v>
      </c>
      <c r="P185">
        <v>0</v>
      </c>
      <c r="Q185">
        <v>179.648</v>
      </c>
      <c r="R185">
        <v>0</v>
      </c>
    </row>
    <row r="186" spans="1:18" x14ac:dyDescent="0.2">
      <c r="A186">
        <v>180</v>
      </c>
      <c r="B186" t="s">
        <v>201</v>
      </c>
      <c r="C186">
        <v>2017</v>
      </c>
      <c r="D186">
        <v>0</v>
      </c>
      <c r="E186">
        <v>840.88699999999994</v>
      </c>
      <c r="F186">
        <v>24696</v>
      </c>
      <c r="G186">
        <v>565611</v>
      </c>
      <c r="H186">
        <v>911896</v>
      </c>
      <c r="I186">
        <v>196001</v>
      </c>
      <c r="J186">
        <v>164130</v>
      </c>
      <c r="K186">
        <v>116941</v>
      </c>
      <c r="L186">
        <v>92750.1</v>
      </c>
      <c r="M186">
        <v>16048.9</v>
      </c>
      <c r="N186">
        <v>5333.99</v>
      </c>
      <c r="O186">
        <v>9318.49</v>
      </c>
      <c r="P186">
        <v>930.25099999999998</v>
      </c>
      <c r="Q186">
        <v>0</v>
      </c>
      <c r="R186">
        <v>526.00099999999998</v>
      </c>
    </row>
    <row r="187" spans="1:18" x14ac:dyDescent="0.2">
      <c r="A187">
        <v>181</v>
      </c>
      <c r="B187" t="s">
        <v>201</v>
      </c>
      <c r="C187">
        <v>2017</v>
      </c>
      <c r="D187">
        <v>0</v>
      </c>
      <c r="E187">
        <v>1462.45</v>
      </c>
      <c r="F187">
        <v>17138.099999999999</v>
      </c>
      <c r="G187">
        <v>553773</v>
      </c>
      <c r="H187">
        <v>906598</v>
      </c>
      <c r="I187">
        <v>201928</v>
      </c>
      <c r="J187">
        <v>158481</v>
      </c>
      <c r="K187">
        <v>119810</v>
      </c>
      <c r="L187">
        <v>94492.4</v>
      </c>
      <c r="M187">
        <v>16286.3</v>
      </c>
      <c r="N187">
        <v>8567.42</v>
      </c>
      <c r="O187">
        <v>5550.45</v>
      </c>
      <c r="P187">
        <v>0</v>
      </c>
      <c r="Q187">
        <v>692.78899999999999</v>
      </c>
      <c r="R187">
        <v>216.97800000000001</v>
      </c>
    </row>
    <row r="188" spans="1:18" x14ac:dyDescent="0.2">
      <c r="A188">
        <v>182</v>
      </c>
      <c r="B188" t="s">
        <v>201</v>
      </c>
      <c r="C188">
        <v>2017</v>
      </c>
      <c r="D188">
        <v>0</v>
      </c>
      <c r="E188">
        <v>5556.98</v>
      </c>
      <c r="F188">
        <v>33699.4</v>
      </c>
      <c r="G188">
        <v>539077</v>
      </c>
      <c r="H188">
        <v>916569</v>
      </c>
      <c r="I188">
        <v>201419</v>
      </c>
      <c r="J188">
        <v>156893</v>
      </c>
      <c r="K188">
        <v>107823</v>
      </c>
      <c r="L188">
        <v>106632</v>
      </c>
      <c r="M188">
        <v>19586.900000000001</v>
      </c>
      <c r="N188">
        <v>8024.01</v>
      </c>
      <c r="O188">
        <v>6337.77</v>
      </c>
      <c r="P188">
        <v>1206.23</v>
      </c>
      <c r="Q188">
        <v>0</v>
      </c>
      <c r="R188">
        <v>216.08799999999999</v>
      </c>
    </row>
    <row r="189" spans="1:18" x14ac:dyDescent="0.2">
      <c r="A189">
        <v>183</v>
      </c>
      <c r="B189" t="s">
        <v>201</v>
      </c>
      <c r="C189">
        <v>2017</v>
      </c>
      <c r="D189">
        <v>0</v>
      </c>
      <c r="E189">
        <v>3148.11</v>
      </c>
      <c r="F189">
        <v>44814.8</v>
      </c>
      <c r="G189">
        <v>528993</v>
      </c>
      <c r="H189">
        <v>906431</v>
      </c>
      <c r="I189">
        <v>222308</v>
      </c>
      <c r="J189">
        <v>152275</v>
      </c>
      <c r="K189">
        <v>131410</v>
      </c>
      <c r="L189">
        <v>74786.5</v>
      </c>
      <c r="M189">
        <v>12029.1</v>
      </c>
      <c r="N189">
        <v>9040.65</v>
      </c>
      <c r="O189">
        <v>9602.89</v>
      </c>
      <c r="P189">
        <v>888.05700000000002</v>
      </c>
      <c r="Q189">
        <v>668.63800000000003</v>
      </c>
      <c r="R189">
        <v>0</v>
      </c>
    </row>
    <row r="190" spans="1:18" x14ac:dyDescent="0.2">
      <c r="A190">
        <v>184</v>
      </c>
      <c r="B190" t="s">
        <v>201</v>
      </c>
      <c r="C190">
        <v>2017</v>
      </c>
      <c r="D190">
        <v>0</v>
      </c>
      <c r="E190">
        <v>204.58500000000001</v>
      </c>
      <c r="F190">
        <v>29304.400000000001</v>
      </c>
      <c r="G190">
        <v>572375</v>
      </c>
      <c r="H190">
        <v>908807</v>
      </c>
      <c r="I190">
        <v>205741</v>
      </c>
      <c r="J190">
        <v>135904</v>
      </c>
      <c r="K190">
        <v>110277</v>
      </c>
      <c r="L190">
        <v>108474</v>
      </c>
      <c r="M190">
        <v>18028</v>
      </c>
      <c r="N190">
        <v>7709.49</v>
      </c>
      <c r="O190">
        <v>5049.21</v>
      </c>
      <c r="P190">
        <v>0</v>
      </c>
      <c r="Q190">
        <v>432.52499999999998</v>
      </c>
      <c r="R190">
        <v>0</v>
      </c>
    </row>
    <row r="191" spans="1:18" x14ac:dyDescent="0.2">
      <c r="A191">
        <v>185</v>
      </c>
      <c r="B191" t="s">
        <v>201</v>
      </c>
      <c r="C191">
        <v>2017</v>
      </c>
      <c r="D191">
        <v>0</v>
      </c>
      <c r="E191">
        <v>1839.62</v>
      </c>
      <c r="F191">
        <v>23772.7</v>
      </c>
      <c r="G191">
        <v>556523</v>
      </c>
      <c r="H191">
        <v>864906</v>
      </c>
      <c r="I191">
        <v>224589</v>
      </c>
      <c r="J191">
        <v>154914</v>
      </c>
      <c r="K191">
        <v>109242</v>
      </c>
      <c r="L191">
        <v>111472</v>
      </c>
      <c r="M191">
        <v>26788.3</v>
      </c>
      <c r="N191">
        <v>10055.9</v>
      </c>
      <c r="O191">
        <v>6415.5</v>
      </c>
      <c r="P191">
        <v>0</v>
      </c>
      <c r="Q191">
        <v>0</v>
      </c>
      <c r="R191">
        <v>188.57</v>
      </c>
    </row>
    <row r="192" spans="1:18" x14ac:dyDescent="0.2">
      <c r="A192">
        <v>186</v>
      </c>
      <c r="B192" t="s">
        <v>201</v>
      </c>
      <c r="C192">
        <v>2017</v>
      </c>
      <c r="D192">
        <v>0</v>
      </c>
      <c r="E192">
        <v>1395.32</v>
      </c>
      <c r="F192">
        <v>33827.599999999999</v>
      </c>
      <c r="G192">
        <v>516513</v>
      </c>
      <c r="H192">
        <v>943934</v>
      </c>
      <c r="I192">
        <v>188163</v>
      </c>
      <c r="J192">
        <v>152101</v>
      </c>
      <c r="K192">
        <v>124235</v>
      </c>
      <c r="L192">
        <v>95897.9</v>
      </c>
      <c r="M192">
        <v>26817.5</v>
      </c>
      <c r="N192">
        <v>8095.69</v>
      </c>
      <c r="O192">
        <v>3669.25</v>
      </c>
      <c r="P192">
        <v>0</v>
      </c>
      <c r="Q192">
        <v>658.37800000000004</v>
      </c>
      <c r="R192">
        <v>433.81</v>
      </c>
    </row>
    <row r="193" spans="1:18" x14ac:dyDescent="0.2">
      <c r="A193">
        <v>187</v>
      </c>
      <c r="B193" t="s">
        <v>201</v>
      </c>
      <c r="C193">
        <v>2017</v>
      </c>
      <c r="D193">
        <v>0</v>
      </c>
      <c r="E193">
        <v>1154.3800000000001</v>
      </c>
      <c r="F193">
        <v>28280.1</v>
      </c>
      <c r="G193">
        <v>538950</v>
      </c>
      <c r="H193">
        <v>889184</v>
      </c>
      <c r="I193">
        <v>238540</v>
      </c>
      <c r="J193">
        <v>142832</v>
      </c>
      <c r="K193">
        <v>119174</v>
      </c>
      <c r="L193">
        <v>93020.5</v>
      </c>
      <c r="M193">
        <v>20380.400000000001</v>
      </c>
      <c r="N193">
        <v>12974.6</v>
      </c>
      <c r="O193">
        <v>4405.34</v>
      </c>
      <c r="P193">
        <v>1669.95</v>
      </c>
      <c r="Q193">
        <v>393.88600000000002</v>
      </c>
      <c r="R193">
        <v>334.88099999999997</v>
      </c>
    </row>
    <row r="194" spans="1:18" x14ac:dyDescent="0.2">
      <c r="A194">
        <v>188</v>
      </c>
      <c r="B194" t="s">
        <v>201</v>
      </c>
      <c r="C194">
        <v>2017</v>
      </c>
      <c r="D194">
        <v>0</v>
      </c>
      <c r="E194">
        <v>4676.17</v>
      </c>
      <c r="F194">
        <v>32568.1</v>
      </c>
      <c r="G194">
        <v>560274</v>
      </c>
      <c r="H194">
        <v>880489</v>
      </c>
      <c r="I194">
        <v>201187</v>
      </c>
      <c r="J194">
        <v>158678</v>
      </c>
      <c r="K194">
        <v>131878</v>
      </c>
      <c r="L194">
        <v>89503.6</v>
      </c>
      <c r="M194">
        <v>17963.2</v>
      </c>
      <c r="N194">
        <v>8447.98</v>
      </c>
      <c r="O194">
        <v>7674.58</v>
      </c>
      <c r="P194">
        <v>2600.17</v>
      </c>
      <c r="Q194">
        <v>838.65300000000002</v>
      </c>
      <c r="R194">
        <v>0</v>
      </c>
    </row>
    <row r="195" spans="1:18" x14ac:dyDescent="0.2">
      <c r="A195">
        <v>189</v>
      </c>
      <c r="B195" t="s">
        <v>201</v>
      </c>
      <c r="C195">
        <v>2017</v>
      </c>
      <c r="D195">
        <v>0</v>
      </c>
      <c r="E195">
        <v>3435.11</v>
      </c>
      <c r="F195">
        <v>30788.5</v>
      </c>
      <c r="G195">
        <v>555673</v>
      </c>
      <c r="H195">
        <v>885413</v>
      </c>
      <c r="I195">
        <v>221684</v>
      </c>
      <c r="J195">
        <v>142758</v>
      </c>
      <c r="K195">
        <v>119713</v>
      </c>
      <c r="L195">
        <v>101867</v>
      </c>
      <c r="M195">
        <v>17113.599999999999</v>
      </c>
      <c r="N195">
        <v>7541.79</v>
      </c>
      <c r="O195">
        <v>7568.65</v>
      </c>
      <c r="P195">
        <v>0</v>
      </c>
      <c r="Q195">
        <v>0</v>
      </c>
      <c r="R195">
        <v>0</v>
      </c>
    </row>
    <row r="196" spans="1:18" x14ac:dyDescent="0.2">
      <c r="A196">
        <v>190</v>
      </c>
      <c r="B196" t="s">
        <v>201</v>
      </c>
      <c r="C196">
        <v>2017</v>
      </c>
      <c r="D196">
        <v>0</v>
      </c>
      <c r="E196">
        <v>1903.04</v>
      </c>
      <c r="F196">
        <v>31911.5</v>
      </c>
      <c r="G196">
        <v>547636</v>
      </c>
      <c r="H196">
        <v>918536</v>
      </c>
      <c r="I196">
        <v>178899</v>
      </c>
      <c r="J196">
        <v>165785</v>
      </c>
      <c r="K196">
        <v>122632</v>
      </c>
      <c r="L196">
        <v>91430.399999999994</v>
      </c>
      <c r="M196">
        <v>21917.9</v>
      </c>
      <c r="N196">
        <v>7364.42</v>
      </c>
      <c r="O196">
        <v>5945.85</v>
      </c>
      <c r="P196">
        <v>1628.41</v>
      </c>
      <c r="Q196">
        <v>302.22399999999999</v>
      </c>
      <c r="R196">
        <v>205.54</v>
      </c>
    </row>
    <row r="197" spans="1:18" x14ac:dyDescent="0.2">
      <c r="A197">
        <v>191</v>
      </c>
      <c r="B197" t="s">
        <v>201</v>
      </c>
      <c r="C197">
        <v>2017</v>
      </c>
      <c r="D197">
        <v>0</v>
      </c>
      <c r="E197">
        <v>2856.28</v>
      </c>
      <c r="F197">
        <v>31807.3</v>
      </c>
      <c r="G197">
        <v>587454</v>
      </c>
      <c r="H197">
        <v>864861</v>
      </c>
      <c r="I197">
        <v>207273</v>
      </c>
      <c r="J197">
        <v>145979</v>
      </c>
      <c r="K197">
        <v>121990</v>
      </c>
      <c r="L197">
        <v>95160</v>
      </c>
      <c r="M197">
        <v>21486.2</v>
      </c>
      <c r="N197">
        <v>7347.9</v>
      </c>
      <c r="O197">
        <v>4013.17</v>
      </c>
      <c r="P197">
        <v>547.01700000000005</v>
      </c>
      <c r="Q197">
        <v>411.13799999999998</v>
      </c>
      <c r="R197">
        <v>372.56400000000002</v>
      </c>
    </row>
    <row r="198" spans="1:18" x14ac:dyDescent="0.2">
      <c r="A198">
        <v>192</v>
      </c>
      <c r="B198" t="s">
        <v>201</v>
      </c>
      <c r="C198">
        <v>2017</v>
      </c>
      <c r="D198">
        <v>0</v>
      </c>
      <c r="E198">
        <v>15.6836</v>
      </c>
      <c r="F198">
        <v>30384.5</v>
      </c>
      <c r="G198">
        <v>566729</v>
      </c>
      <c r="H198">
        <v>903333</v>
      </c>
      <c r="I198">
        <v>176134</v>
      </c>
      <c r="J198">
        <v>167527</v>
      </c>
      <c r="K198">
        <v>119819</v>
      </c>
      <c r="L198">
        <v>101227</v>
      </c>
      <c r="M198">
        <v>17977.2</v>
      </c>
      <c r="N198">
        <v>7330.8</v>
      </c>
      <c r="O198">
        <v>6724.73</v>
      </c>
      <c r="P198">
        <v>0</v>
      </c>
      <c r="Q198">
        <v>794.53700000000003</v>
      </c>
      <c r="R198">
        <v>0</v>
      </c>
    </row>
    <row r="199" spans="1:18" x14ac:dyDescent="0.2">
      <c r="A199">
        <v>193</v>
      </c>
      <c r="B199" t="s">
        <v>201</v>
      </c>
      <c r="C199">
        <v>2017</v>
      </c>
      <c r="D199">
        <v>0</v>
      </c>
      <c r="E199">
        <v>1546.37</v>
      </c>
      <c r="F199">
        <v>26464.5</v>
      </c>
      <c r="G199">
        <v>552844</v>
      </c>
      <c r="H199">
        <v>882763</v>
      </c>
      <c r="I199">
        <v>223377</v>
      </c>
      <c r="J199">
        <v>136867</v>
      </c>
      <c r="K199">
        <v>144143</v>
      </c>
      <c r="L199">
        <v>98029.1</v>
      </c>
      <c r="M199">
        <v>19246.099999999999</v>
      </c>
      <c r="N199">
        <v>11346</v>
      </c>
      <c r="O199">
        <v>3502.56</v>
      </c>
      <c r="P199">
        <v>529.32299999999998</v>
      </c>
      <c r="Q199">
        <v>0</v>
      </c>
      <c r="R199">
        <v>0</v>
      </c>
    </row>
    <row r="200" spans="1:18" x14ac:dyDescent="0.2">
      <c r="A200">
        <v>194</v>
      </c>
      <c r="B200" t="s">
        <v>201</v>
      </c>
      <c r="C200">
        <v>2017</v>
      </c>
      <c r="D200">
        <v>0</v>
      </c>
      <c r="E200">
        <v>0</v>
      </c>
      <c r="F200">
        <v>23623.599999999999</v>
      </c>
      <c r="G200">
        <v>545137</v>
      </c>
      <c r="H200">
        <v>905325</v>
      </c>
      <c r="I200">
        <v>212318</v>
      </c>
      <c r="J200">
        <v>147912</v>
      </c>
      <c r="K200">
        <v>128509</v>
      </c>
      <c r="L200">
        <v>92861.4</v>
      </c>
      <c r="M200">
        <v>19842.8</v>
      </c>
      <c r="N200">
        <v>10455.799999999999</v>
      </c>
      <c r="O200">
        <v>8964.4599999999991</v>
      </c>
      <c r="P200">
        <v>0</v>
      </c>
      <c r="Q200">
        <v>166.87700000000001</v>
      </c>
      <c r="R200">
        <v>339.44099999999997</v>
      </c>
    </row>
    <row r="201" spans="1:18" x14ac:dyDescent="0.2">
      <c r="A201">
        <v>195</v>
      </c>
      <c r="B201" t="s">
        <v>201</v>
      </c>
      <c r="C201">
        <v>2017</v>
      </c>
      <c r="D201">
        <v>0</v>
      </c>
      <c r="E201">
        <v>2050.94</v>
      </c>
      <c r="F201">
        <v>37319.199999999997</v>
      </c>
      <c r="G201">
        <v>573456</v>
      </c>
      <c r="H201">
        <v>869607</v>
      </c>
      <c r="I201">
        <v>225090</v>
      </c>
      <c r="J201">
        <v>131576</v>
      </c>
      <c r="K201">
        <v>134818</v>
      </c>
      <c r="L201">
        <v>97401.9</v>
      </c>
      <c r="M201">
        <v>15005.3</v>
      </c>
      <c r="N201">
        <v>7797.94</v>
      </c>
      <c r="O201">
        <v>6542.42</v>
      </c>
      <c r="P201">
        <v>0</v>
      </c>
      <c r="Q201">
        <v>602.67700000000002</v>
      </c>
      <c r="R201">
        <v>77.046999999999997</v>
      </c>
    </row>
    <row r="202" spans="1:18" x14ac:dyDescent="0.2">
      <c r="A202">
        <v>196</v>
      </c>
      <c r="B202" t="s">
        <v>201</v>
      </c>
      <c r="C202">
        <v>2017</v>
      </c>
      <c r="D202">
        <v>0</v>
      </c>
      <c r="E202">
        <v>1466.85</v>
      </c>
      <c r="F202">
        <v>28077.1</v>
      </c>
      <c r="G202">
        <v>535661</v>
      </c>
      <c r="H202">
        <v>891870</v>
      </c>
      <c r="I202">
        <v>221959</v>
      </c>
      <c r="J202">
        <v>167369</v>
      </c>
      <c r="K202">
        <v>118108</v>
      </c>
      <c r="L202">
        <v>97588.4</v>
      </c>
      <c r="M202">
        <v>15031.5</v>
      </c>
      <c r="N202">
        <v>4996.95</v>
      </c>
      <c r="O202">
        <v>5338.12</v>
      </c>
      <c r="P202">
        <v>0</v>
      </c>
      <c r="Q202">
        <v>728.24099999999999</v>
      </c>
      <c r="R202">
        <v>0</v>
      </c>
    </row>
    <row r="203" spans="1:18" x14ac:dyDescent="0.2">
      <c r="A203">
        <v>197</v>
      </c>
      <c r="B203" t="s">
        <v>201</v>
      </c>
      <c r="C203">
        <v>2017</v>
      </c>
      <c r="D203">
        <v>0</v>
      </c>
      <c r="E203">
        <v>0</v>
      </c>
      <c r="F203">
        <v>28250.1</v>
      </c>
      <c r="G203">
        <v>567213</v>
      </c>
      <c r="H203">
        <v>859506</v>
      </c>
      <c r="I203">
        <v>244588</v>
      </c>
      <c r="J203">
        <v>146012</v>
      </c>
      <c r="K203">
        <v>113282</v>
      </c>
      <c r="L203">
        <v>93856.3</v>
      </c>
      <c r="M203">
        <v>25143.7</v>
      </c>
      <c r="N203">
        <v>3258.6</v>
      </c>
      <c r="O203">
        <v>9800.36</v>
      </c>
      <c r="P203">
        <v>0</v>
      </c>
      <c r="Q203">
        <v>777.005</v>
      </c>
      <c r="R203">
        <v>323.31900000000002</v>
      </c>
    </row>
    <row r="204" spans="1:18" x14ac:dyDescent="0.2">
      <c r="A204">
        <v>198</v>
      </c>
      <c r="B204" t="s">
        <v>201</v>
      </c>
      <c r="C204">
        <v>2017</v>
      </c>
      <c r="D204">
        <v>0</v>
      </c>
      <c r="E204">
        <v>6339.85</v>
      </c>
      <c r="F204">
        <v>21359</v>
      </c>
      <c r="G204">
        <v>571639</v>
      </c>
      <c r="H204">
        <v>885657</v>
      </c>
      <c r="I204">
        <v>227846</v>
      </c>
      <c r="J204">
        <v>129834</v>
      </c>
      <c r="K204">
        <v>125483</v>
      </c>
      <c r="L204">
        <v>101049</v>
      </c>
      <c r="M204">
        <v>11312.2</v>
      </c>
      <c r="N204">
        <v>4753.76</v>
      </c>
      <c r="O204">
        <v>9233.69</v>
      </c>
      <c r="P204">
        <v>0</v>
      </c>
      <c r="Q204">
        <v>624.76800000000003</v>
      </c>
      <c r="R204">
        <v>171.36</v>
      </c>
    </row>
    <row r="205" spans="1:18" x14ac:dyDescent="0.2">
      <c r="A205">
        <v>199</v>
      </c>
      <c r="B205" t="s">
        <v>201</v>
      </c>
      <c r="C205">
        <v>2017</v>
      </c>
      <c r="D205">
        <v>0</v>
      </c>
      <c r="E205">
        <v>500.90800000000002</v>
      </c>
      <c r="F205">
        <v>25835.4</v>
      </c>
      <c r="G205">
        <v>538173</v>
      </c>
      <c r="H205">
        <v>883108</v>
      </c>
      <c r="I205">
        <v>222576</v>
      </c>
      <c r="J205">
        <v>150204</v>
      </c>
      <c r="K205">
        <v>123522</v>
      </c>
      <c r="L205">
        <v>110360</v>
      </c>
      <c r="M205">
        <v>20116.400000000001</v>
      </c>
      <c r="N205">
        <v>6378.71</v>
      </c>
      <c r="O205">
        <v>7308.21</v>
      </c>
      <c r="P205">
        <v>872.99599999999998</v>
      </c>
      <c r="Q205">
        <v>182.125</v>
      </c>
      <c r="R205">
        <v>0</v>
      </c>
    </row>
    <row r="206" spans="1:18" x14ac:dyDescent="0.2">
      <c r="A206">
        <v>200</v>
      </c>
      <c r="B206" t="s">
        <v>201</v>
      </c>
      <c r="C206">
        <v>2017</v>
      </c>
      <c r="D206">
        <v>0</v>
      </c>
      <c r="E206">
        <v>2543.48</v>
      </c>
      <c r="F206">
        <v>33170.699999999997</v>
      </c>
      <c r="G206">
        <v>507713</v>
      </c>
      <c r="H206">
        <v>893596</v>
      </c>
      <c r="I206">
        <v>228338</v>
      </c>
      <c r="J206">
        <v>161382</v>
      </c>
      <c r="K206">
        <v>134481</v>
      </c>
      <c r="L206">
        <v>92722.7</v>
      </c>
      <c r="M206">
        <v>16716.8</v>
      </c>
      <c r="N206">
        <v>7608.18</v>
      </c>
      <c r="O206">
        <v>12121.7</v>
      </c>
      <c r="P206">
        <v>1135.42</v>
      </c>
      <c r="Q206">
        <v>0</v>
      </c>
      <c r="R206">
        <v>317.54700000000003</v>
      </c>
    </row>
    <row r="207" spans="1:18" x14ac:dyDescent="0.2">
      <c r="A207">
        <v>201</v>
      </c>
      <c r="B207" t="s">
        <v>201</v>
      </c>
      <c r="C207">
        <v>2017</v>
      </c>
      <c r="D207">
        <v>0</v>
      </c>
      <c r="E207">
        <v>2896.23</v>
      </c>
      <c r="F207">
        <v>33618.6</v>
      </c>
      <c r="G207">
        <v>526938</v>
      </c>
      <c r="H207">
        <v>894540</v>
      </c>
      <c r="I207">
        <v>224061</v>
      </c>
      <c r="J207">
        <v>149708</v>
      </c>
      <c r="K207">
        <v>138272</v>
      </c>
      <c r="L207">
        <v>85951.3</v>
      </c>
      <c r="M207">
        <v>21109.599999999999</v>
      </c>
      <c r="N207">
        <v>3518.62</v>
      </c>
      <c r="O207">
        <v>3057.88</v>
      </c>
      <c r="P207">
        <v>568.30999999999995</v>
      </c>
      <c r="Q207">
        <v>687.52300000000002</v>
      </c>
      <c r="R207">
        <v>0</v>
      </c>
    </row>
    <row r="208" spans="1:18" x14ac:dyDescent="0.2">
      <c r="A208">
        <v>202</v>
      </c>
      <c r="B208" t="s">
        <v>201</v>
      </c>
      <c r="C208">
        <v>2017</v>
      </c>
      <c r="D208">
        <v>0</v>
      </c>
      <c r="E208">
        <v>2827.63</v>
      </c>
      <c r="F208">
        <v>35655</v>
      </c>
      <c r="G208">
        <v>532090</v>
      </c>
      <c r="H208">
        <v>893577</v>
      </c>
      <c r="I208">
        <v>215793</v>
      </c>
      <c r="J208">
        <v>137200</v>
      </c>
      <c r="K208">
        <v>146038</v>
      </c>
      <c r="L208">
        <v>96729.1</v>
      </c>
      <c r="M208">
        <v>19477.5</v>
      </c>
      <c r="N208">
        <v>7490.07</v>
      </c>
      <c r="O208">
        <v>9056.5499999999993</v>
      </c>
      <c r="P208">
        <v>1372.84</v>
      </c>
      <c r="Q208">
        <v>0</v>
      </c>
      <c r="R208">
        <v>0</v>
      </c>
    </row>
    <row r="209" spans="1:18" x14ac:dyDescent="0.2">
      <c r="A209">
        <v>203</v>
      </c>
      <c r="B209" t="s">
        <v>201</v>
      </c>
      <c r="C209">
        <v>2017</v>
      </c>
      <c r="D209">
        <v>0</v>
      </c>
      <c r="E209">
        <v>6381.31</v>
      </c>
      <c r="F209">
        <v>26029.200000000001</v>
      </c>
      <c r="G209">
        <v>540075</v>
      </c>
      <c r="H209">
        <v>878365</v>
      </c>
      <c r="I209">
        <v>234451</v>
      </c>
      <c r="J209">
        <v>162699</v>
      </c>
      <c r="K209">
        <v>120614</v>
      </c>
      <c r="L209">
        <v>94332.9</v>
      </c>
      <c r="M209">
        <v>21096.1</v>
      </c>
      <c r="N209">
        <v>4275.3599999999997</v>
      </c>
      <c r="O209">
        <v>9047.35</v>
      </c>
      <c r="P209">
        <v>3181.01</v>
      </c>
      <c r="Q209">
        <v>0</v>
      </c>
      <c r="R209">
        <v>0</v>
      </c>
    </row>
    <row r="210" spans="1:18" x14ac:dyDescent="0.2">
      <c r="A210">
        <v>204</v>
      </c>
      <c r="B210" t="s">
        <v>201</v>
      </c>
      <c r="C210">
        <v>2017</v>
      </c>
      <c r="D210">
        <v>0</v>
      </c>
      <c r="E210">
        <v>697.53300000000002</v>
      </c>
      <c r="F210">
        <v>41875.4</v>
      </c>
      <c r="G210">
        <v>553660</v>
      </c>
      <c r="H210">
        <v>904797</v>
      </c>
      <c r="I210">
        <v>215601</v>
      </c>
      <c r="J210">
        <v>141425</v>
      </c>
      <c r="K210">
        <v>124370</v>
      </c>
      <c r="L210">
        <v>73606.5</v>
      </c>
      <c r="M210">
        <v>27209.3</v>
      </c>
      <c r="N210">
        <v>6410.59</v>
      </c>
      <c r="O210">
        <v>5482.66</v>
      </c>
      <c r="P210">
        <v>445.721</v>
      </c>
      <c r="Q210">
        <v>0</v>
      </c>
      <c r="R210">
        <v>114.82</v>
      </c>
    </row>
    <row r="211" spans="1:18" x14ac:dyDescent="0.2">
      <c r="A211">
        <v>205</v>
      </c>
      <c r="B211" t="s">
        <v>201</v>
      </c>
      <c r="C211">
        <v>2017</v>
      </c>
      <c r="D211">
        <v>0</v>
      </c>
      <c r="E211">
        <v>2250.15</v>
      </c>
      <c r="F211">
        <v>16365.8</v>
      </c>
      <c r="G211">
        <v>541461</v>
      </c>
      <c r="H211">
        <v>922789</v>
      </c>
      <c r="I211">
        <v>206114</v>
      </c>
      <c r="J211">
        <v>153371</v>
      </c>
      <c r="K211">
        <v>128197</v>
      </c>
      <c r="L211">
        <v>86292</v>
      </c>
      <c r="M211">
        <v>19317.099999999999</v>
      </c>
      <c r="N211">
        <v>7707.4</v>
      </c>
      <c r="O211">
        <v>3164.3</v>
      </c>
      <c r="P211">
        <v>0</v>
      </c>
      <c r="Q211">
        <v>725.30200000000002</v>
      </c>
      <c r="R211">
        <v>0</v>
      </c>
    </row>
    <row r="212" spans="1:18" x14ac:dyDescent="0.2">
      <c r="A212">
        <v>206</v>
      </c>
      <c r="B212" t="s">
        <v>201</v>
      </c>
      <c r="C212">
        <v>2017</v>
      </c>
      <c r="D212">
        <v>0</v>
      </c>
      <c r="E212">
        <v>0</v>
      </c>
      <c r="F212">
        <v>30572</v>
      </c>
      <c r="G212">
        <v>561372</v>
      </c>
      <c r="H212">
        <v>887259</v>
      </c>
      <c r="I212">
        <v>214921</v>
      </c>
      <c r="J212">
        <v>131904</v>
      </c>
      <c r="K212">
        <v>123017</v>
      </c>
      <c r="L212">
        <v>109484</v>
      </c>
      <c r="M212">
        <v>19030.099999999999</v>
      </c>
      <c r="N212">
        <v>9288.84</v>
      </c>
      <c r="O212">
        <v>8389.7000000000007</v>
      </c>
      <c r="P212">
        <v>420.27600000000001</v>
      </c>
      <c r="Q212">
        <v>628.51700000000005</v>
      </c>
      <c r="R212">
        <v>175.10900000000001</v>
      </c>
    </row>
    <row r="213" spans="1:18" x14ac:dyDescent="0.2">
      <c r="A213">
        <v>207</v>
      </c>
      <c r="B213" t="s">
        <v>201</v>
      </c>
      <c r="C213">
        <v>2017</v>
      </c>
      <c r="D213">
        <v>0</v>
      </c>
      <c r="E213">
        <v>946.26199999999994</v>
      </c>
      <c r="F213">
        <v>37758</v>
      </c>
      <c r="G213">
        <v>516194</v>
      </c>
      <c r="H213">
        <v>878434</v>
      </c>
      <c r="I213">
        <v>207414</v>
      </c>
      <c r="J213">
        <v>176133</v>
      </c>
      <c r="K213">
        <v>121349</v>
      </c>
      <c r="L213">
        <v>109509</v>
      </c>
      <c r="M213">
        <v>24527</v>
      </c>
      <c r="N213">
        <v>11793.9</v>
      </c>
      <c r="O213">
        <v>7127.65</v>
      </c>
      <c r="P213">
        <v>0</v>
      </c>
      <c r="Q213">
        <v>0</v>
      </c>
      <c r="R213">
        <v>0</v>
      </c>
    </row>
    <row r="214" spans="1:18" x14ac:dyDescent="0.2">
      <c r="A214">
        <v>208</v>
      </c>
      <c r="B214" t="s">
        <v>201</v>
      </c>
      <c r="C214">
        <v>2017</v>
      </c>
      <c r="D214">
        <v>0</v>
      </c>
      <c r="E214">
        <v>2741.64</v>
      </c>
      <c r="F214">
        <v>25069.200000000001</v>
      </c>
      <c r="G214">
        <v>562700</v>
      </c>
      <c r="H214">
        <v>875582</v>
      </c>
      <c r="I214">
        <v>224921</v>
      </c>
      <c r="J214">
        <v>147895</v>
      </c>
      <c r="K214">
        <v>142947</v>
      </c>
      <c r="L214">
        <v>79263.399999999994</v>
      </c>
      <c r="M214">
        <v>27388.1</v>
      </c>
      <c r="N214">
        <v>5319.91</v>
      </c>
      <c r="O214">
        <v>9455.0300000000007</v>
      </c>
      <c r="P214">
        <v>981.61500000000001</v>
      </c>
      <c r="Q214">
        <v>690.85500000000002</v>
      </c>
      <c r="R214">
        <v>0</v>
      </c>
    </row>
    <row r="215" spans="1:18" x14ac:dyDescent="0.2">
      <c r="A215">
        <v>209</v>
      </c>
      <c r="B215" t="s">
        <v>201</v>
      </c>
      <c r="C215">
        <v>2017</v>
      </c>
      <c r="D215">
        <v>0</v>
      </c>
      <c r="E215">
        <v>1468.6</v>
      </c>
      <c r="F215">
        <v>19541.400000000001</v>
      </c>
      <c r="G215">
        <v>581690</v>
      </c>
      <c r="H215">
        <v>886817</v>
      </c>
      <c r="I215">
        <v>216500</v>
      </c>
      <c r="J215">
        <v>133254</v>
      </c>
      <c r="K215">
        <v>136788</v>
      </c>
      <c r="L215">
        <v>77038.2</v>
      </c>
      <c r="M215">
        <v>20068.400000000001</v>
      </c>
      <c r="N215">
        <v>10989.3</v>
      </c>
      <c r="O215">
        <v>9756.5499999999993</v>
      </c>
      <c r="P215">
        <v>0</v>
      </c>
      <c r="Q215">
        <v>0</v>
      </c>
      <c r="R215">
        <v>0</v>
      </c>
    </row>
    <row r="216" spans="1:18" x14ac:dyDescent="0.2">
      <c r="A216">
        <v>210</v>
      </c>
      <c r="B216" t="s">
        <v>201</v>
      </c>
      <c r="C216">
        <v>2017</v>
      </c>
      <c r="D216">
        <v>0</v>
      </c>
      <c r="E216">
        <v>957.49900000000002</v>
      </c>
      <c r="F216">
        <v>30453.7</v>
      </c>
      <c r="G216">
        <v>602230</v>
      </c>
      <c r="H216">
        <v>866218</v>
      </c>
      <c r="I216">
        <v>191548</v>
      </c>
      <c r="J216">
        <v>139063</v>
      </c>
      <c r="K216">
        <v>122398</v>
      </c>
      <c r="L216">
        <v>107239</v>
      </c>
      <c r="M216">
        <v>18375.3</v>
      </c>
      <c r="N216">
        <v>6914.13</v>
      </c>
      <c r="O216">
        <v>13208.5</v>
      </c>
      <c r="P216">
        <v>1579.51</v>
      </c>
      <c r="Q216">
        <v>375.20400000000001</v>
      </c>
      <c r="R216">
        <v>440.24400000000003</v>
      </c>
    </row>
    <row r="217" spans="1:18" x14ac:dyDescent="0.2">
      <c r="A217">
        <v>211</v>
      </c>
      <c r="B217" t="s">
        <v>201</v>
      </c>
      <c r="C217">
        <v>2017</v>
      </c>
      <c r="D217">
        <v>0</v>
      </c>
      <c r="E217">
        <v>1632.08</v>
      </c>
      <c r="F217">
        <v>22558.1</v>
      </c>
      <c r="G217">
        <v>599888</v>
      </c>
      <c r="H217">
        <v>849161</v>
      </c>
      <c r="I217">
        <v>219426</v>
      </c>
      <c r="J217">
        <v>126899</v>
      </c>
      <c r="K217">
        <v>139692</v>
      </c>
      <c r="L217">
        <v>93791</v>
      </c>
      <c r="M217">
        <v>31587.9</v>
      </c>
      <c r="N217">
        <v>11323.1</v>
      </c>
      <c r="O217">
        <v>6743.56</v>
      </c>
      <c r="P217">
        <v>1417.46</v>
      </c>
      <c r="Q217">
        <v>0</v>
      </c>
      <c r="R217">
        <v>0</v>
      </c>
    </row>
    <row r="218" spans="1:18" x14ac:dyDescent="0.2">
      <c r="A218">
        <v>212</v>
      </c>
      <c r="B218" t="s">
        <v>201</v>
      </c>
      <c r="C218">
        <v>2017</v>
      </c>
      <c r="D218">
        <v>0</v>
      </c>
      <c r="E218">
        <v>1054.8499999999999</v>
      </c>
      <c r="F218">
        <v>41454.300000000003</v>
      </c>
      <c r="G218">
        <v>565204</v>
      </c>
      <c r="H218">
        <v>872221</v>
      </c>
      <c r="I218">
        <v>207946</v>
      </c>
      <c r="J218">
        <v>141919</v>
      </c>
      <c r="K218">
        <v>142202</v>
      </c>
      <c r="L218">
        <v>78779.3</v>
      </c>
      <c r="M218">
        <v>18716.900000000001</v>
      </c>
      <c r="N218">
        <v>13895.9</v>
      </c>
      <c r="O218">
        <v>10258.4</v>
      </c>
      <c r="P218">
        <v>0</v>
      </c>
      <c r="Q218">
        <v>0</v>
      </c>
      <c r="R218">
        <v>0</v>
      </c>
    </row>
    <row r="219" spans="1:18" x14ac:dyDescent="0.2">
      <c r="A219">
        <v>213</v>
      </c>
      <c r="B219" t="s">
        <v>201</v>
      </c>
      <c r="C219">
        <v>2017</v>
      </c>
      <c r="D219">
        <v>0</v>
      </c>
      <c r="E219">
        <v>1281.5899999999999</v>
      </c>
      <c r="F219">
        <v>21140.5</v>
      </c>
      <c r="G219">
        <v>532337</v>
      </c>
      <c r="H219">
        <v>927422</v>
      </c>
      <c r="I219">
        <v>233648</v>
      </c>
      <c r="J219">
        <v>151529</v>
      </c>
      <c r="K219">
        <v>114577</v>
      </c>
      <c r="L219">
        <v>86152.4</v>
      </c>
      <c r="M219">
        <v>20380.400000000001</v>
      </c>
      <c r="N219">
        <v>7662.79</v>
      </c>
      <c r="O219">
        <v>3992.24</v>
      </c>
      <c r="P219">
        <v>0</v>
      </c>
      <c r="Q219">
        <v>399.75200000000001</v>
      </c>
      <c r="R219">
        <v>0</v>
      </c>
    </row>
    <row r="220" spans="1:18" x14ac:dyDescent="0.2">
      <c r="A220">
        <v>214</v>
      </c>
      <c r="B220" t="s">
        <v>201</v>
      </c>
      <c r="C220">
        <v>2017</v>
      </c>
      <c r="D220">
        <v>0</v>
      </c>
      <c r="E220">
        <v>1370.49</v>
      </c>
      <c r="F220">
        <v>31192.799999999999</v>
      </c>
      <c r="G220">
        <v>558941</v>
      </c>
      <c r="H220">
        <v>904082</v>
      </c>
      <c r="I220">
        <v>224116</v>
      </c>
      <c r="J220">
        <v>142968</v>
      </c>
      <c r="K220">
        <v>112559</v>
      </c>
      <c r="L220">
        <v>92472.9</v>
      </c>
      <c r="M220">
        <v>10609.5</v>
      </c>
      <c r="N220">
        <v>10805.5</v>
      </c>
      <c r="O220">
        <v>5404.73</v>
      </c>
      <c r="P220">
        <v>0</v>
      </c>
      <c r="Q220">
        <v>0</v>
      </c>
      <c r="R220">
        <v>0</v>
      </c>
    </row>
    <row r="221" spans="1:18" x14ac:dyDescent="0.2">
      <c r="A221">
        <v>215</v>
      </c>
      <c r="B221" t="s">
        <v>201</v>
      </c>
      <c r="C221">
        <v>2017</v>
      </c>
      <c r="D221">
        <v>0</v>
      </c>
      <c r="E221">
        <v>2420.54</v>
      </c>
      <c r="F221">
        <v>33829.599999999999</v>
      </c>
      <c r="G221">
        <v>561681</v>
      </c>
      <c r="H221">
        <v>873419</v>
      </c>
      <c r="I221">
        <v>208731</v>
      </c>
      <c r="J221">
        <v>161703</v>
      </c>
      <c r="K221">
        <v>122280</v>
      </c>
      <c r="L221">
        <v>98172.9</v>
      </c>
      <c r="M221">
        <v>23815.8</v>
      </c>
      <c r="N221">
        <v>7638.81</v>
      </c>
      <c r="O221">
        <v>3283.1</v>
      </c>
      <c r="P221">
        <v>625.59799999999996</v>
      </c>
      <c r="Q221">
        <v>348.17099999999999</v>
      </c>
      <c r="R221">
        <v>368.84</v>
      </c>
    </row>
    <row r="222" spans="1:18" x14ac:dyDescent="0.2">
      <c r="A222">
        <v>216</v>
      </c>
      <c r="B222" t="s">
        <v>201</v>
      </c>
      <c r="C222">
        <v>2017</v>
      </c>
      <c r="D222">
        <v>0</v>
      </c>
      <c r="E222">
        <v>1159.58</v>
      </c>
      <c r="F222">
        <v>39819.5</v>
      </c>
      <c r="G222">
        <v>555953</v>
      </c>
      <c r="H222">
        <v>901813</v>
      </c>
      <c r="I222">
        <v>205397</v>
      </c>
      <c r="J222">
        <v>136932</v>
      </c>
      <c r="K222">
        <v>120469</v>
      </c>
      <c r="L222">
        <v>100119</v>
      </c>
      <c r="M222">
        <v>16234.1</v>
      </c>
      <c r="N222">
        <v>6237.44</v>
      </c>
      <c r="O222">
        <v>3372.76</v>
      </c>
      <c r="P222">
        <v>674.28599999999994</v>
      </c>
      <c r="Q222">
        <v>0</v>
      </c>
      <c r="R222">
        <v>0</v>
      </c>
    </row>
    <row r="223" spans="1:18" x14ac:dyDescent="0.2">
      <c r="A223">
        <v>217</v>
      </c>
      <c r="B223" t="s">
        <v>201</v>
      </c>
      <c r="C223">
        <v>2017</v>
      </c>
      <c r="D223">
        <v>0</v>
      </c>
      <c r="E223">
        <v>684.952</v>
      </c>
      <c r="F223">
        <v>30520.5</v>
      </c>
      <c r="G223">
        <v>508323</v>
      </c>
      <c r="H223">
        <v>927639</v>
      </c>
      <c r="I223">
        <v>233791</v>
      </c>
      <c r="J223">
        <v>147125</v>
      </c>
      <c r="K223">
        <v>115244</v>
      </c>
      <c r="L223">
        <v>95339.3</v>
      </c>
      <c r="M223">
        <v>26963.9</v>
      </c>
      <c r="N223">
        <v>8807.5300000000007</v>
      </c>
      <c r="O223">
        <v>6423.47</v>
      </c>
      <c r="P223">
        <v>0</v>
      </c>
      <c r="Q223">
        <v>0</v>
      </c>
      <c r="R223">
        <v>0</v>
      </c>
    </row>
    <row r="224" spans="1:18" x14ac:dyDescent="0.2">
      <c r="A224">
        <v>218</v>
      </c>
      <c r="B224" t="s">
        <v>201</v>
      </c>
      <c r="C224">
        <v>2017</v>
      </c>
      <c r="D224">
        <v>0</v>
      </c>
      <c r="E224">
        <v>4497.6000000000004</v>
      </c>
      <c r="F224">
        <v>20276.7</v>
      </c>
      <c r="G224">
        <v>567707</v>
      </c>
      <c r="H224">
        <v>894194</v>
      </c>
      <c r="I224">
        <v>217379</v>
      </c>
      <c r="J224">
        <v>144337</v>
      </c>
      <c r="K224">
        <v>118248</v>
      </c>
      <c r="L224">
        <v>98332.3</v>
      </c>
      <c r="M224">
        <v>14546.9</v>
      </c>
      <c r="N224">
        <v>8619.68</v>
      </c>
      <c r="O224">
        <v>3996.54</v>
      </c>
      <c r="P224">
        <v>0</v>
      </c>
      <c r="Q224">
        <v>250.607</v>
      </c>
      <c r="R224">
        <v>0</v>
      </c>
    </row>
    <row r="225" spans="1:18" x14ac:dyDescent="0.2">
      <c r="A225">
        <v>219</v>
      </c>
      <c r="B225" t="s">
        <v>201</v>
      </c>
      <c r="C225">
        <v>2017</v>
      </c>
      <c r="D225">
        <v>0</v>
      </c>
      <c r="E225">
        <v>3718.83</v>
      </c>
      <c r="F225">
        <v>20251.900000000001</v>
      </c>
      <c r="G225">
        <v>551226</v>
      </c>
      <c r="H225">
        <v>893939</v>
      </c>
      <c r="I225">
        <v>193858</v>
      </c>
      <c r="J225">
        <v>164808</v>
      </c>
      <c r="K225">
        <v>114343</v>
      </c>
      <c r="L225">
        <v>106745</v>
      </c>
      <c r="M225">
        <v>27927.9</v>
      </c>
      <c r="N225">
        <v>10794.5</v>
      </c>
      <c r="O225">
        <v>4286.3100000000004</v>
      </c>
      <c r="P225">
        <v>0</v>
      </c>
      <c r="Q225">
        <v>409.07799999999997</v>
      </c>
      <c r="R225">
        <v>537.95899999999995</v>
      </c>
    </row>
    <row r="226" spans="1:18" x14ac:dyDescent="0.2">
      <c r="A226">
        <v>220</v>
      </c>
      <c r="B226" t="s">
        <v>201</v>
      </c>
      <c r="C226">
        <v>2017</v>
      </c>
      <c r="D226">
        <v>0</v>
      </c>
      <c r="E226">
        <v>2499.31</v>
      </c>
      <c r="F226">
        <v>27324.2</v>
      </c>
      <c r="G226">
        <v>558352</v>
      </c>
      <c r="H226">
        <v>909052</v>
      </c>
      <c r="I226">
        <v>201676</v>
      </c>
      <c r="J226">
        <v>148886</v>
      </c>
      <c r="K226">
        <v>130376</v>
      </c>
      <c r="L226">
        <v>83600.3</v>
      </c>
      <c r="M226">
        <v>15271.3</v>
      </c>
      <c r="N226">
        <v>12033.9</v>
      </c>
      <c r="O226">
        <v>7256.35</v>
      </c>
      <c r="P226">
        <v>502.024</v>
      </c>
      <c r="Q226">
        <v>795.56200000000001</v>
      </c>
      <c r="R226">
        <v>0</v>
      </c>
    </row>
    <row r="227" spans="1:18" x14ac:dyDescent="0.2">
      <c r="A227">
        <v>221</v>
      </c>
      <c r="B227" t="s">
        <v>201</v>
      </c>
      <c r="C227">
        <v>2017</v>
      </c>
      <c r="D227">
        <v>0</v>
      </c>
      <c r="E227">
        <v>5669.02</v>
      </c>
      <c r="F227">
        <v>30090</v>
      </c>
      <c r="G227">
        <v>573370</v>
      </c>
      <c r="H227">
        <v>820015</v>
      </c>
      <c r="I227">
        <v>247871</v>
      </c>
      <c r="J227">
        <v>147548</v>
      </c>
      <c r="K227">
        <v>137934</v>
      </c>
      <c r="L227">
        <v>93075.3</v>
      </c>
      <c r="M227">
        <v>30587.3</v>
      </c>
      <c r="N227">
        <v>6421.86</v>
      </c>
      <c r="O227">
        <v>3858.34</v>
      </c>
      <c r="P227">
        <v>0</v>
      </c>
      <c r="Q227">
        <v>582.84</v>
      </c>
      <c r="R227">
        <v>0</v>
      </c>
    </row>
    <row r="228" spans="1:18" x14ac:dyDescent="0.2">
      <c r="A228">
        <v>222</v>
      </c>
      <c r="B228" t="s">
        <v>201</v>
      </c>
      <c r="C228">
        <v>2017</v>
      </c>
      <c r="D228">
        <v>0</v>
      </c>
      <c r="E228">
        <v>3204.64</v>
      </c>
      <c r="F228">
        <v>32214.5</v>
      </c>
      <c r="G228">
        <v>564336</v>
      </c>
      <c r="H228">
        <v>892923</v>
      </c>
      <c r="I228">
        <v>225952</v>
      </c>
      <c r="J228">
        <v>144275</v>
      </c>
      <c r="K228">
        <v>91918.7</v>
      </c>
      <c r="L228">
        <v>100451</v>
      </c>
      <c r="M228">
        <v>25740.3</v>
      </c>
      <c r="N228">
        <v>5091.2700000000004</v>
      </c>
      <c r="O228">
        <v>10106.9</v>
      </c>
      <c r="P228">
        <v>868.00699999999995</v>
      </c>
      <c r="Q228">
        <v>249.08</v>
      </c>
      <c r="R228">
        <v>357.13799999999998</v>
      </c>
    </row>
    <row r="229" spans="1:18" x14ac:dyDescent="0.2">
      <c r="A229">
        <v>223</v>
      </c>
      <c r="B229" t="s">
        <v>201</v>
      </c>
      <c r="C229">
        <v>2017</v>
      </c>
      <c r="D229">
        <v>0</v>
      </c>
      <c r="E229">
        <v>1391.08</v>
      </c>
      <c r="F229">
        <v>23841.9</v>
      </c>
      <c r="G229">
        <v>547890</v>
      </c>
      <c r="H229">
        <v>912438</v>
      </c>
      <c r="I229">
        <v>204581</v>
      </c>
      <c r="J229">
        <v>166957</v>
      </c>
      <c r="K229">
        <v>110862</v>
      </c>
      <c r="L229">
        <v>84028.800000000003</v>
      </c>
      <c r="M229">
        <v>22787.200000000001</v>
      </c>
      <c r="N229">
        <v>10242.9</v>
      </c>
      <c r="O229">
        <v>10763</v>
      </c>
      <c r="P229">
        <v>0</v>
      </c>
      <c r="Q229">
        <v>0</v>
      </c>
      <c r="R229">
        <v>482.90300000000002</v>
      </c>
    </row>
    <row r="230" spans="1:18" x14ac:dyDescent="0.2">
      <c r="A230">
        <v>224</v>
      </c>
      <c r="B230" t="s">
        <v>201</v>
      </c>
      <c r="C230">
        <v>2017</v>
      </c>
      <c r="D230">
        <v>0</v>
      </c>
      <c r="E230">
        <v>1268.45</v>
      </c>
      <c r="F230">
        <v>37121.300000000003</v>
      </c>
      <c r="G230">
        <v>563997</v>
      </c>
      <c r="H230">
        <v>898204</v>
      </c>
      <c r="I230">
        <v>173993</v>
      </c>
      <c r="J230">
        <v>171964</v>
      </c>
      <c r="K230">
        <v>112106</v>
      </c>
      <c r="L230">
        <v>101398</v>
      </c>
      <c r="M230">
        <v>25141.4</v>
      </c>
      <c r="N230">
        <v>7644.01</v>
      </c>
      <c r="O230">
        <v>5145.9799999999996</v>
      </c>
      <c r="P230">
        <v>797.173</v>
      </c>
      <c r="Q230">
        <v>0</v>
      </c>
      <c r="R230">
        <v>477.55900000000003</v>
      </c>
    </row>
    <row r="231" spans="1:18" x14ac:dyDescent="0.2">
      <c r="A231">
        <v>225</v>
      </c>
      <c r="B231" t="s">
        <v>201</v>
      </c>
      <c r="C231">
        <v>2017</v>
      </c>
      <c r="D231">
        <v>0</v>
      </c>
      <c r="E231">
        <v>865.15499999999997</v>
      </c>
      <c r="F231">
        <v>26904.7</v>
      </c>
      <c r="G231">
        <v>556068</v>
      </c>
      <c r="H231">
        <v>887144</v>
      </c>
      <c r="I231">
        <v>199818</v>
      </c>
      <c r="J231">
        <v>174438</v>
      </c>
      <c r="K231">
        <v>120382</v>
      </c>
      <c r="L231">
        <v>89457.8</v>
      </c>
      <c r="M231">
        <v>18553.400000000001</v>
      </c>
      <c r="N231">
        <v>8522.31</v>
      </c>
      <c r="O231">
        <v>8268.86</v>
      </c>
      <c r="P231">
        <v>814.16</v>
      </c>
      <c r="Q231">
        <v>0</v>
      </c>
      <c r="R231">
        <v>286.98899999999998</v>
      </c>
    </row>
    <row r="232" spans="1:18" x14ac:dyDescent="0.2">
      <c r="A232">
        <v>226</v>
      </c>
      <c r="B232" t="s">
        <v>201</v>
      </c>
      <c r="C232">
        <v>2017</v>
      </c>
      <c r="D232">
        <v>0</v>
      </c>
      <c r="E232">
        <v>1823.25</v>
      </c>
      <c r="F232">
        <v>23980</v>
      </c>
      <c r="G232">
        <v>559312</v>
      </c>
      <c r="H232">
        <v>874426</v>
      </c>
      <c r="I232">
        <v>225587</v>
      </c>
      <c r="J232">
        <v>151799</v>
      </c>
      <c r="K232">
        <v>147069</v>
      </c>
      <c r="L232">
        <v>72764.800000000003</v>
      </c>
      <c r="M232">
        <v>18837</v>
      </c>
      <c r="N232">
        <v>13669.1</v>
      </c>
      <c r="O232">
        <v>5074.66</v>
      </c>
      <c r="P232">
        <v>580.82600000000002</v>
      </c>
      <c r="Q232">
        <v>300.32600000000002</v>
      </c>
      <c r="R232">
        <v>0</v>
      </c>
    </row>
    <row r="233" spans="1:18" x14ac:dyDescent="0.2">
      <c r="A233">
        <v>227</v>
      </c>
      <c r="B233" t="s">
        <v>201</v>
      </c>
      <c r="C233">
        <v>2017</v>
      </c>
      <c r="D233">
        <v>0</v>
      </c>
      <c r="E233">
        <v>1576.07</v>
      </c>
      <c r="F233">
        <v>29345.200000000001</v>
      </c>
      <c r="G233">
        <v>525422</v>
      </c>
      <c r="H233">
        <v>924188</v>
      </c>
      <c r="I233">
        <v>238110</v>
      </c>
      <c r="J233">
        <v>131009</v>
      </c>
      <c r="K233">
        <v>113713</v>
      </c>
      <c r="L233">
        <v>87342.2</v>
      </c>
      <c r="M233">
        <v>32536.799999999999</v>
      </c>
      <c r="N233">
        <v>4310.63</v>
      </c>
      <c r="O233">
        <v>6011.63</v>
      </c>
      <c r="P233">
        <v>0</v>
      </c>
      <c r="Q233">
        <v>679.149</v>
      </c>
      <c r="R233">
        <v>0</v>
      </c>
    </row>
    <row r="234" spans="1:18" x14ac:dyDescent="0.2">
      <c r="A234">
        <v>228</v>
      </c>
      <c r="B234" t="s">
        <v>201</v>
      </c>
      <c r="C234">
        <v>2017</v>
      </c>
      <c r="D234">
        <v>0</v>
      </c>
      <c r="E234">
        <v>2740.71</v>
      </c>
      <c r="F234">
        <v>34649.699999999997</v>
      </c>
      <c r="G234">
        <v>540908</v>
      </c>
      <c r="H234">
        <v>894719</v>
      </c>
      <c r="I234">
        <v>206916</v>
      </c>
      <c r="J234">
        <v>151088</v>
      </c>
      <c r="K234">
        <v>137895</v>
      </c>
      <c r="L234">
        <v>95798.5</v>
      </c>
      <c r="M234">
        <v>18504.900000000001</v>
      </c>
      <c r="N234">
        <v>6797.86</v>
      </c>
      <c r="O234">
        <v>11639.5</v>
      </c>
      <c r="P234">
        <v>0</v>
      </c>
      <c r="Q234">
        <v>0</v>
      </c>
      <c r="R234">
        <v>312.5</v>
      </c>
    </row>
    <row r="235" spans="1:18" x14ac:dyDescent="0.2">
      <c r="A235">
        <v>229</v>
      </c>
      <c r="B235" t="s">
        <v>201</v>
      </c>
      <c r="C235">
        <v>2017</v>
      </c>
      <c r="D235">
        <v>0</v>
      </c>
      <c r="E235">
        <v>2105.7600000000002</v>
      </c>
      <c r="F235">
        <v>27514</v>
      </c>
      <c r="G235">
        <v>543670</v>
      </c>
      <c r="H235">
        <v>946483</v>
      </c>
      <c r="I235">
        <v>178313</v>
      </c>
      <c r="J235">
        <v>137968</v>
      </c>
      <c r="K235">
        <v>139082</v>
      </c>
      <c r="L235">
        <v>98028.800000000003</v>
      </c>
      <c r="M235">
        <v>15670.3</v>
      </c>
      <c r="N235">
        <v>9669.43</v>
      </c>
      <c r="O235">
        <v>5841.95</v>
      </c>
      <c r="P235">
        <v>0</v>
      </c>
      <c r="Q235">
        <v>0</v>
      </c>
      <c r="R235">
        <v>333.85300000000001</v>
      </c>
    </row>
    <row r="236" spans="1:18" x14ac:dyDescent="0.2">
      <c r="A236">
        <v>230</v>
      </c>
      <c r="B236" t="s">
        <v>201</v>
      </c>
      <c r="C236">
        <v>2017</v>
      </c>
      <c r="D236">
        <v>0</v>
      </c>
      <c r="E236">
        <v>4254.28</v>
      </c>
      <c r="F236">
        <v>23042.9</v>
      </c>
      <c r="G236">
        <v>554176</v>
      </c>
      <c r="H236">
        <v>897658</v>
      </c>
      <c r="I236">
        <v>232015</v>
      </c>
      <c r="J236">
        <v>131445</v>
      </c>
      <c r="K236">
        <v>131506</v>
      </c>
      <c r="L236">
        <v>95524.800000000003</v>
      </c>
      <c r="M236">
        <v>19016</v>
      </c>
      <c r="N236">
        <v>9604.89</v>
      </c>
      <c r="O236">
        <v>3467.88</v>
      </c>
      <c r="P236">
        <v>0</v>
      </c>
      <c r="Q236">
        <v>0</v>
      </c>
      <c r="R236">
        <v>179.01</v>
      </c>
    </row>
    <row r="237" spans="1:18" x14ac:dyDescent="0.2">
      <c r="A237">
        <v>231</v>
      </c>
      <c r="B237" t="s">
        <v>201</v>
      </c>
      <c r="C237">
        <v>2017</v>
      </c>
      <c r="D237">
        <v>0</v>
      </c>
      <c r="E237">
        <v>2163.3200000000002</v>
      </c>
      <c r="F237">
        <v>33640</v>
      </c>
      <c r="G237">
        <v>559363</v>
      </c>
      <c r="H237">
        <v>915996</v>
      </c>
      <c r="I237">
        <v>199823</v>
      </c>
      <c r="J237">
        <v>136432</v>
      </c>
      <c r="K237">
        <v>133553</v>
      </c>
      <c r="L237">
        <v>88401.5</v>
      </c>
      <c r="M237">
        <v>18682.8</v>
      </c>
      <c r="N237">
        <v>3670.22</v>
      </c>
      <c r="O237">
        <v>3374.83</v>
      </c>
      <c r="P237">
        <v>0</v>
      </c>
      <c r="Q237">
        <v>116.93</v>
      </c>
      <c r="R237">
        <v>365.495</v>
      </c>
    </row>
    <row r="238" spans="1:18" x14ac:dyDescent="0.2">
      <c r="A238">
        <v>232</v>
      </c>
      <c r="B238" t="s">
        <v>201</v>
      </c>
      <c r="C238">
        <v>2017</v>
      </c>
      <c r="D238">
        <v>0</v>
      </c>
      <c r="E238">
        <v>0</v>
      </c>
      <c r="F238">
        <v>29439</v>
      </c>
      <c r="G238">
        <v>582293</v>
      </c>
      <c r="H238">
        <v>861947</v>
      </c>
      <c r="I238">
        <v>208271</v>
      </c>
      <c r="J238">
        <v>152992</v>
      </c>
      <c r="K238">
        <v>109434</v>
      </c>
      <c r="L238">
        <v>112127</v>
      </c>
      <c r="M238">
        <v>24672.7</v>
      </c>
      <c r="N238">
        <v>5200.74</v>
      </c>
      <c r="O238">
        <v>3390.73</v>
      </c>
      <c r="P238">
        <v>1603.63</v>
      </c>
      <c r="Q238">
        <v>509.02100000000002</v>
      </c>
      <c r="R238">
        <v>568.91200000000003</v>
      </c>
    </row>
    <row r="239" spans="1:18" x14ac:dyDescent="0.2">
      <c r="A239">
        <v>233</v>
      </c>
      <c r="B239" t="s">
        <v>201</v>
      </c>
      <c r="C239">
        <v>2017</v>
      </c>
      <c r="D239">
        <v>0</v>
      </c>
      <c r="E239">
        <v>5059.34</v>
      </c>
      <c r="F239">
        <v>35653.599999999999</v>
      </c>
      <c r="G239">
        <v>528927</v>
      </c>
      <c r="H239">
        <v>877907</v>
      </c>
      <c r="I239">
        <v>219817</v>
      </c>
      <c r="J239">
        <v>155666</v>
      </c>
      <c r="K239">
        <v>130499</v>
      </c>
      <c r="L239">
        <v>99021.2</v>
      </c>
      <c r="M239">
        <v>24934.1</v>
      </c>
      <c r="N239">
        <v>8134.19</v>
      </c>
      <c r="O239">
        <v>2497.29</v>
      </c>
      <c r="P239">
        <v>1374.77</v>
      </c>
      <c r="Q239">
        <v>0</v>
      </c>
      <c r="R239">
        <v>264.60700000000003</v>
      </c>
    </row>
    <row r="240" spans="1:18" x14ac:dyDescent="0.2">
      <c r="A240">
        <v>234</v>
      </c>
      <c r="B240" t="s">
        <v>201</v>
      </c>
      <c r="C240">
        <v>2017</v>
      </c>
      <c r="D240">
        <v>0</v>
      </c>
      <c r="E240">
        <v>1216.56</v>
      </c>
      <c r="F240">
        <v>28112.5</v>
      </c>
      <c r="G240">
        <v>547188</v>
      </c>
      <c r="H240">
        <v>890476</v>
      </c>
      <c r="I240">
        <v>215739</v>
      </c>
      <c r="J240">
        <v>150404</v>
      </c>
      <c r="K240">
        <v>135183</v>
      </c>
      <c r="L240">
        <v>95243.3</v>
      </c>
      <c r="M240">
        <v>20069.099999999999</v>
      </c>
      <c r="N240">
        <v>8977.1200000000008</v>
      </c>
      <c r="O240">
        <v>5743.4</v>
      </c>
      <c r="P240">
        <v>0</v>
      </c>
      <c r="Q240">
        <v>613.76599999999996</v>
      </c>
      <c r="R240">
        <v>0</v>
      </c>
    </row>
    <row r="241" spans="1:18" x14ac:dyDescent="0.2">
      <c r="A241">
        <v>235</v>
      </c>
      <c r="B241" t="s">
        <v>201</v>
      </c>
      <c r="C241">
        <v>2017</v>
      </c>
      <c r="D241">
        <v>0</v>
      </c>
      <c r="E241">
        <v>1872.41</v>
      </c>
      <c r="F241">
        <v>33631.4</v>
      </c>
      <c r="G241">
        <v>534278</v>
      </c>
      <c r="H241">
        <v>923446</v>
      </c>
      <c r="I241">
        <v>233780</v>
      </c>
      <c r="J241">
        <v>133881</v>
      </c>
      <c r="K241">
        <v>100510</v>
      </c>
      <c r="L241">
        <v>96607.5</v>
      </c>
      <c r="M241">
        <v>19968.599999999999</v>
      </c>
      <c r="N241">
        <v>10261.299999999999</v>
      </c>
      <c r="O241">
        <v>6560.47</v>
      </c>
      <c r="P241">
        <v>2544.5500000000002</v>
      </c>
      <c r="Q241">
        <v>0</v>
      </c>
      <c r="R241">
        <v>0</v>
      </c>
    </row>
    <row r="242" spans="1:18" x14ac:dyDescent="0.2">
      <c r="A242">
        <v>236</v>
      </c>
      <c r="B242" t="s">
        <v>201</v>
      </c>
      <c r="C242">
        <v>2017</v>
      </c>
      <c r="D242">
        <v>0</v>
      </c>
      <c r="E242">
        <v>2983.87</v>
      </c>
      <c r="F242">
        <v>22185.8</v>
      </c>
      <c r="G242">
        <v>540159</v>
      </c>
      <c r="H242">
        <v>894841</v>
      </c>
      <c r="I242">
        <v>202911</v>
      </c>
      <c r="J242">
        <v>143817</v>
      </c>
      <c r="K242">
        <v>136626</v>
      </c>
      <c r="L242">
        <v>107991</v>
      </c>
      <c r="M242">
        <v>27937.7</v>
      </c>
      <c r="N242">
        <v>4954.53</v>
      </c>
      <c r="O242">
        <v>3823.27</v>
      </c>
      <c r="P242">
        <v>0</v>
      </c>
      <c r="Q242">
        <v>260.78399999999999</v>
      </c>
      <c r="R242">
        <v>0</v>
      </c>
    </row>
    <row r="243" spans="1:18" x14ac:dyDescent="0.2">
      <c r="A243">
        <v>237</v>
      </c>
      <c r="B243" t="s">
        <v>201</v>
      </c>
      <c r="C243">
        <v>2017</v>
      </c>
      <c r="D243">
        <v>0</v>
      </c>
      <c r="E243">
        <v>4505.82</v>
      </c>
      <c r="F243">
        <v>23344.1</v>
      </c>
      <c r="G243">
        <v>568159</v>
      </c>
      <c r="H243">
        <v>884891</v>
      </c>
      <c r="I243">
        <v>222800</v>
      </c>
      <c r="J243">
        <v>134915</v>
      </c>
      <c r="K243">
        <v>138387</v>
      </c>
      <c r="L243">
        <v>86563.9</v>
      </c>
      <c r="M243">
        <v>21842.2</v>
      </c>
      <c r="N243">
        <v>5188.07</v>
      </c>
      <c r="O243">
        <v>7680.43</v>
      </c>
      <c r="P243">
        <v>0</v>
      </c>
      <c r="Q243">
        <v>0</v>
      </c>
      <c r="R243">
        <v>0</v>
      </c>
    </row>
    <row r="244" spans="1:18" x14ac:dyDescent="0.2">
      <c r="A244">
        <v>238</v>
      </c>
      <c r="B244" t="s">
        <v>201</v>
      </c>
      <c r="C244">
        <v>2017</v>
      </c>
      <c r="D244">
        <v>0</v>
      </c>
      <c r="E244">
        <v>39.292900000000003</v>
      </c>
      <c r="F244">
        <v>19657.7</v>
      </c>
      <c r="G244">
        <v>553113</v>
      </c>
      <c r="H244">
        <v>907261</v>
      </c>
      <c r="I244">
        <v>211456</v>
      </c>
      <c r="J244">
        <v>139954</v>
      </c>
      <c r="K244">
        <v>137592</v>
      </c>
      <c r="L244">
        <v>92279.3</v>
      </c>
      <c r="M244">
        <v>14213.2</v>
      </c>
      <c r="N244">
        <v>8119.62</v>
      </c>
      <c r="O244">
        <v>3263.29</v>
      </c>
      <c r="P244">
        <v>1564.42</v>
      </c>
      <c r="Q244">
        <v>0</v>
      </c>
      <c r="R244">
        <v>387.8</v>
      </c>
    </row>
    <row r="245" spans="1:18" x14ac:dyDescent="0.2">
      <c r="A245">
        <v>239</v>
      </c>
      <c r="B245" t="s">
        <v>201</v>
      </c>
      <c r="C245">
        <v>2017</v>
      </c>
      <c r="D245">
        <v>0</v>
      </c>
      <c r="E245">
        <v>1098.6500000000001</v>
      </c>
      <c r="F245">
        <v>33894.199999999997</v>
      </c>
      <c r="G245">
        <v>570805</v>
      </c>
      <c r="H245">
        <v>884386</v>
      </c>
      <c r="I245">
        <v>199170</v>
      </c>
      <c r="J245">
        <v>154254</v>
      </c>
      <c r="K245">
        <v>126134</v>
      </c>
      <c r="L245">
        <v>95422.6</v>
      </c>
      <c r="M245">
        <v>19162.400000000001</v>
      </c>
      <c r="N245">
        <v>4376.84</v>
      </c>
      <c r="O245">
        <v>8706.16</v>
      </c>
      <c r="P245">
        <v>0</v>
      </c>
      <c r="Q245">
        <v>332.35399999999998</v>
      </c>
      <c r="R245">
        <v>0</v>
      </c>
    </row>
    <row r="246" spans="1:18" x14ac:dyDescent="0.2">
      <c r="A246">
        <v>240</v>
      </c>
      <c r="B246" t="s">
        <v>201</v>
      </c>
      <c r="C246">
        <v>2017</v>
      </c>
      <c r="D246">
        <v>0</v>
      </c>
      <c r="E246">
        <v>1903.69</v>
      </c>
      <c r="F246">
        <v>48551.199999999997</v>
      </c>
      <c r="G246">
        <v>552470</v>
      </c>
      <c r="H246">
        <v>842294</v>
      </c>
      <c r="I246">
        <v>224228</v>
      </c>
      <c r="J246">
        <v>157879</v>
      </c>
      <c r="K246">
        <v>128653</v>
      </c>
      <c r="L246">
        <v>109388</v>
      </c>
      <c r="M246">
        <v>16523.599999999999</v>
      </c>
      <c r="N246">
        <v>8270.2800000000007</v>
      </c>
      <c r="O246">
        <v>6087.71</v>
      </c>
      <c r="P246">
        <v>0</v>
      </c>
      <c r="Q246">
        <v>0</v>
      </c>
      <c r="R246">
        <v>0</v>
      </c>
    </row>
    <row r="247" spans="1:18" x14ac:dyDescent="0.2">
      <c r="A247">
        <v>241</v>
      </c>
      <c r="B247" t="s">
        <v>201</v>
      </c>
      <c r="C247">
        <v>2017</v>
      </c>
      <c r="D247">
        <v>0</v>
      </c>
      <c r="E247">
        <v>118.36</v>
      </c>
      <c r="F247">
        <v>29468.2</v>
      </c>
      <c r="G247">
        <v>562682</v>
      </c>
      <c r="H247">
        <v>884196</v>
      </c>
      <c r="I247">
        <v>208019</v>
      </c>
      <c r="J247">
        <v>167782</v>
      </c>
      <c r="K247">
        <v>119045</v>
      </c>
      <c r="L247">
        <v>92454.2</v>
      </c>
      <c r="M247">
        <v>18000.599999999999</v>
      </c>
      <c r="N247">
        <v>6146.84</v>
      </c>
      <c r="O247">
        <v>5406.97</v>
      </c>
      <c r="P247">
        <v>0</v>
      </c>
      <c r="Q247">
        <v>0</v>
      </c>
      <c r="R247">
        <v>0</v>
      </c>
    </row>
    <row r="248" spans="1:18" x14ac:dyDescent="0.2">
      <c r="A248">
        <v>242</v>
      </c>
      <c r="B248" t="s">
        <v>201</v>
      </c>
      <c r="C248">
        <v>2017</v>
      </c>
      <c r="D248">
        <v>0</v>
      </c>
      <c r="E248">
        <v>39.727400000000003</v>
      </c>
      <c r="F248">
        <v>19018</v>
      </c>
      <c r="G248">
        <v>592398</v>
      </c>
      <c r="H248">
        <v>875111</v>
      </c>
      <c r="I248">
        <v>219948</v>
      </c>
      <c r="J248">
        <v>127515</v>
      </c>
      <c r="K248">
        <v>121079</v>
      </c>
      <c r="L248">
        <v>112188</v>
      </c>
      <c r="M248">
        <v>25053.3</v>
      </c>
      <c r="N248">
        <v>4046.15</v>
      </c>
      <c r="O248">
        <v>4855.55</v>
      </c>
      <c r="P248">
        <v>0</v>
      </c>
      <c r="Q248">
        <v>0</v>
      </c>
      <c r="R248">
        <v>88.849199999999996</v>
      </c>
    </row>
    <row r="249" spans="1:18" x14ac:dyDescent="0.2">
      <c r="A249">
        <v>243</v>
      </c>
      <c r="B249" t="s">
        <v>201</v>
      </c>
      <c r="C249">
        <v>2017</v>
      </c>
      <c r="D249">
        <v>0</v>
      </c>
      <c r="E249">
        <v>7.9843099999999998</v>
      </c>
      <c r="F249">
        <v>17951.5</v>
      </c>
      <c r="G249">
        <v>568459</v>
      </c>
      <c r="H249">
        <v>876959</v>
      </c>
      <c r="I249">
        <v>216545</v>
      </c>
      <c r="J249">
        <v>137769</v>
      </c>
      <c r="K249">
        <v>138691</v>
      </c>
      <c r="L249">
        <v>103189</v>
      </c>
      <c r="M249">
        <v>16136.5</v>
      </c>
      <c r="N249">
        <v>5594.98</v>
      </c>
      <c r="O249">
        <v>4594.18</v>
      </c>
      <c r="P249">
        <v>1135.77</v>
      </c>
      <c r="Q249">
        <v>381.83199999999999</v>
      </c>
      <c r="R249">
        <v>0</v>
      </c>
    </row>
    <row r="250" spans="1:18" x14ac:dyDescent="0.2">
      <c r="A250">
        <v>244</v>
      </c>
      <c r="B250" t="s">
        <v>201</v>
      </c>
      <c r="C250">
        <v>2017</v>
      </c>
      <c r="D250">
        <v>0</v>
      </c>
      <c r="E250">
        <v>0</v>
      </c>
      <c r="F250">
        <v>27821</v>
      </c>
      <c r="G250">
        <v>519109</v>
      </c>
      <c r="H250">
        <v>933664</v>
      </c>
      <c r="I250">
        <v>211007</v>
      </c>
      <c r="J250">
        <v>149827</v>
      </c>
      <c r="K250">
        <v>102151</v>
      </c>
      <c r="L250">
        <v>114857</v>
      </c>
      <c r="M250">
        <v>20466.400000000001</v>
      </c>
      <c r="N250">
        <v>9899.2000000000007</v>
      </c>
      <c r="O250">
        <v>5806.55</v>
      </c>
      <c r="P250">
        <v>0</v>
      </c>
      <c r="Q250">
        <v>351.28100000000001</v>
      </c>
      <c r="R250">
        <v>144.92500000000001</v>
      </c>
    </row>
    <row r="251" spans="1:18" x14ac:dyDescent="0.2">
      <c r="A251">
        <v>245</v>
      </c>
      <c r="B251" t="s">
        <v>201</v>
      </c>
      <c r="C251">
        <v>2017</v>
      </c>
      <c r="D251">
        <v>0</v>
      </c>
      <c r="E251">
        <v>1542.17</v>
      </c>
      <c r="F251">
        <v>22410.7</v>
      </c>
      <c r="G251">
        <v>522446</v>
      </c>
      <c r="H251">
        <v>909581</v>
      </c>
      <c r="I251">
        <v>211988</v>
      </c>
      <c r="J251">
        <v>163960</v>
      </c>
      <c r="K251">
        <v>133218</v>
      </c>
      <c r="L251">
        <v>83938</v>
      </c>
      <c r="M251">
        <v>23111.8</v>
      </c>
      <c r="N251">
        <v>10719.8</v>
      </c>
      <c r="O251">
        <v>10351.1</v>
      </c>
      <c r="P251">
        <v>533.90899999999999</v>
      </c>
      <c r="Q251">
        <v>0</v>
      </c>
      <c r="R251">
        <v>0</v>
      </c>
    </row>
    <row r="252" spans="1:18" x14ac:dyDescent="0.2">
      <c r="A252">
        <v>246</v>
      </c>
      <c r="B252" t="s">
        <v>201</v>
      </c>
      <c r="C252">
        <v>2017</v>
      </c>
      <c r="D252">
        <v>0</v>
      </c>
      <c r="E252">
        <v>3416.15</v>
      </c>
      <c r="F252">
        <v>33759.599999999999</v>
      </c>
      <c r="G252">
        <v>557114</v>
      </c>
      <c r="H252">
        <v>868436</v>
      </c>
      <c r="I252">
        <v>218444</v>
      </c>
      <c r="J252">
        <v>155556</v>
      </c>
      <c r="K252">
        <v>128935</v>
      </c>
      <c r="L252">
        <v>93216.2</v>
      </c>
      <c r="M252">
        <v>14397.8</v>
      </c>
      <c r="N252">
        <v>9654.7000000000007</v>
      </c>
      <c r="O252">
        <v>6203.51</v>
      </c>
      <c r="P252">
        <v>0</v>
      </c>
      <c r="Q252">
        <v>762.60599999999999</v>
      </c>
      <c r="R252">
        <v>248.10400000000001</v>
      </c>
    </row>
    <row r="253" spans="1:18" x14ac:dyDescent="0.2">
      <c r="A253">
        <v>247</v>
      </c>
      <c r="B253" t="s">
        <v>201</v>
      </c>
      <c r="C253">
        <v>2017</v>
      </c>
      <c r="D253">
        <v>0</v>
      </c>
      <c r="E253">
        <v>4862.72</v>
      </c>
      <c r="F253">
        <v>22663.4</v>
      </c>
      <c r="G253">
        <v>548193</v>
      </c>
      <c r="H253">
        <v>912717</v>
      </c>
      <c r="I253">
        <v>210661</v>
      </c>
      <c r="J253">
        <v>142747</v>
      </c>
      <c r="K253">
        <v>112593</v>
      </c>
      <c r="L253">
        <v>101908</v>
      </c>
      <c r="M253">
        <v>20347.099999999999</v>
      </c>
      <c r="N253">
        <v>2415.58</v>
      </c>
      <c r="O253">
        <v>10125.700000000001</v>
      </c>
      <c r="P253">
        <v>0</v>
      </c>
      <c r="Q253">
        <v>0</v>
      </c>
      <c r="R253">
        <v>135.68700000000001</v>
      </c>
    </row>
    <row r="254" spans="1:18" x14ac:dyDescent="0.2">
      <c r="A254">
        <v>248</v>
      </c>
      <c r="B254" t="s">
        <v>201</v>
      </c>
      <c r="C254">
        <v>2017</v>
      </c>
      <c r="D254">
        <v>0</v>
      </c>
      <c r="E254">
        <v>1857.53</v>
      </c>
      <c r="F254">
        <v>22351.5</v>
      </c>
      <c r="G254">
        <v>545638</v>
      </c>
      <c r="H254">
        <v>885475</v>
      </c>
      <c r="I254">
        <v>223351</v>
      </c>
      <c r="J254">
        <v>167888</v>
      </c>
      <c r="K254">
        <v>109090</v>
      </c>
      <c r="L254">
        <v>111019</v>
      </c>
      <c r="M254">
        <v>21802.3</v>
      </c>
      <c r="N254">
        <v>4526.7700000000004</v>
      </c>
      <c r="O254">
        <v>6348.12</v>
      </c>
      <c r="P254">
        <v>976.83900000000006</v>
      </c>
      <c r="Q254">
        <v>410.596</v>
      </c>
      <c r="R254">
        <v>0</v>
      </c>
    </row>
    <row r="255" spans="1:18" x14ac:dyDescent="0.2">
      <c r="A255">
        <v>249</v>
      </c>
      <c r="B255" t="s">
        <v>201</v>
      </c>
      <c r="C255">
        <v>2017</v>
      </c>
      <c r="D255">
        <v>0</v>
      </c>
      <c r="E255">
        <v>3788.86</v>
      </c>
      <c r="F255">
        <v>19856.5</v>
      </c>
      <c r="G255">
        <v>581007</v>
      </c>
      <c r="H255">
        <v>872116</v>
      </c>
      <c r="I255">
        <v>221992</v>
      </c>
      <c r="J255">
        <v>162829</v>
      </c>
      <c r="K255">
        <v>110200</v>
      </c>
      <c r="L255">
        <v>86946.5</v>
      </c>
      <c r="M255">
        <v>13292</v>
      </c>
      <c r="N255">
        <v>10930</v>
      </c>
      <c r="O255">
        <v>8332.35</v>
      </c>
      <c r="P255">
        <v>0</v>
      </c>
      <c r="Q255">
        <v>597.03800000000001</v>
      </c>
      <c r="R255">
        <v>0</v>
      </c>
    </row>
    <row r="256" spans="1:18" x14ac:dyDescent="0.2">
      <c r="A256">
        <v>250</v>
      </c>
      <c r="B256" t="s">
        <v>201</v>
      </c>
      <c r="C256">
        <v>2017</v>
      </c>
      <c r="D256">
        <v>0</v>
      </c>
      <c r="E256">
        <v>2503.66</v>
      </c>
      <c r="F256">
        <v>30459.200000000001</v>
      </c>
      <c r="G256">
        <v>575058</v>
      </c>
      <c r="H256">
        <v>888467</v>
      </c>
      <c r="I256">
        <v>197698</v>
      </c>
      <c r="J256">
        <v>167639</v>
      </c>
      <c r="K256">
        <v>104005</v>
      </c>
      <c r="L256">
        <v>95378.7</v>
      </c>
      <c r="M256">
        <v>17422.3</v>
      </c>
      <c r="N256">
        <v>10511.6</v>
      </c>
      <c r="O256">
        <v>4948.42</v>
      </c>
      <c r="P256">
        <v>489.60300000000001</v>
      </c>
      <c r="Q256">
        <v>504.76100000000002</v>
      </c>
      <c r="R256">
        <v>0</v>
      </c>
    </row>
    <row r="257" spans="1:18" x14ac:dyDescent="0.2">
      <c r="A257">
        <v>251</v>
      </c>
      <c r="B257" t="s">
        <v>201</v>
      </c>
      <c r="C257">
        <v>2017</v>
      </c>
      <c r="D257">
        <v>0</v>
      </c>
      <c r="E257">
        <v>2556.0100000000002</v>
      </c>
      <c r="F257">
        <v>23826.799999999999</v>
      </c>
      <c r="G257">
        <v>570799</v>
      </c>
      <c r="H257">
        <v>881388</v>
      </c>
      <c r="I257">
        <v>193355</v>
      </c>
      <c r="J257">
        <v>161604</v>
      </c>
      <c r="K257">
        <v>123244</v>
      </c>
      <c r="L257">
        <v>79909.8</v>
      </c>
      <c r="M257">
        <v>36281.300000000003</v>
      </c>
      <c r="N257">
        <v>13221.1</v>
      </c>
      <c r="O257">
        <v>4472.34</v>
      </c>
      <c r="P257">
        <v>1268.43</v>
      </c>
      <c r="Q257">
        <v>559.85699999999997</v>
      </c>
      <c r="R257">
        <v>152.679</v>
      </c>
    </row>
    <row r="258" spans="1:18" x14ac:dyDescent="0.2">
      <c r="A258">
        <v>252</v>
      </c>
      <c r="B258" t="s">
        <v>201</v>
      </c>
      <c r="C258">
        <v>2017</v>
      </c>
      <c r="D258">
        <v>0</v>
      </c>
      <c r="E258">
        <v>1054.23</v>
      </c>
      <c r="F258">
        <v>31569.4</v>
      </c>
      <c r="G258">
        <v>571644</v>
      </c>
      <c r="H258">
        <v>862450</v>
      </c>
      <c r="I258">
        <v>231377</v>
      </c>
      <c r="J258">
        <v>140488</v>
      </c>
      <c r="K258">
        <v>127559</v>
      </c>
      <c r="L258">
        <v>90863.5</v>
      </c>
      <c r="M258">
        <v>26994</v>
      </c>
      <c r="N258">
        <v>10706.2</v>
      </c>
      <c r="O258">
        <v>1955.77</v>
      </c>
      <c r="P258">
        <v>1800.55</v>
      </c>
      <c r="Q258">
        <v>0</v>
      </c>
      <c r="R258">
        <v>0</v>
      </c>
    </row>
    <row r="259" spans="1:18" x14ac:dyDescent="0.2">
      <c r="A259">
        <v>253</v>
      </c>
      <c r="B259" t="s">
        <v>201</v>
      </c>
      <c r="C259">
        <v>2017</v>
      </c>
      <c r="D259">
        <v>0</v>
      </c>
      <c r="E259">
        <v>879.48</v>
      </c>
      <c r="F259">
        <v>28393.3</v>
      </c>
      <c r="G259">
        <v>571352</v>
      </c>
      <c r="H259">
        <v>853302</v>
      </c>
      <c r="I259">
        <v>222771</v>
      </c>
      <c r="J259">
        <v>156497</v>
      </c>
      <c r="K259">
        <v>114316</v>
      </c>
      <c r="L259">
        <v>115075</v>
      </c>
      <c r="M259">
        <v>23371.8</v>
      </c>
      <c r="N259">
        <v>4788.91</v>
      </c>
      <c r="O259">
        <v>5889.47</v>
      </c>
      <c r="P259">
        <v>0</v>
      </c>
      <c r="Q259">
        <v>731.78099999999995</v>
      </c>
      <c r="R259">
        <v>0</v>
      </c>
    </row>
    <row r="260" spans="1:18" x14ac:dyDescent="0.2">
      <c r="A260">
        <v>254</v>
      </c>
      <c r="B260" t="s">
        <v>201</v>
      </c>
      <c r="C260">
        <v>2017</v>
      </c>
      <c r="D260">
        <v>0</v>
      </c>
      <c r="E260">
        <v>355.45100000000002</v>
      </c>
      <c r="F260">
        <v>23285.7</v>
      </c>
      <c r="G260">
        <v>526441</v>
      </c>
      <c r="H260">
        <v>930623</v>
      </c>
      <c r="I260">
        <v>210010</v>
      </c>
      <c r="J260">
        <v>141240</v>
      </c>
      <c r="K260">
        <v>128637</v>
      </c>
      <c r="L260">
        <v>90984.4</v>
      </c>
      <c r="M260">
        <v>22367.3</v>
      </c>
      <c r="N260">
        <v>11614</v>
      </c>
      <c r="O260">
        <v>5973.18</v>
      </c>
      <c r="P260">
        <v>1180.1199999999999</v>
      </c>
      <c r="Q260">
        <v>0</v>
      </c>
      <c r="R260">
        <v>0</v>
      </c>
    </row>
    <row r="261" spans="1:18" x14ac:dyDescent="0.2">
      <c r="A261">
        <v>255</v>
      </c>
      <c r="B261" t="s">
        <v>201</v>
      </c>
      <c r="C261">
        <v>2017</v>
      </c>
      <c r="D261">
        <v>0</v>
      </c>
      <c r="E261">
        <v>38.993000000000002</v>
      </c>
      <c r="F261">
        <v>30694.400000000001</v>
      </c>
      <c r="G261">
        <v>573423</v>
      </c>
      <c r="H261">
        <v>877261</v>
      </c>
      <c r="I261">
        <v>214594</v>
      </c>
      <c r="J261">
        <v>120700</v>
      </c>
      <c r="K261">
        <v>123361</v>
      </c>
      <c r="L261">
        <v>100469</v>
      </c>
      <c r="M261">
        <v>26432.799999999999</v>
      </c>
      <c r="N261">
        <v>10803.7</v>
      </c>
      <c r="O261">
        <v>6006.11</v>
      </c>
      <c r="P261">
        <v>2534.6799999999998</v>
      </c>
      <c r="Q261">
        <v>995.38499999999999</v>
      </c>
      <c r="R261">
        <v>458.54</v>
      </c>
    </row>
    <row r="262" spans="1:18" x14ac:dyDescent="0.2">
      <c r="A262">
        <v>256</v>
      </c>
      <c r="B262" t="s">
        <v>201</v>
      </c>
      <c r="C262">
        <v>2017</v>
      </c>
      <c r="D262">
        <v>0</v>
      </c>
      <c r="E262">
        <v>3594.17</v>
      </c>
      <c r="F262">
        <v>25009.200000000001</v>
      </c>
      <c r="G262">
        <v>560522</v>
      </c>
      <c r="H262">
        <v>886550</v>
      </c>
      <c r="I262">
        <v>217136</v>
      </c>
      <c r="J262">
        <v>148690</v>
      </c>
      <c r="K262">
        <v>106734</v>
      </c>
      <c r="L262">
        <v>102192</v>
      </c>
      <c r="M262">
        <v>21039.3</v>
      </c>
      <c r="N262">
        <v>8188.88</v>
      </c>
      <c r="O262">
        <v>8671.6299999999992</v>
      </c>
      <c r="P262">
        <v>1357.96</v>
      </c>
      <c r="Q262">
        <v>0</v>
      </c>
      <c r="R262">
        <v>278.53800000000001</v>
      </c>
    </row>
    <row r="263" spans="1:18" x14ac:dyDescent="0.2">
      <c r="A263">
        <v>257</v>
      </c>
      <c r="B263" t="s">
        <v>201</v>
      </c>
      <c r="C263">
        <v>2017</v>
      </c>
      <c r="D263">
        <v>0</v>
      </c>
      <c r="E263">
        <v>299.25700000000001</v>
      </c>
      <c r="F263">
        <v>26132.5</v>
      </c>
      <c r="G263">
        <v>563875</v>
      </c>
      <c r="H263">
        <v>889054</v>
      </c>
      <c r="I263">
        <v>214390</v>
      </c>
      <c r="J263">
        <v>144131</v>
      </c>
      <c r="K263">
        <v>116513</v>
      </c>
      <c r="L263">
        <v>107673</v>
      </c>
      <c r="M263">
        <v>17700</v>
      </c>
      <c r="N263">
        <v>11993.7</v>
      </c>
      <c r="O263">
        <v>5023.72</v>
      </c>
      <c r="P263">
        <v>426.16500000000002</v>
      </c>
      <c r="Q263">
        <v>0</v>
      </c>
      <c r="R263">
        <v>215.71199999999999</v>
      </c>
    </row>
    <row r="264" spans="1:18" x14ac:dyDescent="0.2">
      <c r="A264">
        <v>258</v>
      </c>
      <c r="B264" t="s">
        <v>201</v>
      </c>
      <c r="C264">
        <v>2017</v>
      </c>
      <c r="D264">
        <v>0</v>
      </c>
      <c r="E264">
        <v>872.71799999999996</v>
      </c>
      <c r="F264">
        <v>25698.3</v>
      </c>
      <c r="G264">
        <v>574847</v>
      </c>
      <c r="H264">
        <v>871492</v>
      </c>
      <c r="I264">
        <v>243440</v>
      </c>
      <c r="J264">
        <v>123396</v>
      </c>
      <c r="K264">
        <v>116940</v>
      </c>
      <c r="L264">
        <v>103954</v>
      </c>
      <c r="M264">
        <v>18793.099999999999</v>
      </c>
      <c r="N264">
        <v>6694.81</v>
      </c>
      <c r="O264">
        <v>5894.72</v>
      </c>
      <c r="P264">
        <v>0</v>
      </c>
      <c r="Q264">
        <v>0</v>
      </c>
      <c r="R264">
        <v>0</v>
      </c>
    </row>
    <row r="265" spans="1:18" x14ac:dyDescent="0.2">
      <c r="A265">
        <v>259</v>
      </c>
      <c r="B265" t="s">
        <v>201</v>
      </c>
      <c r="C265">
        <v>2017</v>
      </c>
      <c r="D265">
        <v>0</v>
      </c>
      <c r="E265">
        <v>2645.48</v>
      </c>
      <c r="F265">
        <v>34873.5</v>
      </c>
      <c r="G265">
        <v>529824</v>
      </c>
      <c r="H265">
        <v>916138</v>
      </c>
      <c r="I265">
        <v>221974</v>
      </c>
      <c r="J265">
        <v>143270</v>
      </c>
      <c r="K265">
        <v>121746</v>
      </c>
      <c r="L265">
        <v>86916.2</v>
      </c>
      <c r="M265">
        <v>18847.8</v>
      </c>
      <c r="N265">
        <v>6615.76</v>
      </c>
      <c r="O265">
        <v>5430.62</v>
      </c>
      <c r="P265">
        <v>942.90300000000002</v>
      </c>
      <c r="Q265">
        <v>484.72800000000001</v>
      </c>
      <c r="R265">
        <v>188.333</v>
      </c>
    </row>
    <row r="266" spans="1:18" x14ac:dyDescent="0.2">
      <c r="A266">
        <v>260</v>
      </c>
      <c r="B266" t="s">
        <v>201</v>
      </c>
      <c r="C266">
        <v>2017</v>
      </c>
      <c r="D266">
        <v>0</v>
      </c>
      <c r="E266">
        <v>6809.02</v>
      </c>
      <c r="F266">
        <v>24495.3</v>
      </c>
      <c r="G266">
        <v>544125</v>
      </c>
      <c r="H266">
        <v>885355</v>
      </c>
      <c r="I266">
        <v>202277</v>
      </c>
      <c r="J266">
        <v>161428</v>
      </c>
      <c r="K266">
        <v>137864</v>
      </c>
      <c r="L266">
        <v>103962</v>
      </c>
      <c r="M266">
        <v>17662.599999999999</v>
      </c>
      <c r="N266">
        <v>5246.43</v>
      </c>
      <c r="O266">
        <v>9511.44</v>
      </c>
      <c r="P266">
        <v>927.48</v>
      </c>
      <c r="Q266">
        <v>0</v>
      </c>
      <c r="R266">
        <v>421.553</v>
      </c>
    </row>
    <row r="267" spans="1:18" x14ac:dyDescent="0.2">
      <c r="A267">
        <v>261</v>
      </c>
      <c r="B267" t="s">
        <v>201</v>
      </c>
      <c r="C267">
        <v>2017</v>
      </c>
      <c r="D267">
        <v>0</v>
      </c>
      <c r="E267">
        <v>1924.72</v>
      </c>
      <c r="F267">
        <v>23746.6</v>
      </c>
      <c r="G267">
        <v>527081</v>
      </c>
      <c r="H267">
        <v>925190</v>
      </c>
      <c r="I267">
        <v>218217</v>
      </c>
      <c r="J267">
        <v>155041</v>
      </c>
      <c r="K267">
        <v>125008</v>
      </c>
      <c r="L267">
        <v>85786.8</v>
      </c>
      <c r="M267">
        <v>20755.900000000001</v>
      </c>
      <c r="N267">
        <v>7220.37</v>
      </c>
      <c r="O267">
        <v>7163.75</v>
      </c>
      <c r="P267">
        <v>463.17399999999998</v>
      </c>
      <c r="Q267">
        <v>491.62299999999999</v>
      </c>
      <c r="R267">
        <v>0</v>
      </c>
    </row>
    <row r="268" spans="1:18" x14ac:dyDescent="0.2">
      <c r="A268">
        <v>262</v>
      </c>
      <c r="B268" t="s">
        <v>201</v>
      </c>
      <c r="C268">
        <v>2017</v>
      </c>
      <c r="D268">
        <v>0</v>
      </c>
      <c r="E268">
        <v>655.54499999999996</v>
      </c>
      <c r="F268">
        <v>36063.4</v>
      </c>
      <c r="G268">
        <v>537626</v>
      </c>
      <c r="H268">
        <v>898071</v>
      </c>
      <c r="I268">
        <v>224270</v>
      </c>
      <c r="J268">
        <v>138191</v>
      </c>
      <c r="K268">
        <v>126140</v>
      </c>
      <c r="L268">
        <v>96458.7</v>
      </c>
      <c r="M268">
        <v>20867.400000000001</v>
      </c>
      <c r="N268">
        <v>12220.1</v>
      </c>
      <c r="O268">
        <v>5680.46</v>
      </c>
      <c r="P268">
        <v>0</v>
      </c>
      <c r="Q268">
        <v>817.07</v>
      </c>
      <c r="R268">
        <v>0</v>
      </c>
    </row>
    <row r="269" spans="1:18" x14ac:dyDescent="0.2">
      <c r="A269">
        <v>263</v>
      </c>
      <c r="B269" t="s">
        <v>201</v>
      </c>
      <c r="C269">
        <v>2017</v>
      </c>
      <c r="D269">
        <v>0</v>
      </c>
      <c r="E269">
        <v>3285.01</v>
      </c>
      <c r="F269">
        <v>25605.599999999999</v>
      </c>
      <c r="G269">
        <v>524728</v>
      </c>
      <c r="H269">
        <v>902672</v>
      </c>
      <c r="I269">
        <v>197174</v>
      </c>
      <c r="J269">
        <v>169229</v>
      </c>
      <c r="K269">
        <v>128653</v>
      </c>
      <c r="L269">
        <v>91234.4</v>
      </c>
      <c r="M269">
        <v>32452.7</v>
      </c>
      <c r="N269">
        <v>3319.7</v>
      </c>
      <c r="O269">
        <v>8759.09</v>
      </c>
      <c r="P269">
        <v>1608.21</v>
      </c>
      <c r="Q269">
        <v>777.57600000000002</v>
      </c>
      <c r="R269">
        <v>0</v>
      </c>
    </row>
    <row r="270" spans="1:18" x14ac:dyDescent="0.2">
      <c r="A270">
        <v>264</v>
      </c>
      <c r="B270" t="s">
        <v>201</v>
      </c>
      <c r="C270">
        <v>2017</v>
      </c>
      <c r="D270">
        <v>0</v>
      </c>
      <c r="E270">
        <v>941.83299999999997</v>
      </c>
      <c r="F270">
        <v>27492.9</v>
      </c>
      <c r="G270">
        <v>579281</v>
      </c>
      <c r="H270">
        <v>886106</v>
      </c>
      <c r="I270">
        <v>201952</v>
      </c>
      <c r="J270">
        <v>150998</v>
      </c>
      <c r="K270">
        <v>131696</v>
      </c>
      <c r="L270">
        <v>91384.9</v>
      </c>
      <c r="M270">
        <v>14184.7</v>
      </c>
      <c r="N270">
        <v>7510.69</v>
      </c>
      <c r="O270">
        <v>7941.02</v>
      </c>
      <c r="P270">
        <v>0</v>
      </c>
      <c r="Q270">
        <v>0</v>
      </c>
      <c r="R270">
        <v>0</v>
      </c>
    </row>
    <row r="271" spans="1:18" x14ac:dyDescent="0.2">
      <c r="A271">
        <v>265</v>
      </c>
      <c r="B271" t="s">
        <v>201</v>
      </c>
      <c r="C271">
        <v>2017</v>
      </c>
      <c r="D271">
        <v>0</v>
      </c>
      <c r="E271">
        <v>3902.74</v>
      </c>
      <c r="F271">
        <v>27359.1</v>
      </c>
      <c r="G271">
        <v>550834</v>
      </c>
      <c r="H271">
        <v>887960</v>
      </c>
      <c r="I271">
        <v>203064</v>
      </c>
      <c r="J271">
        <v>152260</v>
      </c>
      <c r="K271">
        <v>119232</v>
      </c>
      <c r="L271">
        <v>111601</v>
      </c>
      <c r="M271">
        <v>22275.9</v>
      </c>
      <c r="N271">
        <v>9292.6</v>
      </c>
      <c r="O271">
        <v>4753.25</v>
      </c>
      <c r="P271">
        <v>0</v>
      </c>
      <c r="Q271">
        <v>0</v>
      </c>
      <c r="R271">
        <v>412.03300000000002</v>
      </c>
    </row>
    <row r="272" spans="1:18" x14ac:dyDescent="0.2">
      <c r="A272">
        <v>266</v>
      </c>
      <c r="B272" t="s">
        <v>201</v>
      </c>
      <c r="C272">
        <v>2017</v>
      </c>
      <c r="D272">
        <v>0</v>
      </c>
      <c r="E272">
        <v>2067.2800000000002</v>
      </c>
      <c r="F272">
        <v>25301.599999999999</v>
      </c>
      <c r="G272">
        <v>524849</v>
      </c>
      <c r="H272">
        <v>907066</v>
      </c>
      <c r="I272">
        <v>205255</v>
      </c>
      <c r="J272">
        <v>139178</v>
      </c>
      <c r="K272">
        <v>144180</v>
      </c>
      <c r="L272">
        <v>111074</v>
      </c>
      <c r="M272">
        <v>16148.6</v>
      </c>
      <c r="N272">
        <v>10733.9</v>
      </c>
      <c r="O272">
        <v>6743.14</v>
      </c>
      <c r="P272">
        <v>0</v>
      </c>
      <c r="Q272">
        <v>0</v>
      </c>
      <c r="R272">
        <v>418.654</v>
      </c>
    </row>
    <row r="273" spans="1:18" x14ac:dyDescent="0.2">
      <c r="A273">
        <v>267</v>
      </c>
      <c r="B273" t="s">
        <v>201</v>
      </c>
      <c r="C273">
        <v>2017</v>
      </c>
      <c r="D273">
        <v>0</v>
      </c>
      <c r="E273">
        <v>3325.79</v>
      </c>
      <c r="F273">
        <v>35364.300000000003</v>
      </c>
      <c r="G273">
        <v>512719</v>
      </c>
      <c r="H273">
        <v>919207</v>
      </c>
      <c r="I273">
        <v>211863</v>
      </c>
      <c r="J273">
        <v>166703</v>
      </c>
      <c r="K273">
        <v>109240</v>
      </c>
      <c r="L273">
        <v>96374.3</v>
      </c>
      <c r="M273">
        <v>21974.1</v>
      </c>
      <c r="N273">
        <v>7405.92</v>
      </c>
      <c r="O273">
        <v>10318</v>
      </c>
      <c r="P273">
        <v>0</v>
      </c>
      <c r="Q273">
        <v>0</v>
      </c>
      <c r="R273">
        <v>300.03500000000003</v>
      </c>
    </row>
    <row r="274" spans="1:18" x14ac:dyDescent="0.2">
      <c r="A274">
        <v>268</v>
      </c>
      <c r="B274" t="s">
        <v>201</v>
      </c>
      <c r="C274">
        <v>2017</v>
      </c>
      <c r="D274">
        <v>0</v>
      </c>
      <c r="E274">
        <v>1032.67</v>
      </c>
      <c r="F274">
        <v>36363.5</v>
      </c>
      <c r="G274">
        <v>553225</v>
      </c>
      <c r="H274">
        <v>868578</v>
      </c>
      <c r="I274">
        <v>208337</v>
      </c>
      <c r="J274">
        <v>161112</v>
      </c>
      <c r="K274">
        <v>126844</v>
      </c>
      <c r="L274">
        <v>103286</v>
      </c>
      <c r="M274">
        <v>19952.7</v>
      </c>
      <c r="N274">
        <v>6234.41</v>
      </c>
      <c r="O274">
        <v>10343.799999999999</v>
      </c>
      <c r="P274">
        <v>1118.52</v>
      </c>
      <c r="Q274">
        <v>578.54600000000005</v>
      </c>
      <c r="R274">
        <v>358.137</v>
      </c>
    </row>
    <row r="275" spans="1:18" x14ac:dyDescent="0.2">
      <c r="A275">
        <v>269</v>
      </c>
      <c r="B275" t="s">
        <v>201</v>
      </c>
      <c r="C275">
        <v>2017</v>
      </c>
      <c r="D275">
        <v>0</v>
      </c>
      <c r="E275">
        <v>617.35900000000004</v>
      </c>
      <c r="F275">
        <v>29220.6</v>
      </c>
      <c r="G275">
        <v>558605</v>
      </c>
      <c r="H275">
        <v>890481</v>
      </c>
      <c r="I275">
        <v>210658</v>
      </c>
      <c r="J275">
        <v>139810</v>
      </c>
      <c r="K275">
        <v>119189</v>
      </c>
      <c r="L275">
        <v>104635</v>
      </c>
      <c r="M275">
        <v>22010.1</v>
      </c>
      <c r="N275">
        <v>10702.6</v>
      </c>
      <c r="O275">
        <v>5868.74</v>
      </c>
      <c r="P275">
        <v>0</v>
      </c>
      <c r="Q275">
        <v>0</v>
      </c>
      <c r="R275">
        <v>220.93</v>
      </c>
    </row>
    <row r="276" spans="1:18" x14ac:dyDescent="0.2">
      <c r="A276">
        <v>270</v>
      </c>
      <c r="B276" t="s">
        <v>201</v>
      </c>
      <c r="C276">
        <v>2017</v>
      </c>
      <c r="D276">
        <v>0</v>
      </c>
      <c r="E276">
        <v>2637.4</v>
      </c>
      <c r="F276">
        <v>39207.4</v>
      </c>
      <c r="G276">
        <v>535895</v>
      </c>
      <c r="H276">
        <v>924040</v>
      </c>
      <c r="I276">
        <v>201027</v>
      </c>
      <c r="J276">
        <v>139563</v>
      </c>
      <c r="K276">
        <v>107620</v>
      </c>
      <c r="L276">
        <v>107675</v>
      </c>
      <c r="M276">
        <v>27976.799999999999</v>
      </c>
      <c r="N276">
        <v>10217.4</v>
      </c>
      <c r="O276">
        <v>3644.25</v>
      </c>
      <c r="P276">
        <v>552.51599999999996</v>
      </c>
      <c r="Q276">
        <v>604.54700000000003</v>
      </c>
      <c r="R276">
        <v>418.32900000000001</v>
      </c>
    </row>
    <row r="277" spans="1:18" x14ac:dyDescent="0.2">
      <c r="A277">
        <v>271</v>
      </c>
      <c r="B277" t="s">
        <v>201</v>
      </c>
      <c r="C277">
        <v>2017</v>
      </c>
      <c r="D277">
        <v>0</v>
      </c>
      <c r="E277">
        <v>1402.98</v>
      </c>
      <c r="F277">
        <v>29224</v>
      </c>
      <c r="G277">
        <v>539506</v>
      </c>
      <c r="H277">
        <v>893962</v>
      </c>
      <c r="I277">
        <v>220575</v>
      </c>
      <c r="J277">
        <v>155734</v>
      </c>
      <c r="K277">
        <v>132799</v>
      </c>
      <c r="L277">
        <v>91941.9</v>
      </c>
      <c r="M277">
        <v>24140</v>
      </c>
      <c r="N277">
        <v>3414.45</v>
      </c>
      <c r="O277">
        <v>5187.83</v>
      </c>
      <c r="P277">
        <v>0</v>
      </c>
      <c r="Q277">
        <v>608.43299999999999</v>
      </c>
      <c r="R277">
        <v>528.78399999999999</v>
      </c>
    </row>
    <row r="278" spans="1:18" x14ac:dyDescent="0.2">
      <c r="A278">
        <v>272</v>
      </c>
      <c r="B278" t="s">
        <v>201</v>
      </c>
      <c r="C278">
        <v>2017</v>
      </c>
      <c r="D278">
        <v>0</v>
      </c>
      <c r="E278">
        <v>3611.94</v>
      </c>
      <c r="F278">
        <v>22839.9</v>
      </c>
      <c r="G278">
        <v>551264</v>
      </c>
      <c r="H278">
        <v>892227</v>
      </c>
      <c r="I278">
        <v>215859</v>
      </c>
      <c r="J278">
        <v>151359</v>
      </c>
      <c r="K278">
        <v>123921</v>
      </c>
      <c r="L278">
        <v>97942.7</v>
      </c>
      <c r="M278">
        <v>13574.3</v>
      </c>
      <c r="N278">
        <v>13844.1</v>
      </c>
      <c r="O278">
        <v>4187.2700000000004</v>
      </c>
      <c r="P278">
        <v>0</v>
      </c>
      <c r="Q278">
        <v>0</v>
      </c>
      <c r="R278">
        <v>460.19299999999998</v>
      </c>
    </row>
    <row r="279" spans="1:18" x14ac:dyDescent="0.2">
      <c r="A279">
        <v>273</v>
      </c>
      <c r="B279" t="s">
        <v>201</v>
      </c>
      <c r="C279">
        <v>2017</v>
      </c>
      <c r="D279">
        <v>0</v>
      </c>
      <c r="E279">
        <v>798.99300000000005</v>
      </c>
      <c r="F279">
        <v>26133</v>
      </c>
      <c r="G279">
        <v>540164</v>
      </c>
      <c r="H279">
        <v>935357</v>
      </c>
      <c r="I279">
        <v>216323</v>
      </c>
      <c r="J279">
        <v>130630</v>
      </c>
      <c r="K279">
        <v>119101</v>
      </c>
      <c r="L279">
        <v>92217</v>
      </c>
      <c r="M279">
        <v>18762.900000000001</v>
      </c>
      <c r="N279">
        <v>9891.2199999999993</v>
      </c>
      <c r="O279">
        <v>6303.24</v>
      </c>
      <c r="P279">
        <v>0</v>
      </c>
      <c r="Q279">
        <v>0</v>
      </c>
      <c r="R279">
        <v>0</v>
      </c>
    </row>
    <row r="280" spans="1:18" x14ac:dyDescent="0.2">
      <c r="A280">
        <v>274</v>
      </c>
      <c r="B280" t="s">
        <v>201</v>
      </c>
      <c r="C280">
        <v>2017</v>
      </c>
      <c r="D280">
        <v>0</v>
      </c>
      <c r="E280">
        <v>679.26700000000005</v>
      </c>
      <c r="F280">
        <v>35330.199999999997</v>
      </c>
      <c r="G280">
        <v>561420</v>
      </c>
      <c r="H280">
        <v>869892</v>
      </c>
      <c r="I280">
        <v>208489</v>
      </c>
      <c r="J280">
        <v>168412</v>
      </c>
      <c r="K280">
        <v>119006</v>
      </c>
      <c r="L280">
        <v>100646</v>
      </c>
      <c r="M280">
        <v>22723.3</v>
      </c>
      <c r="N280">
        <v>3297.51</v>
      </c>
      <c r="O280">
        <v>7659.61</v>
      </c>
      <c r="P280">
        <v>2518.79</v>
      </c>
      <c r="Q280">
        <v>0</v>
      </c>
      <c r="R280">
        <v>259.03399999999999</v>
      </c>
    </row>
    <row r="281" spans="1:18" x14ac:dyDescent="0.2">
      <c r="A281">
        <v>275</v>
      </c>
      <c r="B281" t="s">
        <v>201</v>
      </c>
      <c r="C281">
        <v>2017</v>
      </c>
      <c r="D281">
        <v>0</v>
      </c>
      <c r="E281">
        <v>2998.86</v>
      </c>
      <c r="F281">
        <v>32118.400000000001</v>
      </c>
      <c r="G281">
        <v>561944</v>
      </c>
      <c r="H281">
        <v>887298</v>
      </c>
      <c r="I281">
        <v>223359</v>
      </c>
      <c r="J281">
        <v>136303</v>
      </c>
      <c r="K281">
        <v>128814</v>
      </c>
      <c r="L281">
        <v>84030</v>
      </c>
      <c r="M281">
        <v>23039.200000000001</v>
      </c>
      <c r="N281">
        <v>12510.7</v>
      </c>
      <c r="O281">
        <v>4051.09</v>
      </c>
      <c r="P281">
        <v>1068.5899999999999</v>
      </c>
      <c r="Q281">
        <v>274.22500000000002</v>
      </c>
      <c r="R281">
        <v>0</v>
      </c>
    </row>
    <row r="282" spans="1:18" x14ac:dyDescent="0.2">
      <c r="A282">
        <v>276</v>
      </c>
      <c r="B282" t="s">
        <v>201</v>
      </c>
      <c r="C282">
        <v>2017</v>
      </c>
      <c r="D282">
        <v>0</v>
      </c>
      <c r="E282">
        <v>2008.04</v>
      </c>
      <c r="F282">
        <v>25736.799999999999</v>
      </c>
      <c r="G282">
        <v>525008</v>
      </c>
      <c r="H282">
        <v>905610</v>
      </c>
      <c r="I282">
        <v>220251</v>
      </c>
      <c r="J282">
        <v>151236</v>
      </c>
      <c r="K282">
        <v>126364</v>
      </c>
      <c r="L282">
        <v>104968</v>
      </c>
      <c r="M282">
        <v>15247.1</v>
      </c>
      <c r="N282">
        <v>8633.4</v>
      </c>
      <c r="O282">
        <v>8832.4</v>
      </c>
      <c r="P282">
        <v>2022.41</v>
      </c>
      <c r="Q282">
        <v>0</v>
      </c>
      <c r="R282">
        <v>0</v>
      </c>
    </row>
    <row r="283" spans="1:18" x14ac:dyDescent="0.2">
      <c r="A283">
        <v>277</v>
      </c>
      <c r="B283" t="s">
        <v>201</v>
      </c>
      <c r="C283">
        <v>2017</v>
      </c>
      <c r="D283">
        <v>0</v>
      </c>
      <c r="E283">
        <v>4884.2700000000004</v>
      </c>
      <c r="F283">
        <v>23321.4</v>
      </c>
      <c r="G283">
        <v>572186</v>
      </c>
      <c r="H283">
        <v>860197</v>
      </c>
      <c r="I283">
        <v>225309</v>
      </c>
      <c r="J283">
        <v>137391</v>
      </c>
      <c r="K283">
        <v>120397</v>
      </c>
      <c r="L283">
        <v>108515</v>
      </c>
      <c r="M283">
        <v>20503.3</v>
      </c>
      <c r="N283">
        <v>9830.0400000000009</v>
      </c>
      <c r="O283">
        <v>4378.3999999999996</v>
      </c>
      <c r="P283">
        <v>1169.98</v>
      </c>
      <c r="Q283">
        <v>0</v>
      </c>
      <c r="R283">
        <v>0</v>
      </c>
    </row>
    <row r="284" spans="1:18" x14ac:dyDescent="0.2">
      <c r="A284">
        <v>278</v>
      </c>
      <c r="B284" t="s">
        <v>201</v>
      </c>
      <c r="C284">
        <v>2017</v>
      </c>
      <c r="D284">
        <v>0</v>
      </c>
      <c r="E284">
        <v>502.64600000000002</v>
      </c>
      <c r="F284">
        <v>30491.599999999999</v>
      </c>
      <c r="G284">
        <v>568723</v>
      </c>
      <c r="H284">
        <v>874320</v>
      </c>
      <c r="I284">
        <v>197887</v>
      </c>
      <c r="J284">
        <v>165811</v>
      </c>
      <c r="K284">
        <v>129149</v>
      </c>
      <c r="L284">
        <v>92931.6</v>
      </c>
      <c r="M284">
        <v>17279.3</v>
      </c>
      <c r="N284">
        <v>7516.31</v>
      </c>
      <c r="O284">
        <v>8791.7099999999991</v>
      </c>
      <c r="P284">
        <v>0</v>
      </c>
      <c r="Q284">
        <v>0</v>
      </c>
      <c r="R284">
        <v>0</v>
      </c>
    </row>
    <row r="285" spans="1:18" x14ac:dyDescent="0.2">
      <c r="A285">
        <v>279</v>
      </c>
      <c r="B285" t="s">
        <v>201</v>
      </c>
      <c r="C285">
        <v>2017</v>
      </c>
      <c r="D285">
        <v>0</v>
      </c>
      <c r="E285">
        <v>3499.86</v>
      </c>
      <c r="F285">
        <v>28481.9</v>
      </c>
      <c r="G285">
        <v>526819</v>
      </c>
      <c r="H285">
        <v>909251</v>
      </c>
      <c r="I285">
        <v>222502</v>
      </c>
      <c r="J285">
        <v>156722</v>
      </c>
      <c r="K285">
        <v>107841</v>
      </c>
      <c r="L285">
        <v>105378</v>
      </c>
      <c r="M285">
        <v>20344.900000000001</v>
      </c>
      <c r="N285">
        <v>11019.5</v>
      </c>
      <c r="O285">
        <v>5707.63</v>
      </c>
      <c r="P285">
        <v>0</v>
      </c>
      <c r="Q285">
        <v>777.28099999999995</v>
      </c>
      <c r="R285">
        <v>0</v>
      </c>
    </row>
    <row r="286" spans="1:18" x14ac:dyDescent="0.2">
      <c r="A286">
        <v>280</v>
      </c>
      <c r="B286" t="s">
        <v>201</v>
      </c>
      <c r="C286">
        <v>2017</v>
      </c>
      <c r="D286">
        <v>0</v>
      </c>
      <c r="E286">
        <v>1927.94</v>
      </c>
      <c r="F286">
        <v>37605.9</v>
      </c>
      <c r="G286">
        <v>552009</v>
      </c>
      <c r="H286">
        <v>897783</v>
      </c>
      <c r="I286">
        <v>211798</v>
      </c>
      <c r="J286">
        <v>165079</v>
      </c>
      <c r="K286">
        <v>109193</v>
      </c>
      <c r="L286">
        <v>89460.4</v>
      </c>
      <c r="M286">
        <v>24887.9</v>
      </c>
      <c r="N286">
        <v>5663.81</v>
      </c>
      <c r="O286">
        <v>3176.29</v>
      </c>
      <c r="P286">
        <v>0</v>
      </c>
      <c r="Q286">
        <v>0</v>
      </c>
      <c r="R286">
        <v>506.18799999999999</v>
      </c>
    </row>
    <row r="287" spans="1:18" x14ac:dyDescent="0.2">
      <c r="A287">
        <v>281</v>
      </c>
      <c r="B287" t="s">
        <v>201</v>
      </c>
      <c r="C287">
        <v>2017</v>
      </c>
      <c r="D287">
        <v>0</v>
      </c>
      <c r="E287">
        <v>3925.82</v>
      </c>
      <c r="F287">
        <v>27412.7</v>
      </c>
      <c r="G287">
        <v>540332</v>
      </c>
      <c r="H287">
        <v>911067</v>
      </c>
      <c r="I287">
        <v>215519</v>
      </c>
      <c r="J287">
        <v>149695</v>
      </c>
      <c r="K287">
        <v>111441</v>
      </c>
      <c r="L287">
        <v>95658.1</v>
      </c>
      <c r="M287">
        <v>19508</v>
      </c>
      <c r="N287">
        <v>13175.1</v>
      </c>
      <c r="O287">
        <v>7377.69</v>
      </c>
      <c r="P287">
        <v>0</v>
      </c>
      <c r="Q287">
        <v>519.09799999999996</v>
      </c>
      <c r="R287">
        <v>0</v>
      </c>
    </row>
    <row r="288" spans="1:18" x14ac:dyDescent="0.2">
      <c r="A288">
        <v>282</v>
      </c>
      <c r="B288" t="s">
        <v>201</v>
      </c>
      <c r="C288">
        <v>2017</v>
      </c>
      <c r="D288">
        <v>0</v>
      </c>
      <c r="E288">
        <v>2436.04</v>
      </c>
      <c r="F288">
        <v>24699.7</v>
      </c>
      <c r="G288">
        <v>553333</v>
      </c>
      <c r="H288">
        <v>883300</v>
      </c>
      <c r="I288">
        <v>205880</v>
      </c>
      <c r="J288">
        <v>172510</v>
      </c>
      <c r="K288">
        <v>132828</v>
      </c>
      <c r="L288">
        <v>83705.100000000006</v>
      </c>
      <c r="M288">
        <v>22447.4</v>
      </c>
      <c r="N288">
        <v>10217.5</v>
      </c>
      <c r="O288">
        <v>7665.02</v>
      </c>
      <c r="P288">
        <v>0</v>
      </c>
      <c r="Q288">
        <v>411.49200000000002</v>
      </c>
      <c r="R288">
        <v>0</v>
      </c>
    </row>
    <row r="289" spans="1:18" x14ac:dyDescent="0.2">
      <c r="A289">
        <v>283</v>
      </c>
      <c r="B289" t="s">
        <v>201</v>
      </c>
      <c r="C289">
        <v>2017</v>
      </c>
      <c r="D289">
        <v>0</v>
      </c>
      <c r="E289">
        <v>2872.93</v>
      </c>
      <c r="F289">
        <v>14754.4</v>
      </c>
      <c r="G289">
        <v>568320</v>
      </c>
      <c r="H289">
        <v>894133</v>
      </c>
      <c r="I289">
        <v>206496</v>
      </c>
      <c r="J289">
        <v>129809</v>
      </c>
      <c r="K289">
        <v>148397</v>
      </c>
      <c r="L289">
        <v>83535.7</v>
      </c>
      <c r="M289">
        <v>22338.7</v>
      </c>
      <c r="N289">
        <v>9385.81</v>
      </c>
      <c r="O289">
        <v>7873.8</v>
      </c>
      <c r="P289">
        <v>0</v>
      </c>
      <c r="Q289">
        <v>659.62699999999995</v>
      </c>
      <c r="R289">
        <v>0</v>
      </c>
    </row>
    <row r="290" spans="1:18" x14ac:dyDescent="0.2">
      <c r="A290">
        <v>284</v>
      </c>
      <c r="B290" t="s">
        <v>201</v>
      </c>
      <c r="C290">
        <v>2017</v>
      </c>
      <c r="D290">
        <v>0</v>
      </c>
      <c r="E290">
        <v>2192.38</v>
      </c>
      <c r="F290">
        <v>32766.9</v>
      </c>
      <c r="G290">
        <v>512555</v>
      </c>
      <c r="H290">
        <v>963061</v>
      </c>
      <c r="I290">
        <v>198038</v>
      </c>
      <c r="J290">
        <v>142204</v>
      </c>
      <c r="K290">
        <v>111112</v>
      </c>
      <c r="L290">
        <v>85663.4</v>
      </c>
      <c r="M290">
        <v>34513.599999999999</v>
      </c>
      <c r="N290">
        <v>10721.5</v>
      </c>
      <c r="O290">
        <v>4470.53</v>
      </c>
      <c r="P290">
        <v>439.48399999999998</v>
      </c>
      <c r="Q290">
        <v>510.005</v>
      </c>
      <c r="R290">
        <v>0</v>
      </c>
    </row>
    <row r="291" spans="1:18" x14ac:dyDescent="0.2">
      <c r="A291">
        <v>285</v>
      </c>
      <c r="B291" t="s">
        <v>201</v>
      </c>
      <c r="C291">
        <v>2017</v>
      </c>
      <c r="D291">
        <v>0</v>
      </c>
      <c r="E291">
        <v>0</v>
      </c>
      <c r="F291">
        <v>42700</v>
      </c>
      <c r="G291">
        <v>552990</v>
      </c>
      <c r="H291">
        <v>886523</v>
      </c>
      <c r="I291">
        <v>189640</v>
      </c>
      <c r="J291">
        <v>139676</v>
      </c>
      <c r="K291">
        <v>149566</v>
      </c>
      <c r="L291">
        <v>92312.1</v>
      </c>
      <c r="M291">
        <v>22691.7</v>
      </c>
      <c r="N291">
        <v>11874.8</v>
      </c>
      <c r="O291">
        <v>1699.53</v>
      </c>
      <c r="P291">
        <v>0</v>
      </c>
      <c r="Q291">
        <v>803.06200000000001</v>
      </c>
      <c r="R291">
        <v>0</v>
      </c>
    </row>
    <row r="292" spans="1:18" x14ac:dyDescent="0.2">
      <c r="A292">
        <v>286</v>
      </c>
      <c r="B292" t="s">
        <v>201</v>
      </c>
      <c r="C292">
        <v>2017</v>
      </c>
      <c r="D292">
        <v>0</v>
      </c>
      <c r="E292">
        <v>3456.51</v>
      </c>
      <c r="F292">
        <v>39243.199999999997</v>
      </c>
      <c r="G292">
        <v>514221</v>
      </c>
      <c r="H292">
        <v>910964</v>
      </c>
      <c r="I292">
        <v>222347</v>
      </c>
      <c r="J292">
        <v>148433</v>
      </c>
      <c r="K292">
        <v>126465</v>
      </c>
      <c r="L292">
        <v>90729.1</v>
      </c>
      <c r="M292">
        <v>22948.5</v>
      </c>
      <c r="N292">
        <v>7873.29</v>
      </c>
      <c r="O292">
        <v>8460.1200000000008</v>
      </c>
      <c r="P292">
        <v>0</v>
      </c>
      <c r="Q292">
        <v>609.63400000000001</v>
      </c>
      <c r="R292">
        <v>0</v>
      </c>
    </row>
    <row r="293" spans="1:18" x14ac:dyDescent="0.2">
      <c r="A293">
        <v>287</v>
      </c>
      <c r="B293" t="s">
        <v>201</v>
      </c>
      <c r="C293">
        <v>2017</v>
      </c>
      <c r="D293">
        <v>0</v>
      </c>
      <c r="E293">
        <v>959.92700000000002</v>
      </c>
      <c r="F293">
        <v>34923.1</v>
      </c>
      <c r="G293">
        <v>533181</v>
      </c>
      <c r="H293">
        <v>885996</v>
      </c>
      <c r="I293">
        <v>221284</v>
      </c>
      <c r="J293">
        <v>152081</v>
      </c>
      <c r="K293">
        <v>130004</v>
      </c>
      <c r="L293">
        <v>94098.6</v>
      </c>
      <c r="M293">
        <v>21889.1</v>
      </c>
      <c r="N293">
        <v>11627.7</v>
      </c>
      <c r="O293">
        <v>4359.07</v>
      </c>
      <c r="P293">
        <v>0</v>
      </c>
      <c r="Q293">
        <v>0</v>
      </c>
      <c r="R293">
        <v>0</v>
      </c>
    </row>
    <row r="294" spans="1:18" x14ac:dyDescent="0.2">
      <c r="A294">
        <v>288</v>
      </c>
      <c r="B294" t="s">
        <v>201</v>
      </c>
      <c r="C294">
        <v>2017</v>
      </c>
      <c r="D294">
        <v>0</v>
      </c>
      <c r="E294">
        <v>2348.5</v>
      </c>
      <c r="F294">
        <v>39334.1</v>
      </c>
      <c r="G294">
        <v>547855</v>
      </c>
      <c r="H294">
        <v>914474</v>
      </c>
      <c r="I294">
        <v>202300</v>
      </c>
      <c r="J294">
        <v>158023</v>
      </c>
      <c r="K294">
        <v>110579</v>
      </c>
      <c r="L294">
        <v>98572.4</v>
      </c>
      <c r="M294">
        <v>13535.7</v>
      </c>
      <c r="N294">
        <v>8913.64</v>
      </c>
      <c r="O294">
        <v>5753.68</v>
      </c>
      <c r="P294">
        <v>1176.53</v>
      </c>
      <c r="Q294">
        <v>333.03300000000002</v>
      </c>
      <c r="R294">
        <v>0</v>
      </c>
    </row>
    <row r="295" spans="1:18" x14ac:dyDescent="0.2">
      <c r="A295">
        <v>289</v>
      </c>
      <c r="B295" t="s">
        <v>201</v>
      </c>
      <c r="C295">
        <v>2017</v>
      </c>
      <c r="D295">
        <v>0</v>
      </c>
      <c r="E295">
        <v>2094.17</v>
      </c>
      <c r="F295">
        <v>31988.1</v>
      </c>
      <c r="G295">
        <v>546487</v>
      </c>
      <c r="H295">
        <v>896588</v>
      </c>
      <c r="I295">
        <v>226378</v>
      </c>
      <c r="J295">
        <v>143506</v>
      </c>
      <c r="K295">
        <v>116384</v>
      </c>
      <c r="L295">
        <v>97923.8</v>
      </c>
      <c r="M295">
        <v>27146.9</v>
      </c>
      <c r="N295">
        <v>6241.8</v>
      </c>
      <c r="O295">
        <v>8845.83</v>
      </c>
      <c r="P295">
        <v>0</v>
      </c>
      <c r="Q295">
        <v>420.47500000000002</v>
      </c>
      <c r="R295">
        <v>0</v>
      </c>
    </row>
    <row r="296" spans="1:18" x14ac:dyDescent="0.2">
      <c r="A296">
        <v>290</v>
      </c>
      <c r="B296" t="s">
        <v>201</v>
      </c>
      <c r="C296">
        <v>2017</v>
      </c>
      <c r="D296">
        <v>0</v>
      </c>
      <c r="E296">
        <v>1846.15</v>
      </c>
      <c r="F296">
        <v>31644.5</v>
      </c>
      <c r="G296">
        <v>534993</v>
      </c>
      <c r="H296">
        <v>881525</v>
      </c>
      <c r="I296">
        <v>226764</v>
      </c>
      <c r="J296">
        <v>150866</v>
      </c>
      <c r="K296">
        <v>124467</v>
      </c>
      <c r="L296">
        <v>89921.5</v>
      </c>
      <c r="M296">
        <v>30586.1</v>
      </c>
      <c r="N296">
        <v>4819.4799999999996</v>
      </c>
      <c r="O296">
        <v>7700.33</v>
      </c>
      <c r="P296">
        <v>0</v>
      </c>
      <c r="Q296">
        <v>238.506</v>
      </c>
      <c r="R296">
        <v>0</v>
      </c>
    </row>
    <row r="297" spans="1:18" x14ac:dyDescent="0.2">
      <c r="A297">
        <v>291</v>
      </c>
      <c r="B297" t="s">
        <v>201</v>
      </c>
      <c r="C297">
        <v>2017</v>
      </c>
      <c r="D297">
        <v>0</v>
      </c>
      <c r="E297">
        <v>4516.5600000000004</v>
      </c>
      <c r="F297">
        <v>20095.599999999999</v>
      </c>
      <c r="G297">
        <v>571190</v>
      </c>
      <c r="H297">
        <v>841493</v>
      </c>
      <c r="I297">
        <v>237760</v>
      </c>
      <c r="J297">
        <v>146345</v>
      </c>
      <c r="K297">
        <v>129163</v>
      </c>
      <c r="L297">
        <v>95798</v>
      </c>
      <c r="M297">
        <v>30480.2</v>
      </c>
      <c r="N297">
        <v>8171.52</v>
      </c>
      <c r="O297">
        <v>5674.96</v>
      </c>
      <c r="P297">
        <v>0</v>
      </c>
      <c r="Q297">
        <v>0</v>
      </c>
      <c r="R297">
        <v>0</v>
      </c>
    </row>
    <row r="298" spans="1:18" x14ac:dyDescent="0.2">
      <c r="A298">
        <v>292</v>
      </c>
      <c r="B298" t="s">
        <v>201</v>
      </c>
      <c r="C298">
        <v>2017</v>
      </c>
      <c r="D298">
        <v>0</v>
      </c>
      <c r="E298">
        <v>1273.45</v>
      </c>
      <c r="F298">
        <v>30089.5</v>
      </c>
      <c r="G298">
        <v>552786</v>
      </c>
      <c r="H298">
        <v>917705</v>
      </c>
      <c r="I298">
        <v>188478</v>
      </c>
      <c r="J298">
        <v>138868</v>
      </c>
      <c r="K298">
        <v>133409</v>
      </c>
      <c r="L298">
        <v>99679.2</v>
      </c>
      <c r="M298">
        <v>20274.3</v>
      </c>
      <c r="N298">
        <v>6909.66</v>
      </c>
      <c r="O298">
        <v>6500.49</v>
      </c>
      <c r="P298">
        <v>0</v>
      </c>
      <c r="Q298">
        <v>0</v>
      </c>
      <c r="R298">
        <v>462.57900000000001</v>
      </c>
    </row>
    <row r="299" spans="1:18" x14ac:dyDescent="0.2">
      <c r="A299">
        <v>293</v>
      </c>
      <c r="B299" t="s">
        <v>201</v>
      </c>
      <c r="C299">
        <v>2017</v>
      </c>
      <c r="D299">
        <v>0</v>
      </c>
      <c r="E299">
        <v>39.121699999999997</v>
      </c>
      <c r="F299">
        <v>30000.6</v>
      </c>
      <c r="G299">
        <v>522492</v>
      </c>
      <c r="H299">
        <v>923282</v>
      </c>
      <c r="I299">
        <v>215141</v>
      </c>
      <c r="J299">
        <v>151550</v>
      </c>
      <c r="K299">
        <v>111577</v>
      </c>
      <c r="L299">
        <v>101106</v>
      </c>
      <c r="M299">
        <v>23867.1</v>
      </c>
      <c r="N299">
        <v>9809.89</v>
      </c>
      <c r="O299">
        <v>7492.4</v>
      </c>
      <c r="P299">
        <v>0</v>
      </c>
      <c r="Q299">
        <v>0</v>
      </c>
      <c r="R299">
        <v>103.223</v>
      </c>
    </row>
    <row r="300" spans="1:18" x14ac:dyDescent="0.2">
      <c r="A300">
        <v>294</v>
      </c>
      <c r="B300" t="s">
        <v>201</v>
      </c>
      <c r="C300">
        <v>2017</v>
      </c>
      <c r="D300">
        <v>0</v>
      </c>
      <c r="E300">
        <v>5593.04</v>
      </c>
      <c r="F300">
        <v>34645.699999999997</v>
      </c>
      <c r="G300">
        <v>535226</v>
      </c>
      <c r="H300">
        <v>900597</v>
      </c>
      <c r="I300">
        <v>193751</v>
      </c>
      <c r="J300">
        <v>136212</v>
      </c>
      <c r="K300">
        <v>156409</v>
      </c>
      <c r="L300">
        <v>99930.9</v>
      </c>
      <c r="M300">
        <v>19075.7</v>
      </c>
      <c r="N300">
        <v>3916.1</v>
      </c>
      <c r="O300">
        <v>6938.74</v>
      </c>
      <c r="P300">
        <v>0</v>
      </c>
      <c r="Q300">
        <v>0</v>
      </c>
      <c r="R300">
        <v>0</v>
      </c>
    </row>
    <row r="301" spans="1:18" x14ac:dyDescent="0.2">
      <c r="A301">
        <v>295</v>
      </c>
      <c r="B301" t="s">
        <v>201</v>
      </c>
      <c r="C301">
        <v>2017</v>
      </c>
      <c r="D301">
        <v>0</v>
      </c>
      <c r="E301">
        <v>2350.14</v>
      </c>
      <c r="F301">
        <v>32050.6</v>
      </c>
      <c r="G301">
        <v>540104</v>
      </c>
      <c r="H301">
        <v>902384</v>
      </c>
      <c r="I301">
        <v>208589</v>
      </c>
      <c r="J301">
        <v>163667</v>
      </c>
      <c r="K301">
        <v>106565</v>
      </c>
      <c r="L301">
        <v>101463</v>
      </c>
      <c r="M301">
        <v>14439.2</v>
      </c>
      <c r="N301">
        <v>11420</v>
      </c>
      <c r="O301">
        <v>7909.49</v>
      </c>
      <c r="P301">
        <v>1709.32</v>
      </c>
      <c r="Q301">
        <v>0</v>
      </c>
      <c r="R301">
        <v>312.70499999999998</v>
      </c>
    </row>
    <row r="302" spans="1:18" x14ac:dyDescent="0.2">
      <c r="A302">
        <v>296</v>
      </c>
      <c r="B302" t="s">
        <v>201</v>
      </c>
      <c r="C302">
        <v>2017</v>
      </c>
      <c r="D302">
        <v>0</v>
      </c>
      <c r="E302">
        <v>475.21</v>
      </c>
      <c r="F302">
        <v>24629</v>
      </c>
      <c r="G302">
        <v>562510</v>
      </c>
      <c r="H302">
        <v>856850</v>
      </c>
      <c r="I302">
        <v>208464</v>
      </c>
      <c r="J302">
        <v>179605</v>
      </c>
      <c r="K302">
        <v>123018</v>
      </c>
      <c r="L302">
        <v>106805</v>
      </c>
      <c r="M302">
        <v>13092</v>
      </c>
      <c r="N302">
        <v>14054.5</v>
      </c>
      <c r="O302">
        <v>5852.88</v>
      </c>
      <c r="P302">
        <v>374.65100000000001</v>
      </c>
      <c r="Q302">
        <v>160.136</v>
      </c>
      <c r="R302">
        <v>328.02199999999999</v>
      </c>
    </row>
    <row r="303" spans="1:18" x14ac:dyDescent="0.2">
      <c r="A303">
        <v>297</v>
      </c>
      <c r="B303" t="s">
        <v>201</v>
      </c>
      <c r="C303">
        <v>2017</v>
      </c>
      <c r="D303">
        <v>0</v>
      </c>
      <c r="E303">
        <v>4098.6400000000003</v>
      </c>
      <c r="F303">
        <v>23713.5</v>
      </c>
      <c r="G303">
        <v>577871</v>
      </c>
      <c r="H303">
        <v>886632</v>
      </c>
      <c r="I303">
        <v>187673</v>
      </c>
      <c r="J303">
        <v>159600</v>
      </c>
      <c r="K303">
        <v>135953</v>
      </c>
      <c r="L303">
        <v>87673.600000000006</v>
      </c>
      <c r="M303">
        <v>15430.1</v>
      </c>
      <c r="N303">
        <v>8587.41</v>
      </c>
      <c r="O303">
        <v>7567.58</v>
      </c>
      <c r="P303">
        <v>1648.77</v>
      </c>
      <c r="Q303">
        <v>357.98399999999998</v>
      </c>
      <c r="R303">
        <v>127.989</v>
      </c>
    </row>
    <row r="304" spans="1:18" x14ac:dyDescent="0.2">
      <c r="A304">
        <v>298</v>
      </c>
      <c r="B304" t="s">
        <v>201</v>
      </c>
      <c r="C304">
        <v>2017</v>
      </c>
      <c r="D304">
        <v>0</v>
      </c>
      <c r="E304">
        <v>2448.37</v>
      </c>
      <c r="F304">
        <v>21991.4</v>
      </c>
      <c r="G304">
        <v>567594</v>
      </c>
      <c r="H304">
        <v>882487</v>
      </c>
      <c r="I304">
        <v>206167</v>
      </c>
      <c r="J304">
        <v>158527</v>
      </c>
      <c r="K304">
        <v>130479</v>
      </c>
      <c r="L304">
        <v>94143.9</v>
      </c>
      <c r="M304">
        <v>14778.4</v>
      </c>
      <c r="N304">
        <v>9512.2000000000007</v>
      </c>
      <c r="O304">
        <v>8344.83</v>
      </c>
      <c r="P304">
        <v>0</v>
      </c>
      <c r="Q304">
        <v>405.221</v>
      </c>
      <c r="R304">
        <v>0</v>
      </c>
    </row>
    <row r="305" spans="1:18" x14ac:dyDescent="0.2">
      <c r="A305">
        <v>299</v>
      </c>
      <c r="B305" t="s">
        <v>201</v>
      </c>
      <c r="C305">
        <v>2017</v>
      </c>
      <c r="D305">
        <v>0</v>
      </c>
      <c r="E305">
        <v>3026.37</v>
      </c>
      <c r="F305">
        <v>23145.5</v>
      </c>
      <c r="G305">
        <v>514171</v>
      </c>
      <c r="H305">
        <v>915297</v>
      </c>
      <c r="I305">
        <v>233420</v>
      </c>
      <c r="J305">
        <v>151346</v>
      </c>
      <c r="K305">
        <v>129200</v>
      </c>
      <c r="L305">
        <v>88449.600000000006</v>
      </c>
      <c r="M305">
        <v>20822.7</v>
      </c>
      <c r="N305">
        <v>6823.83</v>
      </c>
      <c r="O305">
        <v>5798.95</v>
      </c>
      <c r="P305">
        <v>0</v>
      </c>
      <c r="Q305">
        <v>0</v>
      </c>
      <c r="R305">
        <v>0</v>
      </c>
    </row>
    <row r="306" spans="1:18" x14ac:dyDescent="0.2">
      <c r="A306">
        <v>300</v>
      </c>
      <c r="B306" t="s">
        <v>201</v>
      </c>
      <c r="C306">
        <v>2017</v>
      </c>
      <c r="D306">
        <v>0</v>
      </c>
      <c r="E306">
        <v>86.859300000000005</v>
      </c>
      <c r="F306">
        <v>26876</v>
      </c>
      <c r="G306">
        <v>583112</v>
      </c>
      <c r="H306">
        <v>863280</v>
      </c>
      <c r="I306">
        <v>217303</v>
      </c>
      <c r="J306">
        <v>142595</v>
      </c>
      <c r="K306">
        <v>123273</v>
      </c>
      <c r="L306">
        <v>100966</v>
      </c>
      <c r="M306">
        <v>21662.6</v>
      </c>
      <c r="N306">
        <v>7723.67</v>
      </c>
      <c r="O306">
        <v>7185.3</v>
      </c>
      <c r="P306">
        <v>0</v>
      </c>
      <c r="Q306">
        <v>0</v>
      </c>
      <c r="R306">
        <v>0</v>
      </c>
    </row>
    <row r="307" spans="1:18" x14ac:dyDescent="0.2">
      <c r="A307">
        <v>301</v>
      </c>
      <c r="B307" t="s">
        <v>201</v>
      </c>
      <c r="C307">
        <v>2017</v>
      </c>
      <c r="D307">
        <v>0</v>
      </c>
      <c r="E307">
        <v>1462.51</v>
      </c>
      <c r="F307">
        <v>28625.1</v>
      </c>
      <c r="G307">
        <v>560710</v>
      </c>
      <c r="H307">
        <v>903254</v>
      </c>
      <c r="I307">
        <v>217574</v>
      </c>
      <c r="J307">
        <v>127052</v>
      </c>
      <c r="K307">
        <v>113324</v>
      </c>
      <c r="L307">
        <v>107702</v>
      </c>
      <c r="M307">
        <v>22982.9</v>
      </c>
      <c r="N307">
        <v>9451.5400000000009</v>
      </c>
      <c r="O307">
        <v>9710.74</v>
      </c>
      <c r="P307">
        <v>0</v>
      </c>
      <c r="Q307">
        <v>0</v>
      </c>
      <c r="R307">
        <v>0</v>
      </c>
    </row>
    <row r="308" spans="1:18" x14ac:dyDescent="0.2">
      <c r="A308">
        <v>302</v>
      </c>
      <c r="B308" t="s">
        <v>201</v>
      </c>
      <c r="C308">
        <v>2017</v>
      </c>
      <c r="D308">
        <v>0</v>
      </c>
      <c r="E308">
        <v>1036.95</v>
      </c>
      <c r="F308">
        <v>21309.9</v>
      </c>
      <c r="G308">
        <v>546236</v>
      </c>
      <c r="H308">
        <v>912442</v>
      </c>
      <c r="I308">
        <v>189295</v>
      </c>
      <c r="J308">
        <v>152405</v>
      </c>
      <c r="K308">
        <v>127847</v>
      </c>
      <c r="L308">
        <v>100733</v>
      </c>
      <c r="M308">
        <v>20411.900000000001</v>
      </c>
      <c r="N308">
        <v>9042.98</v>
      </c>
      <c r="O308">
        <v>7243.75</v>
      </c>
      <c r="P308">
        <v>0</v>
      </c>
      <c r="Q308">
        <v>0</v>
      </c>
      <c r="R308">
        <v>389.80799999999999</v>
      </c>
    </row>
    <row r="309" spans="1:18" x14ac:dyDescent="0.2">
      <c r="A309">
        <v>303</v>
      </c>
      <c r="B309" t="s">
        <v>201</v>
      </c>
      <c r="C309">
        <v>2017</v>
      </c>
      <c r="D309">
        <v>0</v>
      </c>
      <c r="E309">
        <v>2158.77</v>
      </c>
      <c r="F309">
        <v>31266.3</v>
      </c>
      <c r="G309">
        <v>555232</v>
      </c>
      <c r="H309">
        <v>879159</v>
      </c>
      <c r="I309">
        <v>219368</v>
      </c>
      <c r="J309">
        <v>143611</v>
      </c>
      <c r="K309">
        <v>122395</v>
      </c>
      <c r="L309">
        <v>108343</v>
      </c>
      <c r="M309">
        <v>20109.8</v>
      </c>
      <c r="N309">
        <v>5080.4399999999996</v>
      </c>
      <c r="O309">
        <v>9642.4500000000007</v>
      </c>
      <c r="P309">
        <v>0</v>
      </c>
      <c r="Q309">
        <v>0</v>
      </c>
      <c r="R309">
        <v>0</v>
      </c>
    </row>
    <row r="310" spans="1:18" x14ac:dyDescent="0.2">
      <c r="A310">
        <v>304</v>
      </c>
      <c r="B310" t="s">
        <v>201</v>
      </c>
      <c r="C310">
        <v>2017</v>
      </c>
      <c r="D310">
        <v>0</v>
      </c>
      <c r="E310">
        <v>753.90899999999999</v>
      </c>
      <c r="F310">
        <v>23177.3</v>
      </c>
      <c r="G310">
        <v>594149</v>
      </c>
      <c r="H310">
        <v>840617</v>
      </c>
      <c r="I310">
        <v>211275</v>
      </c>
      <c r="J310">
        <v>154448</v>
      </c>
      <c r="K310">
        <v>125332</v>
      </c>
      <c r="L310">
        <v>90189.4</v>
      </c>
      <c r="M310">
        <v>35426.800000000003</v>
      </c>
      <c r="N310">
        <v>5803.86</v>
      </c>
      <c r="O310">
        <v>4268.6000000000004</v>
      </c>
      <c r="P310">
        <v>0</v>
      </c>
      <c r="Q310">
        <v>0</v>
      </c>
      <c r="R310">
        <v>0</v>
      </c>
    </row>
    <row r="311" spans="1:18" x14ac:dyDescent="0.2">
      <c r="A311">
        <v>305</v>
      </c>
      <c r="B311" t="s">
        <v>201</v>
      </c>
      <c r="C311">
        <v>2017</v>
      </c>
      <c r="D311">
        <v>0</v>
      </c>
      <c r="E311">
        <v>1565.07</v>
      </c>
      <c r="F311">
        <v>25860.3</v>
      </c>
      <c r="G311">
        <v>554957</v>
      </c>
      <c r="H311">
        <v>892951</v>
      </c>
      <c r="I311">
        <v>215115</v>
      </c>
      <c r="J311">
        <v>146925</v>
      </c>
      <c r="K311">
        <v>123837</v>
      </c>
      <c r="L311">
        <v>98099.1</v>
      </c>
      <c r="M311">
        <v>15136.4</v>
      </c>
      <c r="N311">
        <v>13076.9</v>
      </c>
      <c r="O311">
        <v>5720.9</v>
      </c>
      <c r="P311">
        <v>0</v>
      </c>
      <c r="Q311">
        <v>0</v>
      </c>
      <c r="R311">
        <v>340.82100000000003</v>
      </c>
    </row>
    <row r="312" spans="1:18" x14ac:dyDescent="0.2">
      <c r="A312">
        <v>306</v>
      </c>
      <c r="B312" t="s">
        <v>201</v>
      </c>
      <c r="C312">
        <v>2017</v>
      </c>
      <c r="D312">
        <v>0</v>
      </c>
      <c r="E312">
        <v>1707.46</v>
      </c>
      <c r="F312">
        <v>34885.599999999999</v>
      </c>
      <c r="G312">
        <v>547872</v>
      </c>
      <c r="H312">
        <v>904145</v>
      </c>
      <c r="I312">
        <v>201063</v>
      </c>
      <c r="J312">
        <v>148577</v>
      </c>
      <c r="K312">
        <v>116040</v>
      </c>
      <c r="L312">
        <v>109558</v>
      </c>
      <c r="M312">
        <v>12555</v>
      </c>
      <c r="N312">
        <v>13849.7</v>
      </c>
      <c r="O312">
        <v>5270.81</v>
      </c>
      <c r="P312">
        <v>0</v>
      </c>
      <c r="Q312">
        <v>0</v>
      </c>
      <c r="R312">
        <v>0</v>
      </c>
    </row>
    <row r="313" spans="1:18" x14ac:dyDescent="0.2">
      <c r="A313">
        <v>307</v>
      </c>
      <c r="B313" t="s">
        <v>201</v>
      </c>
      <c r="C313">
        <v>2017</v>
      </c>
      <c r="D313">
        <v>0</v>
      </c>
      <c r="E313">
        <v>546.01300000000003</v>
      </c>
      <c r="F313">
        <v>28715.599999999999</v>
      </c>
      <c r="G313">
        <v>567185</v>
      </c>
      <c r="H313">
        <v>883421</v>
      </c>
      <c r="I313">
        <v>215310</v>
      </c>
      <c r="J313">
        <v>153147</v>
      </c>
      <c r="K313">
        <v>121122</v>
      </c>
      <c r="L313">
        <v>103660</v>
      </c>
      <c r="M313">
        <v>20835.5</v>
      </c>
      <c r="N313">
        <v>5096.68</v>
      </c>
      <c r="O313">
        <v>1531.04</v>
      </c>
      <c r="P313">
        <v>0</v>
      </c>
      <c r="Q313">
        <v>0</v>
      </c>
      <c r="R313">
        <v>0</v>
      </c>
    </row>
    <row r="314" spans="1:18" x14ac:dyDescent="0.2">
      <c r="A314">
        <v>308</v>
      </c>
      <c r="B314" t="s">
        <v>201</v>
      </c>
      <c r="C314">
        <v>2017</v>
      </c>
      <c r="D314">
        <v>0</v>
      </c>
      <c r="E314">
        <v>1491.42</v>
      </c>
      <c r="F314">
        <v>33933.800000000003</v>
      </c>
      <c r="G314">
        <v>550469</v>
      </c>
      <c r="H314">
        <v>912902</v>
      </c>
      <c r="I314">
        <v>197776</v>
      </c>
      <c r="J314">
        <v>156570</v>
      </c>
      <c r="K314">
        <v>120017</v>
      </c>
      <c r="L314">
        <v>105850</v>
      </c>
      <c r="M314">
        <v>14215.1</v>
      </c>
      <c r="N314">
        <v>3745.3</v>
      </c>
      <c r="O314">
        <v>4019.5</v>
      </c>
      <c r="P314">
        <v>0</v>
      </c>
      <c r="Q314">
        <v>374.15199999999999</v>
      </c>
      <c r="R314">
        <v>317.07900000000001</v>
      </c>
    </row>
    <row r="315" spans="1:18" x14ac:dyDescent="0.2">
      <c r="A315">
        <v>309</v>
      </c>
      <c r="B315" t="s">
        <v>201</v>
      </c>
      <c r="C315">
        <v>2017</v>
      </c>
      <c r="D315">
        <v>0</v>
      </c>
      <c r="E315">
        <v>274.65300000000002</v>
      </c>
      <c r="F315">
        <v>25315.1</v>
      </c>
      <c r="G315">
        <v>559528</v>
      </c>
      <c r="H315">
        <v>916103</v>
      </c>
      <c r="I315">
        <v>200937</v>
      </c>
      <c r="J315">
        <v>150025</v>
      </c>
      <c r="K315">
        <v>127412</v>
      </c>
      <c r="L315">
        <v>82063</v>
      </c>
      <c r="M315">
        <v>14934.2</v>
      </c>
      <c r="N315">
        <v>6978.59</v>
      </c>
      <c r="O315">
        <v>5698.6</v>
      </c>
      <c r="P315">
        <v>709.92200000000003</v>
      </c>
      <c r="Q315">
        <v>584.39800000000002</v>
      </c>
      <c r="R315">
        <v>0</v>
      </c>
    </row>
    <row r="316" spans="1:18" x14ac:dyDescent="0.2">
      <c r="A316">
        <v>310</v>
      </c>
      <c r="B316" t="s">
        <v>201</v>
      </c>
      <c r="C316">
        <v>2017</v>
      </c>
      <c r="D316">
        <v>0</v>
      </c>
      <c r="E316">
        <v>3937.62</v>
      </c>
      <c r="F316">
        <v>22319.200000000001</v>
      </c>
      <c r="G316">
        <v>550282</v>
      </c>
      <c r="H316">
        <v>916766</v>
      </c>
      <c r="I316">
        <v>221712</v>
      </c>
      <c r="J316">
        <v>147592</v>
      </c>
      <c r="K316">
        <v>117459</v>
      </c>
      <c r="L316">
        <v>95148.800000000003</v>
      </c>
      <c r="M316">
        <v>13556.5</v>
      </c>
      <c r="N316">
        <v>8981.2000000000007</v>
      </c>
      <c r="O316">
        <v>1830.74</v>
      </c>
      <c r="P316">
        <v>457.899</v>
      </c>
      <c r="Q316">
        <v>200.404</v>
      </c>
      <c r="R316">
        <v>0</v>
      </c>
    </row>
    <row r="317" spans="1:18" x14ac:dyDescent="0.2">
      <c r="A317">
        <v>311</v>
      </c>
      <c r="B317" t="s">
        <v>201</v>
      </c>
      <c r="C317">
        <v>2017</v>
      </c>
      <c r="D317">
        <v>0</v>
      </c>
      <c r="E317">
        <v>1077.73</v>
      </c>
      <c r="F317">
        <v>31998.2</v>
      </c>
      <c r="G317">
        <v>565782</v>
      </c>
      <c r="H317">
        <v>897381</v>
      </c>
      <c r="I317">
        <v>190142</v>
      </c>
      <c r="J317">
        <v>163479</v>
      </c>
      <c r="K317">
        <v>123075</v>
      </c>
      <c r="L317">
        <v>93734.1</v>
      </c>
      <c r="M317">
        <v>6973.94</v>
      </c>
      <c r="N317">
        <v>10718.8</v>
      </c>
      <c r="O317">
        <v>6024.78</v>
      </c>
      <c r="P317">
        <v>345.84699999999998</v>
      </c>
      <c r="Q317">
        <v>0</v>
      </c>
      <c r="R317">
        <v>84.463300000000004</v>
      </c>
    </row>
    <row r="318" spans="1:18" x14ac:dyDescent="0.2">
      <c r="A318">
        <v>312</v>
      </c>
      <c r="B318" t="s">
        <v>201</v>
      </c>
      <c r="C318">
        <v>2017</v>
      </c>
      <c r="D318">
        <v>0</v>
      </c>
      <c r="E318">
        <v>567.85299999999995</v>
      </c>
      <c r="F318">
        <v>38832.9</v>
      </c>
      <c r="G318">
        <v>545110</v>
      </c>
      <c r="H318">
        <v>910477</v>
      </c>
      <c r="I318">
        <v>171246</v>
      </c>
      <c r="J318">
        <v>152120</v>
      </c>
      <c r="K318">
        <v>131906</v>
      </c>
      <c r="L318">
        <v>99299.5</v>
      </c>
      <c r="M318">
        <v>26707.599999999999</v>
      </c>
      <c r="N318">
        <v>3638.97</v>
      </c>
      <c r="O318">
        <v>9940.1</v>
      </c>
      <c r="P318">
        <v>1079.68</v>
      </c>
      <c r="Q318">
        <v>550.55999999999995</v>
      </c>
      <c r="R318">
        <v>523.83199999999999</v>
      </c>
    </row>
    <row r="319" spans="1:18" x14ac:dyDescent="0.2">
      <c r="A319">
        <v>313</v>
      </c>
      <c r="B319" t="s">
        <v>201</v>
      </c>
      <c r="C319">
        <v>2017</v>
      </c>
      <c r="D319">
        <v>0</v>
      </c>
      <c r="E319">
        <v>2902.68</v>
      </c>
      <c r="F319">
        <v>32732.400000000001</v>
      </c>
      <c r="G319">
        <v>532903</v>
      </c>
      <c r="H319">
        <v>924350</v>
      </c>
      <c r="I319">
        <v>208792</v>
      </c>
      <c r="J319">
        <v>127607</v>
      </c>
      <c r="K319">
        <v>132254</v>
      </c>
      <c r="L319">
        <v>97116.800000000003</v>
      </c>
      <c r="M319">
        <v>22639.1</v>
      </c>
      <c r="N319">
        <v>9777.51</v>
      </c>
      <c r="O319">
        <v>7541.8</v>
      </c>
      <c r="P319">
        <v>816.66</v>
      </c>
      <c r="Q319">
        <v>669.80799999999999</v>
      </c>
      <c r="R319">
        <v>0</v>
      </c>
    </row>
    <row r="320" spans="1:18" x14ac:dyDescent="0.2">
      <c r="A320">
        <v>314</v>
      </c>
      <c r="B320" t="s">
        <v>201</v>
      </c>
      <c r="C320">
        <v>2017</v>
      </c>
      <c r="D320">
        <v>0</v>
      </c>
      <c r="E320">
        <v>3663.52</v>
      </c>
      <c r="F320">
        <v>38619</v>
      </c>
      <c r="G320">
        <v>535838</v>
      </c>
      <c r="H320">
        <v>890629</v>
      </c>
      <c r="I320">
        <v>201482</v>
      </c>
      <c r="J320">
        <v>157628</v>
      </c>
      <c r="K320">
        <v>132729</v>
      </c>
      <c r="L320">
        <v>89468.3</v>
      </c>
      <c r="M320">
        <v>23328.9</v>
      </c>
      <c r="N320">
        <v>10125</v>
      </c>
      <c r="O320">
        <v>7972.78</v>
      </c>
      <c r="P320">
        <v>2785.36</v>
      </c>
      <c r="Q320">
        <v>391.435</v>
      </c>
      <c r="R320">
        <v>0</v>
      </c>
    </row>
    <row r="321" spans="1:18" x14ac:dyDescent="0.2">
      <c r="A321">
        <v>315</v>
      </c>
      <c r="B321" t="s">
        <v>201</v>
      </c>
      <c r="C321">
        <v>2017</v>
      </c>
      <c r="D321">
        <v>0</v>
      </c>
      <c r="E321">
        <v>3783.78</v>
      </c>
      <c r="F321">
        <v>25204.2</v>
      </c>
      <c r="G321">
        <v>542962</v>
      </c>
      <c r="H321">
        <v>911858</v>
      </c>
      <c r="I321">
        <v>200241</v>
      </c>
      <c r="J321">
        <v>146210</v>
      </c>
      <c r="K321">
        <v>133775</v>
      </c>
      <c r="L321">
        <v>96970.2</v>
      </c>
      <c r="M321">
        <v>22907.8</v>
      </c>
      <c r="N321">
        <v>7887.98</v>
      </c>
      <c r="O321">
        <v>3670.15</v>
      </c>
      <c r="P321">
        <v>486.89800000000002</v>
      </c>
      <c r="Q321">
        <v>358.50099999999998</v>
      </c>
      <c r="R321">
        <v>0</v>
      </c>
    </row>
    <row r="322" spans="1:18" x14ac:dyDescent="0.2">
      <c r="A322">
        <v>316</v>
      </c>
      <c r="B322" t="s">
        <v>201</v>
      </c>
      <c r="C322">
        <v>2017</v>
      </c>
      <c r="D322">
        <v>0</v>
      </c>
      <c r="E322">
        <v>0</v>
      </c>
      <c r="F322">
        <v>22690.5</v>
      </c>
      <c r="G322">
        <v>546317</v>
      </c>
      <c r="H322">
        <v>915909</v>
      </c>
      <c r="I322">
        <v>236167</v>
      </c>
      <c r="J322">
        <v>126152</v>
      </c>
      <c r="K322">
        <v>118457</v>
      </c>
      <c r="L322">
        <v>98755.199999999997</v>
      </c>
      <c r="M322">
        <v>19823.7</v>
      </c>
      <c r="N322">
        <v>7308.17</v>
      </c>
      <c r="O322">
        <v>2092.14</v>
      </c>
      <c r="P322">
        <v>0</v>
      </c>
      <c r="Q322">
        <v>262.48399999999998</v>
      </c>
      <c r="R322">
        <v>383.79300000000001</v>
      </c>
    </row>
    <row r="323" spans="1:18" x14ac:dyDescent="0.2">
      <c r="A323">
        <v>317</v>
      </c>
      <c r="B323" t="s">
        <v>201</v>
      </c>
      <c r="C323">
        <v>2017</v>
      </c>
      <c r="D323">
        <v>0</v>
      </c>
      <c r="E323">
        <v>15.7523</v>
      </c>
      <c r="F323">
        <v>34573.1</v>
      </c>
      <c r="G323">
        <v>532940</v>
      </c>
      <c r="H323">
        <v>896200</v>
      </c>
      <c r="I323">
        <v>208032</v>
      </c>
      <c r="J323">
        <v>158589</v>
      </c>
      <c r="K323">
        <v>121705</v>
      </c>
      <c r="L323">
        <v>109371</v>
      </c>
      <c r="M323">
        <v>26699.1</v>
      </c>
      <c r="N323">
        <v>6326.63</v>
      </c>
      <c r="O323">
        <v>2740.24</v>
      </c>
      <c r="P323">
        <v>2610.44</v>
      </c>
      <c r="Q323">
        <v>0</v>
      </c>
      <c r="R323">
        <v>46.641800000000003</v>
      </c>
    </row>
    <row r="324" spans="1:18" x14ac:dyDescent="0.2">
      <c r="A324">
        <v>318</v>
      </c>
      <c r="B324" t="s">
        <v>201</v>
      </c>
      <c r="C324">
        <v>2017</v>
      </c>
      <c r="D324">
        <v>0</v>
      </c>
      <c r="E324">
        <v>4376.07</v>
      </c>
      <c r="F324">
        <v>25125.8</v>
      </c>
      <c r="G324">
        <v>560082</v>
      </c>
      <c r="H324">
        <v>890815</v>
      </c>
      <c r="I324">
        <v>228448</v>
      </c>
      <c r="J324">
        <v>133937</v>
      </c>
      <c r="K324">
        <v>115707</v>
      </c>
      <c r="L324">
        <v>92158.1</v>
      </c>
      <c r="M324">
        <v>27579.4</v>
      </c>
      <c r="N324">
        <v>11568.9</v>
      </c>
      <c r="O324">
        <v>5580.76</v>
      </c>
      <c r="P324">
        <v>937.33900000000006</v>
      </c>
      <c r="Q324">
        <v>0</v>
      </c>
      <c r="R324">
        <v>0</v>
      </c>
    </row>
    <row r="325" spans="1:18" x14ac:dyDescent="0.2">
      <c r="A325">
        <v>319</v>
      </c>
      <c r="B325" t="s">
        <v>201</v>
      </c>
      <c r="C325">
        <v>2017</v>
      </c>
      <c r="D325">
        <v>0</v>
      </c>
      <c r="E325">
        <v>0</v>
      </c>
      <c r="F325">
        <v>38388.5</v>
      </c>
      <c r="G325">
        <v>561459</v>
      </c>
      <c r="H325">
        <v>884793</v>
      </c>
      <c r="I325">
        <v>225549</v>
      </c>
      <c r="J325">
        <v>163224</v>
      </c>
      <c r="K325">
        <v>115389</v>
      </c>
      <c r="L325">
        <v>84695.4</v>
      </c>
      <c r="M325">
        <v>17314.2</v>
      </c>
      <c r="N325">
        <v>8133.5</v>
      </c>
      <c r="O325">
        <v>8828.75</v>
      </c>
      <c r="P325">
        <v>0</v>
      </c>
      <c r="Q325">
        <v>0</v>
      </c>
      <c r="R325">
        <v>0</v>
      </c>
    </row>
    <row r="326" spans="1:18" x14ac:dyDescent="0.2">
      <c r="A326">
        <v>320</v>
      </c>
      <c r="B326" t="s">
        <v>201</v>
      </c>
      <c r="C326">
        <v>2017</v>
      </c>
      <c r="D326">
        <v>0</v>
      </c>
      <c r="E326">
        <v>3696.67</v>
      </c>
      <c r="F326">
        <v>30780.7</v>
      </c>
      <c r="G326">
        <v>558830</v>
      </c>
      <c r="H326">
        <v>872494</v>
      </c>
      <c r="I326">
        <v>207597</v>
      </c>
      <c r="J326">
        <v>145433</v>
      </c>
      <c r="K326">
        <v>145167</v>
      </c>
      <c r="L326">
        <v>89536.7</v>
      </c>
      <c r="M326">
        <v>26258.6</v>
      </c>
      <c r="N326">
        <v>6315.43</v>
      </c>
      <c r="O326">
        <v>7340.77</v>
      </c>
      <c r="P326">
        <v>2195.77</v>
      </c>
      <c r="Q326">
        <v>0</v>
      </c>
      <c r="R326">
        <v>466.34399999999999</v>
      </c>
    </row>
    <row r="327" spans="1:18" x14ac:dyDescent="0.2">
      <c r="A327">
        <v>321</v>
      </c>
      <c r="B327" t="s">
        <v>201</v>
      </c>
      <c r="C327">
        <v>2017</v>
      </c>
      <c r="D327">
        <v>0</v>
      </c>
      <c r="E327">
        <v>3422.24</v>
      </c>
      <c r="F327">
        <v>28737.200000000001</v>
      </c>
      <c r="G327">
        <v>541840</v>
      </c>
      <c r="H327">
        <v>912151</v>
      </c>
      <c r="I327">
        <v>215703</v>
      </c>
      <c r="J327">
        <v>150743</v>
      </c>
      <c r="K327">
        <v>120234</v>
      </c>
      <c r="L327">
        <v>88138.5</v>
      </c>
      <c r="M327">
        <v>17763</v>
      </c>
      <c r="N327">
        <v>6067.3</v>
      </c>
      <c r="O327">
        <v>8378.36</v>
      </c>
      <c r="P327">
        <v>0</v>
      </c>
      <c r="Q327">
        <v>0</v>
      </c>
      <c r="R327">
        <v>362.54899999999998</v>
      </c>
    </row>
    <row r="328" spans="1:18" x14ac:dyDescent="0.2">
      <c r="A328">
        <v>322</v>
      </c>
      <c r="B328" t="s">
        <v>201</v>
      </c>
      <c r="C328">
        <v>2017</v>
      </c>
      <c r="D328">
        <v>0</v>
      </c>
      <c r="E328">
        <v>2473.64</v>
      </c>
      <c r="F328">
        <v>27821.5</v>
      </c>
      <c r="G328">
        <v>594552</v>
      </c>
      <c r="H328">
        <v>868676</v>
      </c>
      <c r="I328">
        <v>201268</v>
      </c>
      <c r="J328">
        <v>148944</v>
      </c>
      <c r="K328">
        <v>125941</v>
      </c>
      <c r="L328">
        <v>89889.3</v>
      </c>
      <c r="M328">
        <v>19504.5</v>
      </c>
      <c r="N328">
        <v>7747.87</v>
      </c>
      <c r="O328">
        <v>12755.9</v>
      </c>
      <c r="P328">
        <v>741.07399999999996</v>
      </c>
      <c r="Q328">
        <v>498.32600000000002</v>
      </c>
      <c r="R328">
        <v>204.95099999999999</v>
      </c>
    </row>
    <row r="329" spans="1:18" x14ac:dyDescent="0.2">
      <c r="A329">
        <v>323</v>
      </c>
      <c r="B329" t="s">
        <v>201</v>
      </c>
      <c r="C329">
        <v>2017</v>
      </c>
      <c r="D329">
        <v>0</v>
      </c>
      <c r="E329">
        <v>2481.94</v>
      </c>
      <c r="F329">
        <v>22686.6</v>
      </c>
      <c r="G329">
        <v>534232</v>
      </c>
      <c r="H329">
        <v>891175</v>
      </c>
      <c r="I329">
        <v>233735</v>
      </c>
      <c r="J329">
        <v>150595</v>
      </c>
      <c r="K329">
        <v>127422</v>
      </c>
      <c r="L329">
        <v>98078.3</v>
      </c>
      <c r="M329">
        <v>15447.9</v>
      </c>
      <c r="N329">
        <v>4674.6899999999996</v>
      </c>
      <c r="O329">
        <v>11676.7</v>
      </c>
      <c r="P329">
        <v>0</v>
      </c>
      <c r="Q329">
        <v>171.82400000000001</v>
      </c>
      <c r="R329">
        <v>0</v>
      </c>
    </row>
    <row r="330" spans="1:18" x14ac:dyDescent="0.2">
      <c r="A330">
        <v>324</v>
      </c>
      <c r="B330" t="s">
        <v>201</v>
      </c>
      <c r="C330">
        <v>2017</v>
      </c>
      <c r="D330">
        <v>0</v>
      </c>
      <c r="E330">
        <v>7.8799900000000003</v>
      </c>
      <c r="F330">
        <v>25248.3</v>
      </c>
      <c r="G330">
        <v>562236</v>
      </c>
      <c r="H330">
        <v>905389</v>
      </c>
      <c r="I330">
        <v>233358</v>
      </c>
      <c r="J330">
        <v>151432</v>
      </c>
      <c r="K330">
        <v>103157</v>
      </c>
      <c r="L330">
        <v>79807.8</v>
      </c>
      <c r="M330">
        <v>17760.7</v>
      </c>
      <c r="N330">
        <v>4723.84</v>
      </c>
      <c r="O330">
        <v>9042.1200000000008</v>
      </c>
      <c r="P330">
        <v>912.39200000000005</v>
      </c>
      <c r="Q330">
        <v>440.44200000000001</v>
      </c>
      <c r="R330">
        <v>0</v>
      </c>
    </row>
    <row r="331" spans="1:18" x14ac:dyDescent="0.2">
      <c r="A331">
        <v>325</v>
      </c>
      <c r="B331" t="s">
        <v>201</v>
      </c>
      <c r="C331">
        <v>2017</v>
      </c>
      <c r="D331">
        <v>0</v>
      </c>
      <c r="E331">
        <v>2644.03</v>
      </c>
      <c r="F331">
        <v>27915</v>
      </c>
      <c r="G331">
        <v>576376</v>
      </c>
      <c r="H331">
        <v>936937</v>
      </c>
      <c r="I331">
        <v>177194</v>
      </c>
      <c r="J331">
        <v>118873</v>
      </c>
      <c r="K331">
        <v>112909</v>
      </c>
      <c r="L331">
        <v>109263</v>
      </c>
      <c r="M331">
        <v>21884.9</v>
      </c>
      <c r="N331">
        <v>9961.43</v>
      </c>
      <c r="O331">
        <v>6949.75</v>
      </c>
      <c r="P331">
        <v>0</v>
      </c>
      <c r="Q331">
        <v>0</v>
      </c>
      <c r="R331">
        <v>393.63200000000001</v>
      </c>
    </row>
    <row r="332" spans="1:18" x14ac:dyDescent="0.2">
      <c r="A332">
        <v>326</v>
      </c>
      <c r="B332" t="s">
        <v>201</v>
      </c>
      <c r="C332">
        <v>2017</v>
      </c>
      <c r="D332">
        <v>0</v>
      </c>
      <c r="E332">
        <v>1525.74</v>
      </c>
      <c r="F332">
        <v>28873.4</v>
      </c>
      <c r="G332">
        <v>581957</v>
      </c>
      <c r="H332">
        <v>885316</v>
      </c>
      <c r="I332">
        <v>206096</v>
      </c>
      <c r="J332">
        <v>135988</v>
      </c>
      <c r="K332">
        <v>129209</v>
      </c>
      <c r="L332">
        <v>82025.100000000006</v>
      </c>
      <c r="M332">
        <v>29278.6</v>
      </c>
      <c r="N332">
        <v>7102.67</v>
      </c>
      <c r="O332">
        <v>5487.12</v>
      </c>
      <c r="P332">
        <v>1617.03</v>
      </c>
      <c r="Q332">
        <v>550.99699999999996</v>
      </c>
      <c r="R332">
        <v>0</v>
      </c>
    </row>
    <row r="333" spans="1:18" x14ac:dyDescent="0.2">
      <c r="A333">
        <v>327</v>
      </c>
      <c r="B333" t="s">
        <v>201</v>
      </c>
      <c r="C333">
        <v>2017</v>
      </c>
      <c r="D333">
        <v>0</v>
      </c>
      <c r="E333">
        <v>3362.04</v>
      </c>
      <c r="F333">
        <v>27273.1</v>
      </c>
      <c r="G333">
        <v>560409</v>
      </c>
      <c r="H333">
        <v>859085</v>
      </c>
      <c r="I333">
        <v>227481</v>
      </c>
      <c r="J333">
        <v>145769</v>
      </c>
      <c r="K333">
        <v>128524</v>
      </c>
      <c r="L333">
        <v>115503</v>
      </c>
      <c r="M333">
        <v>14699.3</v>
      </c>
      <c r="N333">
        <v>4869.6400000000003</v>
      </c>
      <c r="O333">
        <v>1808.86</v>
      </c>
      <c r="P333">
        <v>0</v>
      </c>
      <c r="Q333">
        <v>0</v>
      </c>
      <c r="R333">
        <v>264.96300000000002</v>
      </c>
    </row>
    <row r="334" spans="1:18" x14ac:dyDescent="0.2">
      <c r="A334">
        <v>328</v>
      </c>
      <c r="B334" t="s">
        <v>201</v>
      </c>
      <c r="C334">
        <v>2017</v>
      </c>
      <c r="D334">
        <v>0</v>
      </c>
      <c r="E334">
        <v>1153.77</v>
      </c>
      <c r="F334">
        <v>33747.4</v>
      </c>
      <c r="G334">
        <v>566907</v>
      </c>
      <c r="H334">
        <v>861810</v>
      </c>
      <c r="I334">
        <v>210562</v>
      </c>
      <c r="J334">
        <v>168996</v>
      </c>
      <c r="K334">
        <v>117204</v>
      </c>
      <c r="L334">
        <v>101620</v>
      </c>
      <c r="M334">
        <v>17597.7</v>
      </c>
      <c r="N334">
        <v>8269.5499999999993</v>
      </c>
      <c r="O334">
        <v>6421.49</v>
      </c>
      <c r="P334">
        <v>0</v>
      </c>
      <c r="Q334">
        <v>0</v>
      </c>
      <c r="R334">
        <v>0</v>
      </c>
    </row>
    <row r="335" spans="1:18" x14ac:dyDescent="0.2">
      <c r="A335">
        <v>329</v>
      </c>
      <c r="B335" t="s">
        <v>201</v>
      </c>
      <c r="C335">
        <v>2017</v>
      </c>
      <c r="D335">
        <v>0</v>
      </c>
      <c r="E335">
        <v>0</v>
      </c>
      <c r="F335">
        <v>42496.9</v>
      </c>
      <c r="G335">
        <v>552026</v>
      </c>
      <c r="H335">
        <v>875121</v>
      </c>
      <c r="I335">
        <v>209165</v>
      </c>
      <c r="J335">
        <v>157836</v>
      </c>
      <c r="K335">
        <v>111020</v>
      </c>
      <c r="L335">
        <v>107301</v>
      </c>
      <c r="M335">
        <v>23139</v>
      </c>
      <c r="N335">
        <v>8770.8799999999992</v>
      </c>
      <c r="O335">
        <v>6341.78</v>
      </c>
      <c r="P335">
        <v>598.66099999999994</v>
      </c>
      <c r="Q335">
        <v>279.221</v>
      </c>
      <c r="R335">
        <v>214.21</v>
      </c>
    </row>
    <row r="336" spans="1:18" x14ac:dyDescent="0.2">
      <c r="A336">
        <v>330</v>
      </c>
      <c r="B336" t="s">
        <v>201</v>
      </c>
      <c r="C336">
        <v>2017</v>
      </c>
      <c r="D336">
        <v>0</v>
      </c>
      <c r="E336">
        <v>1521.14</v>
      </c>
      <c r="F336">
        <v>49128.6</v>
      </c>
      <c r="G336">
        <v>555754</v>
      </c>
      <c r="H336">
        <v>870126</v>
      </c>
      <c r="I336">
        <v>205981</v>
      </c>
      <c r="J336">
        <v>153652</v>
      </c>
      <c r="K336">
        <v>130011</v>
      </c>
      <c r="L336">
        <v>95544.6</v>
      </c>
      <c r="M336">
        <v>19485.599999999999</v>
      </c>
      <c r="N336">
        <v>8297.25</v>
      </c>
      <c r="O336">
        <v>6970.63</v>
      </c>
      <c r="P336">
        <v>599.24800000000005</v>
      </c>
      <c r="Q336">
        <v>824.52499999999998</v>
      </c>
      <c r="R336">
        <v>0</v>
      </c>
    </row>
    <row r="337" spans="1:18" x14ac:dyDescent="0.2">
      <c r="A337">
        <v>331</v>
      </c>
      <c r="B337" t="s">
        <v>201</v>
      </c>
      <c r="C337">
        <v>2017</v>
      </c>
      <c r="D337">
        <v>0</v>
      </c>
      <c r="E337">
        <v>864</v>
      </c>
      <c r="F337">
        <v>26861.200000000001</v>
      </c>
      <c r="G337">
        <v>545250</v>
      </c>
      <c r="H337">
        <v>894629</v>
      </c>
      <c r="I337">
        <v>230555</v>
      </c>
      <c r="J337">
        <v>136742</v>
      </c>
      <c r="K337">
        <v>123232</v>
      </c>
      <c r="L337">
        <v>97434</v>
      </c>
      <c r="M337">
        <v>24613.200000000001</v>
      </c>
      <c r="N337">
        <v>3545.85</v>
      </c>
      <c r="O337">
        <v>6159.07</v>
      </c>
      <c r="P337">
        <v>1439.29</v>
      </c>
      <c r="Q337">
        <v>664.15200000000004</v>
      </c>
      <c r="R337">
        <v>0</v>
      </c>
    </row>
    <row r="338" spans="1:18" x14ac:dyDescent="0.2">
      <c r="A338">
        <v>332</v>
      </c>
      <c r="B338" t="s">
        <v>201</v>
      </c>
      <c r="C338">
        <v>2017</v>
      </c>
      <c r="D338">
        <v>0</v>
      </c>
      <c r="E338">
        <v>1147.9100000000001</v>
      </c>
      <c r="F338">
        <v>40595.5</v>
      </c>
      <c r="G338">
        <v>543954</v>
      </c>
      <c r="H338">
        <v>900457</v>
      </c>
      <c r="I338">
        <v>223627</v>
      </c>
      <c r="J338">
        <v>146498</v>
      </c>
      <c r="K338">
        <v>102849</v>
      </c>
      <c r="L338">
        <v>101184</v>
      </c>
      <c r="M338">
        <v>16372.8</v>
      </c>
      <c r="N338">
        <v>4491.0600000000004</v>
      </c>
      <c r="O338">
        <v>10873.6</v>
      </c>
      <c r="P338">
        <v>752.08399999999995</v>
      </c>
      <c r="Q338">
        <v>0</v>
      </c>
      <c r="R338">
        <v>0</v>
      </c>
    </row>
    <row r="339" spans="1:18" x14ac:dyDescent="0.2">
      <c r="A339">
        <v>333</v>
      </c>
      <c r="B339" t="s">
        <v>201</v>
      </c>
      <c r="C339">
        <v>2017</v>
      </c>
      <c r="D339">
        <v>0</v>
      </c>
      <c r="E339">
        <v>3581.96</v>
      </c>
      <c r="F339">
        <v>14878.1</v>
      </c>
      <c r="G339">
        <v>588801</v>
      </c>
      <c r="H339">
        <v>872988</v>
      </c>
      <c r="I339">
        <v>207453</v>
      </c>
      <c r="J339">
        <v>144567</v>
      </c>
      <c r="K339">
        <v>142404</v>
      </c>
      <c r="L339">
        <v>91480.8</v>
      </c>
      <c r="M339">
        <v>20683.5</v>
      </c>
      <c r="N339">
        <v>6582.43</v>
      </c>
      <c r="O339">
        <v>4984.0600000000004</v>
      </c>
      <c r="P339">
        <v>2870.26</v>
      </c>
      <c r="Q339">
        <v>0</v>
      </c>
      <c r="R339">
        <v>0</v>
      </c>
    </row>
    <row r="340" spans="1:18" x14ac:dyDescent="0.2">
      <c r="A340">
        <v>334</v>
      </c>
      <c r="B340" t="s">
        <v>201</v>
      </c>
      <c r="C340">
        <v>2017</v>
      </c>
      <c r="D340">
        <v>0</v>
      </c>
      <c r="E340">
        <v>1571.54</v>
      </c>
      <c r="F340">
        <v>25952.3</v>
      </c>
      <c r="G340">
        <v>517663</v>
      </c>
      <c r="H340">
        <v>912236</v>
      </c>
      <c r="I340">
        <v>213985</v>
      </c>
      <c r="J340">
        <v>163183</v>
      </c>
      <c r="K340">
        <v>125229</v>
      </c>
      <c r="L340">
        <v>98915.3</v>
      </c>
      <c r="M340">
        <v>20708.3</v>
      </c>
      <c r="N340">
        <v>11669.9</v>
      </c>
      <c r="O340">
        <v>1480.88</v>
      </c>
      <c r="P340">
        <v>0</v>
      </c>
      <c r="Q340">
        <v>0</v>
      </c>
      <c r="R340">
        <v>0</v>
      </c>
    </row>
    <row r="341" spans="1:18" x14ac:dyDescent="0.2">
      <c r="A341">
        <v>335</v>
      </c>
      <c r="B341" t="s">
        <v>201</v>
      </c>
      <c r="C341">
        <v>2017</v>
      </c>
      <c r="D341">
        <v>0</v>
      </c>
      <c r="E341">
        <v>4005.34</v>
      </c>
      <c r="F341">
        <v>22334.2</v>
      </c>
      <c r="G341">
        <v>595325</v>
      </c>
      <c r="H341">
        <v>876493</v>
      </c>
      <c r="I341">
        <v>199390</v>
      </c>
      <c r="J341">
        <v>145995</v>
      </c>
      <c r="K341">
        <v>124119</v>
      </c>
      <c r="L341">
        <v>90776.1</v>
      </c>
      <c r="M341">
        <v>18871.099999999999</v>
      </c>
      <c r="N341">
        <v>6485.75</v>
      </c>
      <c r="O341">
        <v>14082.5</v>
      </c>
      <c r="P341">
        <v>0</v>
      </c>
      <c r="Q341">
        <v>0</v>
      </c>
      <c r="R341">
        <v>493.61700000000002</v>
      </c>
    </row>
    <row r="342" spans="1:18" x14ac:dyDescent="0.2">
      <c r="A342">
        <v>336</v>
      </c>
      <c r="B342" t="s">
        <v>201</v>
      </c>
      <c r="C342">
        <v>2017</v>
      </c>
      <c r="D342">
        <v>0</v>
      </c>
      <c r="E342">
        <v>347.38400000000001</v>
      </c>
      <c r="F342">
        <v>36016.1</v>
      </c>
      <c r="G342">
        <v>555867</v>
      </c>
      <c r="H342">
        <v>889729</v>
      </c>
      <c r="I342">
        <v>200617</v>
      </c>
      <c r="J342">
        <v>166301</v>
      </c>
      <c r="K342">
        <v>117268</v>
      </c>
      <c r="L342">
        <v>87254.399999999994</v>
      </c>
      <c r="M342">
        <v>23194.5</v>
      </c>
      <c r="N342">
        <v>5613.21</v>
      </c>
      <c r="O342">
        <v>6069.11</v>
      </c>
      <c r="P342">
        <v>1568.14</v>
      </c>
      <c r="Q342">
        <v>0</v>
      </c>
      <c r="R342">
        <v>303.08800000000002</v>
      </c>
    </row>
    <row r="343" spans="1:18" x14ac:dyDescent="0.2">
      <c r="A343">
        <v>337</v>
      </c>
      <c r="B343" t="s">
        <v>201</v>
      </c>
      <c r="C343">
        <v>2017</v>
      </c>
      <c r="D343">
        <v>0</v>
      </c>
      <c r="E343">
        <v>2398.13</v>
      </c>
      <c r="F343">
        <v>37575.5</v>
      </c>
      <c r="G343">
        <v>537055</v>
      </c>
      <c r="H343">
        <v>899412</v>
      </c>
      <c r="I343">
        <v>192459</v>
      </c>
      <c r="J343">
        <v>159828</v>
      </c>
      <c r="K343">
        <v>117285</v>
      </c>
      <c r="L343">
        <v>113274</v>
      </c>
      <c r="M343">
        <v>20584</v>
      </c>
      <c r="N343">
        <v>12955.1</v>
      </c>
      <c r="O343">
        <v>3217.02</v>
      </c>
      <c r="P343">
        <v>0</v>
      </c>
      <c r="Q343">
        <v>0</v>
      </c>
      <c r="R343">
        <v>0</v>
      </c>
    </row>
    <row r="344" spans="1:18" x14ac:dyDescent="0.2">
      <c r="A344">
        <v>338</v>
      </c>
      <c r="B344" t="s">
        <v>201</v>
      </c>
      <c r="C344">
        <v>2017</v>
      </c>
      <c r="D344">
        <v>0</v>
      </c>
      <c r="E344">
        <v>999.93200000000002</v>
      </c>
      <c r="F344">
        <v>26306.3</v>
      </c>
      <c r="G344">
        <v>560513</v>
      </c>
      <c r="H344">
        <v>902514</v>
      </c>
      <c r="I344">
        <v>203707</v>
      </c>
      <c r="J344">
        <v>163629</v>
      </c>
      <c r="K344">
        <v>110565</v>
      </c>
      <c r="L344">
        <v>89070.1</v>
      </c>
      <c r="M344">
        <v>34831.300000000003</v>
      </c>
      <c r="N344">
        <v>1077.32</v>
      </c>
      <c r="O344">
        <v>2000.95</v>
      </c>
      <c r="P344">
        <v>886.93899999999996</v>
      </c>
      <c r="Q344">
        <v>171.86</v>
      </c>
      <c r="R344">
        <v>0</v>
      </c>
    </row>
    <row r="345" spans="1:18" x14ac:dyDescent="0.2">
      <c r="A345">
        <v>339</v>
      </c>
      <c r="B345" t="s">
        <v>201</v>
      </c>
      <c r="C345">
        <v>2017</v>
      </c>
      <c r="D345">
        <v>0</v>
      </c>
      <c r="E345">
        <v>3648.74</v>
      </c>
      <c r="F345">
        <v>25269.7</v>
      </c>
      <c r="G345">
        <v>599954</v>
      </c>
      <c r="H345">
        <v>880547</v>
      </c>
      <c r="I345">
        <v>193282</v>
      </c>
      <c r="J345">
        <v>139698</v>
      </c>
      <c r="K345">
        <v>117537</v>
      </c>
      <c r="L345">
        <v>101571</v>
      </c>
      <c r="M345">
        <v>15427.9</v>
      </c>
      <c r="N345">
        <v>9093.9599999999991</v>
      </c>
      <c r="O345">
        <v>8240.4599999999991</v>
      </c>
      <c r="P345">
        <v>0</v>
      </c>
      <c r="Q345">
        <v>0</v>
      </c>
      <c r="R345">
        <v>0</v>
      </c>
    </row>
    <row r="346" spans="1:18" x14ac:dyDescent="0.2">
      <c r="A346">
        <v>340</v>
      </c>
      <c r="B346" t="s">
        <v>201</v>
      </c>
      <c r="C346">
        <v>2017</v>
      </c>
      <c r="D346">
        <v>0</v>
      </c>
      <c r="E346">
        <v>3712.67</v>
      </c>
      <c r="F346">
        <v>19247.400000000001</v>
      </c>
      <c r="G346">
        <v>583538</v>
      </c>
      <c r="H346">
        <v>881443</v>
      </c>
      <c r="I346">
        <v>202244</v>
      </c>
      <c r="J346">
        <v>150609</v>
      </c>
      <c r="K346">
        <v>137589</v>
      </c>
      <c r="L346">
        <v>86778.5</v>
      </c>
      <c r="M346">
        <v>25320.400000000001</v>
      </c>
      <c r="N346">
        <v>4834.0200000000004</v>
      </c>
      <c r="O346">
        <v>6030.71</v>
      </c>
      <c r="P346">
        <v>495.62700000000001</v>
      </c>
      <c r="Q346">
        <v>0</v>
      </c>
      <c r="R346">
        <v>0</v>
      </c>
    </row>
    <row r="347" spans="1:18" x14ac:dyDescent="0.2">
      <c r="A347">
        <v>341</v>
      </c>
      <c r="B347" t="s">
        <v>201</v>
      </c>
      <c r="C347">
        <v>2017</v>
      </c>
      <c r="D347">
        <v>0</v>
      </c>
      <c r="E347">
        <v>1980.25</v>
      </c>
      <c r="F347">
        <v>24591.8</v>
      </c>
      <c r="G347">
        <v>570640</v>
      </c>
      <c r="H347">
        <v>898076</v>
      </c>
      <c r="I347">
        <v>195231</v>
      </c>
      <c r="J347">
        <v>148993</v>
      </c>
      <c r="K347">
        <v>117575</v>
      </c>
      <c r="L347">
        <v>94720.5</v>
      </c>
      <c r="M347">
        <v>24396.3</v>
      </c>
      <c r="N347">
        <v>6816.66</v>
      </c>
      <c r="O347">
        <v>5754.88</v>
      </c>
      <c r="P347">
        <v>521.07799999999997</v>
      </c>
      <c r="Q347">
        <v>0</v>
      </c>
      <c r="R347">
        <v>200.97399999999999</v>
      </c>
    </row>
    <row r="348" spans="1:18" x14ac:dyDescent="0.2">
      <c r="A348">
        <v>342</v>
      </c>
      <c r="B348" t="s">
        <v>201</v>
      </c>
      <c r="C348">
        <v>2017</v>
      </c>
      <c r="D348">
        <v>0</v>
      </c>
      <c r="E348">
        <v>2069.63</v>
      </c>
      <c r="F348">
        <v>32264.3</v>
      </c>
      <c r="G348">
        <v>545009</v>
      </c>
      <c r="H348">
        <v>866290</v>
      </c>
      <c r="I348">
        <v>210530</v>
      </c>
      <c r="J348">
        <v>168081</v>
      </c>
      <c r="K348">
        <v>137424</v>
      </c>
      <c r="L348">
        <v>106158</v>
      </c>
      <c r="M348">
        <v>17098.2</v>
      </c>
      <c r="N348">
        <v>7543.68</v>
      </c>
      <c r="O348">
        <v>3780.73</v>
      </c>
      <c r="P348">
        <v>0</v>
      </c>
      <c r="Q348">
        <v>0</v>
      </c>
      <c r="R348">
        <v>165.62200000000001</v>
      </c>
    </row>
    <row r="349" spans="1:18" x14ac:dyDescent="0.2">
      <c r="A349">
        <v>343</v>
      </c>
      <c r="B349" t="s">
        <v>201</v>
      </c>
      <c r="C349">
        <v>2017</v>
      </c>
      <c r="D349">
        <v>0</v>
      </c>
      <c r="E349">
        <v>2276.29</v>
      </c>
      <c r="F349">
        <v>25260.3</v>
      </c>
      <c r="G349">
        <v>564099</v>
      </c>
      <c r="H349">
        <v>862719</v>
      </c>
      <c r="I349">
        <v>248356</v>
      </c>
      <c r="J349">
        <v>147069</v>
      </c>
      <c r="K349">
        <v>119740</v>
      </c>
      <c r="L349">
        <v>91202.7</v>
      </c>
      <c r="M349">
        <v>25018</v>
      </c>
      <c r="N349">
        <v>6377.56</v>
      </c>
      <c r="O349">
        <v>5482.22</v>
      </c>
      <c r="P349">
        <v>861.65599999999995</v>
      </c>
      <c r="Q349">
        <v>0</v>
      </c>
      <c r="R349">
        <v>0</v>
      </c>
    </row>
    <row r="350" spans="1:18" x14ac:dyDescent="0.2">
      <c r="A350">
        <v>344</v>
      </c>
      <c r="B350" t="s">
        <v>201</v>
      </c>
      <c r="C350">
        <v>2017</v>
      </c>
      <c r="D350">
        <v>0</v>
      </c>
      <c r="E350">
        <v>378.30500000000001</v>
      </c>
      <c r="F350">
        <v>21310.3</v>
      </c>
      <c r="G350">
        <v>589390</v>
      </c>
      <c r="H350">
        <v>884432</v>
      </c>
      <c r="I350">
        <v>194205</v>
      </c>
      <c r="J350">
        <v>149923</v>
      </c>
      <c r="K350">
        <v>131395</v>
      </c>
      <c r="L350">
        <v>76454</v>
      </c>
      <c r="M350">
        <v>29601.599999999999</v>
      </c>
      <c r="N350">
        <v>6214.22</v>
      </c>
      <c r="O350">
        <v>6524.32</v>
      </c>
      <c r="P350">
        <v>1076.6199999999999</v>
      </c>
      <c r="Q350">
        <v>0</v>
      </c>
      <c r="R350">
        <v>0</v>
      </c>
    </row>
    <row r="351" spans="1:18" x14ac:dyDescent="0.2">
      <c r="A351">
        <v>345</v>
      </c>
      <c r="B351" t="s">
        <v>201</v>
      </c>
      <c r="C351">
        <v>2017</v>
      </c>
      <c r="D351">
        <v>0</v>
      </c>
      <c r="E351">
        <v>2584.15</v>
      </c>
      <c r="F351">
        <v>18243.7</v>
      </c>
      <c r="G351">
        <v>546307</v>
      </c>
      <c r="H351">
        <v>936317</v>
      </c>
      <c r="I351">
        <v>163488</v>
      </c>
      <c r="J351">
        <v>150414</v>
      </c>
      <c r="K351">
        <v>137514</v>
      </c>
      <c r="L351">
        <v>97674.7</v>
      </c>
      <c r="M351">
        <v>20130.599999999999</v>
      </c>
      <c r="N351">
        <v>10254.1</v>
      </c>
      <c r="O351">
        <v>1909.1</v>
      </c>
      <c r="P351">
        <v>428.14100000000002</v>
      </c>
      <c r="Q351">
        <v>536.88199999999995</v>
      </c>
      <c r="R351">
        <v>270.25</v>
      </c>
    </row>
    <row r="352" spans="1:18" x14ac:dyDescent="0.2">
      <c r="A352">
        <v>346</v>
      </c>
      <c r="B352" t="s">
        <v>201</v>
      </c>
      <c r="C352">
        <v>2017</v>
      </c>
      <c r="D352">
        <v>0</v>
      </c>
      <c r="E352">
        <v>85.537099999999995</v>
      </c>
      <c r="F352">
        <v>22482.400000000001</v>
      </c>
      <c r="G352">
        <v>546120</v>
      </c>
      <c r="H352">
        <v>925278</v>
      </c>
      <c r="I352">
        <v>206555</v>
      </c>
      <c r="J352">
        <v>132749</v>
      </c>
      <c r="K352">
        <v>113893</v>
      </c>
      <c r="L352">
        <v>105138</v>
      </c>
      <c r="M352">
        <v>23748.2</v>
      </c>
      <c r="N352">
        <v>8578.0400000000009</v>
      </c>
      <c r="O352">
        <v>5339.53</v>
      </c>
      <c r="P352">
        <v>1665.86</v>
      </c>
      <c r="Q352">
        <v>605.73699999999997</v>
      </c>
      <c r="R352">
        <v>434.26900000000001</v>
      </c>
    </row>
    <row r="353" spans="1:18" x14ac:dyDescent="0.2">
      <c r="A353">
        <v>347</v>
      </c>
      <c r="B353" t="s">
        <v>201</v>
      </c>
      <c r="C353">
        <v>2017</v>
      </c>
      <c r="D353">
        <v>0</v>
      </c>
      <c r="E353">
        <v>1960.65</v>
      </c>
      <c r="F353">
        <v>26685.8</v>
      </c>
      <c r="G353">
        <v>556717</v>
      </c>
      <c r="H353">
        <v>883156</v>
      </c>
      <c r="I353">
        <v>203059</v>
      </c>
      <c r="J353">
        <v>171161</v>
      </c>
      <c r="K353">
        <v>118695</v>
      </c>
      <c r="L353">
        <v>100099</v>
      </c>
      <c r="M353">
        <v>21993.1</v>
      </c>
      <c r="N353">
        <v>6722.46</v>
      </c>
      <c r="O353">
        <v>7020.63</v>
      </c>
      <c r="P353">
        <v>0</v>
      </c>
      <c r="Q353">
        <v>0</v>
      </c>
      <c r="R353">
        <v>469.94499999999999</v>
      </c>
    </row>
    <row r="354" spans="1:18" x14ac:dyDescent="0.2">
      <c r="A354">
        <v>348</v>
      </c>
      <c r="B354" t="s">
        <v>201</v>
      </c>
      <c r="C354">
        <v>2017</v>
      </c>
      <c r="D354">
        <v>0</v>
      </c>
      <c r="E354">
        <v>1249.3</v>
      </c>
      <c r="F354">
        <v>44145</v>
      </c>
      <c r="G354">
        <v>514629</v>
      </c>
      <c r="H354">
        <v>920444</v>
      </c>
      <c r="I354">
        <v>212358</v>
      </c>
      <c r="J354">
        <v>161888</v>
      </c>
      <c r="K354">
        <v>102044</v>
      </c>
      <c r="L354">
        <v>97113.3</v>
      </c>
      <c r="M354">
        <v>24096.7</v>
      </c>
      <c r="N354">
        <v>4798.57</v>
      </c>
      <c r="O354">
        <v>3377.25</v>
      </c>
      <c r="P354">
        <v>0</v>
      </c>
      <c r="Q354">
        <v>244.40100000000001</v>
      </c>
      <c r="R354">
        <v>485.06299999999999</v>
      </c>
    </row>
    <row r="355" spans="1:18" x14ac:dyDescent="0.2">
      <c r="A355">
        <v>349</v>
      </c>
      <c r="B355" t="s">
        <v>201</v>
      </c>
      <c r="C355">
        <v>2017</v>
      </c>
      <c r="D355">
        <v>0</v>
      </c>
      <c r="E355">
        <v>1003.51</v>
      </c>
      <c r="F355">
        <v>27943.5</v>
      </c>
      <c r="G355">
        <v>551949</v>
      </c>
      <c r="H355">
        <v>894626</v>
      </c>
      <c r="I355">
        <v>212506</v>
      </c>
      <c r="J355">
        <v>155205</v>
      </c>
      <c r="K355">
        <v>111262</v>
      </c>
      <c r="L355">
        <v>102186</v>
      </c>
      <c r="M355">
        <v>23857</v>
      </c>
      <c r="N355">
        <v>8744.33</v>
      </c>
      <c r="O355">
        <v>5625.95</v>
      </c>
      <c r="P355">
        <v>441.66500000000002</v>
      </c>
      <c r="Q355">
        <v>607.31600000000003</v>
      </c>
      <c r="R355">
        <v>0</v>
      </c>
    </row>
    <row r="356" spans="1:18" x14ac:dyDescent="0.2">
      <c r="A356">
        <v>350</v>
      </c>
      <c r="B356" t="s">
        <v>201</v>
      </c>
      <c r="C356">
        <v>2017</v>
      </c>
      <c r="D356">
        <v>0</v>
      </c>
      <c r="E356">
        <v>2397.12</v>
      </c>
      <c r="F356">
        <v>22263.7</v>
      </c>
      <c r="G356">
        <v>571950</v>
      </c>
      <c r="H356">
        <v>883325</v>
      </c>
      <c r="I356">
        <v>219580</v>
      </c>
      <c r="J356">
        <v>137890</v>
      </c>
      <c r="K356">
        <v>114260</v>
      </c>
      <c r="L356">
        <v>109648</v>
      </c>
      <c r="M356">
        <v>21896.3</v>
      </c>
      <c r="N356">
        <v>6877.32</v>
      </c>
      <c r="O356">
        <v>6328.14</v>
      </c>
      <c r="P356">
        <v>0</v>
      </c>
      <c r="Q356">
        <v>0</v>
      </c>
      <c r="R356">
        <v>0</v>
      </c>
    </row>
    <row r="357" spans="1:18" x14ac:dyDescent="0.2">
      <c r="A357">
        <v>351</v>
      </c>
      <c r="B357" t="s">
        <v>201</v>
      </c>
      <c r="C357">
        <v>2017</v>
      </c>
      <c r="D357">
        <v>0</v>
      </c>
      <c r="E357">
        <v>1867.83</v>
      </c>
      <c r="F357">
        <v>27530.6</v>
      </c>
      <c r="G357">
        <v>551127</v>
      </c>
      <c r="H357">
        <v>913178</v>
      </c>
      <c r="I357">
        <v>220916</v>
      </c>
      <c r="J357">
        <v>135018</v>
      </c>
      <c r="K357">
        <v>123942</v>
      </c>
      <c r="L357">
        <v>84068.6</v>
      </c>
      <c r="M357">
        <v>22472.1</v>
      </c>
      <c r="N357">
        <v>9091.48</v>
      </c>
      <c r="O357">
        <v>3804.53</v>
      </c>
      <c r="P357">
        <v>0</v>
      </c>
      <c r="Q357">
        <v>107.49299999999999</v>
      </c>
      <c r="R357">
        <v>424.54399999999998</v>
      </c>
    </row>
    <row r="358" spans="1:18" x14ac:dyDescent="0.2">
      <c r="A358">
        <v>352</v>
      </c>
      <c r="B358" t="s">
        <v>201</v>
      </c>
      <c r="C358">
        <v>2017</v>
      </c>
      <c r="D358">
        <v>0</v>
      </c>
      <c r="E358">
        <v>648.947</v>
      </c>
      <c r="F358">
        <v>33047.1</v>
      </c>
      <c r="G358">
        <v>528997</v>
      </c>
      <c r="H358">
        <v>891647</v>
      </c>
      <c r="I358">
        <v>225757</v>
      </c>
      <c r="J358">
        <v>140005</v>
      </c>
      <c r="K358">
        <v>138170</v>
      </c>
      <c r="L358">
        <v>96468.6</v>
      </c>
      <c r="M358">
        <v>17194.3</v>
      </c>
      <c r="N358">
        <v>9789.4</v>
      </c>
      <c r="O358">
        <v>7638.47</v>
      </c>
      <c r="P358">
        <v>964.00400000000002</v>
      </c>
      <c r="Q358">
        <v>311.19799999999998</v>
      </c>
      <c r="R358">
        <v>0</v>
      </c>
    </row>
    <row r="359" spans="1:18" x14ac:dyDescent="0.2">
      <c r="A359">
        <v>353</v>
      </c>
      <c r="B359" t="s">
        <v>201</v>
      </c>
      <c r="C359">
        <v>2017</v>
      </c>
      <c r="D359">
        <v>0</v>
      </c>
      <c r="E359">
        <v>4543.03</v>
      </c>
      <c r="F359">
        <v>32906.800000000003</v>
      </c>
      <c r="G359">
        <v>564676</v>
      </c>
      <c r="H359">
        <v>879447</v>
      </c>
      <c r="I359">
        <v>216185</v>
      </c>
      <c r="J359">
        <v>152990</v>
      </c>
      <c r="K359">
        <v>111738</v>
      </c>
      <c r="L359">
        <v>102681</v>
      </c>
      <c r="M359">
        <v>19246.900000000001</v>
      </c>
      <c r="N359">
        <v>7248.77</v>
      </c>
      <c r="O359">
        <v>1974.19</v>
      </c>
      <c r="P359">
        <v>0</v>
      </c>
      <c r="Q359">
        <v>740.16300000000001</v>
      </c>
      <c r="R359">
        <v>404.33600000000001</v>
      </c>
    </row>
    <row r="360" spans="1:18" x14ac:dyDescent="0.2">
      <c r="A360">
        <v>354</v>
      </c>
      <c r="B360" t="s">
        <v>201</v>
      </c>
      <c r="C360">
        <v>2017</v>
      </c>
      <c r="D360">
        <v>0</v>
      </c>
      <c r="E360">
        <v>849.26800000000003</v>
      </c>
      <c r="F360">
        <v>20910.099999999999</v>
      </c>
      <c r="G360">
        <v>536898</v>
      </c>
      <c r="H360">
        <v>900824</v>
      </c>
      <c r="I360">
        <v>231414</v>
      </c>
      <c r="J360">
        <v>135874</v>
      </c>
      <c r="K360">
        <v>130642</v>
      </c>
      <c r="L360">
        <v>102114</v>
      </c>
      <c r="M360">
        <v>14784.6</v>
      </c>
      <c r="N360">
        <v>6225.7</v>
      </c>
      <c r="O360">
        <v>4157.1099999999997</v>
      </c>
      <c r="P360">
        <v>1476.91</v>
      </c>
      <c r="Q360">
        <v>681.63199999999995</v>
      </c>
      <c r="R360">
        <v>483.11599999999999</v>
      </c>
    </row>
    <row r="361" spans="1:18" x14ac:dyDescent="0.2">
      <c r="A361">
        <v>355</v>
      </c>
      <c r="B361" t="s">
        <v>201</v>
      </c>
      <c r="C361">
        <v>2017</v>
      </c>
      <c r="D361">
        <v>0</v>
      </c>
      <c r="E361">
        <v>1009.77</v>
      </c>
      <c r="F361">
        <v>40521.199999999997</v>
      </c>
      <c r="G361">
        <v>508759</v>
      </c>
      <c r="H361">
        <v>932954</v>
      </c>
      <c r="I361">
        <v>212094</v>
      </c>
      <c r="J361">
        <v>154434</v>
      </c>
      <c r="K361">
        <v>121649</v>
      </c>
      <c r="L361">
        <v>79233.399999999994</v>
      </c>
      <c r="M361">
        <v>22601.9</v>
      </c>
      <c r="N361">
        <v>11794.4</v>
      </c>
      <c r="O361">
        <v>2805.39</v>
      </c>
      <c r="P361">
        <v>0</v>
      </c>
      <c r="Q361">
        <v>0</v>
      </c>
      <c r="R361">
        <v>0</v>
      </c>
    </row>
    <row r="362" spans="1:18" x14ac:dyDescent="0.2">
      <c r="A362">
        <v>356</v>
      </c>
      <c r="B362" t="s">
        <v>201</v>
      </c>
      <c r="C362">
        <v>2017</v>
      </c>
      <c r="D362">
        <v>0</v>
      </c>
      <c r="E362">
        <v>1822.54</v>
      </c>
      <c r="F362">
        <v>31487.599999999999</v>
      </c>
      <c r="G362">
        <v>544217</v>
      </c>
      <c r="H362">
        <v>878971</v>
      </c>
      <c r="I362">
        <v>226682</v>
      </c>
      <c r="J362">
        <v>150876</v>
      </c>
      <c r="K362">
        <v>132435</v>
      </c>
      <c r="L362">
        <v>95156.5</v>
      </c>
      <c r="M362">
        <v>9832.98</v>
      </c>
      <c r="N362">
        <v>6806.63</v>
      </c>
      <c r="O362">
        <v>13442.5</v>
      </c>
      <c r="P362">
        <v>0</v>
      </c>
      <c r="Q362">
        <v>0</v>
      </c>
      <c r="R362">
        <v>471.73700000000002</v>
      </c>
    </row>
    <row r="363" spans="1:18" x14ac:dyDescent="0.2">
      <c r="A363">
        <v>357</v>
      </c>
      <c r="B363" t="s">
        <v>201</v>
      </c>
      <c r="C363">
        <v>2017</v>
      </c>
      <c r="D363">
        <v>0</v>
      </c>
      <c r="E363">
        <v>2784.56</v>
      </c>
      <c r="F363">
        <v>23616.2</v>
      </c>
      <c r="G363">
        <v>543548</v>
      </c>
      <c r="H363">
        <v>898631</v>
      </c>
      <c r="I363">
        <v>241931</v>
      </c>
      <c r="J363">
        <v>152778</v>
      </c>
      <c r="K363">
        <v>113615</v>
      </c>
      <c r="L363">
        <v>92710.1</v>
      </c>
      <c r="M363">
        <v>15215.2</v>
      </c>
      <c r="N363">
        <v>8451.99</v>
      </c>
      <c r="O363">
        <v>6931.8</v>
      </c>
      <c r="P363">
        <v>0</v>
      </c>
      <c r="Q363">
        <v>0</v>
      </c>
      <c r="R363">
        <v>194.44300000000001</v>
      </c>
    </row>
    <row r="364" spans="1:18" x14ac:dyDescent="0.2">
      <c r="A364">
        <v>358</v>
      </c>
      <c r="B364" t="s">
        <v>201</v>
      </c>
      <c r="C364">
        <v>2017</v>
      </c>
      <c r="D364">
        <v>0</v>
      </c>
      <c r="E364">
        <v>3605.57</v>
      </c>
      <c r="F364">
        <v>15956.9</v>
      </c>
      <c r="G364">
        <v>537420</v>
      </c>
      <c r="H364">
        <v>933958</v>
      </c>
      <c r="I364">
        <v>230579</v>
      </c>
      <c r="J364">
        <v>140228</v>
      </c>
      <c r="K364">
        <v>106021</v>
      </c>
      <c r="L364">
        <v>95064.9</v>
      </c>
      <c r="M364">
        <v>25674.2</v>
      </c>
      <c r="N364">
        <v>7656.15</v>
      </c>
      <c r="O364">
        <v>5457.45</v>
      </c>
      <c r="P364">
        <v>1317.83</v>
      </c>
      <c r="Q364">
        <v>0</v>
      </c>
      <c r="R364">
        <v>517.85699999999997</v>
      </c>
    </row>
    <row r="365" spans="1:18" x14ac:dyDescent="0.2">
      <c r="A365">
        <v>359</v>
      </c>
      <c r="B365" t="s">
        <v>201</v>
      </c>
      <c r="C365">
        <v>2017</v>
      </c>
      <c r="D365">
        <v>0</v>
      </c>
      <c r="E365">
        <v>642.97799999999995</v>
      </c>
      <c r="F365">
        <v>36522.199999999997</v>
      </c>
      <c r="G365">
        <v>557387</v>
      </c>
      <c r="H365">
        <v>890045</v>
      </c>
      <c r="I365">
        <v>185925</v>
      </c>
      <c r="J365">
        <v>152078</v>
      </c>
      <c r="K365">
        <v>133478</v>
      </c>
      <c r="L365">
        <v>99717.2</v>
      </c>
      <c r="M365">
        <v>21489.200000000001</v>
      </c>
      <c r="N365">
        <v>7838.11</v>
      </c>
      <c r="O365">
        <v>8711.73</v>
      </c>
      <c r="P365">
        <v>470.16399999999999</v>
      </c>
      <c r="Q365">
        <v>246.184</v>
      </c>
      <c r="R365">
        <v>0</v>
      </c>
    </row>
    <row r="366" spans="1:18" x14ac:dyDescent="0.2">
      <c r="A366">
        <v>360</v>
      </c>
      <c r="B366" t="s">
        <v>201</v>
      </c>
      <c r="C366">
        <v>2017</v>
      </c>
      <c r="D366">
        <v>0</v>
      </c>
      <c r="E366">
        <v>1130.56</v>
      </c>
      <c r="F366">
        <v>31348.6</v>
      </c>
      <c r="G366">
        <v>567434</v>
      </c>
      <c r="H366">
        <v>892139</v>
      </c>
      <c r="I366">
        <v>209938</v>
      </c>
      <c r="J366">
        <v>138135</v>
      </c>
      <c r="K366">
        <v>122987</v>
      </c>
      <c r="L366">
        <v>95621.2</v>
      </c>
      <c r="M366">
        <v>30389.1</v>
      </c>
      <c r="N366">
        <v>5597.13</v>
      </c>
      <c r="O366">
        <v>5668.91</v>
      </c>
      <c r="P366">
        <v>0</v>
      </c>
      <c r="Q366">
        <v>0</v>
      </c>
      <c r="R366">
        <v>239.005</v>
      </c>
    </row>
    <row r="367" spans="1:18" x14ac:dyDescent="0.2">
      <c r="A367">
        <v>361</v>
      </c>
      <c r="B367" t="s">
        <v>201</v>
      </c>
      <c r="C367">
        <v>2017</v>
      </c>
      <c r="D367">
        <v>0</v>
      </c>
      <c r="E367">
        <v>4767.51</v>
      </c>
      <c r="F367">
        <v>23459</v>
      </c>
      <c r="G367">
        <v>548286</v>
      </c>
      <c r="H367">
        <v>910355</v>
      </c>
      <c r="I367">
        <v>222281</v>
      </c>
      <c r="J367">
        <v>113398</v>
      </c>
      <c r="K367">
        <v>123830</v>
      </c>
      <c r="L367">
        <v>114504</v>
      </c>
      <c r="M367">
        <v>18892.5</v>
      </c>
      <c r="N367">
        <v>6841.74</v>
      </c>
      <c r="O367">
        <v>6322.79</v>
      </c>
      <c r="P367">
        <v>2150.77</v>
      </c>
      <c r="Q367">
        <v>0</v>
      </c>
      <c r="R367">
        <v>0</v>
      </c>
    </row>
    <row r="368" spans="1:18" x14ac:dyDescent="0.2">
      <c r="A368">
        <v>362</v>
      </c>
      <c r="B368" t="s">
        <v>201</v>
      </c>
      <c r="C368">
        <v>2017</v>
      </c>
      <c r="D368">
        <v>0</v>
      </c>
      <c r="E368">
        <v>39.8078</v>
      </c>
      <c r="F368">
        <v>30710.5</v>
      </c>
      <c r="G368">
        <v>532659</v>
      </c>
      <c r="H368">
        <v>958360</v>
      </c>
      <c r="I368">
        <v>187797</v>
      </c>
      <c r="J368">
        <v>138824</v>
      </c>
      <c r="K368">
        <v>106180</v>
      </c>
      <c r="L368">
        <v>110997</v>
      </c>
      <c r="M368">
        <v>26349.200000000001</v>
      </c>
      <c r="N368">
        <v>3232.53</v>
      </c>
      <c r="O368">
        <v>6273.16</v>
      </c>
      <c r="P368">
        <v>0</v>
      </c>
      <c r="Q368">
        <v>667.17200000000003</v>
      </c>
      <c r="R368">
        <v>0</v>
      </c>
    </row>
    <row r="369" spans="1:18" x14ac:dyDescent="0.2">
      <c r="A369">
        <v>363</v>
      </c>
      <c r="B369" t="s">
        <v>201</v>
      </c>
      <c r="C369">
        <v>2017</v>
      </c>
      <c r="D369">
        <v>0</v>
      </c>
      <c r="E369">
        <v>2171.36</v>
      </c>
      <c r="F369">
        <v>24909.8</v>
      </c>
      <c r="G369">
        <v>540960</v>
      </c>
      <c r="H369">
        <v>909517</v>
      </c>
      <c r="I369">
        <v>217414</v>
      </c>
      <c r="J369">
        <v>138969</v>
      </c>
      <c r="K369">
        <v>113890</v>
      </c>
      <c r="L369">
        <v>105187</v>
      </c>
      <c r="M369">
        <v>22345.7</v>
      </c>
      <c r="N369">
        <v>8538.69</v>
      </c>
      <c r="O369">
        <v>7411.89</v>
      </c>
      <c r="P369">
        <v>487.62200000000001</v>
      </c>
      <c r="Q369">
        <v>790.36900000000003</v>
      </c>
      <c r="R369">
        <v>276.30500000000001</v>
      </c>
    </row>
    <row r="370" spans="1:18" x14ac:dyDescent="0.2">
      <c r="A370">
        <v>364</v>
      </c>
      <c r="B370" t="s">
        <v>201</v>
      </c>
      <c r="C370">
        <v>2017</v>
      </c>
      <c r="D370">
        <v>0</v>
      </c>
      <c r="E370">
        <v>7.9253999999999998</v>
      </c>
      <c r="F370">
        <v>12286.6</v>
      </c>
      <c r="G370">
        <v>538030</v>
      </c>
      <c r="H370">
        <v>894677</v>
      </c>
      <c r="I370">
        <v>224495</v>
      </c>
      <c r="J370">
        <v>148017</v>
      </c>
      <c r="K370">
        <v>135202</v>
      </c>
      <c r="L370">
        <v>95555</v>
      </c>
      <c r="M370">
        <v>31052.400000000001</v>
      </c>
      <c r="N370">
        <v>6695.37</v>
      </c>
      <c r="O370">
        <v>1113.04</v>
      </c>
      <c r="P370">
        <v>503.42399999999998</v>
      </c>
      <c r="Q370">
        <v>0</v>
      </c>
      <c r="R370">
        <v>220.43700000000001</v>
      </c>
    </row>
    <row r="371" spans="1:18" x14ac:dyDescent="0.2">
      <c r="A371">
        <v>365</v>
      </c>
      <c r="B371" t="s">
        <v>201</v>
      </c>
      <c r="C371">
        <v>2017</v>
      </c>
      <c r="D371">
        <v>0</v>
      </c>
      <c r="E371">
        <v>336.47899999999998</v>
      </c>
      <c r="F371">
        <v>33808.400000000001</v>
      </c>
      <c r="G371">
        <v>527157</v>
      </c>
      <c r="H371">
        <v>936124</v>
      </c>
      <c r="I371">
        <v>196523</v>
      </c>
      <c r="J371">
        <v>165016</v>
      </c>
      <c r="K371">
        <v>118321</v>
      </c>
      <c r="L371">
        <v>90037.3</v>
      </c>
      <c r="M371">
        <v>17339.400000000001</v>
      </c>
      <c r="N371">
        <v>5084.76</v>
      </c>
      <c r="O371">
        <v>5080.8</v>
      </c>
      <c r="P371">
        <v>500.149</v>
      </c>
      <c r="Q371">
        <v>0</v>
      </c>
      <c r="R371">
        <v>0</v>
      </c>
    </row>
    <row r="372" spans="1:18" x14ac:dyDescent="0.2">
      <c r="A372">
        <v>366</v>
      </c>
      <c r="B372" t="s">
        <v>201</v>
      </c>
      <c r="C372">
        <v>2017</v>
      </c>
      <c r="D372">
        <v>0</v>
      </c>
      <c r="E372">
        <v>500.54700000000003</v>
      </c>
      <c r="F372">
        <v>35808.5</v>
      </c>
      <c r="G372">
        <v>538422</v>
      </c>
      <c r="H372">
        <v>886042</v>
      </c>
      <c r="I372">
        <v>215864</v>
      </c>
      <c r="J372">
        <v>145960</v>
      </c>
      <c r="K372">
        <v>116737</v>
      </c>
      <c r="L372">
        <v>115745</v>
      </c>
      <c r="M372">
        <v>25320.5</v>
      </c>
      <c r="N372">
        <v>2938.99</v>
      </c>
      <c r="O372">
        <v>10008.299999999999</v>
      </c>
      <c r="P372">
        <v>0</v>
      </c>
      <c r="Q372">
        <v>246.60400000000001</v>
      </c>
      <c r="R372">
        <v>0</v>
      </c>
    </row>
    <row r="373" spans="1:18" x14ac:dyDescent="0.2">
      <c r="A373">
        <v>367</v>
      </c>
      <c r="B373" t="s">
        <v>201</v>
      </c>
      <c r="C373">
        <v>2017</v>
      </c>
      <c r="D373">
        <v>0</v>
      </c>
      <c r="E373">
        <v>2533.4899999999998</v>
      </c>
      <c r="F373">
        <v>24349.200000000001</v>
      </c>
      <c r="G373">
        <v>539769</v>
      </c>
      <c r="H373">
        <v>931617</v>
      </c>
      <c r="I373">
        <v>204366</v>
      </c>
      <c r="J373">
        <v>132656</v>
      </c>
      <c r="K373">
        <v>127395</v>
      </c>
      <c r="L373">
        <v>94991.7</v>
      </c>
      <c r="M373">
        <v>21766.400000000001</v>
      </c>
      <c r="N373">
        <v>11980</v>
      </c>
      <c r="O373">
        <v>5142.71</v>
      </c>
      <c r="P373">
        <v>0</v>
      </c>
      <c r="Q373">
        <v>268.61799999999999</v>
      </c>
      <c r="R373">
        <v>244.85599999999999</v>
      </c>
    </row>
    <row r="374" spans="1:18" x14ac:dyDescent="0.2">
      <c r="A374">
        <v>368</v>
      </c>
      <c r="B374" t="s">
        <v>201</v>
      </c>
      <c r="C374">
        <v>2017</v>
      </c>
      <c r="D374">
        <v>0</v>
      </c>
      <c r="E374">
        <v>4393.46</v>
      </c>
      <c r="F374">
        <v>41442.6</v>
      </c>
      <c r="G374">
        <v>556899</v>
      </c>
      <c r="H374">
        <v>863314</v>
      </c>
      <c r="I374">
        <v>226062</v>
      </c>
      <c r="J374">
        <v>154196</v>
      </c>
      <c r="K374">
        <v>127943</v>
      </c>
      <c r="L374">
        <v>87959.7</v>
      </c>
      <c r="M374">
        <v>15825</v>
      </c>
      <c r="N374">
        <v>8084.91</v>
      </c>
      <c r="O374">
        <v>9883.67</v>
      </c>
      <c r="P374">
        <v>0</v>
      </c>
      <c r="Q374">
        <v>0</v>
      </c>
      <c r="R374">
        <v>0</v>
      </c>
    </row>
    <row r="375" spans="1:18" x14ac:dyDescent="0.2">
      <c r="A375">
        <v>369</v>
      </c>
      <c r="B375" t="s">
        <v>201</v>
      </c>
      <c r="C375">
        <v>2017</v>
      </c>
      <c r="D375">
        <v>0</v>
      </c>
      <c r="E375">
        <v>6776.2</v>
      </c>
      <c r="F375">
        <v>26972.9</v>
      </c>
      <c r="G375">
        <v>528878</v>
      </c>
      <c r="H375">
        <v>945895</v>
      </c>
      <c r="I375">
        <v>208893</v>
      </c>
      <c r="J375">
        <v>125859</v>
      </c>
      <c r="K375">
        <v>106010</v>
      </c>
      <c r="L375">
        <v>104601</v>
      </c>
      <c r="M375">
        <v>22421.8</v>
      </c>
      <c r="N375">
        <v>4624.8500000000004</v>
      </c>
      <c r="O375">
        <v>8219.31</v>
      </c>
      <c r="P375">
        <v>943.99900000000002</v>
      </c>
      <c r="Q375">
        <v>0</v>
      </c>
      <c r="R375">
        <v>378.983</v>
      </c>
    </row>
    <row r="376" spans="1:18" x14ac:dyDescent="0.2">
      <c r="A376">
        <v>370</v>
      </c>
      <c r="B376" t="s">
        <v>201</v>
      </c>
      <c r="C376">
        <v>2017</v>
      </c>
      <c r="D376">
        <v>0</v>
      </c>
      <c r="E376">
        <v>2634.26</v>
      </c>
      <c r="F376">
        <v>37891.300000000003</v>
      </c>
      <c r="G376">
        <v>505410</v>
      </c>
      <c r="H376">
        <v>944542</v>
      </c>
      <c r="I376">
        <v>226478</v>
      </c>
      <c r="J376">
        <v>140674</v>
      </c>
      <c r="K376">
        <v>107270</v>
      </c>
      <c r="L376">
        <v>98491.9</v>
      </c>
      <c r="M376">
        <v>21816.3</v>
      </c>
      <c r="N376">
        <v>3249.05</v>
      </c>
      <c r="O376">
        <v>2273.64</v>
      </c>
      <c r="P376">
        <v>0</v>
      </c>
      <c r="Q376">
        <v>540.16800000000001</v>
      </c>
      <c r="R376">
        <v>0</v>
      </c>
    </row>
    <row r="377" spans="1:18" x14ac:dyDescent="0.2">
      <c r="A377">
        <v>371</v>
      </c>
      <c r="B377" t="s">
        <v>201</v>
      </c>
      <c r="C377">
        <v>2017</v>
      </c>
      <c r="D377">
        <v>0</v>
      </c>
      <c r="E377">
        <v>2295.85</v>
      </c>
      <c r="F377">
        <v>36490.300000000003</v>
      </c>
      <c r="G377">
        <v>520850</v>
      </c>
      <c r="H377">
        <v>931964</v>
      </c>
      <c r="I377">
        <v>202784</v>
      </c>
      <c r="J377">
        <v>142692</v>
      </c>
      <c r="K377">
        <v>113157</v>
      </c>
      <c r="L377">
        <v>107191</v>
      </c>
      <c r="M377">
        <v>19779.7</v>
      </c>
      <c r="N377">
        <v>9924.58</v>
      </c>
      <c r="O377">
        <v>7874.28</v>
      </c>
      <c r="P377">
        <v>600.17999999999995</v>
      </c>
      <c r="Q377">
        <v>0</v>
      </c>
      <c r="R377">
        <v>319.28300000000002</v>
      </c>
    </row>
    <row r="378" spans="1:18" x14ac:dyDescent="0.2">
      <c r="A378">
        <v>372</v>
      </c>
      <c r="B378" t="s">
        <v>201</v>
      </c>
      <c r="C378">
        <v>2017</v>
      </c>
      <c r="D378">
        <v>0</v>
      </c>
      <c r="E378">
        <v>4760.93</v>
      </c>
      <c r="F378">
        <v>24597.8</v>
      </c>
      <c r="G378">
        <v>564815</v>
      </c>
      <c r="H378">
        <v>841360</v>
      </c>
      <c r="I378">
        <v>264105</v>
      </c>
      <c r="J378">
        <v>146839</v>
      </c>
      <c r="K378">
        <v>122100</v>
      </c>
      <c r="L378">
        <v>93357.8</v>
      </c>
      <c r="M378">
        <v>17366.3</v>
      </c>
      <c r="N378">
        <v>5466.23</v>
      </c>
      <c r="O378">
        <v>7487.29</v>
      </c>
      <c r="P378">
        <v>0</v>
      </c>
      <c r="Q378">
        <v>692.61900000000003</v>
      </c>
      <c r="R378">
        <v>517.48599999999999</v>
      </c>
    </row>
    <row r="379" spans="1:18" x14ac:dyDescent="0.2">
      <c r="A379">
        <v>373</v>
      </c>
      <c r="B379" t="s">
        <v>201</v>
      </c>
      <c r="C379">
        <v>2017</v>
      </c>
      <c r="D379">
        <v>0</v>
      </c>
      <c r="E379">
        <v>1803.53</v>
      </c>
      <c r="F379">
        <v>40227.599999999999</v>
      </c>
      <c r="G379">
        <v>513189</v>
      </c>
      <c r="H379">
        <v>920321</v>
      </c>
      <c r="I379">
        <v>220481</v>
      </c>
      <c r="J379">
        <v>130152</v>
      </c>
      <c r="K379">
        <v>125639</v>
      </c>
      <c r="L379">
        <v>106125</v>
      </c>
      <c r="M379">
        <v>25200</v>
      </c>
      <c r="N379">
        <v>6098.75</v>
      </c>
      <c r="O379">
        <v>5721.03</v>
      </c>
      <c r="P379">
        <v>1273.07</v>
      </c>
      <c r="Q379">
        <v>445.38900000000001</v>
      </c>
      <c r="R379">
        <v>0</v>
      </c>
    </row>
    <row r="380" spans="1:18" x14ac:dyDescent="0.2">
      <c r="A380">
        <v>374</v>
      </c>
      <c r="B380" t="s">
        <v>201</v>
      </c>
      <c r="C380">
        <v>2017</v>
      </c>
      <c r="D380">
        <v>0</v>
      </c>
      <c r="E380">
        <v>2056.7600000000002</v>
      </c>
      <c r="F380">
        <v>30587</v>
      </c>
      <c r="G380">
        <v>569500</v>
      </c>
      <c r="H380">
        <v>851590</v>
      </c>
      <c r="I380">
        <v>205128</v>
      </c>
      <c r="J380">
        <v>163177</v>
      </c>
      <c r="K380">
        <v>129400</v>
      </c>
      <c r="L380">
        <v>100399</v>
      </c>
      <c r="M380">
        <v>23333.1</v>
      </c>
      <c r="N380">
        <v>15354.7</v>
      </c>
      <c r="O380">
        <v>4022.09</v>
      </c>
      <c r="P380">
        <v>0</v>
      </c>
      <c r="Q380">
        <v>818.25099999999998</v>
      </c>
      <c r="R380">
        <v>0</v>
      </c>
    </row>
    <row r="381" spans="1:18" x14ac:dyDescent="0.2">
      <c r="A381">
        <v>375</v>
      </c>
      <c r="B381" t="s">
        <v>201</v>
      </c>
      <c r="C381">
        <v>2017</v>
      </c>
      <c r="D381">
        <v>0</v>
      </c>
      <c r="E381">
        <v>905.25199999999995</v>
      </c>
      <c r="F381">
        <v>37889.800000000003</v>
      </c>
      <c r="G381">
        <v>574786</v>
      </c>
      <c r="H381">
        <v>857282</v>
      </c>
      <c r="I381">
        <v>235020</v>
      </c>
      <c r="J381">
        <v>134593</v>
      </c>
      <c r="K381">
        <v>123598</v>
      </c>
      <c r="L381">
        <v>93598.399999999994</v>
      </c>
      <c r="M381">
        <v>26601</v>
      </c>
      <c r="N381">
        <v>6759.03</v>
      </c>
      <c r="O381">
        <v>8618.7900000000009</v>
      </c>
      <c r="P381">
        <v>0</v>
      </c>
      <c r="Q381">
        <v>0</v>
      </c>
      <c r="R381">
        <v>268.57299999999998</v>
      </c>
    </row>
    <row r="382" spans="1:18" x14ac:dyDescent="0.2">
      <c r="A382">
        <v>376</v>
      </c>
      <c r="B382" t="s">
        <v>201</v>
      </c>
      <c r="C382">
        <v>2017</v>
      </c>
      <c r="D382">
        <v>0</v>
      </c>
      <c r="E382">
        <v>4787.55</v>
      </c>
      <c r="F382">
        <v>24813.8</v>
      </c>
      <c r="G382">
        <v>521442</v>
      </c>
      <c r="H382">
        <v>913932</v>
      </c>
      <c r="I382">
        <v>208625</v>
      </c>
      <c r="J382">
        <v>155415</v>
      </c>
      <c r="K382">
        <v>131479</v>
      </c>
      <c r="L382">
        <v>93759.5</v>
      </c>
      <c r="M382">
        <v>19280.599999999999</v>
      </c>
      <c r="N382">
        <v>11009.7</v>
      </c>
      <c r="O382">
        <v>10998.2</v>
      </c>
      <c r="P382">
        <v>1669.97</v>
      </c>
      <c r="Q382">
        <v>0</v>
      </c>
      <c r="R382">
        <v>0</v>
      </c>
    </row>
    <row r="383" spans="1:18" x14ac:dyDescent="0.2">
      <c r="A383">
        <v>377</v>
      </c>
      <c r="B383" t="s">
        <v>201</v>
      </c>
      <c r="C383">
        <v>2017</v>
      </c>
      <c r="D383">
        <v>0</v>
      </c>
      <c r="E383">
        <v>1035.42</v>
      </c>
      <c r="F383">
        <v>30896.7</v>
      </c>
      <c r="G383">
        <v>525522</v>
      </c>
      <c r="H383">
        <v>918718</v>
      </c>
      <c r="I383">
        <v>219170</v>
      </c>
      <c r="J383">
        <v>144985</v>
      </c>
      <c r="K383">
        <v>113621</v>
      </c>
      <c r="L383">
        <v>98869.7</v>
      </c>
      <c r="M383">
        <v>19190.900000000001</v>
      </c>
      <c r="N383">
        <v>12589</v>
      </c>
      <c r="O383">
        <v>7566.7</v>
      </c>
      <c r="P383">
        <v>0</v>
      </c>
      <c r="Q383">
        <v>0</v>
      </c>
      <c r="R383">
        <v>418.15899999999999</v>
      </c>
    </row>
    <row r="384" spans="1:18" x14ac:dyDescent="0.2">
      <c r="A384">
        <v>378</v>
      </c>
      <c r="B384" t="s">
        <v>201</v>
      </c>
      <c r="C384">
        <v>2017</v>
      </c>
      <c r="D384">
        <v>0</v>
      </c>
      <c r="E384">
        <v>1272.94</v>
      </c>
      <c r="F384">
        <v>29434.6</v>
      </c>
      <c r="G384">
        <v>575025</v>
      </c>
      <c r="H384">
        <v>876777</v>
      </c>
      <c r="I384">
        <v>192420</v>
      </c>
      <c r="J384">
        <v>162164</v>
      </c>
      <c r="K384">
        <v>117800</v>
      </c>
      <c r="L384">
        <v>98928.6</v>
      </c>
      <c r="M384">
        <v>22345.1</v>
      </c>
      <c r="N384">
        <v>12302.8</v>
      </c>
      <c r="O384">
        <v>8479.3700000000008</v>
      </c>
      <c r="P384">
        <v>0</v>
      </c>
      <c r="Q384">
        <v>422.00700000000001</v>
      </c>
      <c r="R384">
        <v>0</v>
      </c>
    </row>
    <row r="385" spans="1:18" x14ac:dyDescent="0.2">
      <c r="A385">
        <v>379</v>
      </c>
      <c r="B385" t="s">
        <v>201</v>
      </c>
      <c r="C385">
        <v>2017</v>
      </c>
      <c r="D385">
        <v>0</v>
      </c>
      <c r="E385">
        <v>995.32500000000005</v>
      </c>
      <c r="F385">
        <v>34934</v>
      </c>
      <c r="G385">
        <v>560075</v>
      </c>
      <c r="H385">
        <v>894984</v>
      </c>
      <c r="I385">
        <v>219415</v>
      </c>
      <c r="J385">
        <v>156183</v>
      </c>
      <c r="K385">
        <v>110819</v>
      </c>
      <c r="L385">
        <v>92199</v>
      </c>
      <c r="M385">
        <v>22124.400000000001</v>
      </c>
      <c r="N385">
        <v>2932.86</v>
      </c>
      <c r="O385">
        <v>6420.19</v>
      </c>
      <c r="P385">
        <v>0</v>
      </c>
      <c r="Q385">
        <v>511.28199999999998</v>
      </c>
      <c r="R385">
        <v>0</v>
      </c>
    </row>
    <row r="386" spans="1:18" x14ac:dyDescent="0.2">
      <c r="A386">
        <v>380</v>
      </c>
      <c r="B386" t="s">
        <v>201</v>
      </c>
      <c r="C386">
        <v>2017</v>
      </c>
      <c r="D386">
        <v>0</v>
      </c>
      <c r="E386">
        <v>1302.04</v>
      </c>
      <c r="F386">
        <v>34118</v>
      </c>
      <c r="G386">
        <v>515784</v>
      </c>
      <c r="H386">
        <v>920985</v>
      </c>
      <c r="I386">
        <v>221872</v>
      </c>
      <c r="J386">
        <v>145630</v>
      </c>
      <c r="K386">
        <v>111683</v>
      </c>
      <c r="L386">
        <v>97199.2</v>
      </c>
      <c r="M386">
        <v>31240.799999999999</v>
      </c>
      <c r="N386">
        <v>10501.1</v>
      </c>
      <c r="O386">
        <v>2123.58</v>
      </c>
      <c r="P386">
        <v>1240.2</v>
      </c>
      <c r="Q386">
        <v>0</v>
      </c>
      <c r="R386">
        <v>206.95599999999999</v>
      </c>
    </row>
    <row r="387" spans="1:18" x14ac:dyDescent="0.2">
      <c r="A387">
        <v>381</v>
      </c>
      <c r="B387" t="s">
        <v>201</v>
      </c>
      <c r="C387">
        <v>2017</v>
      </c>
      <c r="D387">
        <v>0</v>
      </c>
      <c r="E387">
        <v>1690.1</v>
      </c>
      <c r="F387">
        <v>31753.8</v>
      </c>
      <c r="G387">
        <v>554576</v>
      </c>
      <c r="H387">
        <v>917755</v>
      </c>
      <c r="I387">
        <v>199016</v>
      </c>
      <c r="J387">
        <v>130496</v>
      </c>
      <c r="K387">
        <v>120898</v>
      </c>
      <c r="L387">
        <v>102040</v>
      </c>
      <c r="M387">
        <v>23852.1</v>
      </c>
      <c r="N387">
        <v>7541.63</v>
      </c>
      <c r="O387">
        <v>6594.95</v>
      </c>
      <c r="P387">
        <v>473.255</v>
      </c>
      <c r="Q387">
        <v>229.81299999999999</v>
      </c>
      <c r="R387">
        <v>0</v>
      </c>
    </row>
    <row r="388" spans="1:18" x14ac:dyDescent="0.2">
      <c r="A388">
        <v>382</v>
      </c>
      <c r="B388" t="s">
        <v>201</v>
      </c>
      <c r="C388">
        <v>2017</v>
      </c>
      <c r="D388">
        <v>0</v>
      </c>
      <c r="E388">
        <v>3987.34</v>
      </c>
      <c r="F388">
        <v>30428.1</v>
      </c>
      <c r="G388">
        <v>517632</v>
      </c>
      <c r="H388">
        <v>923819</v>
      </c>
      <c r="I388">
        <v>229094</v>
      </c>
      <c r="J388">
        <v>137424</v>
      </c>
      <c r="K388">
        <v>115769</v>
      </c>
      <c r="L388">
        <v>102244</v>
      </c>
      <c r="M388">
        <v>21625.3</v>
      </c>
      <c r="N388">
        <v>6260.29</v>
      </c>
      <c r="O388">
        <v>6386.92</v>
      </c>
      <c r="P388">
        <v>0</v>
      </c>
      <c r="Q388">
        <v>0</v>
      </c>
      <c r="R388">
        <v>0</v>
      </c>
    </row>
    <row r="389" spans="1:18" x14ac:dyDescent="0.2">
      <c r="A389">
        <v>383</v>
      </c>
      <c r="B389" t="s">
        <v>201</v>
      </c>
      <c r="C389">
        <v>2017</v>
      </c>
      <c r="D389">
        <v>0</v>
      </c>
      <c r="E389">
        <v>711.78099999999995</v>
      </c>
      <c r="F389">
        <v>36472.400000000001</v>
      </c>
      <c r="G389">
        <v>582815</v>
      </c>
      <c r="H389">
        <v>840691</v>
      </c>
      <c r="I389">
        <v>217025</v>
      </c>
      <c r="J389">
        <v>151765</v>
      </c>
      <c r="K389">
        <v>133404</v>
      </c>
      <c r="L389">
        <v>89631.5</v>
      </c>
      <c r="M389">
        <v>18098.900000000001</v>
      </c>
      <c r="N389">
        <v>9319.14</v>
      </c>
      <c r="O389">
        <v>9616.1</v>
      </c>
      <c r="P389">
        <v>0</v>
      </c>
      <c r="Q389">
        <v>0</v>
      </c>
      <c r="R389">
        <v>0</v>
      </c>
    </row>
    <row r="390" spans="1:18" x14ac:dyDescent="0.2">
      <c r="A390">
        <v>384</v>
      </c>
      <c r="B390" t="s">
        <v>201</v>
      </c>
      <c r="C390">
        <v>2017</v>
      </c>
      <c r="D390">
        <v>0</v>
      </c>
      <c r="E390">
        <v>1580.88</v>
      </c>
      <c r="F390">
        <v>37215</v>
      </c>
      <c r="G390">
        <v>556605</v>
      </c>
      <c r="H390">
        <v>879312</v>
      </c>
      <c r="I390">
        <v>221370</v>
      </c>
      <c r="J390">
        <v>150607</v>
      </c>
      <c r="K390">
        <v>116238</v>
      </c>
      <c r="L390">
        <v>102193</v>
      </c>
      <c r="M390">
        <v>16697.7</v>
      </c>
      <c r="N390">
        <v>10654.4</v>
      </c>
      <c r="O390">
        <v>6970.53</v>
      </c>
      <c r="P390">
        <v>0</v>
      </c>
      <c r="Q390">
        <v>0</v>
      </c>
      <c r="R390">
        <v>323.38799999999998</v>
      </c>
    </row>
    <row r="391" spans="1:18" x14ac:dyDescent="0.2">
      <c r="A391">
        <v>385</v>
      </c>
      <c r="B391" t="s">
        <v>201</v>
      </c>
      <c r="C391">
        <v>2017</v>
      </c>
      <c r="D391">
        <v>0</v>
      </c>
      <c r="E391">
        <v>1428.7</v>
      </c>
      <c r="F391">
        <v>28183.1</v>
      </c>
      <c r="G391">
        <v>561642</v>
      </c>
      <c r="H391">
        <v>901385</v>
      </c>
      <c r="I391">
        <v>215676</v>
      </c>
      <c r="J391">
        <v>137495</v>
      </c>
      <c r="K391">
        <v>114986</v>
      </c>
      <c r="L391">
        <v>95061</v>
      </c>
      <c r="M391">
        <v>26206.7</v>
      </c>
      <c r="N391">
        <v>4569.46</v>
      </c>
      <c r="O391">
        <v>8733.42</v>
      </c>
      <c r="P391">
        <v>420.88</v>
      </c>
      <c r="Q391">
        <v>0</v>
      </c>
      <c r="R391">
        <v>166.62200000000001</v>
      </c>
    </row>
    <row r="392" spans="1:18" x14ac:dyDescent="0.2">
      <c r="A392">
        <v>386</v>
      </c>
      <c r="B392" t="s">
        <v>201</v>
      </c>
      <c r="C392">
        <v>2017</v>
      </c>
      <c r="D392">
        <v>0</v>
      </c>
      <c r="E392">
        <v>5140.26</v>
      </c>
      <c r="F392">
        <v>31001.599999999999</v>
      </c>
      <c r="G392">
        <v>564430</v>
      </c>
      <c r="H392">
        <v>878383</v>
      </c>
      <c r="I392">
        <v>203331</v>
      </c>
      <c r="J392">
        <v>147225</v>
      </c>
      <c r="K392">
        <v>119748</v>
      </c>
      <c r="L392">
        <v>99201.2</v>
      </c>
      <c r="M392">
        <v>34284.300000000003</v>
      </c>
      <c r="N392">
        <v>8352.74</v>
      </c>
      <c r="O392">
        <v>6417.23</v>
      </c>
      <c r="P392">
        <v>0</v>
      </c>
      <c r="Q392">
        <v>0</v>
      </c>
      <c r="R392">
        <v>196.76900000000001</v>
      </c>
    </row>
    <row r="393" spans="1:18" x14ac:dyDescent="0.2">
      <c r="A393">
        <v>387</v>
      </c>
      <c r="B393" t="s">
        <v>201</v>
      </c>
      <c r="C393">
        <v>2017</v>
      </c>
      <c r="D393">
        <v>0</v>
      </c>
      <c r="E393">
        <v>1432.65</v>
      </c>
      <c r="F393">
        <v>26636.3</v>
      </c>
      <c r="G393">
        <v>526990</v>
      </c>
      <c r="H393">
        <v>886212</v>
      </c>
      <c r="I393">
        <v>237987</v>
      </c>
      <c r="J393">
        <v>144560</v>
      </c>
      <c r="K393">
        <v>128250</v>
      </c>
      <c r="L393">
        <v>98934.6</v>
      </c>
      <c r="M393">
        <v>23199.200000000001</v>
      </c>
      <c r="N393">
        <v>5208.84</v>
      </c>
      <c r="O393">
        <v>5878.7</v>
      </c>
      <c r="P393">
        <v>547.56799999999998</v>
      </c>
      <c r="Q393">
        <v>0</v>
      </c>
      <c r="R393">
        <v>469.07100000000003</v>
      </c>
    </row>
    <row r="394" spans="1:18" x14ac:dyDescent="0.2">
      <c r="A394">
        <v>388</v>
      </c>
      <c r="B394" t="s">
        <v>201</v>
      </c>
      <c r="C394">
        <v>2017</v>
      </c>
      <c r="D394">
        <v>0</v>
      </c>
      <c r="E394">
        <v>644.86300000000006</v>
      </c>
      <c r="F394">
        <v>36075</v>
      </c>
      <c r="G394">
        <v>581544</v>
      </c>
      <c r="H394">
        <v>874361</v>
      </c>
      <c r="I394">
        <v>198565</v>
      </c>
      <c r="J394">
        <v>154569</v>
      </c>
      <c r="K394">
        <v>118247</v>
      </c>
      <c r="L394">
        <v>99604.2</v>
      </c>
      <c r="M394">
        <v>23661.4</v>
      </c>
      <c r="N394">
        <v>5400.35</v>
      </c>
      <c r="O394">
        <v>7887.06</v>
      </c>
      <c r="P394">
        <v>0</v>
      </c>
      <c r="Q394">
        <v>413.83100000000002</v>
      </c>
      <c r="R394">
        <v>162.72900000000001</v>
      </c>
    </row>
    <row r="395" spans="1:18" x14ac:dyDescent="0.2">
      <c r="A395">
        <v>389</v>
      </c>
      <c r="B395" t="s">
        <v>201</v>
      </c>
      <c r="C395">
        <v>2017</v>
      </c>
      <c r="D395">
        <v>0</v>
      </c>
      <c r="E395">
        <v>2297.54</v>
      </c>
      <c r="F395">
        <v>28292.1</v>
      </c>
      <c r="G395">
        <v>544871</v>
      </c>
      <c r="H395">
        <v>899342</v>
      </c>
      <c r="I395">
        <v>219716</v>
      </c>
      <c r="J395">
        <v>138902</v>
      </c>
      <c r="K395">
        <v>118601</v>
      </c>
      <c r="L395">
        <v>105183</v>
      </c>
      <c r="M395">
        <v>26339.599999999999</v>
      </c>
      <c r="N395">
        <v>4775.8</v>
      </c>
      <c r="O395">
        <v>8867.2999999999993</v>
      </c>
      <c r="P395">
        <v>685.18100000000004</v>
      </c>
      <c r="Q395">
        <v>0</v>
      </c>
      <c r="R395">
        <v>311.19299999999998</v>
      </c>
    </row>
    <row r="396" spans="1:18" x14ac:dyDescent="0.2">
      <c r="A396">
        <v>390</v>
      </c>
      <c r="B396" t="s">
        <v>201</v>
      </c>
      <c r="C396">
        <v>2017</v>
      </c>
      <c r="D396">
        <v>0</v>
      </c>
      <c r="E396">
        <v>973.35</v>
      </c>
      <c r="F396">
        <v>31135.1</v>
      </c>
      <c r="G396">
        <v>529422</v>
      </c>
      <c r="H396">
        <v>926400</v>
      </c>
      <c r="I396">
        <v>209711</v>
      </c>
      <c r="J396">
        <v>151301</v>
      </c>
      <c r="K396">
        <v>108154</v>
      </c>
      <c r="L396">
        <v>105670</v>
      </c>
      <c r="M396">
        <v>18060.400000000001</v>
      </c>
      <c r="N396">
        <v>12312.1</v>
      </c>
      <c r="O396">
        <v>4248.05</v>
      </c>
      <c r="P396">
        <v>0</v>
      </c>
      <c r="Q396">
        <v>331.904</v>
      </c>
      <c r="R396">
        <v>0</v>
      </c>
    </row>
    <row r="397" spans="1:18" x14ac:dyDescent="0.2">
      <c r="A397">
        <v>391</v>
      </c>
      <c r="B397" t="s">
        <v>201</v>
      </c>
      <c r="C397">
        <v>2017</v>
      </c>
      <c r="D397">
        <v>0</v>
      </c>
      <c r="E397">
        <v>902.59799999999996</v>
      </c>
      <c r="F397">
        <v>27971.1</v>
      </c>
      <c r="G397">
        <v>595013</v>
      </c>
      <c r="H397">
        <v>844039</v>
      </c>
      <c r="I397">
        <v>228829</v>
      </c>
      <c r="J397">
        <v>146990</v>
      </c>
      <c r="K397">
        <v>134251</v>
      </c>
      <c r="L397">
        <v>79955.199999999997</v>
      </c>
      <c r="M397">
        <v>22659.5</v>
      </c>
      <c r="N397">
        <v>5830.99</v>
      </c>
      <c r="O397">
        <v>7973.62</v>
      </c>
      <c r="P397">
        <v>785.52200000000005</v>
      </c>
      <c r="Q397">
        <v>107.164</v>
      </c>
      <c r="R397">
        <v>153.93199999999999</v>
      </c>
    </row>
    <row r="398" spans="1:18" x14ac:dyDescent="0.2">
      <c r="A398">
        <v>392</v>
      </c>
      <c r="B398" t="s">
        <v>201</v>
      </c>
      <c r="C398">
        <v>2017</v>
      </c>
      <c r="D398">
        <v>0</v>
      </c>
      <c r="E398">
        <v>1486.22</v>
      </c>
      <c r="F398">
        <v>28854.7</v>
      </c>
      <c r="G398">
        <v>569426</v>
      </c>
      <c r="H398">
        <v>897094</v>
      </c>
      <c r="I398">
        <v>227047</v>
      </c>
      <c r="J398">
        <v>137580</v>
      </c>
      <c r="K398">
        <v>129325</v>
      </c>
      <c r="L398">
        <v>75480.2</v>
      </c>
      <c r="M398">
        <v>17146</v>
      </c>
      <c r="N398">
        <v>5631.24</v>
      </c>
      <c r="O398">
        <v>3761</v>
      </c>
      <c r="P398">
        <v>0</v>
      </c>
      <c r="Q398">
        <v>630.49300000000005</v>
      </c>
      <c r="R398">
        <v>0</v>
      </c>
    </row>
    <row r="399" spans="1:18" x14ac:dyDescent="0.2">
      <c r="A399">
        <v>393</v>
      </c>
      <c r="B399" t="s">
        <v>201</v>
      </c>
      <c r="C399">
        <v>2017</v>
      </c>
      <c r="D399">
        <v>0</v>
      </c>
      <c r="E399">
        <v>1388.08</v>
      </c>
      <c r="F399">
        <v>24281.8</v>
      </c>
      <c r="G399">
        <v>545521</v>
      </c>
      <c r="H399">
        <v>902632</v>
      </c>
      <c r="I399">
        <v>200457</v>
      </c>
      <c r="J399">
        <v>135473</v>
      </c>
      <c r="K399">
        <v>150337</v>
      </c>
      <c r="L399">
        <v>106447</v>
      </c>
      <c r="M399">
        <v>11590.1</v>
      </c>
      <c r="N399">
        <v>9628.44</v>
      </c>
      <c r="O399">
        <v>5089.0600000000004</v>
      </c>
      <c r="P399">
        <v>0</v>
      </c>
      <c r="Q399">
        <v>0</v>
      </c>
      <c r="R399">
        <v>395.87799999999999</v>
      </c>
    </row>
    <row r="400" spans="1:18" x14ac:dyDescent="0.2">
      <c r="A400">
        <v>394</v>
      </c>
      <c r="B400" t="s">
        <v>201</v>
      </c>
      <c r="C400">
        <v>2017</v>
      </c>
      <c r="D400">
        <v>0</v>
      </c>
      <c r="E400">
        <v>1553.76</v>
      </c>
      <c r="F400">
        <v>27984.9</v>
      </c>
      <c r="G400">
        <v>553532</v>
      </c>
      <c r="H400">
        <v>882115</v>
      </c>
      <c r="I400">
        <v>208804</v>
      </c>
      <c r="J400">
        <v>142009</v>
      </c>
      <c r="K400">
        <v>139303</v>
      </c>
      <c r="L400">
        <v>97229.4</v>
      </c>
      <c r="M400">
        <v>29936.400000000001</v>
      </c>
      <c r="N400">
        <v>8531.65</v>
      </c>
      <c r="O400">
        <v>2246.4499999999998</v>
      </c>
      <c r="P400">
        <v>394.34899999999999</v>
      </c>
      <c r="Q400">
        <v>573.18499999999995</v>
      </c>
      <c r="R400">
        <v>0</v>
      </c>
    </row>
    <row r="401" spans="1:18" x14ac:dyDescent="0.2">
      <c r="A401">
        <v>395</v>
      </c>
      <c r="B401" t="s">
        <v>201</v>
      </c>
      <c r="C401">
        <v>2017</v>
      </c>
      <c r="D401">
        <v>0</v>
      </c>
      <c r="E401">
        <v>23.965699999999998</v>
      </c>
      <c r="F401">
        <v>30106.2</v>
      </c>
      <c r="G401">
        <v>547531</v>
      </c>
      <c r="H401">
        <v>897548</v>
      </c>
      <c r="I401">
        <v>213279</v>
      </c>
      <c r="J401">
        <v>142171</v>
      </c>
      <c r="K401">
        <v>123841</v>
      </c>
      <c r="L401">
        <v>107307</v>
      </c>
      <c r="M401">
        <v>19496</v>
      </c>
      <c r="N401">
        <v>12047.1</v>
      </c>
      <c r="O401">
        <v>1960.77</v>
      </c>
      <c r="P401">
        <v>359.77100000000002</v>
      </c>
      <c r="Q401">
        <v>164.78100000000001</v>
      </c>
      <c r="R401">
        <v>114.33199999999999</v>
      </c>
    </row>
    <row r="402" spans="1:18" x14ac:dyDescent="0.2">
      <c r="A402">
        <v>396</v>
      </c>
      <c r="B402" t="s">
        <v>201</v>
      </c>
      <c r="C402">
        <v>2017</v>
      </c>
      <c r="D402">
        <v>0</v>
      </c>
      <c r="E402">
        <v>5453.31</v>
      </c>
      <c r="F402">
        <v>18110.099999999999</v>
      </c>
      <c r="G402">
        <v>556632</v>
      </c>
      <c r="H402">
        <v>901317</v>
      </c>
      <c r="I402">
        <v>204395</v>
      </c>
      <c r="J402">
        <v>145188</v>
      </c>
      <c r="K402">
        <v>123108</v>
      </c>
      <c r="L402">
        <v>108390</v>
      </c>
      <c r="M402">
        <v>21163.9</v>
      </c>
      <c r="N402">
        <v>5086.37</v>
      </c>
      <c r="O402">
        <v>8089.75</v>
      </c>
      <c r="P402">
        <v>0</v>
      </c>
      <c r="Q402">
        <v>0</v>
      </c>
      <c r="R402">
        <v>0</v>
      </c>
    </row>
    <row r="403" spans="1:18" x14ac:dyDescent="0.2">
      <c r="A403">
        <v>397</v>
      </c>
      <c r="B403" t="s">
        <v>201</v>
      </c>
      <c r="C403">
        <v>2017</v>
      </c>
      <c r="D403">
        <v>0</v>
      </c>
      <c r="E403">
        <v>54.951500000000003</v>
      </c>
      <c r="F403">
        <v>35829.300000000003</v>
      </c>
      <c r="G403">
        <v>541312</v>
      </c>
      <c r="H403">
        <v>910471</v>
      </c>
      <c r="I403">
        <v>210381</v>
      </c>
      <c r="J403">
        <v>146819</v>
      </c>
      <c r="K403">
        <v>107990</v>
      </c>
      <c r="L403">
        <v>99464.5</v>
      </c>
      <c r="M403">
        <v>27305.599999999999</v>
      </c>
      <c r="N403">
        <v>9648.7999999999993</v>
      </c>
      <c r="O403">
        <v>3326.74</v>
      </c>
      <c r="P403">
        <v>2651.87</v>
      </c>
      <c r="Q403">
        <v>0</v>
      </c>
      <c r="R403">
        <v>428.346</v>
      </c>
    </row>
    <row r="404" spans="1:18" x14ac:dyDescent="0.2">
      <c r="A404">
        <v>398</v>
      </c>
      <c r="B404" t="s">
        <v>201</v>
      </c>
      <c r="C404">
        <v>2017</v>
      </c>
      <c r="D404">
        <v>0</v>
      </c>
      <c r="E404">
        <v>2690.17</v>
      </c>
      <c r="F404">
        <v>23796.7</v>
      </c>
      <c r="G404">
        <v>518535</v>
      </c>
      <c r="H404">
        <v>929252</v>
      </c>
      <c r="I404">
        <v>191402</v>
      </c>
      <c r="J404">
        <v>165044</v>
      </c>
      <c r="K404">
        <v>141874</v>
      </c>
      <c r="L404">
        <v>88782.6</v>
      </c>
      <c r="M404">
        <v>16842.8</v>
      </c>
      <c r="N404">
        <v>7672.7</v>
      </c>
      <c r="O404">
        <v>4084.06</v>
      </c>
      <c r="P404">
        <v>0</v>
      </c>
      <c r="Q404">
        <v>741.93200000000002</v>
      </c>
      <c r="R404">
        <v>0</v>
      </c>
    </row>
    <row r="405" spans="1:18" x14ac:dyDescent="0.2">
      <c r="A405">
        <v>399</v>
      </c>
      <c r="B405" t="s">
        <v>201</v>
      </c>
      <c r="C405">
        <v>2017</v>
      </c>
      <c r="D405">
        <v>0</v>
      </c>
      <c r="E405">
        <v>15.840400000000001</v>
      </c>
      <c r="F405">
        <v>28830.2</v>
      </c>
      <c r="G405">
        <v>515201</v>
      </c>
      <c r="H405">
        <v>918478</v>
      </c>
      <c r="I405">
        <v>212557</v>
      </c>
      <c r="J405">
        <v>158141</v>
      </c>
      <c r="K405">
        <v>133891</v>
      </c>
      <c r="L405">
        <v>80228.899999999994</v>
      </c>
      <c r="M405">
        <v>27130</v>
      </c>
      <c r="N405">
        <v>10732.3</v>
      </c>
      <c r="O405">
        <v>3365.52</v>
      </c>
      <c r="P405">
        <v>0</v>
      </c>
      <c r="Q405">
        <v>342.61599999999999</v>
      </c>
      <c r="R405">
        <v>0</v>
      </c>
    </row>
    <row r="406" spans="1:18" x14ac:dyDescent="0.2">
      <c r="A406">
        <v>400</v>
      </c>
      <c r="B406" t="s">
        <v>201</v>
      </c>
      <c r="C406">
        <v>2017</v>
      </c>
      <c r="D406">
        <v>0</v>
      </c>
      <c r="E406">
        <v>640.40099999999995</v>
      </c>
      <c r="F406">
        <v>16449.2</v>
      </c>
      <c r="G406">
        <v>521318</v>
      </c>
      <c r="H406">
        <v>956026</v>
      </c>
      <c r="I406">
        <v>189341</v>
      </c>
      <c r="J406">
        <v>139883</v>
      </c>
      <c r="K406">
        <v>136590</v>
      </c>
      <c r="L406">
        <v>92865.600000000006</v>
      </c>
      <c r="M406">
        <v>24135.5</v>
      </c>
      <c r="N406">
        <v>6628.25</v>
      </c>
      <c r="O406">
        <v>6290.56</v>
      </c>
      <c r="P406">
        <v>0</v>
      </c>
      <c r="Q406">
        <v>303.93099999999998</v>
      </c>
      <c r="R406">
        <v>0</v>
      </c>
    </row>
    <row r="407" spans="1:18" x14ac:dyDescent="0.2">
      <c r="A407">
        <v>401</v>
      </c>
      <c r="B407" t="s">
        <v>201</v>
      </c>
      <c r="C407">
        <v>2017</v>
      </c>
      <c r="D407">
        <v>0</v>
      </c>
      <c r="E407">
        <v>2689.05</v>
      </c>
      <c r="F407">
        <v>29014.1</v>
      </c>
      <c r="G407">
        <v>552071</v>
      </c>
      <c r="H407">
        <v>892492</v>
      </c>
      <c r="I407">
        <v>220250</v>
      </c>
      <c r="J407">
        <v>155636</v>
      </c>
      <c r="K407">
        <v>113223</v>
      </c>
      <c r="L407">
        <v>95074.1</v>
      </c>
      <c r="M407">
        <v>21228.5</v>
      </c>
      <c r="N407">
        <v>10804.5</v>
      </c>
      <c r="O407">
        <v>3016.28</v>
      </c>
      <c r="P407">
        <v>0</v>
      </c>
      <c r="Q407">
        <v>0</v>
      </c>
      <c r="R407">
        <v>0</v>
      </c>
    </row>
    <row r="408" spans="1:18" x14ac:dyDescent="0.2">
      <c r="A408">
        <v>402</v>
      </c>
      <c r="B408" t="s">
        <v>201</v>
      </c>
      <c r="C408">
        <v>2017</v>
      </c>
      <c r="D408">
        <v>0</v>
      </c>
      <c r="E408">
        <v>822.84199999999998</v>
      </c>
      <c r="F408">
        <v>26032.1</v>
      </c>
      <c r="G408">
        <v>554049</v>
      </c>
      <c r="H408">
        <v>919147</v>
      </c>
      <c r="I408">
        <v>202011</v>
      </c>
      <c r="J408">
        <v>145746</v>
      </c>
      <c r="K408">
        <v>128480</v>
      </c>
      <c r="L408">
        <v>82981.399999999994</v>
      </c>
      <c r="M408">
        <v>15341.3</v>
      </c>
      <c r="N408">
        <v>8791.2900000000009</v>
      </c>
      <c r="O408">
        <v>9821.3799999999992</v>
      </c>
      <c r="P408">
        <v>0</v>
      </c>
      <c r="Q408">
        <v>0</v>
      </c>
      <c r="R408">
        <v>0</v>
      </c>
    </row>
    <row r="409" spans="1:18" x14ac:dyDescent="0.2">
      <c r="A409">
        <v>403</v>
      </c>
      <c r="B409" t="s">
        <v>201</v>
      </c>
      <c r="C409">
        <v>2017</v>
      </c>
      <c r="D409">
        <v>0</v>
      </c>
      <c r="E409">
        <v>1919.06</v>
      </c>
      <c r="F409">
        <v>42078.5</v>
      </c>
      <c r="G409">
        <v>579484</v>
      </c>
      <c r="H409">
        <v>884146</v>
      </c>
      <c r="I409">
        <v>216631</v>
      </c>
      <c r="J409">
        <v>156806</v>
      </c>
      <c r="K409">
        <v>98548.7</v>
      </c>
      <c r="L409">
        <v>103681</v>
      </c>
      <c r="M409">
        <v>14835.9</v>
      </c>
      <c r="N409">
        <v>5571.76</v>
      </c>
      <c r="O409">
        <v>109.339</v>
      </c>
      <c r="P409">
        <v>1319.27</v>
      </c>
      <c r="Q409">
        <v>0</v>
      </c>
      <c r="R409">
        <v>194.57599999999999</v>
      </c>
    </row>
    <row r="410" spans="1:18" x14ac:dyDescent="0.2">
      <c r="A410">
        <v>404</v>
      </c>
      <c r="B410" t="s">
        <v>201</v>
      </c>
      <c r="C410">
        <v>2017</v>
      </c>
      <c r="D410">
        <v>0</v>
      </c>
      <c r="E410">
        <v>871.89599999999996</v>
      </c>
      <c r="F410">
        <v>28266.799999999999</v>
      </c>
      <c r="G410">
        <v>556136</v>
      </c>
      <c r="H410">
        <v>917561</v>
      </c>
      <c r="I410">
        <v>207863</v>
      </c>
      <c r="J410">
        <v>141503</v>
      </c>
      <c r="K410">
        <v>110518</v>
      </c>
      <c r="L410">
        <v>93592.6</v>
      </c>
      <c r="M410">
        <v>23755.200000000001</v>
      </c>
      <c r="N410">
        <v>7951.27</v>
      </c>
      <c r="O410">
        <v>10921.3</v>
      </c>
      <c r="P410">
        <v>363.36200000000002</v>
      </c>
      <c r="Q410">
        <v>0</v>
      </c>
      <c r="R410">
        <v>470.13400000000001</v>
      </c>
    </row>
    <row r="411" spans="1:18" x14ac:dyDescent="0.2">
      <c r="A411">
        <v>405</v>
      </c>
      <c r="B411" t="s">
        <v>201</v>
      </c>
      <c r="C411">
        <v>2017</v>
      </c>
      <c r="D411">
        <v>0</v>
      </c>
      <c r="E411">
        <v>2146.5500000000002</v>
      </c>
      <c r="F411">
        <v>23931.200000000001</v>
      </c>
      <c r="G411">
        <v>568815</v>
      </c>
      <c r="H411">
        <v>863211</v>
      </c>
      <c r="I411">
        <v>236656</v>
      </c>
      <c r="J411">
        <v>157891</v>
      </c>
      <c r="K411">
        <v>91885.4</v>
      </c>
      <c r="L411">
        <v>108932</v>
      </c>
      <c r="M411">
        <v>19578.099999999999</v>
      </c>
      <c r="N411">
        <v>12995.8</v>
      </c>
      <c r="O411">
        <v>6942.87</v>
      </c>
      <c r="P411">
        <v>0</v>
      </c>
      <c r="Q411">
        <v>0</v>
      </c>
      <c r="R411">
        <v>219.77799999999999</v>
      </c>
    </row>
    <row r="412" spans="1:18" x14ac:dyDescent="0.2">
      <c r="A412">
        <v>406</v>
      </c>
      <c r="B412" t="s">
        <v>201</v>
      </c>
      <c r="C412">
        <v>2017</v>
      </c>
      <c r="D412">
        <v>0</v>
      </c>
      <c r="E412">
        <v>3965.12</v>
      </c>
      <c r="F412">
        <v>31572.3</v>
      </c>
      <c r="G412">
        <v>551977</v>
      </c>
      <c r="H412">
        <v>882813</v>
      </c>
      <c r="I412">
        <v>224137</v>
      </c>
      <c r="J412">
        <v>124659</v>
      </c>
      <c r="K412">
        <v>131887</v>
      </c>
      <c r="L412">
        <v>107423</v>
      </c>
      <c r="M412">
        <v>16814.400000000001</v>
      </c>
      <c r="N412">
        <v>12636.2</v>
      </c>
      <c r="O412">
        <v>4976.34</v>
      </c>
      <c r="P412">
        <v>1243.4100000000001</v>
      </c>
      <c r="Q412">
        <v>354.69499999999999</v>
      </c>
      <c r="R412">
        <v>0</v>
      </c>
    </row>
    <row r="413" spans="1:18" x14ac:dyDescent="0.2">
      <c r="A413">
        <v>407</v>
      </c>
      <c r="B413" t="s">
        <v>201</v>
      </c>
      <c r="C413">
        <v>2017</v>
      </c>
      <c r="D413">
        <v>0</v>
      </c>
      <c r="E413">
        <v>2806.42</v>
      </c>
      <c r="F413">
        <v>32441.599999999999</v>
      </c>
      <c r="G413">
        <v>530143</v>
      </c>
      <c r="H413">
        <v>949861</v>
      </c>
      <c r="I413">
        <v>184372</v>
      </c>
      <c r="J413">
        <v>146810</v>
      </c>
      <c r="K413">
        <v>128017</v>
      </c>
      <c r="L413">
        <v>83022.600000000006</v>
      </c>
      <c r="M413">
        <v>21703.5</v>
      </c>
      <c r="N413">
        <v>8539.19</v>
      </c>
      <c r="O413">
        <v>4852.75</v>
      </c>
      <c r="P413">
        <v>0</v>
      </c>
      <c r="Q413">
        <v>0</v>
      </c>
      <c r="R413">
        <v>151.26</v>
      </c>
    </row>
    <row r="414" spans="1:18" x14ac:dyDescent="0.2">
      <c r="A414">
        <v>408</v>
      </c>
      <c r="B414" t="s">
        <v>201</v>
      </c>
      <c r="C414">
        <v>2017</v>
      </c>
      <c r="D414">
        <v>0</v>
      </c>
      <c r="E414">
        <v>2656.16</v>
      </c>
      <c r="F414">
        <v>32500.1</v>
      </c>
      <c r="G414">
        <v>536929</v>
      </c>
      <c r="H414">
        <v>909606</v>
      </c>
      <c r="I414">
        <v>181357</v>
      </c>
      <c r="J414">
        <v>159523</v>
      </c>
      <c r="K414">
        <v>130930</v>
      </c>
      <c r="L414">
        <v>100505</v>
      </c>
      <c r="M414">
        <v>17315.099999999999</v>
      </c>
      <c r="N414">
        <v>10387.700000000001</v>
      </c>
      <c r="O414">
        <v>2653.92</v>
      </c>
      <c r="P414">
        <v>0</v>
      </c>
      <c r="Q414">
        <v>641.94899999999996</v>
      </c>
      <c r="R414">
        <v>0</v>
      </c>
    </row>
    <row r="415" spans="1:18" x14ac:dyDescent="0.2">
      <c r="A415">
        <v>409</v>
      </c>
      <c r="B415" t="s">
        <v>201</v>
      </c>
      <c r="C415">
        <v>2017</v>
      </c>
      <c r="D415">
        <v>0</v>
      </c>
      <c r="E415">
        <v>4712.29</v>
      </c>
      <c r="F415">
        <v>21183</v>
      </c>
      <c r="G415">
        <v>534740</v>
      </c>
      <c r="H415">
        <v>901029</v>
      </c>
      <c r="I415">
        <v>244491</v>
      </c>
      <c r="J415">
        <v>141841</v>
      </c>
      <c r="K415">
        <v>107255</v>
      </c>
      <c r="L415">
        <v>102109</v>
      </c>
      <c r="M415">
        <v>18722.900000000001</v>
      </c>
      <c r="N415">
        <v>10505.5</v>
      </c>
      <c r="O415">
        <v>5385.36</v>
      </c>
      <c r="P415">
        <v>488.815</v>
      </c>
      <c r="Q415">
        <v>0</v>
      </c>
      <c r="R415">
        <v>0</v>
      </c>
    </row>
    <row r="416" spans="1:18" x14ac:dyDescent="0.2">
      <c r="A416">
        <v>410</v>
      </c>
      <c r="B416" t="s">
        <v>201</v>
      </c>
      <c r="C416">
        <v>2017</v>
      </c>
      <c r="D416">
        <v>0</v>
      </c>
      <c r="E416">
        <v>1729.11</v>
      </c>
      <c r="F416">
        <v>29492.799999999999</v>
      </c>
      <c r="G416">
        <v>579571</v>
      </c>
      <c r="H416">
        <v>850181</v>
      </c>
      <c r="I416">
        <v>222628</v>
      </c>
      <c r="J416">
        <v>167045</v>
      </c>
      <c r="K416">
        <v>118449</v>
      </c>
      <c r="L416">
        <v>98974.5</v>
      </c>
      <c r="M416">
        <v>18814.400000000001</v>
      </c>
      <c r="N416">
        <v>7713.16</v>
      </c>
      <c r="O416">
        <v>4289.6499999999996</v>
      </c>
      <c r="P416">
        <v>680.25800000000004</v>
      </c>
      <c r="Q416">
        <v>0</v>
      </c>
      <c r="R416">
        <v>218.90700000000001</v>
      </c>
    </row>
    <row r="417" spans="1:18" x14ac:dyDescent="0.2">
      <c r="A417">
        <v>411</v>
      </c>
      <c r="B417" t="s">
        <v>201</v>
      </c>
      <c r="C417">
        <v>2017</v>
      </c>
      <c r="D417">
        <v>0</v>
      </c>
      <c r="E417">
        <v>920.76499999999999</v>
      </c>
      <c r="F417">
        <v>34760.699999999997</v>
      </c>
      <c r="G417">
        <v>528817</v>
      </c>
      <c r="H417">
        <v>879538</v>
      </c>
      <c r="I417">
        <v>214183</v>
      </c>
      <c r="J417">
        <v>151933</v>
      </c>
      <c r="K417">
        <v>125266</v>
      </c>
      <c r="L417">
        <v>111694</v>
      </c>
      <c r="M417">
        <v>23447.599999999999</v>
      </c>
      <c r="N417">
        <v>10113.9</v>
      </c>
      <c r="O417">
        <v>12814</v>
      </c>
      <c r="P417">
        <v>0</v>
      </c>
      <c r="Q417">
        <v>713.904</v>
      </c>
      <c r="R417">
        <v>0</v>
      </c>
    </row>
    <row r="418" spans="1:18" x14ac:dyDescent="0.2">
      <c r="A418">
        <v>412</v>
      </c>
      <c r="B418" t="s">
        <v>201</v>
      </c>
      <c r="C418">
        <v>2017</v>
      </c>
      <c r="D418">
        <v>0</v>
      </c>
      <c r="E418">
        <v>928.529</v>
      </c>
      <c r="F418">
        <v>22556</v>
      </c>
      <c r="G418">
        <v>577703</v>
      </c>
      <c r="H418">
        <v>894496</v>
      </c>
      <c r="I418">
        <v>193199</v>
      </c>
      <c r="J418">
        <v>139062</v>
      </c>
      <c r="K418">
        <v>134185</v>
      </c>
      <c r="L418">
        <v>93836.4</v>
      </c>
      <c r="M418">
        <v>26828.7</v>
      </c>
      <c r="N418">
        <v>10180.5</v>
      </c>
      <c r="O418">
        <v>4391.08</v>
      </c>
      <c r="P418">
        <v>616.60400000000004</v>
      </c>
      <c r="Q418">
        <v>521.09299999999996</v>
      </c>
      <c r="R418">
        <v>0</v>
      </c>
    </row>
    <row r="419" spans="1:18" x14ac:dyDescent="0.2">
      <c r="A419">
        <v>413</v>
      </c>
      <c r="B419" t="s">
        <v>201</v>
      </c>
      <c r="C419">
        <v>2017</v>
      </c>
      <c r="D419">
        <v>0</v>
      </c>
      <c r="E419">
        <v>1713.77</v>
      </c>
      <c r="F419">
        <v>25078.9</v>
      </c>
      <c r="G419">
        <v>550586</v>
      </c>
      <c r="H419">
        <v>902324</v>
      </c>
      <c r="I419">
        <v>209855</v>
      </c>
      <c r="J419">
        <v>148264</v>
      </c>
      <c r="K419">
        <v>127335</v>
      </c>
      <c r="L419">
        <v>96445.2</v>
      </c>
      <c r="M419">
        <v>19513.2</v>
      </c>
      <c r="N419">
        <v>5083.8</v>
      </c>
      <c r="O419">
        <v>7140.07</v>
      </c>
      <c r="P419">
        <v>832.09699999999998</v>
      </c>
      <c r="Q419">
        <v>0</v>
      </c>
      <c r="R419">
        <v>0</v>
      </c>
    </row>
    <row r="420" spans="1:18" x14ac:dyDescent="0.2">
      <c r="A420">
        <v>414</v>
      </c>
      <c r="B420" t="s">
        <v>201</v>
      </c>
      <c r="C420">
        <v>2017</v>
      </c>
      <c r="D420">
        <v>0</v>
      </c>
      <c r="E420">
        <v>0</v>
      </c>
      <c r="F420">
        <v>31802.3</v>
      </c>
      <c r="G420">
        <v>547552</v>
      </c>
      <c r="H420">
        <v>912088</v>
      </c>
      <c r="I420">
        <v>195360</v>
      </c>
      <c r="J420">
        <v>157464</v>
      </c>
      <c r="K420">
        <v>122415</v>
      </c>
      <c r="L420">
        <v>77187.7</v>
      </c>
      <c r="M420">
        <v>36506</v>
      </c>
      <c r="N420">
        <v>3098.5</v>
      </c>
      <c r="O420">
        <v>11246.4</v>
      </c>
      <c r="P420">
        <v>481.91699999999997</v>
      </c>
      <c r="Q420">
        <v>0</v>
      </c>
      <c r="R420">
        <v>501.91800000000001</v>
      </c>
    </row>
    <row r="421" spans="1:18" x14ac:dyDescent="0.2">
      <c r="A421">
        <v>415</v>
      </c>
      <c r="B421" t="s">
        <v>201</v>
      </c>
      <c r="C421">
        <v>2017</v>
      </c>
      <c r="D421">
        <v>0</v>
      </c>
      <c r="E421">
        <v>509.26499999999999</v>
      </c>
      <c r="F421">
        <v>25397.1</v>
      </c>
      <c r="G421">
        <v>558405</v>
      </c>
      <c r="H421">
        <v>908722</v>
      </c>
      <c r="I421">
        <v>181567</v>
      </c>
      <c r="J421">
        <v>139161</v>
      </c>
      <c r="K421">
        <v>138437</v>
      </c>
      <c r="L421">
        <v>103293</v>
      </c>
      <c r="M421">
        <v>24797</v>
      </c>
      <c r="N421">
        <v>8258.3799999999992</v>
      </c>
      <c r="O421">
        <v>7429.91</v>
      </c>
      <c r="P421">
        <v>0</v>
      </c>
      <c r="Q421">
        <v>840.85</v>
      </c>
      <c r="R421">
        <v>418.56400000000002</v>
      </c>
    </row>
    <row r="422" spans="1:18" x14ac:dyDescent="0.2">
      <c r="A422">
        <v>416</v>
      </c>
      <c r="B422" t="s">
        <v>201</v>
      </c>
      <c r="C422">
        <v>2017</v>
      </c>
      <c r="D422">
        <v>0</v>
      </c>
      <c r="E422">
        <v>1247.28</v>
      </c>
      <c r="F422">
        <v>38428.400000000001</v>
      </c>
      <c r="G422">
        <v>567116</v>
      </c>
      <c r="H422">
        <v>861870</v>
      </c>
      <c r="I422">
        <v>204129</v>
      </c>
      <c r="J422">
        <v>162203</v>
      </c>
      <c r="K422">
        <v>125146</v>
      </c>
      <c r="L422">
        <v>102399</v>
      </c>
      <c r="M422">
        <v>16956.5</v>
      </c>
      <c r="N422">
        <v>9155.06</v>
      </c>
      <c r="O422">
        <v>5957.4</v>
      </c>
      <c r="P422">
        <v>1151.3399999999999</v>
      </c>
      <c r="Q422">
        <v>0</v>
      </c>
      <c r="R422">
        <v>235.52099999999999</v>
      </c>
    </row>
    <row r="423" spans="1:18" x14ac:dyDescent="0.2">
      <c r="A423">
        <v>417</v>
      </c>
      <c r="B423" t="s">
        <v>201</v>
      </c>
      <c r="C423">
        <v>2017</v>
      </c>
      <c r="D423">
        <v>0</v>
      </c>
      <c r="E423">
        <v>768.81</v>
      </c>
      <c r="F423">
        <v>23873</v>
      </c>
      <c r="G423">
        <v>542313</v>
      </c>
      <c r="H423">
        <v>923441</v>
      </c>
      <c r="I423">
        <v>206389</v>
      </c>
      <c r="J423">
        <v>164556</v>
      </c>
      <c r="K423">
        <v>113760</v>
      </c>
      <c r="L423">
        <v>88594</v>
      </c>
      <c r="M423">
        <v>15835.7</v>
      </c>
      <c r="N423">
        <v>13756</v>
      </c>
      <c r="O423">
        <v>4013.39</v>
      </c>
      <c r="P423">
        <v>0</v>
      </c>
      <c r="Q423">
        <v>458.43200000000002</v>
      </c>
      <c r="R423">
        <v>0</v>
      </c>
    </row>
    <row r="424" spans="1:18" x14ac:dyDescent="0.2">
      <c r="A424">
        <v>418</v>
      </c>
      <c r="B424" t="s">
        <v>201</v>
      </c>
      <c r="C424">
        <v>2017</v>
      </c>
      <c r="D424">
        <v>0</v>
      </c>
      <c r="E424">
        <v>0</v>
      </c>
      <c r="F424">
        <v>44926.2</v>
      </c>
      <c r="G424">
        <v>530226</v>
      </c>
      <c r="H424">
        <v>909327</v>
      </c>
      <c r="I424">
        <v>205042</v>
      </c>
      <c r="J424">
        <v>169098</v>
      </c>
      <c r="K424">
        <v>112951</v>
      </c>
      <c r="L424">
        <v>84094.7</v>
      </c>
      <c r="M424">
        <v>22100.9</v>
      </c>
      <c r="N424">
        <v>8122.24</v>
      </c>
      <c r="O424">
        <v>8135.31</v>
      </c>
      <c r="P424">
        <v>0</v>
      </c>
      <c r="Q424">
        <v>140.547</v>
      </c>
      <c r="R424">
        <v>0</v>
      </c>
    </row>
    <row r="425" spans="1:18" x14ac:dyDescent="0.2">
      <c r="A425">
        <v>419</v>
      </c>
      <c r="B425" t="s">
        <v>201</v>
      </c>
      <c r="C425">
        <v>2017</v>
      </c>
      <c r="D425">
        <v>0</v>
      </c>
      <c r="E425">
        <v>1770.97</v>
      </c>
      <c r="F425">
        <v>20354</v>
      </c>
      <c r="G425">
        <v>587113</v>
      </c>
      <c r="H425">
        <v>897764</v>
      </c>
      <c r="I425">
        <v>185650</v>
      </c>
      <c r="J425">
        <v>159471</v>
      </c>
      <c r="K425">
        <v>127205</v>
      </c>
      <c r="L425">
        <v>85392.8</v>
      </c>
      <c r="M425">
        <v>16434.8</v>
      </c>
      <c r="N425">
        <v>8040.94</v>
      </c>
      <c r="O425">
        <v>10761.7</v>
      </c>
      <c r="P425">
        <v>1389.85</v>
      </c>
      <c r="Q425">
        <v>705.27800000000002</v>
      </c>
      <c r="R425">
        <v>0</v>
      </c>
    </row>
    <row r="426" spans="1:18" x14ac:dyDescent="0.2">
      <c r="A426">
        <v>420</v>
      </c>
      <c r="B426" t="s">
        <v>201</v>
      </c>
      <c r="C426">
        <v>2017</v>
      </c>
      <c r="D426">
        <v>0</v>
      </c>
      <c r="E426">
        <v>4008.02</v>
      </c>
      <c r="F426">
        <v>36561</v>
      </c>
      <c r="G426">
        <v>507966</v>
      </c>
      <c r="H426">
        <v>945185</v>
      </c>
      <c r="I426">
        <v>218660</v>
      </c>
      <c r="J426">
        <v>126713</v>
      </c>
      <c r="K426">
        <v>142874</v>
      </c>
      <c r="L426">
        <v>79410.5</v>
      </c>
      <c r="M426">
        <v>18920.400000000001</v>
      </c>
      <c r="N426">
        <v>11827</v>
      </c>
      <c r="O426">
        <v>3912.89</v>
      </c>
      <c r="P426">
        <v>0</v>
      </c>
      <c r="Q426">
        <v>628.13699999999994</v>
      </c>
      <c r="R426">
        <v>0</v>
      </c>
    </row>
    <row r="427" spans="1:18" x14ac:dyDescent="0.2">
      <c r="A427">
        <v>421</v>
      </c>
      <c r="B427" t="s">
        <v>201</v>
      </c>
      <c r="C427">
        <v>2017</v>
      </c>
      <c r="D427">
        <v>0</v>
      </c>
      <c r="E427">
        <v>727.51</v>
      </c>
      <c r="F427">
        <v>27347.5</v>
      </c>
      <c r="G427">
        <v>561697</v>
      </c>
      <c r="H427">
        <v>872379</v>
      </c>
      <c r="I427">
        <v>215227</v>
      </c>
      <c r="J427">
        <v>154617</v>
      </c>
      <c r="K427">
        <v>105567</v>
      </c>
      <c r="L427">
        <v>114166</v>
      </c>
      <c r="M427">
        <v>23664.400000000001</v>
      </c>
      <c r="N427">
        <v>10865.4</v>
      </c>
      <c r="O427">
        <v>7430.42</v>
      </c>
      <c r="P427">
        <v>1688.34</v>
      </c>
      <c r="Q427">
        <v>420.09100000000001</v>
      </c>
      <c r="R427">
        <v>0</v>
      </c>
    </row>
    <row r="428" spans="1:18" x14ac:dyDescent="0.2">
      <c r="A428">
        <v>422</v>
      </c>
      <c r="B428" t="s">
        <v>201</v>
      </c>
      <c r="C428">
        <v>2017</v>
      </c>
      <c r="D428">
        <v>0</v>
      </c>
      <c r="E428">
        <v>2859.32</v>
      </c>
      <c r="F428">
        <v>25713.1</v>
      </c>
      <c r="G428">
        <v>555494</v>
      </c>
      <c r="H428">
        <v>879104</v>
      </c>
      <c r="I428">
        <v>238758</v>
      </c>
      <c r="J428">
        <v>148649</v>
      </c>
      <c r="K428">
        <v>114603</v>
      </c>
      <c r="L428">
        <v>95414.8</v>
      </c>
      <c r="M428">
        <v>26104.2</v>
      </c>
      <c r="N428">
        <v>10349.1</v>
      </c>
      <c r="O428">
        <v>6499.62</v>
      </c>
      <c r="P428">
        <v>0</v>
      </c>
      <c r="Q428">
        <v>0</v>
      </c>
      <c r="R428">
        <v>122.577</v>
      </c>
    </row>
    <row r="429" spans="1:18" x14ac:dyDescent="0.2">
      <c r="A429">
        <v>423</v>
      </c>
      <c r="B429" t="s">
        <v>201</v>
      </c>
      <c r="C429">
        <v>2017</v>
      </c>
      <c r="D429">
        <v>0</v>
      </c>
      <c r="E429">
        <v>2099.21</v>
      </c>
      <c r="F429">
        <v>19580.2</v>
      </c>
      <c r="G429">
        <v>536116</v>
      </c>
      <c r="H429">
        <v>903012</v>
      </c>
      <c r="I429">
        <v>219761</v>
      </c>
      <c r="J429">
        <v>135549</v>
      </c>
      <c r="K429">
        <v>139680</v>
      </c>
      <c r="L429">
        <v>104677</v>
      </c>
      <c r="M429">
        <v>18829.5</v>
      </c>
      <c r="N429">
        <v>7472.18</v>
      </c>
      <c r="O429">
        <v>5112.8</v>
      </c>
      <c r="P429">
        <v>0</v>
      </c>
      <c r="Q429">
        <v>0</v>
      </c>
      <c r="R429">
        <v>0</v>
      </c>
    </row>
    <row r="430" spans="1:18" x14ac:dyDescent="0.2">
      <c r="A430">
        <v>424</v>
      </c>
      <c r="B430" t="s">
        <v>201</v>
      </c>
      <c r="C430">
        <v>2017</v>
      </c>
      <c r="D430">
        <v>0</v>
      </c>
      <c r="E430">
        <v>896.39300000000003</v>
      </c>
      <c r="F430">
        <v>30478.1</v>
      </c>
      <c r="G430">
        <v>527155</v>
      </c>
      <c r="H430">
        <v>907114</v>
      </c>
      <c r="I430">
        <v>219477</v>
      </c>
      <c r="J430">
        <v>161281</v>
      </c>
      <c r="K430">
        <v>132986</v>
      </c>
      <c r="L430">
        <v>83984</v>
      </c>
      <c r="M430">
        <v>12793.2</v>
      </c>
      <c r="N430">
        <v>8896.32</v>
      </c>
      <c r="O430">
        <v>6516.65</v>
      </c>
      <c r="P430">
        <v>0</v>
      </c>
      <c r="Q430">
        <v>0</v>
      </c>
      <c r="R430">
        <v>209.636</v>
      </c>
    </row>
    <row r="431" spans="1:18" x14ac:dyDescent="0.2">
      <c r="A431">
        <v>425</v>
      </c>
      <c r="B431" t="s">
        <v>201</v>
      </c>
      <c r="C431">
        <v>2017</v>
      </c>
      <c r="D431">
        <v>0</v>
      </c>
      <c r="E431">
        <v>2695.34</v>
      </c>
      <c r="F431">
        <v>35850.800000000003</v>
      </c>
      <c r="G431">
        <v>557986</v>
      </c>
      <c r="H431">
        <v>881373</v>
      </c>
      <c r="I431">
        <v>235511</v>
      </c>
      <c r="J431">
        <v>149890</v>
      </c>
      <c r="K431">
        <v>110217</v>
      </c>
      <c r="L431">
        <v>91377.9</v>
      </c>
      <c r="M431">
        <v>25094.400000000001</v>
      </c>
      <c r="N431">
        <v>3710.47</v>
      </c>
      <c r="O431">
        <v>10721.3</v>
      </c>
      <c r="P431">
        <v>425.54899999999998</v>
      </c>
      <c r="Q431">
        <v>770.38199999999995</v>
      </c>
      <c r="R431">
        <v>92.639200000000002</v>
      </c>
    </row>
    <row r="432" spans="1:18" x14ac:dyDescent="0.2">
      <c r="A432">
        <v>426</v>
      </c>
      <c r="B432" t="s">
        <v>201</v>
      </c>
      <c r="C432">
        <v>2017</v>
      </c>
      <c r="D432">
        <v>0</v>
      </c>
      <c r="E432">
        <v>2470.19</v>
      </c>
      <c r="F432">
        <v>36838.400000000001</v>
      </c>
      <c r="G432">
        <v>546196</v>
      </c>
      <c r="H432">
        <v>900865</v>
      </c>
      <c r="I432">
        <v>214240</v>
      </c>
      <c r="J432">
        <v>140670</v>
      </c>
      <c r="K432">
        <v>124723</v>
      </c>
      <c r="L432">
        <v>86123.3</v>
      </c>
      <c r="M432">
        <v>29544.2</v>
      </c>
      <c r="N432">
        <v>7797.93</v>
      </c>
      <c r="O432">
        <v>3778.98</v>
      </c>
      <c r="P432">
        <v>2120.06</v>
      </c>
      <c r="Q432">
        <v>0</v>
      </c>
      <c r="R432">
        <v>0</v>
      </c>
    </row>
    <row r="433" spans="1:18" x14ac:dyDescent="0.2">
      <c r="A433">
        <v>427</v>
      </c>
      <c r="B433" t="s">
        <v>201</v>
      </c>
      <c r="C433">
        <v>2017</v>
      </c>
      <c r="D433">
        <v>0</v>
      </c>
      <c r="E433">
        <v>575.22799999999995</v>
      </c>
      <c r="F433">
        <v>16546.400000000001</v>
      </c>
      <c r="G433">
        <v>558669</v>
      </c>
      <c r="H433">
        <v>885842</v>
      </c>
      <c r="I433">
        <v>220979</v>
      </c>
      <c r="J433">
        <v>162696</v>
      </c>
      <c r="K433">
        <v>114141</v>
      </c>
      <c r="L433">
        <v>90894.6</v>
      </c>
      <c r="M433">
        <v>20990.2</v>
      </c>
      <c r="N433">
        <v>12092</v>
      </c>
      <c r="O433">
        <v>3545.97</v>
      </c>
      <c r="P433">
        <v>0</v>
      </c>
      <c r="Q433">
        <v>0</v>
      </c>
      <c r="R433">
        <v>345.76400000000001</v>
      </c>
    </row>
    <row r="434" spans="1:18" x14ac:dyDescent="0.2">
      <c r="A434">
        <v>428</v>
      </c>
      <c r="B434" t="s">
        <v>201</v>
      </c>
      <c r="C434">
        <v>2017</v>
      </c>
      <c r="D434">
        <v>0</v>
      </c>
      <c r="E434">
        <v>434.04500000000002</v>
      </c>
      <c r="F434">
        <v>22926.6</v>
      </c>
      <c r="G434">
        <v>558009</v>
      </c>
      <c r="H434">
        <v>903825</v>
      </c>
      <c r="I434">
        <v>204484</v>
      </c>
      <c r="J434">
        <v>177386</v>
      </c>
      <c r="K434">
        <v>114886</v>
      </c>
      <c r="L434">
        <v>91534.5</v>
      </c>
      <c r="M434">
        <v>18168.2</v>
      </c>
      <c r="N434">
        <v>6983.55</v>
      </c>
      <c r="O434">
        <v>8449.73</v>
      </c>
      <c r="P434">
        <v>0</v>
      </c>
      <c r="Q434">
        <v>667.88400000000001</v>
      </c>
      <c r="R434">
        <v>0</v>
      </c>
    </row>
    <row r="435" spans="1:18" x14ac:dyDescent="0.2">
      <c r="A435">
        <v>429</v>
      </c>
      <c r="B435" t="s">
        <v>201</v>
      </c>
      <c r="C435">
        <v>2017</v>
      </c>
      <c r="D435">
        <v>0</v>
      </c>
      <c r="E435">
        <v>736.54700000000003</v>
      </c>
      <c r="F435">
        <v>26640.6</v>
      </c>
      <c r="G435">
        <v>544551</v>
      </c>
      <c r="H435">
        <v>925852</v>
      </c>
      <c r="I435">
        <v>229794</v>
      </c>
      <c r="J435">
        <v>122117</v>
      </c>
      <c r="K435">
        <v>116355</v>
      </c>
      <c r="L435">
        <v>105681</v>
      </c>
      <c r="M435">
        <v>18678.5</v>
      </c>
      <c r="N435">
        <v>7416.28</v>
      </c>
      <c r="O435">
        <v>4613.29</v>
      </c>
      <c r="P435">
        <v>0</v>
      </c>
      <c r="Q435">
        <v>0</v>
      </c>
      <c r="R435">
        <v>71.352599999999995</v>
      </c>
    </row>
    <row r="436" spans="1:18" x14ac:dyDescent="0.2">
      <c r="A436">
        <v>430</v>
      </c>
      <c r="B436" t="s">
        <v>201</v>
      </c>
      <c r="C436">
        <v>2017</v>
      </c>
      <c r="D436">
        <v>0</v>
      </c>
      <c r="E436">
        <v>2830.2</v>
      </c>
      <c r="F436">
        <v>37782</v>
      </c>
      <c r="G436">
        <v>524022</v>
      </c>
      <c r="H436">
        <v>891983</v>
      </c>
      <c r="I436">
        <v>229444</v>
      </c>
      <c r="J436">
        <v>159097</v>
      </c>
      <c r="K436">
        <v>122610</v>
      </c>
      <c r="L436">
        <v>107000</v>
      </c>
      <c r="M436">
        <v>17033.900000000001</v>
      </c>
      <c r="N436">
        <v>5455.8</v>
      </c>
      <c r="O436">
        <v>6299.41</v>
      </c>
      <c r="P436">
        <v>785.73199999999997</v>
      </c>
      <c r="Q436">
        <v>0</v>
      </c>
      <c r="R436">
        <v>0</v>
      </c>
    </row>
    <row r="437" spans="1:18" x14ac:dyDescent="0.2">
      <c r="A437">
        <v>431</v>
      </c>
      <c r="B437" t="s">
        <v>201</v>
      </c>
      <c r="C437">
        <v>2017</v>
      </c>
      <c r="D437">
        <v>0</v>
      </c>
      <c r="E437">
        <v>2160.16</v>
      </c>
      <c r="F437">
        <v>31272.3</v>
      </c>
      <c r="G437">
        <v>569582</v>
      </c>
      <c r="H437">
        <v>867834</v>
      </c>
      <c r="I437">
        <v>209886</v>
      </c>
      <c r="J437">
        <v>161247</v>
      </c>
      <c r="K437">
        <v>126931</v>
      </c>
      <c r="L437">
        <v>95717.9</v>
      </c>
      <c r="M437">
        <v>21143.3</v>
      </c>
      <c r="N437">
        <v>7933.48</v>
      </c>
      <c r="O437">
        <v>6177.4</v>
      </c>
      <c r="P437">
        <v>0</v>
      </c>
      <c r="Q437">
        <v>619.74</v>
      </c>
      <c r="R437">
        <v>479.93799999999999</v>
      </c>
    </row>
    <row r="438" spans="1:18" x14ac:dyDescent="0.2">
      <c r="A438">
        <v>432</v>
      </c>
      <c r="B438" t="s">
        <v>201</v>
      </c>
      <c r="C438">
        <v>2017</v>
      </c>
      <c r="D438">
        <v>0</v>
      </c>
      <c r="E438">
        <v>3396.9</v>
      </c>
      <c r="F438">
        <v>41520.9</v>
      </c>
      <c r="G438">
        <v>534330</v>
      </c>
      <c r="H438">
        <v>929757</v>
      </c>
      <c r="I438">
        <v>188071</v>
      </c>
      <c r="J438">
        <v>149194</v>
      </c>
      <c r="K438">
        <v>111266</v>
      </c>
      <c r="L438">
        <v>102957</v>
      </c>
      <c r="M438">
        <v>19605.400000000001</v>
      </c>
      <c r="N438">
        <v>10332.200000000001</v>
      </c>
      <c r="O438">
        <v>2346.1999999999998</v>
      </c>
      <c r="P438">
        <v>0</v>
      </c>
      <c r="Q438">
        <v>261.16199999999998</v>
      </c>
      <c r="R438">
        <v>0</v>
      </c>
    </row>
    <row r="439" spans="1:18" x14ac:dyDescent="0.2">
      <c r="A439">
        <v>433</v>
      </c>
      <c r="B439" t="s">
        <v>201</v>
      </c>
      <c r="C439">
        <v>2017</v>
      </c>
      <c r="D439">
        <v>0</v>
      </c>
      <c r="E439">
        <v>490.63799999999998</v>
      </c>
      <c r="F439">
        <v>29371.5</v>
      </c>
      <c r="G439">
        <v>527476</v>
      </c>
      <c r="H439">
        <v>905852</v>
      </c>
      <c r="I439">
        <v>236219</v>
      </c>
      <c r="J439">
        <v>128076</v>
      </c>
      <c r="K439">
        <v>129323</v>
      </c>
      <c r="L439">
        <v>83317.2</v>
      </c>
      <c r="M439">
        <v>29239.1</v>
      </c>
      <c r="N439">
        <v>8121.42</v>
      </c>
      <c r="O439">
        <v>9367.1</v>
      </c>
      <c r="P439">
        <v>327.85500000000002</v>
      </c>
      <c r="Q439">
        <v>447.86700000000002</v>
      </c>
      <c r="R439">
        <v>249.59200000000001</v>
      </c>
    </row>
    <row r="440" spans="1:18" x14ac:dyDescent="0.2">
      <c r="A440">
        <v>434</v>
      </c>
      <c r="B440" t="s">
        <v>201</v>
      </c>
      <c r="C440">
        <v>2017</v>
      </c>
      <c r="D440">
        <v>0</v>
      </c>
      <c r="E440">
        <v>2658.06</v>
      </c>
      <c r="F440">
        <v>36149.199999999997</v>
      </c>
      <c r="G440">
        <v>560431</v>
      </c>
      <c r="H440">
        <v>899293</v>
      </c>
      <c r="I440">
        <v>208325</v>
      </c>
      <c r="J440">
        <v>136641</v>
      </c>
      <c r="K440">
        <v>111557</v>
      </c>
      <c r="L440">
        <v>101837</v>
      </c>
      <c r="M440">
        <v>26310.799999999999</v>
      </c>
      <c r="N440">
        <v>10332.700000000001</v>
      </c>
      <c r="O440">
        <v>1738.66</v>
      </c>
      <c r="P440">
        <v>0</v>
      </c>
      <c r="Q440">
        <v>662.23400000000004</v>
      </c>
      <c r="R440">
        <v>0</v>
      </c>
    </row>
    <row r="441" spans="1:18" x14ac:dyDescent="0.2">
      <c r="A441">
        <v>435</v>
      </c>
      <c r="B441" t="s">
        <v>201</v>
      </c>
      <c r="C441">
        <v>2017</v>
      </c>
      <c r="D441">
        <v>0</v>
      </c>
      <c r="E441">
        <v>2967.11</v>
      </c>
      <c r="F441">
        <v>31601</v>
      </c>
      <c r="G441">
        <v>537683</v>
      </c>
      <c r="H441">
        <v>885167</v>
      </c>
      <c r="I441">
        <v>224784</v>
      </c>
      <c r="J441">
        <v>167841</v>
      </c>
      <c r="K441">
        <v>112689</v>
      </c>
      <c r="L441">
        <v>95314.5</v>
      </c>
      <c r="M441">
        <v>24680.7</v>
      </c>
      <c r="N441">
        <v>7142.47</v>
      </c>
      <c r="O441">
        <v>8439.3700000000008</v>
      </c>
      <c r="P441">
        <v>0</v>
      </c>
      <c r="Q441">
        <v>0</v>
      </c>
      <c r="R441">
        <v>0</v>
      </c>
    </row>
    <row r="442" spans="1:18" x14ac:dyDescent="0.2">
      <c r="A442">
        <v>436</v>
      </c>
      <c r="B442" t="s">
        <v>201</v>
      </c>
      <c r="C442">
        <v>2017</v>
      </c>
      <c r="D442">
        <v>0</v>
      </c>
      <c r="E442">
        <v>6016.75</v>
      </c>
      <c r="F442">
        <v>32117</v>
      </c>
      <c r="G442">
        <v>547027</v>
      </c>
      <c r="H442">
        <v>910154</v>
      </c>
      <c r="I442">
        <v>212033</v>
      </c>
      <c r="J442">
        <v>138503</v>
      </c>
      <c r="K442">
        <v>105268</v>
      </c>
      <c r="L442">
        <v>112034</v>
      </c>
      <c r="M442">
        <v>20218.400000000001</v>
      </c>
      <c r="N442">
        <v>9211.19</v>
      </c>
      <c r="O442">
        <v>5808.32</v>
      </c>
      <c r="P442">
        <v>1033.3</v>
      </c>
      <c r="Q442">
        <v>0</v>
      </c>
      <c r="R442">
        <v>0</v>
      </c>
    </row>
    <row r="443" spans="1:18" x14ac:dyDescent="0.2">
      <c r="A443">
        <v>437</v>
      </c>
      <c r="B443" t="s">
        <v>201</v>
      </c>
      <c r="C443">
        <v>2017</v>
      </c>
      <c r="D443">
        <v>0</v>
      </c>
      <c r="E443">
        <v>1016.69</v>
      </c>
      <c r="F443">
        <v>21280.1</v>
      </c>
      <c r="G443">
        <v>576542</v>
      </c>
      <c r="H443">
        <v>841863</v>
      </c>
      <c r="I443">
        <v>253068</v>
      </c>
      <c r="J443">
        <v>147348</v>
      </c>
      <c r="K443">
        <v>130847</v>
      </c>
      <c r="L443">
        <v>78039</v>
      </c>
      <c r="M443">
        <v>29266.400000000001</v>
      </c>
      <c r="N443">
        <v>2454.62</v>
      </c>
      <c r="O443">
        <v>6380.4</v>
      </c>
      <c r="P443">
        <v>1849.14</v>
      </c>
      <c r="Q443">
        <v>0</v>
      </c>
      <c r="R443">
        <v>0</v>
      </c>
    </row>
    <row r="444" spans="1:18" x14ac:dyDescent="0.2">
      <c r="A444">
        <v>438</v>
      </c>
      <c r="B444" t="s">
        <v>201</v>
      </c>
      <c r="C444">
        <v>2017</v>
      </c>
      <c r="D444">
        <v>0</v>
      </c>
      <c r="E444">
        <v>4357.25</v>
      </c>
      <c r="F444">
        <v>25860</v>
      </c>
      <c r="G444">
        <v>561878</v>
      </c>
      <c r="H444">
        <v>859911</v>
      </c>
      <c r="I444">
        <v>248339</v>
      </c>
      <c r="J444">
        <v>131152</v>
      </c>
      <c r="K444">
        <v>134934</v>
      </c>
      <c r="L444">
        <v>95583.6</v>
      </c>
      <c r="M444">
        <v>21400.799999999999</v>
      </c>
      <c r="N444">
        <v>8927.2099999999991</v>
      </c>
      <c r="O444">
        <v>5331.53</v>
      </c>
      <c r="P444">
        <v>0</v>
      </c>
      <c r="Q444">
        <v>660.09400000000005</v>
      </c>
      <c r="R444">
        <v>0</v>
      </c>
    </row>
    <row r="445" spans="1:18" x14ac:dyDescent="0.2">
      <c r="A445">
        <v>439</v>
      </c>
      <c r="B445" t="s">
        <v>201</v>
      </c>
      <c r="C445">
        <v>2017</v>
      </c>
      <c r="D445">
        <v>0</v>
      </c>
      <c r="E445">
        <v>2042.88</v>
      </c>
      <c r="F445">
        <v>23289.9</v>
      </c>
      <c r="G445">
        <v>549254</v>
      </c>
      <c r="H445">
        <v>867811</v>
      </c>
      <c r="I445">
        <v>226690</v>
      </c>
      <c r="J445">
        <v>173441</v>
      </c>
      <c r="K445">
        <v>117348</v>
      </c>
      <c r="L445">
        <v>94666.2</v>
      </c>
      <c r="M445">
        <v>26289.9</v>
      </c>
      <c r="N445">
        <v>7913.36</v>
      </c>
      <c r="O445">
        <v>5779.78</v>
      </c>
      <c r="P445">
        <v>1263.1400000000001</v>
      </c>
      <c r="Q445">
        <v>630.06399999999996</v>
      </c>
      <c r="R445">
        <v>420.32600000000002</v>
      </c>
    </row>
    <row r="446" spans="1:18" x14ac:dyDescent="0.2">
      <c r="A446">
        <v>440</v>
      </c>
      <c r="B446" t="s">
        <v>201</v>
      </c>
      <c r="C446">
        <v>2017</v>
      </c>
      <c r="D446">
        <v>0</v>
      </c>
      <c r="E446">
        <v>841.18799999999999</v>
      </c>
      <c r="F446">
        <v>32097.8</v>
      </c>
      <c r="G446">
        <v>558771</v>
      </c>
      <c r="H446">
        <v>924664</v>
      </c>
      <c r="I446">
        <v>213317</v>
      </c>
      <c r="J446">
        <v>145874</v>
      </c>
      <c r="K446">
        <v>100754</v>
      </c>
      <c r="L446">
        <v>78164.600000000006</v>
      </c>
      <c r="M446">
        <v>22334.5</v>
      </c>
      <c r="N446">
        <v>7272.29</v>
      </c>
      <c r="O446">
        <v>12511.5</v>
      </c>
      <c r="P446">
        <v>0</v>
      </c>
      <c r="Q446">
        <v>652.476</v>
      </c>
      <c r="R446">
        <v>567.55799999999999</v>
      </c>
    </row>
    <row r="447" spans="1:18" x14ac:dyDescent="0.2">
      <c r="A447">
        <v>441</v>
      </c>
      <c r="B447" t="s">
        <v>201</v>
      </c>
      <c r="C447">
        <v>2017</v>
      </c>
      <c r="D447">
        <v>0</v>
      </c>
      <c r="E447">
        <v>4561.8500000000004</v>
      </c>
      <c r="F447">
        <v>31745.200000000001</v>
      </c>
      <c r="G447">
        <v>571670</v>
      </c>
      <c r="H447">
        <v>825252</v>
      </c>
      <c r="I447">
        <v>218940</v>
      </c>
      <c r="J447">
        <v>176287</v>
      </c>
      <c r="K447">
        <v>138736</v>
      </c>
      <c r="L447">
        <v>85328</v>
      </c>
      <c r="M447">
        <v>24935.3</v>
      </c>
      <c r="N447">
        <v>10186.700000000001</v>
      </c>
      <c r="O447">
        <v>5843.82</v>
      </c>
      <c r="P447">
        <v>0</v>
      </c>
      <c r="Q447">
        <v>0</v>
      </c>
      <c r="R447">
        <v>0</v>
      </c>
    </row>
    <row r="448" spans="1:18" x14ac:dyDescent="0.2">
      <c r="A448">
        <v>442</v>
      </c>
      <c r="B448" t="s">
        <v>201</v>
      </c>
      <c r="C448">
        <v>2017</v>
      </c>
      <c r="D448">
        <v>0</v>
      </c>
      <c r="E448">
        <v>1231.95</v>
      </c>
      <c r="F448">
        <v>31831.1</v>
      </c>
      <c r="G448">
        <v>523751</v>
      </c>
      <c r="H448">
        <v>920620</v>
      </c>
      <c r="I448">
        <v>226263</v>
      </c>
      <c r="J448">
        <v>152369</v>
      </c>
      <c r="K448">
        <v>115055</v>
      </c>
      <c r="L448">
        <v>81891.199999999997</v>
      </c>
      <c r="M448">
        <v>17860.7</v>
      </c>
      <c r="N448">
        <v>5818.21</v>
      </c>
      <c r="O448">
        <v>8256.0499999999993</v>
      </c>
      <c r="P448">
        <v>0</v>
      </c>
      <c r="Q448">
        <v>168.547</v>
      </c>
      <c r="R448">
        <v>411.28</v>
      </c>
    </row>
    <row r="449" spans="1:18" x14ac:dyDescent="0.2">
      <c r="A449">
        <v>443</v>
      </c>
      <c r="B449" t="s">
        <v>201</v>
      </c>
      <c r="C449">
        <v>2017</v>
      </c>
      <c r="D449">
        <v>0</v>
      </c>
      <c r="E449">
        <v>2176.59</v>
      </c>
      <c r="F449">
        <v>26531.599999999999</v>
      </c>
      <c r="G449">
        <v>588448</v>
      </c>
      <c r="H449">
        <v>863039</v>
      </c>
      <c r="I449">
        <v>195203</v>
      </c>
      <c r="J449">
        <v>147669</v>
      </c>
      <c r="K449">
        <v>124020</v>
      </c>
      <c r="L449">
        <v>110517</v>
      </c>
      <c r="M449">
        <v>16741.7</v>
      </c>
      <c r="N449">
        <v>14964.4</v>
      </c>
      <c r="O449">
        <v>5093.5600000000004</v>
      </c>
      <c r="P449">
        <v>0</v>
      </c>
      <c r="Q449">
        <v>440.185</v>
      </c>
      <c r="R449">
        <v>0</v>
      </c>
    </row>
    <row r="450" spans="1:18" x14ac:dyDescent="0.2">
      <c r="A450">
        <v>444</v>
      </c>
      <c r="B450" t="s">
        <v>201</v>
      </c>
      <c r="C450">
        <v>2017</v>
      </c>
      <c r="D450">
        <v>0</v>
      </c>
      <c r="E450">
        <v>2677.76</v>
      </c>
      <c r="F450">
        <v>36256.9</v>
      </c>
      <c r="G450">
        <v>533365</v>
      </c>
      <c r="H450">
        <v>894973</v>
      </c>
      <c r="I450">
        <v>212395</v>
      </c>
      <c r="J450">
        <v>142419</v>
      </c>
      <c r="K450">
        <v>137912</v>
      </c>
      <c r="L450">
        <v>81475.399999999994</v>
      </c>
      <c r="M450">
        <v>37266.1</v>
      </c>
      <c r="N450">
        <v>11956.4</v>
      </c>
      <c r="O450">
        <v>2191.35</v>
      </c>
      <c r="P450">
        <v>0</v>
      </c>
      <c r="Q450">
        <v>0</v>
      </c>
      <c r="R450">
        <v>203.77</v>
      </c>
    </row>
    <row r="451" spans="1:18" x14ac:dyDescent="0.2">
      <c r="A451">
        <v>445</v>
      </c>
      <c r="B451" t="s">
        <v>201</v>
      </c>
      <c r="C451">
        <v>2017</v>
      </c>
      <c r="D451">
        <v>0</v>
      </c>
      <c r="E451">
        <v>1513.08</v>
      </c>
      <c r="F451">
        <v>30200.7</v>
      </c>
      <c r="G451">
        <v>531723</v>
      </c>
      <c r="H451">
        <v>929358</v>
      </c>
      <c r="I451">
        <v>211349</v>
      </c>
      <c r="J451">
        <v>159532</v>
      </c>
      <c r="K451">
        <v>94177.1</v>
      </c>
      <c r="L451">
        <v>104561</v>
      </c>
      <c r="M451">
        <v>18513.5</v>
      </c>
      <c r="N451">
        <v>12029.9</v>
      </c>
      <c r="O451">
        <v>2811.72</v>
      </c>
      <c r="P451">
        <v>0</v>
      </c>
      <c r="Q451">
        <v>793.38199999999995</v>
      </c>
      <c r="R451">
        <v>0</v>
      </c>
    </row>
    <row r="452" spans="1:18" x14ac:dyDescent="0.2">
      <c r="A452">
        <v>446</v>
      </c>
      <c r="B452" t="s">
        <v>201</v>
      </c>
      <c r="C452">
        <v>2017</v>
      </c>
      <c r="D452">
        <v>0</v>
      </c>
      <c r="E452">
        <v>482.464</v>
      </c>
      <c r="F452">
        <v>13923.9</v>
      </c>
      <c r="G452">
        <v>571265</v>
      </c>
      <c r="H452">
        <v>870163</v>
      </c>
      <c r="I452">
        <v>208024</v>
      </c>
      <c r="J452">
        <v>146862</v>
      </c>
      <c r="K452">
        <v>123220</v>
      </c>
      <c r="L452">
        <v>110278</v>
      </c>
      <c r="M452">
        <v>31388.5</v>
      </c>
      <c r="N452">
        <v>7170.86</v>
      </c>
      <c r="O452">
        <v>2092.36</v>
      </c>
      <c r="P452">
        <v>0</v>
      </c>
      <c r="Q452">
        <v>0</v>
      </c>
      <c r="R452">
        <v>0</v>
      </c>
    </row>
    <row r="453" spans="1:18" x14ac:dyDescent="0.2">
      <c r="A453">
        <v>447</v>
      </c>
      <c r="B453" t="s">
        <v>201</v>
      </c>
      <c r="C453">
        <v>2017</v>
      </c>
      <c r="D453">
        <v>0</v>
      </c>
      <c r="E453">
        <v>3959.55</v>
      </c>
      <c r="F453">
        <v>28886.799999999999</v>
      </c>
      <c r="G453">
        <v>529592</v>
      </c>
      <c r="H453">
        <v>876763</v>
      </c>
      <c r="I453">
        <v>219141</v>
      </c>
      <c r="J453">
        <v>171322</v>
      </c>
      <c r="K453">
        <v>138066</v>
      </c>
      <c r="L453">
        <v>88318.399999999994</v>
      </c>
      <c r="M453">
        <v>16560.5</v>
      </c>
      <c r="N453">
        <v>13598.8</v>
      </c>
      <c r="O453">
        <v>4710.3500000000004</v>
      </c>
      <c r="P453">
        <v>0</v>
      </c>
      <c r="Q453">
        <v>479.23899999999998</v>
      </c>
      <c r="R453">
        <v>0</v>
      </c>
    </row>
    <row r="454" spans="1:18" x14ac:dyDescent="0.2">
      <c r="A454">
        <v>448</v>
      </c>
      <c r="B454" t="s">
        <v>201</v>
      </c>
      <c r="C454">
        <v>2017</v>
      </c>
      <c r="D454">
        <v>0</v>
      </c>
      <c r="E454">
        <v>1656.45</v>
      </c>
      <c r="F454">
        <v>28100.5</v>
      </c>
      <c r="G454">
        <v>564955</v>
      </c>
      <c r="H454">
        <v>881691</v>
      </c>
      <c r="I454">
        <v>201948</v>
      </c>
      <c r="J454">
        <v>150229</v>
      </c>
      <c r="K454">
        <v>123484</v>
      </c>
      <c r="L454">
        <v>106085</v>
      </c>
      <c r="M454">
        <v>25009.8</v>
      </c>
      <c r="N454">
        <v>6766.2</v>
      </c>
      <c r="O454">
        <v>7534.92</v>
      </c>
      <c r="P454">
        <v>521.20500000000004</v>
      </c>
      <c r="Q454">
        <v>0</v>
      </c>
      <c r="R454">
        <v>393.51299999999998</v>
      </c>
    </row>
    <row r="455" spans="1:18" x14ac:dyDescent="0.2">
      <c r="A455">
        <v>449</v>
      </c>
      <c r="B455" t="s">
        <v>201</v>
      </c>
      <c r="C455">
        <v>2017</v>
      </c>
      <c r="D455">
        <v>0</v>
      </c>
      <c r="E455">
        <v>618.79200000000003</v>
      </c>
      <c r="F455">
        <v>47530.8</v>
      </c>
      <c r="G455">
        <v>527930</v>
      </c>
      <c r="H455">
        <v>909117</v>
      </c>
      <c r="I455">
        <v>212129</v>
      </c>
      <c r="J455">
        <v>140070</v>
      </c>
      <c r="K455">
        <v>117450</v>
      </c>
      <c r="L455">
        <v>101506</v>
      </c>
      <c r="M455">
        <v>20354.900000000001</v>
      </c>
      <c r="N455">
        <v>11172.6</v>
      </c>
      <c r="O455">
        <v>4690.55</v>
      </c>
      <c r="P455">
        <v>0</v>
      </c>
      <c r="Q455">
        <v>290.3</v>
      </c>
      <c r="R455">
        <v>0</v>
      </c>
    </row>
    <row r="456" spans="1:18" x14ac:dyDescent="0.2">
      <c r="A456">
        <v>450</v>
      </c>
      <c r="B456" t="s">
        <v>201</v>
      </c>
      <c r="C456">
        <v>2017</v>
      </c>
      <c r="D456">
        <v>0</v>
      </c>
      <c r="E456">
        <v>4367.41</v>
      </c>
      <c r="F456">
        <v>29331.4</v>
      </c>
      <c r="G456">
        <v>552477</v>
      </c>
      <c r="H456">
        <v>897571</v>
      </c>
      <c r="I456">
        <v>217702</v>
      </c>
      <c r="J456">
        <v>127793</v>
      </c>
      <c r="K456">
        <v>138029</v>
      </c>
      <c r="L456">
        <v>99925</v>
      </c>
      <c r="M456">
        <v>13149.5</v>
      </c>
      <c r="N456">
        <v>9334.7199999999993</v>
      </c>
      <c r="O456">
        <v>7345.49</v>
      </c>
      <c r="P456">
        <v>0</v>
      </c>
      <c r="Q456">
        <v>777.64</v>
      </c>
      <c r="R456">
        <v>0</v>
      </c>
    </row>
    <row r="457" spans="1:18" x14ac:dyDescent="0.2">
      <c r="A457">
        <v>451</v>
      </c>
      <c r="B457" t="s">
        <v>201</v>
      </c>
      <c r="C457">
        <v>2017</v>
      </c>
      <c r="D457">
        <v>0</v>
      </c>
      <c r="E457">
        <v>1830.92</v>
      </c>
      <c r="F457">
        <v>32170.5</v>
      </c>
      <c r="G457">
        <v>556529</v>
      </c>
      <c r="H457">
        <v>904150</v>
      </c>
      <c r="I457">
        <v>219655</v>
      </c>
      <c r="J457">
        <v>139996</v>
      </c>
      <c r="K457">
        <v>124736</v>
      </c>
      <c r="L457">
        <v>87790.7</v>
      </c>
      <c r="M457">
        <v>17788.099999999999</v>
      </c>
      <c r="N457">
        <v>8969.4599999999991</v>
      </c>
      <c r="O457">
        <v>0</v>
      </c>
      <c r="P457">
        <v>592.82100000000003</v>
      </c>
      <c r="Q457">
        <v>0</v>
      </c>
      <c r="R457">
        <v>165.2</v>
      </c>
    </row>
    <row r="458" spans="1:18" x14ac:dyDescent="0.2">
      <c r="A458">
        <v>452</v>
      </c>
      <c r="B458" t="s">
        <v>201</v>
      </c>
      <c r="C458">
        <v>2017</v>
      </c>
      <c r="D458">
        <v>0</v>
      </c>
      <c r="E458">
        <v>3363.47</v>
      </c>
      <c r="F458">
        <v>23520.3</v>
      </c>
      <c r="G458">
        <v>581794</v>
      </c>
      <c r="H458">
        <v>896715</v>
      </c>
      <c r="I458">
        <v>209046</v>
      </c>
      <c r="J458">
        <v>136905</v>
      </c>
      <c r="K458">
        <v>120060</v>
      </c>
      <c r="L458">
        <v>96964.7</v>
      </c>
      <c r="M458">
        <v>23115</v>
      </c>
      <c r="N458">
        <v>10296.700000000001</v>
      </c>
      <c r="O458">
        <v>3358.39</v>
      </c>
      <c r="P458">
        <v>0</v>
      </c>
      <c r="Q458">
        <v>229.988</v>
      </c>
      <c r="R458">
        <v>198.59700000000001</v>
      </c>
    </row>
    <row r="459" spans="1:18" x14ac:dyDescent="0.2">
      <c r="A459">
        <v>453</v>
      </c>
      <c r="B459" t="s">
        <v>201</v>
      </c>
      <c r="C459">
        <v>2017</v>
      </c>
      <c r="D459">
        <v>0</v>
      </c>
      <c r="E459">
        <v>3657.03</v>
      </c>
      <c r="F459">
        <v>34603.5</v>
      </c>
      <c r="G459">
        <v>546645</v>
      </c>
      <c r="H459">
        <v>910779</v>
      </c>
      <c r="I459">
        <v>221733</v>
      </c>
      <c r="J459">
        <v>133892</v>
      </c>
      <c r="K459">
        <v>133204</v>
      </c>
      <c r="L459">
        <v>85683.1</v>
      </c>
      <c r="M459">
        <v>17789.900000000001</v>
      </c>
      <c r="N459">
        <v>8091.78</v>
      </c>
      <c r="O459">
        <v>6758.4</v>
      </c>
      <c r="P459">
        <v>0</v>
      </c>
      <c r="Q459">
        <v>0</v>
      </c>
      <c r="R459">
        <v>0</v>
      </c>
    </row>
    <row r="460" spans="1:18" x14ac:dyDescent="0.2">
      <c r="A460">
        <v>454</v>
      </c>
      <c r="B460" t="s">
        <v>201</v>
      </c>
      <c r="C460">
        <v>2017</v>
      </c>
      <c r="D460">
        <v>0</v>
      </c>
      <c r="E460">
        <v>1449.86</v>
      </c>
      <c r="F460">
        <v>27718.9</v>
      </c>
      <c r="G460">
        <v>543368</v>
      </c>
      <c r="H460">
        <v>907344</v>
      </c>
      <c r="I460">
        <v>198066</v>
      </c>
      <c r="J460">
        <v>168856</v>
      </c>
      <c r="K460">
        <v>122786</v>
      </c>
      <c r="L460">
        <v>87398.2</v>
      </c>
      <c r="M460">
        <v>24341.599999999999</v>
      </c>
      <c r="N460">
        <v>9012.52</v>
      </c>
      <c r="O460">
        <v>6913.92</v>
      </c>
      <c r="P460">
        <v>1459.23</v>
      </c>
      <c r="Q460">
        <v>660.25699999999995</v>
      </c>
      <c r="R460">
        <v>0</v>
      </c>
    </row>
    <row r="461" spans="1:18" x14ac:dyDescent="0.2">
      <c r="A461">
        <v>455</v>
      </c>
      <c r="B461" t="s">
        <v>201</v>
      </c>
      <c r="C461">
        <v>2017</v>
      </c>
      <c r="D461">
        <v>0</v>
      </c>
      <c r="E461">
        <v>71.404799999999994</v>
      </c>
      <c r="F461">
        <v>27479.1</v>
      </c>
      <c r="G461">
        <v>509852</v>
      </c>
      <c r="H461">
        <v>928460</v>
      </c>
      <c r="I461">
        <v>237876</v>
      </c>
      <c r="J461">
        <v>152133</v>
      </c>
      <c r="K461">
        <v>108875</v>
      </c>
      <c r="L461">
        <v>94193.4</v>
      </c>
      <c r="M461">
        <v>27555.8</v>
      </c>
      <c r="N461">
        <v>5028.25</v>
      </c>
      <c r="O461">
        <v>4146</v>
      </c>
      <c r="P461">
        <v>0</v>
      </c>
      <c r="Q461">
        <v>148.11799999999999</v>
      </c>
      <c r="R461">
        <v>0</v>
      </c>
    </row>
    <row r="462" spans="1:18" x14ac:dyDescent="0.2">
      <c r="A462">
        <v>456</v>
      </c>
      <c r="B462" t="s">
        <v>201</v>
      </c>
      <c r="C462">
        <v>2017</v>
      </c>
      <c r="D462">
        <v>0</v>
      </c>
      <c r="E462">
        <v>767.24</v>
      </c>
      <c r="F462">
        <v>22018.1</v>
      </c>
      <c r="G462">
        <v>587687</v>
      </c>
      <c r="H462">
        <v>858293</v>
      </c>
      <c r="I462">
        <v>207216</v>
      </c>
      <c r="J462">
        <v>167535</v>
      </c>
      <c r="K462">
        <v>130914</v>
      </c>
      <c r="L462">
        <v>87737.600000000006</v>
      </c>
      <c r="M462">
        <v>14883</v>
      </c>
      <c r="N462">
        <v>8647.1299999999992</v>
      </c>
      <c r="O462">
        <v>8258.44</v>
      </c>
      <c r="P462">
        <v>0</v>
      </c>
      <c r="Q462">
        <v>733.53099999999995</v>
      </c>
      <c r="R462">
        <v>106.80800000000001</v>
      </c>
    </row>
    <row r="463" spans="1:18" x14ac:dyDescent="0.2">
      <c r="A463">
        <v>457</v>
      </c>
      <c r="B463" t="s">
        <v>201</v>
      </c>
      <c r="C463">
        <v>2017</v>
      </c>
      <c r="D463">
        <v>0</v>
      </c>
      <c r="E463">
        <v>78.2119</v>
      </c>
      <c r="F463">
        <v>27448</v>
      </c>
      <c r="G463">
        <v>542429</v>
      </c>
      <c r="H463">
        <v>938340</v>
      </c>
      <c r="I463">
        <v>196607</v>
      </c>
      <c r="J463">
        <v>151663</v>
      </c>
      <c r="K463">
        <v>121288</v>
      </c>
      <c r="L463">
        <v>83675.100000000006</v>
      </c>
      <c r="M463">
        <v>23807.200000000001</v>
      </c>
      <c r="N463">
        <v>8191.14</v>
      </c>
      <c r="O463">
        <v>3844.79</v>
      </c>
      <c r="P463">
        <v>0</v>
      </c>
      <c r="Q463">
        <v>699.05</v>
      </c>
      <c r="R463">
        <v>283.47300000000001</v>
      </c>
    </row>
    <row r="464" spans="1:18" x14ac:dyDescent="0.2">
      <c r="A464">
        <v>458</v>
      </c>
      <c r="B464" t="s">
        <v>201</v>
      </c>
      <c r="C464">
        <v>2017</v>
      </c>
      <c r="D464">
        <v>0</v>
      </c>
      <c r="E464">
        <v>2230.09</v>
      </c>
      <c r="F464">
        <v>25111</v>
      </c>
      <c r="G464">
        <v>567150</v>
      </c>
      <c r="H464">
        <v>903087</v>
      </c>
      <c r="I464">
        <v>218695</v>
      </c>
      <c r="J464">
        <v>142073</v>
      </c>
      <c r="K464">
        <v>105703</v>
      </c>
      <c r="L464">
        <v>85983.4</v>
      </c>
      <c r="M464">
        <v>27783</v>
      </c>
      <c r="N464">
        <v>8206.17</v>
      </c>
      <c r="O464">
        <v>8305.73</v>
      </c>
      <c r="P464">
        <v>0</v>
      </c>
      <c r="Q464">
        <v>754.02200000000005</v>
      </c>
      <c r="R464">
        <v>0</v>
      </c>
    </row>
    <row r="465" spans="1:18" x14ac:dyDescent="0.2">
      <c r="A465">
        <v>459</v>
      </c>
      <c r="B465" t="s">
        <v>201</v>
      </c>
      <c r="C465">
        <v>2017</v>
      </c>
      <c r="D465">
        <v>0</v>
      </c>
      <c r="E465">
        <v>2436.34</v>
      </c>
      <c r="F465">
        <v>42623.9</v>
      </c>
      <c r="G465">
        <v>571373</v>
      </c>
      <c r="H465">
        <v>863309</v>
      </c>
      <c r="I465">
        <v>218670</v>
      </c>
      <c r="J465">
        <v>140069</v>
      </c>
      <c r="K465">
        <v>121588</v>
      </c>
      <c r="L465">
        <v>107395</v>
      </c>
      <c r="M465">
        <v>17286.7</v>
      </c>
      <c r="N465">
        <v>3463.43</v>
      </c>
      <c r="O465">
        <v>11082.5</v>
      </c>
      <c r="P465">
        <v>0</v>
      </c>
      <c r="Q465">
        <v>0</v>
      </c>
      <c r="R465">
        <v>207.44200000000001</v>
      </c>
    </row>
    <row r="466" spans="1:18" x14ac:dyDescent="0.2">
      <c r="A466">
        <v>460</v>
      </c>
      <c r="B466" t="s">
        <v>201</v>
      </c>
      <c r="C466">
        <v>2017</v>
      </c>
      <c r="D466">
        <v>0</v>
      </c>
      <c r="E466">
        <v>2047.51</v>
      </c>
      <c r="F466">
        <v>29050.7</v>
      </c>
      <c r="G466">
        <v>550512</v>
      </c>
      <c r="H466">
        <v>914576</v>
      </c>
      <c r="I466">
        <v>207313</v>
      </c>
      <c r="J466">
        <v>149423</v>
      </c>
      <c r="K466">
        <v>134705</v>
      </c>
      <c r="L466">
        <v>72111.899999999994</v>
      </c>
      <c r="M466">
        <v>19991.5</v>
      </c>
      <c r="N466">
        <v>8602.2000000000007</v>
      </c>
      <c r="O466">
        <v>9808.68</v>
      </c>
      <c r="P466">
        <v>1560.56</v>
      </c>
      <c r="Q466">
        <v>0</v>
      </c>
      <c r="R466">
        <v>0</v>
      </c>
    </row>
    <row r="467" spans="1:18" x14ac:dyDescent="0.2">
      <c r="A467">
        <v>461</v>
      </c>
      <c r="B467" t="s">
        <v>201</v>
      </c>
      <c r="C467">
        <v>2017</v>
      </c>
      <c r="D467">
        <v>0</v>
      </c>
      <c r="E467">
        <v>564.98</v>
      </c>
      <c r="F467">
        <v>25431.1</v>
      </c>
      <c r="G467">
        <v>526050</v>
      </c>
      <c r="H467">
        <v>908549</v>
      </c>
      <c r="I467">
        <v>238402</v>
      </c>
      <c r="J467">
        <v>129492</v>
      </c>
      <c r="K467">
        <v>132275</v>
      </c>
      <c r="L467">
        <v>104768</v>
      </c>
      <c r="M467">
        <v>26615.9</v>
      </c>
      <c r="N467">
        <v>5238.0200000000004</v>
      </c>
      <c r="O467">
        <v>6915.08</v>
      </c>
      <c r="P467">
        <v>499.19900000000001</v>
      </c>
      <c r="Q467">
        <v>0</v>
      </c>
      <c r="R467">
        <v>0</v>
      </c>
    </row>
    <row r="468" spans="1:18" x14ac:dyDescent="0.2">
      <c r="A468">
        <v>462</v>
      </c>
      <c r="B468" t="s">
        <v>201</v>
      </c>
      <c r="C468">
        <v>2017</v>
      </c>
      <c r="D468">
        <v>0</v>
      </c>
      <c r="E468">
        <v>3200.84</v>
      </c>
      <c r="F468">
        <v>27638.5</v>
      </c>
      <c r="G468">
        <v>575031</v>
      </c>
      <c r="H468">
        <v>885685</v>
      </c>
      <c r="I468">
        <v>201867</v>
      </c>
      <c r="J468">
        <v>143532</v>
      </c>
      <c r="K468">
        <v>115551</v>
      </c>
      <c r="L468">
        <v>124161</v>
      </c>
      <c r="M468">
        <v>17740.900000000001</v>
      </c>
      <c r="N468">
        <v>4212.55</v>
      </c>
      <c r="O468">
        <v>3529.65</v>
      </c>
      <c r="P468">
        <v>1444.09</v>
      </c>
      <c r="Q468">
        <v>0</v>
      </c>
      <c r="R468">
        <v>0</v>
      </c>
    </row>
    <row r="469" spans="1:18" x14ac:dyDescent="0.2">
      <c r="A469">
        <v>463</v>
      </c>
      <c r="B469" t="s">
        <v>201</v>
      </c>
      <c r="C469">
        <v>2017</v>
      </c>
      <c r="D469">
        <v>0</v>
      </c>
      <c r="E469">
        <v>534.03200000000004</v>
      </c>
      <c r="F469">
        <v>33210.699999999997</v>
      </c>
      <c r="G469">
        <v>551073</v>
      </c>
      <c r="H469">
        <v>924053</v>
      </c>
      <c r="I469">
        <v>199374</v>
      </c>
      <c r="J469">
        <v>146910</v>
      </c>
      <c r="K469">
        <v>109959</v>
      </c>
      <c r="L469">
        <v>104948</v>
      </c>
      <c r="M469">
        <v>16368.3</v>
      </c>
      <c r="N469">
        <v>7053.35</v>
      </c>
      <c r="O469">
        <v>5352.75</v>
      </c>
      <c r="P469">
        <v>0</v>
      </c>
      <c r="Q469">
        <v>0</v>
      </c>
      <c r="R469">
        <v>290.40800000000002</v>
      </c>
    </row>
    <row r="470" spans="1:18" x14ac:dyDescent="0.2">
      <c r="A470">
        <v>464</v>
      </c>
      <c r="B470" t="s">
        <v>201</v>
      </c>
      <c r="C470">
        <v>2017</v>
      </c>
      <c r="D470">
        <v>0</v>
      </c>
      <c r="E470">
        <v>634.87300000000005</v>
      </c>
      <c r="F470">
        <v>25701.9</v>
      </c>
      <c r="G470">
        <v>577895</v>
      </c>
      <c r="H470">
        <v>920345</v>
      </c>
      <c r="I470">
        <v>188976</v>
      </c>
      <c r="J470">
        <v>122487</v>
      </c>
      <c r="K470">
        <v>119646</v>
      </c>
      <c r="L470">
        <v>114908</v>
      </c>
      <c r="M470">
        <v>18795.400000000001</v>
      </c>
      <c r="N470">
        <v>1066.02</v>
      </c>
      <c r="O470">
        <v>6732.83</v>
      </c>
      <c r="P470">
        <v>736.67499999999995</v>
      </c>
      <c r="Q470">
        <v>0</v>
      </c>
      <c r="R470">
        <v>167.70099999999999</v>
      </c>
    </row>
    <row r="471" spans="1:18" x14ac:dyDescent="0.2">
      <c r="A471">
        <v>465</v>
      </c>
      <c r="B471" t="s">
        <v>201</v>
      </c>
      <c r="C471">
        <v>2017</v>
      </c>
      <c r="D471">
        <v>0</v>
      </c>
      <c r="E471">
        <v>2052.79</v>
      </c>
      <c r="F471">
        <v>26900.6</v>
      </c>
      <c r="G471">
        <v>566086</v>
      </c>
      <c r="H471">
        <v>892343</v>
      </c>
      <c r="I471">
        <v>226285</v>
      </c>
      <c r="J471">
        <v>125042</v>
      </c>
      <c r="K471">
        <v>138942</v>
      </c>
      <c r="L471">
        <v>87899.3</v>
      </c>
      <c r="M471">
        <v>23805.1</v>
      </c>
      <c r="N471">
        <v>8977.01</v>
      </c>
      <c r="O471">
        <v>8336.59</v>
      </c>
      <c r="P471">
        <v>1116.19</v>
      </c>
      <c r="Q471">
        <v>401.63099999999997</v>
      </c>
      <c r="R471">
        <v>323.22800000000001</v>
      </c>
    </row>
    <row r="472" spans="1:18" x14ac:dyDescent="0.2">
      <c r="A472">
        <v>466</v>
      </c>
      <c r="B472" t="s">
        <v>201</v>
      </c>
      <c r="C472">
        <v>2017</v>
      </c>
      <c r="D472">
        <v>0</v>
      </c>
      <c r="E472">
        <v>3320.3</v>
      </c>
      <c r="F472">
        <v>33353.1</v>
      </c>
      <c r="G472">
        <v>512647</v>
      </c>
      <c r="H472">
        <v>882140</v>
      </c>
      <c r="I472">
        <v>261205</v>
      </c>
      <c r="J472">
        <v>139374</v>
      </c>
      <c r="K472">
        <v>120468</v>
      </c>
      <c r="L472">
        <v>105364</v>
      </c>
      <c r="M472">
        <v>28970.3</v>
      </c>
      <c r="N472">
        <v>3204.36</v>
      </c>
      <c r="O472">
        <v>7464.65</v>
      </c>
      <c r="P472">
        <v>0</v>
      </c>
      <c r="Q472">
        <v>304.82100000000003</v>
      </c>
      <c r="R472">
        <v>0</v>
      </c>
    </row>
    <row r="473" spans="1:18" x14ac:dyDescent="0.2">
      <c r="A473">
        <v>467</v>
      </c>
      <c r="B473" t="s">
        <v>201</v>
      </c>
      <c r="C473">
        <v>2017</v>
      </c>
      <c r="D473">
        <v>0</v>
      </c>
      <c r="E473">
        <v>47.562899999999999</v>
      </c>
      <c r="F473">
        <v>31955.599999999999</v>
      </c>
      <c r="G473">
        <v>547564</v>
      </c>
      <c r="H473">
        <v>890199</v>
      </c>
      <c r="I473">
        <v>200980</v>
      </c>
      <c r="J473">
        <v>171228</v>
      </c>
      <c r="K473">
        <v>125268</v>
      </c>
      <c r="L473">
        <v>96811.4</v>
      </c>
      <c r="M473">
        <v>16638.7</v>
      </c>
      <c r="N473">
        <v>8470.75</v>
      </c>
      <c r="O473">
        <v>6189.21</v>
      </c>
      <c r="P473">
        <v>0</v>
      </c>
      <c r="Q473">
        <v>0</v>
      </c>
      <c r="R473">
        <v>234.64699999999999</v>
      </c>
    </row>
    <row r="474" spans="1:18" x14ac:dyDescent="0.2">
      <c r="A474">
        <v>468</v>
      </c>
      <c r="B474" t="s">
        <v>201</v>
      </c>
      <c r="C474">
        <v>2017</v>
      </c>
      <c r="D474">
        <v>0</v>
      </c>
      <c r="E474">
        <v>661.10199999999998</v>
      </c>
      <c r="F474">
        <v>30639.8</v>
      </c>
      <c r="G474">
        <v>545880</v>
      </c>
      <c r="H474">
        <v>900637</v>
      </c>
      <c r="I474">
        <v>202707</v>
      </c>
      <c r="J474">
        <v>156934</v>
      </c>
      <c r="K474">
        <v>120150</v>
      </c>
      <c r="L474">
        <v>96027.8</v>
      </c>
      <c r="M474">
        <v>22297.599999999999</v>
      </c>
      <c r="N474">
        <v>10864.7</v>
      </c>
      <c r="O474">
        <v>5806.25</v>
      </c>
      <c r="P474">
        <v>813.75900000000001</v>
      </c>
      <c r="Q474">
        <v>0</v>
      </c>
      <c r="R474">
        <v>150.36600000000001</v>
      </c>
    </row>
    <row r="475" spans="1:18" x14ac:dyDescent="0.2">
      <c r="A475">
        <v>469</v>
      </c>
      <c r="B475" t="s">
        <v>201</v>
      </c>
      <c r="C475">
        <v>2017</v>
      </c>
      <c r="D475">
        <v>0</v>
      </c>
      <c r="E475">
        <v>1032.44</v>
      </c>
      <c r="F475">
        <v>27663.200000000001</v>
      </c>
      <c r="G475">
        <v>570691</v>
      </c>
      <c r="H475">
        <v>874387</v>
      </c>
      <c r="I475">
        <v>194195</v>
      </c>
      <c r="J475">
        <v>146477</v>
      </c>
      <c r="K475">
        <v>121096</v>
      </c>
      <c r="L475">
        <v>115056</v>
      </c>
      <c r="M475">
        <v>22453.200000000001</v>
      </c>
      <c r="N475">
        <v>7854.67</v>
      </c>
      <c r="O475">
        <v>6750.11</v>
      </c>
      <c r="P475">
        <v>0</v>
      </c>
      <c r="Q475">
        <v>570.57299999999998</v>
      </c>
      <c r="R475">
        <v>0</v>
      </c>
    </row>
    <row r="476" spans="1:18" x14ac:dyDescent="0.2">
      <c r="A476">
        <v>470</v>
      </c>
      <c r="B476" t="s">
        <v>201</v>
      </c>
      <c r="C476">
        <v>2017</v>
      </c>
      <c r="D476">
        <v>0</v>
      </c>
      <c r="E476">
        <v>2947.85</v>
      </c>
      <c r="F476">
        <v>23780.5</v>
      </c>
      <c r="G476">
        <v>560086</v>
      </c>
      <c r="H476">
        <v>882967</v>
      </c>
      <c r="I476">
        <v>209515</v>
      </c>
      <c r="J476">
        <v>150660</v>
      </c>
      <c r="K476">
        <v>116055</v>
      </c>
      <c r="L476">
        <v>111149</v>
      </c>
      <c r="M476">
        <v>18304.5</v>
      </c>
      <c r="N476">
        <v>4310.91</v>
      </c>
      <c r="O476">
        <v>12245.9</v>
      </c>
      <c r="P476">
        <v>0</v>
      </c>
      <c r="Q476">
        <v>0</v>
      </c>
      <c r="R476">
        <v>0</v>
      </c>
    </row>
    <row r="477" spans="1:18" x14ac:dyDescent="0.2">
      <c r="A477">
        <v>471</v>
      </c>
      <c r="B477" t="s">
        <v>201</v>
      </c>
      <c r="C477">
        <v>2017</v>
      </c>
      <c r="D477">
        <v>0</v>
      </c>
      <c r="E477">
        <v>1928.05</v>
      </c>
      <c r="F477">
        <v>41937.1</v>
      </c>
      <c r="G477">
        <v>557175</v>
      </c>
      <c r="H477">
        <v>897279</v>
      </c>
      <c r="I477">
        <v>214485</v>
      </c>
      <c r="J477">
        <v>129957</v>
      </c>
      <c r="K477">
        <v>108596</v>
      </c>
      <c r="L477">
        <v>106385</v>
      </c>
      <c r="M477">
        <v>27019.8</v>
      </c>
      <c r="N477">
        <v>7679.38</v>
      </c>
      <c r="O477">
        <v>3930.23</v>
      </c>
      <c r="P477">
        <v>0</v>
      </c>
      <c r="Q477">
        <v>635.06500000000005</v>
      </c>
      <c r="R477">
        <v>0</v>
      </c>
    </row>
    <row r="478" spans="1:18" x14ac:dyDescent="0.2">
      <c r="A478">
        <v>472</v>
      </c>
      <c r="B478" t="s">
        <v>201</v>
      </c>
      <c r="C478">
        <v>2017</v>
      </c>
      <c r="D478">
        <v>0</v>
      </c>
      <c r="E478">
        <v>757.78499999999997</v>
      </c>
      <c r="F478">
        <v>25954.1</v>
      </c>
      <c r="G478">
        <v>577204</v>
      </c>
      <c r="H478">
        <v>895662</v>
      </c>
      <c r="I478">
        <v>220964</v>
      </c>
      <c r="J478">
        <v>134111</v>
      </c>
      <c r="K478">
        <v>114253</v>
      </c>
      <c r="L478">
        <v>100325</v>
      </c>
      <c r="M478">
        <v>22378.3</v>
      </c>
      <c r="N478">
        <v>6555.46</v>
      </c>
      <c r="O478">
        <v>6992.18</v>
      </c>
      <c r="P478">
        <v>0</v>
      </c>
      <c r="Q478">
        <v>0</v>
      </c>
      <c r="R478">
        <v>0</v>
      </c>
    </row>
    <row r="479" spans="1:18" x14ac:dyDescent="0.2">
      <c r="A479">
        <v>473</v>
      </c>
      <c r="B479" t="s">
        <v>201</v>
      </c>
      <c r="C479">
        <v>2017</v>
      </c>
      <c r="D479">
        <v>0</v>
      </c>
      <c r="E479">
        <v>1001.86</v>
      </c>
      <c r="F479">
        <v>32475.3</v>
      </c>
      <c r="G479">
        <v>523899</v>
      </c>
      <c r="H479">
        <v>922595</v>
      </c>
      <c r="I479">
        <v>212336</v>
      </c>
      <c r="J479">
        <v>131425</v>
      </c>
      <c r="K479">
        <v>127315</v>
      </c>
      <c r="L479">
        <v>103210</v>
      </c>
      <c r="M479">
        <v>26544.7</v>
      </c>
      <c r="N479">
        <v>4723.3999999999996</v>
      </c>
      <c r="O479">
        <v>7982.66</v>
      </c>
      <c r="P479">
        <v>779.40899999999999</v>
      </c>
      <c r="Q479">
        <v>700.077</v>
      </c>
      <c r="R479">
        <v>0</v>
      </c>
    </row>
    <row r="480" spans="1:18" x14ac:dyDescent="0.2">
      <c r="A480">
        <v>474</v>
      </c>
      <c r="B480" t="s">
        <v>201</v>
      </c>
      <c r="C480">
        <v>2017</v>
      </c>
      <c r="D480">
        <v>0</v>
      </c>
      <c r="E480">
        <v>4490.32</v>
      </c>
      <c r="F480">
        <v>44277.4</v>
      </c>
      <c r="G480">
        <v>558508</v>
      </c>
      <c r="H480">
        <v>863588</v>
      </c>
      <c r="I480">
        <v>189547</v>
      </c>
      <c r="J480">
        <v>154502</v>
      </c>
      <c r="K480">
        <v>137370</v>
      </c>
      <c r="L480">
        <v>102452</v>
      </c>
      <c r="M480">
        <v>19738</v>
      </c>
      <c r="N480">
        <v>14836.7</v>
      </c>
      <c r="O480">
        <v>0</v>
      </c>
      <c r="P480">
        <v>1026.23</v>
      </c>
      <c r="Q480">
        <v>760.66300000000001</v>
      </c>
      <c r="R480">
        <v>452.77199999999999</v>
      </c>
    </row>
    <row r="481" spans="1:18" x14ac:dyDescent="0.2">
      <c r="A481">
        <v>475</v>
      </c>
      <c r="B481" t="s">
        <v>201</v>
      </c>
      <c r="C481">
        <v>2017</v>
      </c>
      <c r="D481">
        <v>0</v>
      </c>
      <c r="E481">
        <v>5125.21</v>
      </c>
      <c r="F481">
        <v>37404.1</v>
      </c>
      <c r="G481">
        <v>544146</v>
      </c>
      <c r="H481">
        <v>877490</v>
      </c>
      <c r="I481">
        <v>226457</v>
      </c>
      <c r="J481">
        <v>150572</v>
      </c>
      <c r="K481">
        <v>128800</v>
      </c>
      <c r="L481">
        <v>81332.3</v>
      </c>
      <c r="M481">
        <v>32123.599999999999</v>
      </c>
      <c r="N481">
        <v>6341.8</v>
      </c>
      <c r="O481">
        <v>7976.35</v>
      </c>
      <c r="P481">
        <v>0</v>
      </c>
      <c r="Q481">
        <v>0</v>
      </c>
      <c r="R481">
        <v>0</v>
      </c>
    </row>
    <row r="482" spans="1:18" x14ac:dyDescent="0.2">
      <c r="A482">
        <v>476</v>
      </c>
      <c r="B482" t="s">
        <v>201</v>
      </c>
      <c r="C482">
        <v>2017</v>
      </c>
      <c r="D482">
        <v>0</v>
      </c>
      <c r="E482">
        <v>111.621</v>
      </c>
      <c r="F482">
        <v>35452</v>
      </c>
      <c r="G482">
        <v>572340</v>
      </c>
      <c r="H482">
        <v>902333</v>
      </c>
      <c r="I482">
        <v>192360</v>
      </c>
      <c r="J482">
        <v>149540</v>
      </c>
      <c r="K482">
        <v>125777</v>
      </c>
      <c r="L482">
        <v>87606.5</v>
      </c>
      <c r="M482">
        <v>23757.599999999999</v>
      </c>
      <c r="N482">
        <v>3506.4</v>
      </c>
      <c r="O482">
        <v>5996.78</v>
      </c>
      <c r="P482">
        <v>0</v>
      </c>
      <c r="Q482">
        <v>677.96600000000001</v>
      </c>
      <c r="R482">
        <v>0</v>
      </c>
    </row>
    <row r="483" spans="1:18" x14ac:dyDescent="0.2">
      <c r="A483">
        <v>477</v>
      </c>
      <c r="B483" t="s">
        <v>201</v>
      </c>
      <c r="C483">
        <v>2017</v>
      </c>
      <c r="D483">
        <v>0</v>
      </c>
      <c r="E483">
        <v>7.8270099999999996</v>
      </c>
      <c r="F483">
        <v>28751.200000000001</v>
      </c>
      <c r="G483">
        <v>574265</v>
      </c>
      <c r="H483">
        <v>880865</v>
      </c>
      <c r="I483">
        <v>227866</v>
      </c>
      <c r="J483">
        <v>149654</v>
      </c>
      <c r="K483">
        <v>114301</v>
      </c>
      <c r="L483">
        <v>87644.800000000003</v>
      </c>
      <c r="M483">
        <v>22842.799999999999</v>
      </c>
      <c r="N483">
        <v>4038.21</v>
      </c>
      <c r="O483">
        <v>5743.17</v>
      </c>
      <c r="P483">
        <v>551.17100000000005</v>
      </c>
      <c r="Q483">
        <v>525.77099999999996</v>
      </c>
      <c r="R483">
        <v>0</v>
      </c>
    </row>
    <row r="484" spans="1:18" x14ac:dyDescent="0.2">
      <c r="A484">
        <v>478</v>
      </c>
      <c r="B484" t="s">
        <v>201</v>
      </c>
      <c r="C484">
        <v>2017</v>
      </c>
      <c r="D484">
        <v>0</v>
      </c>
      <c r="E484">
        <v>4608.05</v>
      </c>
      <c r="F484">
        <v>23906.9</v>
      </c>
      <c r="G484">
        <v>558601</v>
      </c>
      <c r="H484">
        <v>889369</v>
      </c>
      <c r="I484">
        <v>213624</v>
      </c>
      <c r="J484">
        <v>162218</v>
      </c>
      <c r="K484">
        <v>120023</v>
      </c>
      <c r="L484">
        <v>91951.2</v>
      </c>
      <c r="M484">
        <v>13711.3</v>
      </c>
      <c r="N484">
        <v>10045.299999999999</v>
      </c>
      <c r="O484">
        <v>6230.22</v>
      </c>
      <c r="P484">
        <v>901.04399999999998</v>
      </c>
      <c r="Q484">
        <v>0</v>
      </c>
      <c r="R484">
        <v>216.71899999999999</v>
      </c>
    </row>
    <row r="485" spans="1:18" x14ac:dyDescent="0.2">
      <c r="A485">
        <v>479</v>
      </c>
      <c r="B485" t="s">
        <v>201</v>
      </c>
      <c r="C485">
        <v>2017</v>
      </c>
      <c r="D485">
        <v>0</v>
      </c>
      <c r="E485">
        <v>1714.09</v>
      </c>
      <c r="F485">
        <v>26717</v>
      </c>
      <c r="G485">
        <v>555614</v>
      </c>
      <c r="H485">
        <v>940817</v>
      </c>
      <c r="I485">
        <v>171951</v>
      </c>
      <c r="J485">
        <v>145590</v>
      </c>
      <c r="K485">
        <v>119765</v>
      </c>
      <c r="L485">
        <v>93915.199999999997</v>
      </c>
      <c r="M485">
        <v>26204.3</v>
      </c>
      <c r="N485">
        <v>6122.73</v>
      </c>
      <c r="O485">
        <v>5701.77</v>
      </c>
      <c r="P485">
        <v>0</v>
      </c>
      <c r="Q485">
        <v>0</v>
      </c>
      <c r="R485">
        <v>142.34399999999999</v>
      </c>
    </row>
    <row r="486" spans="1:18" x14ac:dyDescent="0.2">
      <c r="A486">
        <v>480</v>
      </c>
      <c r="B486" t="s">
        <v>201</v>
      </c>
      <c r="C486">
        <v>2017</v>
      </c>
      <c r="D486">
        <v>0</v>
      </c>
      <c r="E486">
        <v>3443.06</v>
      </c>
      <c r="F486">
        <v>35059.5</v>
      </c>
      <c r="G486">
        <v>569618</v>
      </c>
      <c r="H486">
        <v>890139</v>
      </c>
      <c r="I486">
        <v>199665</v>
      </c>
      <c r="J486">
        <v>136906</v>
      </c>
      <c r="K486">
        <v>111838</v>
      </c>
      <c r="L486">
        <v>122370</v>
      </c>
      <c r="M486">
        <v>25805.7</v>
      </c>
      <c r="N486">
        <v>7024.99</v>
      </c>
      <c r="O486">
        <v>6351.68</v>
      </c>
      <c r="P486">
        <v>0</v>
      </c>
      <c r="Q486">
        <v>595.57299999999998</v>
      </c>
      <c r="R486">
        <v>195.16399999999999</v>
      </c>
    </row>
    <row r="487" spans="1:18" x14ac:dyDescent="0.2">
      <c r="A487">
        <v>481</v>
      </c>
      <c r="B487" t="s">
        <v>201</v>
      </c>
      <c r="C487">
        <v>2017</v>
      </c>
      <c r="D487">
        <v>0</v>
      </c>
      <c r="E487">
        <v>958.24</v>
      </c>
      <c r="F487">
        <v>24650.2</v>
      </c>
      <c r="G487">
        <v>556061</v>
      </c>
      <c r="H487">
        <v>888663</v>
      </c>
      <c r="I487">
        <v>229409</v>
      </c>
      <c r="J487">
        <v>138633</v>
      </c>
      <c r="K487">
        <v>124196</v>
      </c>
      <c r="L487">
        <v>101290</v>
      </c>
      <c r="M487">
        <v>20810.5</v>
      </c>
      <c r="N487">
        <v>6230.38</v>
      </c>
      <c r="O487">
        <v>6621.74</v>
      </c>
      <c r="P487">
        <v>529.59299999999996</v>
      </c>
      <c r="Q487">
        <v>742.59900000000005</v>
      </c>
      <c r="R487">
        <v>122.89</v>
      </c>
    </row>
    <row r="488" spans="1:18" x14ac:dyDescent="0.2">
      <c r="A488">
        <v>482</v>
      </c>
      <c r="B488" t="s">
        <v>201</v>
      </c>
      <c r="C488">
        <v>2017</v>
      </c>
      <c r="D488">
        <v>0</v>
      </c>
      <c r="E488">
        <v>1122.6400000000001</v>
      </c>
      <c r="F488">
        <v>36694</v>
      </c>
      <c r="G488">
        <v>521445</v>
      </c>
      <c r="H488">
        <v>960794</v>
      </c>
      <c r="I488">
        <v>205151</v>
      </c>
      <c r="J488">
        <v>143228</v>
      </c>
      <c r="K488">
        <v>119837</v>
      </c>
      <c r="L488">
        <v>88776.9</v>
      </c>
      <c r="M488">
        <v>17098.900000000001</v>
      </c>
      <c r="N488">
        <v>7463.7</v>
      </c>
      <c r="O488">
        <v>2788.04</v>
      </c>
      <c r="P488">
        <v>0</v>
      </c>
      <c r="Q488">
        <v>824.178</v>
      </c>
      <c r="R488">
        <v>635.23900000000003</v>
      </c>
    </row>
    <row r="489" spans="1:18" x14ac:dyDescent="0.2">
      <c r="A489">
        <v>483</v>
      </c>
      <c r="B489" t="s">
        <v>201</v>
      </c>
      <c r="C489">
        <v>2017</v>
      </c>
      <c r="D489">
        <v>0</v>
      </c>
      <c r="E489">
        <v>5526.74</v>
      </c>
      <c r="F489">
        <v>25689.1</v>
      </c>
      <c r="G489">
        <v>530893</v>
      </c>
      <c r="H489">
        <v>897718</v>
      </c>
      <c r="I489">
        <v>206669</v>
      </c>
      <c r="J489">
        <v>158797</v>
      </c>
      <c r="K489">
        <v>133859</v>
      </c>
      <c r="L489">
        <v>105370</v>
      </c>
      <c r="M489">
        <v>19877.7</v>
      </c>
      <c r="N489">
        <v>3191.59</v>
      </c>
      <c r="O489">
        <v>5186.3999999999996</v>
      </c>
      <c r="P489">
        <v>0</v>
      </c>
      <c r="Q489">
        <v>0</v>
      </c>
      <c r="R489">
        <v>0</v>
      </c>
    </row>
    <row r="490" spans="1:18" x14ac:dyDescent="0.2">
      <c r="A490">
        <v>484</v>
      </c>
      <c r="B490" t="s">
        <v>201</v>
      </c>
      <c r="C490">
        <v>2017</v>
      </c>
      <c r="D490">
        <v>0</v>
      </c>
      <c r="E490">
        <v>3239.45</v>
      </c>
      <c r="F490">
        <v>34087.699999999997</v>
      </c>
      <c r="G490">
        <v>546094</v>
      </c>
      <c r="H490">
        <v>890768</v>
      </c>
      <c r="I490">
        <v>231742</v>
      </c>
      <c r="J490">
        <v>139639</v>
      </c>
      <c r="K490">
        <v>137444</v>
      </c>
      <c r="L490">
        <v>81455.899999999994</v>
      </c>
      <c r="M490">
        <v>13663.7</v>
      </c>
      <c r="N490">
        <v>10152.1</v>
      </c>
      <c r="O490">
        <v>9687.68</v>
      </c>
      <c r="P490">
        <v>0</v>
      </c>
      <c r="Q490">
        <v>411.77600000000001</v>
      </c>
      <c r="R490">
        <v>197.54499999999999</v>
      </c>
    </row>
    <row r="491" spans="1:18" x14ac:dyDescent="0.2">
      <c r="A491">
        <v>485</v>
      </c>
      <c r="B491" t="s">
        <v>201</v>
      </c>
      <c r="C491">
        <v>2017</v>
      </c>
      <c r="D491">
        <v>0</v>
      </c>
      <c r="E491">
        <v>1383.43</v>
      </c>
      <c r="F491">
        <v>30762.400000000001</v>
      </c>
      <c r="G491">
        <v>543502</v>
      </c>
      <c r="H491">
        <v>897622</v>
      </c>
      <c r="I491">
        <v>216539</v>
      </c>
      <c r="J491">
        <v>158218</v>
      </c>
      <c r="K491">
        <v>119123</v>
      </c>
      <c r="L491">
        <v>92320.3</v>
      </c>
      <c r="M491">
        <v>22281.7</v>
      </c>
      <c r="N491">
        <v>6698.6</v>
      </c>
      <c r="O491">
        <v>4688.7</v>
      </c>
      <c r="P491">
        <v>0</v>
      </c>
      <c r="Q491">
        <v>289.53300000000002</v>
      </c>
      <c r="R491">
        <v>0</v>
      </c>
    </row>
    <row r="492" spans="1:18" x14ac:dyDescent="0.2">
      <c r="A492">
        <v>486</v>
      </c>
      <c r="B492" t="s">
        <v>201</v>
      </c>
      <c r="C492">
        <v>2017</v>
      </c>
      <c r="D492">
        <v>0</v>
      </c>
      <c r="E492">
        <v>1937.32</v>
      </c>
      <c r="F492">
        <v>22475.3</v>
      </c>
      <c r="G492">
        <v>578452</v>
      </c>
      <c r="H492">
        <v>871270</v>
      </c>
      <c r="I492">
        <v>225224</v>
      </c>
      <c r="J492">
        <v>138368</v>
      </c>
      <c r="K492">
        <v>120218</v>
      </c>
      <c r="L492">
        <v>100015</v>
      </c>
      <c r="M492">
        <v>23000.2</v>
      </c>
      <c r="N492">
        <v>7084.7</v>
      </c>
      <c r="O492">
        <v>6443.61</v>
      </c>
      <c r="P492">
        <v>0</v>
      </c>
      <c r="Q492">
        <v>273.29300000000001</v>
      </c>
      <c r="R492">
        <v>388.38499999999999</v>
      </c>
    </row>
    <row r="493" spans="1:18" x14ac:dyDescent="0.2">
      <c r="A493">
        <v>487</v>
      </c>
      <c r="B493" t="s">
        <v>201</v>
      </c>
      <c r="C493">
        <v>2017</v>
      </c>
      <c r="D493">
        <v>0</v>
      </c>
      <c r="E493">
        <v>3225.56</v>
      </c>
      <c r="F493">
        <v>23898.3</v>
      </c>
      <c r="G493">
        <v>541008</v>
      </c>
      <c r="H493">
        <v>901180</v>
      </c>
      <c r="I493">
        <v>224260</v>
      </c>
      <c r="J493">
        <v>136671</v>
      </c>
      <c r="K493">
        <v>120207</v>
      </c>
      <c r="L493">
        <v>87154</v>
      </c>
      <c r="M493">
        <v>24345.599999999999</v>
      </c>
      <c r="N493">
        <v>10877.6</v>
      </c>
      <c r="O493">
        <v>8444.57</v>
      </c>
      <c r="P493">
        <v>0</v>
      </c>
      <c r="Q493">
        <v>0</v>
      </c>
      <c r="R493">
        <v>0</v>
      </c>
    </row>
    <row r="494" spans="1:18" x14ac:dyDescent="0.2">
      <c r="A494">
        <v>488</v>
      </c>
      <c r="B494" t="s">
        <v>201</v>
      </c>
      <c r="C494">
        <v>2017</v>
      </c>
      <c r="D494">
        <v>0</v>
      </c>
      <c r="E494">
        <v>1782.04</v>
      </c>
      <c r="F494">
        <v>35106.300000000003</v>
      </c>
      <c r="G494">
        <v>516857</v>
      </c>
      <c r="H494">
        <v>872815</v>
      </c>
      <c r="I494">
        <v>261401</v>
      </c>
      <c r="J494">
        <v>138832</v>
      </c>
      <c r="K494">
        <v>139148</v>
      </c>
      <c r="L494">
        <v>103682</v>
      </c>
      <c r="M494">
        <v>15061</v>
      </c>
      <c r="N494">
        <v>3272.39</v>
      </c>
      <c r="O494">
        <v>7714.08</v>
      </c>
      <c r="P494">
        <v>590.43200000000002</v>
      </c>
      <c r="Q494">
        <v>514.27200000000005</v>
      </c>
      <c r="R494">
        <v>0</v>
      </c>
    </row>
    <row r="495" spans="1:18" x14ac:dyDescent="0.2">
      <c r="A495">
        <v>489</v>
      </c>
      <c r="B495" t="s">
        <v>201</v>
      </c>
      <c r="C495">
        <v>2017</v>
      </c>
      <c r="D495">
        <v>0</v>
      </c>
      <c r="E495">
        <v>4763.33</v>
      </c>
      <c r="F495">
        <v>12146.3</v>
      </c>
      <c r="G495">
        <v>585316</v>
      </c>
      <c r="H495">
        <v>864085</v>
      </c>
      <c r="I495">
        <v>221451</v>
      </c>
      <c r="J495">
        <v>131192</v>
      </c>
      <c r="K495">
        <v>131582</v>
      </c>
      <c r="L495">
        <v>110073</v>
      </c>
      <c r="M495">
        <v>19634.099999999999</v>
      </c>
      <c r="N495">
        <v>5213.41</v>
      </c>
      <c r="O495">
        <v>5670.66</v>
      </c>
      <c r="P495">
        <v>0</v>
      </c>
      <c r="Q495">
        <v>523.20100000000002</v>
      </c>
      <c r="R495">
        <v>0</v>
      </c>
    </row>
    <row r="496" spans="1:18" x14ac:dyDescent="0.2">
      <c r="A496">
        <v>490</v>
      </c>
      <c r="B496" t="s">
        <v>201</v>
      </c>
      <c r="C496">
        <v>2017</v>
      </c>
      <c r="D496">
        <v>0</v>
      </c>
      <c r="E496">
        <v>4422.58</v>
      </c>
      <c r="F496">
        <v>24296</v>
      </c>
      <c r="G496">
        <v>572499</v>
      </c>
      <c r="H496">
        <v>880377</v>
      </c>
      <c r="I496">
        <v>213653</v>
      </c>
      <c r="J496">
        <v>157422</v>
      </c>
      <c r="K496">
        <v>125739</v>
      </c>
      <c r="L496">
        <v>86383.5</v>
      </c>
      <c r="M496">
        <v>23648.3</v>
      </c>
      <c r="N496">
        <v>9016.73</v>
      </c>
      <c r="O496">
        <v>2212.3200000000002</v>
      </c>
      <c r="P496">
        <v>1199.5899999999999</v>
      </c>
      <c r="Q496">
        <v>463.19900000000001</v>
      </c>
      <c r="R496">
        <v>0</v>
      </c>
    </row>
    <row r="497" spans="1:18" x14ac:dyDescent="0.2">
      <c r="A497">
        <v>491</v>
      </c>
      <c r="B497" t="s">
        <v>201</v>
      </c>
      <c r="C497">
        <v>2017</v>
      </c>
      <c r="D497">
        <v>0</v>
      </c>
      <c r="E497">
        <v>3942.7</v>
      </c>
      <c r="F497">
        <v>27314.400000000001</v>
      </c>
      <c r="G497">
        <v>547073</v>
      </c>
      <c r="H497">
        <v>911286</v>
      </c>
      <c r="I497">
        <v>205610</v>
      </c>
      <c r="J497">
        <v>138194</v>
      </c>
      <c r="K497">
        <v>119867</v>
      </c>
      <c r="L497">
        <v>86945.2</v>
      </c>
      <c r="M497">
        <v>37661</v>
      </c>
      <c r="N497">
        <v>9612.94</v>
      </c>
      <c r="O497">
        <v>4866.7</v>
      </c>
      <c r="P497">
        <v>558.87400000000002</v>
      </c>
      <c r="Q497">
        <v>0</v>
      </c>
      <c r="R497">
        <v>0</v>
      </c>
    </row>
    <row r="498" spans="1:18" x14ac:dyDescent="0.2">
      <c r="A498">
        <v>492</v>
      </c>
      <c r="B498" t="s">
        <v>201</v>
      </c>
      <c r="C498">
        <v>2017</v>
      </c>
      <c r="D498">
        <v>0</v>
      </c>
      <c r="E498">
        <v>2139.1999999999998</v>
      </c>
      <c r="F498">
        <v>24398.2</v>
      </c>
      <c r="G498">
        <v>543293</v>
      </c>
      <c r="H498">
        <v>895767</v>
      </c>
      <c r="I498">
        <v>227935</v>
      </c>
      <c r="J498">
        <v>153918</v>
      </c>
      <c r="K498">
        <v>110328</v>
      </c>
      <c r="L498">
        <v>105475</v>
      </c>
      <c r="M498">
        <v>19869.900000000001</v>
      </c>
      <c r="N498">
        <v>7228.9</v>
      </c>
      <c r="O498">
        <v>2981.42</v>
      </c>
      <c r="P498">
        <v>403.84100000000001</v>
      </c>
      <c r="Q498">
        <v>209.81700000000001</v>
      </c>
      <c r="R498">
        <v>0</v>
      </c>
    </row>
    <row r="499" spans="1:18" x14ac:dyDescent="0.2">
      <c r="A499">
        <v>493</v>
      </c>
      <c r="B499" t="s">
        <v>201</v>
      </c>
      <c r="C499">
        <v>2017</v>
      </c>
      <c r="D499">
        <v>0</v>
      </c>
      <c r="E499">
        <v>2496.5</v>
      </c>
      <c r="F499">
        <v>27944.5</v>
      </c>
      <c r="G499">
        <v>611318</v>
      </c>
      <c r="H499">
        <v>840621</v>
      </c>
      <c r="I499">
        <v>209338</v>
      </c>
      <c r="J499">
        <v>143405</v>
      </c>
      <c r="K499">
        <v>112513</v>
      </c>
      <c r="L499">
        <v>106287</v>
      </c>
      <c r="M499">
        <v>34199.699999999997</v>
      </c>
      <c r="N499">
        <v>1377.38</v>
      </c>
      <c r="O499">
        <v>5528.62</v>
      </c>
      <c r="P499">
        <v>973.76400000000001</v>
      </c>
      <c r="Q499">
        <v>433.84800000000001</v>
      </c>
      <c r="R499">
        <v>243.886</v>
      </c>
    </row>
    <row r="500" spans="1:18" x14ac:dyDescent="0.2">
      <c r="A500">
        <v>494</v>
      </c>
      <c r="B500" t="s">
        <v>201</v>
      </c>
      <c r="C500">
        <v>2017</v>
      </c>
      <c r="D500">
        <v>0</v>
      </c>
      <c r="E500">
        <v>2993.13</v>
      </c>
      <c r="F500">
        <v>33716</v>
      </c>
      <c r="G500">
        <v>544720</v>
      </c>
      <c r="H500">
        <v>871488</v>
      </c>
      <c r="I500">
        <v>232145</v>
      </c>
      <c r="J500">
        <v>145960</v>
      </c>
      <c r="K500">
        <v>113791</v>
      </c>
      <c r="L500">
        <v>108145</v>
      </c>
      <c r="M500">
        <v>20601.3</v>
      </c>
      <c r="N500">
        <v>10919</v>
      </c>
      <c r="O500">
        <v>6897.05</v>
      </c>
      <c r="P500">
        <v>1252.3</v>
      </c>
      <c r="Q500">
        <v>0</v>
      </c>
      <c r="R500">
        <v>0</v>
      </c>
    </row>
    <row r="501" spans="1:18" x14ac:dyDescent="0.2">
      <c r="A501">
        <v>495</v>
      </c>
      <c r="B501" t="s">
        <v>201</v>
      </c>
      <c r="C501">
        <v>2017</v>
      </c>
      <c r="D501">
        <v>0</v>
      </c>
      <c r="E501">
        <v>4649.5600000000004</v>
      </c>
      <c r="F501">
        <v>23588.3</v>
      </c>
      <c r="G501">
        <v>525712</v>
      </c>
      <c r="H501">
        <v>922204</v>
      </c>
      <c r="I501">
        <v>187926</v>
      </c>
      <c r="J501">
        <v>145460</v>
      </c>
      <c r="K501">
        <v>131807</v>
      </c>
      <c r="L501">
        <v>119028</v>
      </c>
      <c r="M501">
        <v>18814.5</v>
      </c>
      <c r="N501">
        <v>10311.200000000001</v>
      </c>
      <c r="O501">
        <v>5745.98</v>
      </c>
      <c r="P501">
        <v>0</v>
      </c>
      <c r="Q501">
        <v>700.98500000000001</v>
      </c>
      <c r="R501">
        <v>0</v>
      </c>
    </row>
    <row r="502" spans="1:18" x14ac:dyDescent="0.2">
      <c r="A502">
        <v>496</v>
      </c>
      <c r="B502" t="s">
        <v>201</v>
      </c>
      <c r="C502">
        <v>2017</v>
      </c>
      <c r="D502">
        <v>0</v>
      </c>
      <c r="E502">
        <v>2027.05</v>
      </c>
      <c r="F502">
        <v>28742.5</v>
      </c>
      <c r="G502">
        <v>543568</v>
      </c>
      <c r="H502">
        <v>909074</v>
      </c>
      <c r="I502">
        <v>214872</v>
      </c>
      <c r="J502">
        <v>144801</v>
      </c>
      <c r="K502">
        <v>127810</v>
      </c>
      <c r="L502">
        <v>97494</v>
      </c>
      <c r="M502">
        <v>26041.599999999999</v>
      </c>
      <c r="N502">
        <v>6837.53</v>
      </c>
      <c r="O502">
        <v>2953.9</v>
      </c>
      <c r="P502">
        <v>528.86</v>
      </c>
      <c r="Q502">
        <v>0</v>
      </c>
      <c r="R502">
        <v>262.73700000000002</v>
      </c>
    </row>
    <row r="503" spans="1:18" x14ac:dyDescent="0.2">
      <c r="A503">
        <v>497</v>
      </c>
      <c r="B503" t="s">
        <v>201</v>
      </c>
      <c r="C503">
        <v>2017</v>
      </c>
      <c r="D503">
        <v>0</v>
      </c>
      <c r="E503">
        <v>1387.47</v>
      </c>
      <c r="F503">
        <v>32280.1</v>
      </c>
      <c r="G503">
        <v>530588</v>
      </c>
      <c r="H503">
        <v>965575</v>
      </c>
      <c r="I503">
        <v>199563</v>
      </c>
      <c r="J503">
        <v>125790</v>
      </c>
      <c r="K503">
        <v>102162</v>
      </c>
      <c r="L503">
        <v>100312</v>
      </c>
      <c r="M503">
        <v>22150.9</v>
      </c>
      <c r="N503">
        <v>9938.91</v>
      </c>
      <c r="O503">
        <v>4431</v>
      </c>
      <c r="P503">
        <v>1114.4100000000001</v>
      </c>
      <c r="Q503">
        <v>0</v>
      </c>
      <c r="R503">
        <v>502.71499999999997</v>
      </c>
    </row>
    <row r="504" spans="1:18" x14ac:dyDescent="0.2">
      <c r="A504">
        <v>498</v>
      </c>
      <c r="B504" t="s">
        <v>201</v>
      </c>
      <c r="C504">
        <v>2017</v>
      </c>
      <c r="D504">
        <v>0</v>
      </c>
      <c r="E504">
        <v>2618.7399999999998</v>
      </c>
      <c r="F504">
        <v>43087.199999999997</v>
      </c>
      <c r="G504">
        <v>542466</v>
      </c>
      <c r="H504">
        <v>884349</v>
      </c>
      <c r="I504">
        <v>187132</v>
      </c>
      <c r="J504">
        <v>166399</v>
      </c>
      <c r="K504">
        <v>127156</v>
      </c>
      <c r="L504">
        <v>101680</v>
      </c>
      <c r="M504">
        <v>29146.6</v>
      </c>
      <c r="N504">
        <v>7435.49</v>
      </c>
      <c r="O504">
        <v>2541.2199999999998</v>
      </c>
      <c r="P504">
        <v>0</v>
      </c>
      <c r="Q504">
        <v>484.24400000000003</v>
      </c>
      <c r="R504">
        <v>0</v>
      </c>
    </row>
    <row r="505" spans="1:18" x14ac:dyDescent="0.2">
      <c r="A505">
        <v>499</v>
      </c>
      <c r="B505" t="s">
        <v>201</v>
      </c>
      <c r="C505">
        <v>2017</v>
      </c>
      <c r="D505">
        <v>0</v>
      </c>
      <c r="E505">
        <v>2255.13</v>
      </c>
      <c r="F505">
        <v>36789.5</v>
      </c>
      <c r="G505">
        <v>531252</v>
      </c>
      <c r="H505">
        <v>911135</v>
      </c>
      <c r="I505">
        <v>213076</v>
      </c>
      <c r="J505">
        <v>147779</v>
      </c>
      <c r="K505">
        <v>117276</v>
      </c>
      <c r="L505">
        <v>100589</v>
      </c>
      <c r="M505">
        <v>19077.5</v>
      </c>
      <c r="N505">
        <v>8396.94</v>
      </c>
      <c r="O505">
        <v>6370.31</v>
      </c>
      <c r="P505">
        <v>796.85699999999997</v>
      </c>
      <c r="Q505">
        <v>0</v>
      </c>
      <c r="R505">
        <v>438.57499999999999</v>
      </c>
    </row>
    <row r="506" spans="1:18" x14ac:dyDescent="0.2">
      <c r="A506">
        <v>500</v>
      </c>
      <c r="B506" t="s">
        <v>201</v>
      </c>
      <c r="C506">
        <v>2017</v>
      </c>
      <c r="D506">
        <v>0</v>
      </c>
      <c r="E506">
        <v>1848.4</v>
      </c>
      <c r="F506">
        <v>29662.2</v>
      </c>
      <c r="G506">
        <v>545261</v>
      </c>
      <c r="H506">
        <v>874907</v>
      </c>
      <c r="I506">
        <v>211442</v>
      </c>
      <c r="J506">
        <v>170686</v>
      </c>
      <c r="K506">
        <v>112491</v>
      </c>
      <c r="L506">
        <v>97390</v>
      </c>
      <c r="M506">
        <v>30818.2</v>
      </c>
      <c r="N506">
        <v>12460.1</v>
      </c>
      <c r="O506">
        <v>5267.75</v>
      </c>
      <c r="P506">
        <v>515.12199999999996</v>
      </c>
      <c r="Q506">
        <v>0</v>
      </c>
      <c r="R506">
        <v>53.025300000000001</v>
      </c>
    </row>
    <row r="507" spans="1:18" x14ac:dyDescent="0.2">
      <c r="A507">
        <v>501</v>
      </c>
      <c r="B507" t="s">
        <v>201</v>
      </c>
      <c r="C507">
        <v>2017</v>
      </c>
      <c r="D507">
        <v>0</v>
      </c>
      <c r="E507">
        <v>3174.89</v>
      </c>
      <c r="F507">
        <v>26226.5</v>
      </c>
      <c r="G507">
        <v>536500</v>
      </c>
      <c r="H507">
        <v>874749</v>
      </c>
      <c r="I507">
        <v>202919</v>
      </c>
      <c r="J507">
        <v>201766</v>
      </c>
      <c r="K507">
        <v>126806</v>
      </c>
      <c r="L507">
        <v>86617.2</v>
      </c>
      <c r="M507">
        <v>10309.700000000001</v>
      </c>
      <c r="N507">
        <v>8658.3700000000008</v>
      </c>
      <c r="O507">
        <v>6488.89</v>
      </c>
      <c r="P507">
        <v>0</v>
      </c>
      <c r="Q507">
        <v>0</v>
      </c>
      <c r="R507">
        <v>472.76499999999999</v>
      </c>
    </row>
    <row r="508" spans="1:18" x14ac:dyDescent="0.2">
      <c r="A508">
        <v>502</v>
      </c>
      <c r="B508" t="s">
        <v>201</v>
      </c>
      <c r="C508">
        <v>2017</v>
      </c>
      <c r="D508">
        <v>0</v>
      </c>
      <c r="E508">
        <v>1421.69</v>
      </c>
      <c r="F508">
        <v>32611.7</v>
      </c>
      <c r="G508">
        <v>573961</v>
      </c>
      <c r="H508">
        <v>881455</v>
      </c>
      <c r="I508">
        <v>193888</v>
      </c>
      <c r="J508">
        <v>158143</v>
      </c>
      <c r="K508">
        <v>125283</v>
      </c>
      <c r="L508">
        <v>82160.399999999994</v>
      </c>
      <c r="M508">
        <v>26949.8</v>
      </c>
      <c r="N508">
        <v>6812.57</v>
      </c>
      <c r="O508">
        <v>10645.6</v>
      </c>
      <c r="P508">
        <v>484.47399999999999</v>
      </c>
      <c r="Q508">
        <v>0</v>
      </c>
      <c r="R508">
        <v>0</v>
      </c>
    </row>
    <row r="509" spans="1:18" x14ac:dyDescent="0.2">
      <c r="A509">
        <v>503</v>
      </c>
      <c r="B509" t="s">
        <v>201</v>
      </c>
      <c r="C509">
        <v>2017</v>
      </c>
      <c r="D509">
        <v>0</v>
      </c>
      <c r="E509">
        <v>2994.33</v>
      </c>
      <c r="F509">
        <v>31632.7</v>
      </c>
      <c r="G509">
        <v>522590</v>
      </c>
      <c r="H509">
        <v>883249</v>
      </c>
      <c r="I509">
        <v>235979</v>
      </c>
      <c r="J509">
        <v>141984</v>
      </c>
      <c r="K509">
        <v>133025</v>
      </c>
      <c r="L509">
        <v>103437</v>
      </c>
      <c r="M509">
        <v>17850.900000000001</v>
      </c>
      <c r="N509">
        <v>5367.9</v>
      </c>
      <c r="O509">
        <v>12116.6</v>
      </c>
      <c r="P509">
        <v>1319.22</v>
      </c>
      <c r="Q509">
        <v>810.22299999999996</v>
      </c>
      <c r="R509">
        <v>0</v>
      </c>
    </row>
    <row r="510" spans="1:18" x14ac:dyDescent="0.2">
      <c r="A510">
        <v>504</v>
      </c>
      <c r="B510" t="s">
        <v>201</v>
      </c>
      <c r="C510">
        <v>2017</v>
      </c>
      <c r="D510">
        <v>0</v>
      </c>
      <c r="E510">
        <v>3104.41</v>
      </c>
      <c r="F510">
        <v>32285.3</v>
      </c>
      <c r="G510">
        <v>553451</v>
      </c>
      <c r="H510">
        <v>884505</v>
      </c>
      <c r="I510">
        <v>215350</v>
      </c>
      <c r="J510">
        <v>152334</v>
      </c>
      <c r="K510">
        <v>125324</v>
      </c>
      <c r="L510">
        <v>80186.2</v>
      </c>
      <c r="M510">
        <v>28670.2</v>
      </c>
      <c r="N510">
        <v>9419.31</v>
      </c>
      <c r="O510">
        <v>5020.24</v>
      </c>
      <c r="P510">
        <v>0</v>
      </c>
      <c r="Q510">
        <v>0</v>
      </c>
      <c r="R510">
        <v>0</v>
      </c>
    </row>
    <row r="511" spans="1:18" x14ac:dyDescent="0.2">
      <c r="A511">
        <v>505</v>
      </c>
      <c r="B511" t="s">
        <v>201</v>
      </c>
      <c r="C511">
        <v>2017</v>
      </c>
      <c r="D511">
        <v>0</v>
      </c>
      <c r="E511">
        <v>4420.79</v>
      </c>
      <c r="F511">
        <v>17362.8</v>
      </c>
      <c r="G511">
        <v>572904</v>
      </c>
      <c r="H511">
        <v>887899</v>
      </c>
      <c r="I511">
        <v>210713</v>
      </c>
      <c r="J511">
        <v>151478</v>
      </c>
      <c r="K511">
        <v>108738</v>
      </c>
      <c r="L511">
        <v>98497.600000000006</v>
      </c>
      <c r="M511">
        <v>26529.4</v>
      </c>
      <c r="N511">
        <v>9621.24</v>
      </c>
      <c r="O511">
        <v>8970.61</v>
      </c>
      <c r="P511">
        <v>0</v>
      </c>
      <c r="Q511">
        <v>0</v>
      </c>
      <c r="R511">
        <v>75.468599999999995</v>
      </c>
    </row>
    <row r="512" spans="1:18" x14ac:dyDescent="0.2">
      <c r="A512">
        <v>506</v>
      </c>
      <c r="B512" t="s">
        <v>201</v>
      </c>
      <c r="C512">
        <v>2017</v>
      </c>
      <c r="D512">
        <v>0</v>
      </c>
      <c r="E512">
        <v>2853.39</v>
      </c>
      <c r="F512">
        <v>16718.900000000001</v>
      </c>
      <c r="G512">
        <v>565149</v>
      </c>
      <c r="H512">
        <v>902259</v>
      </c>
      <c r="I512">
        <v>214787</v>
      </c>
      <c r="J512">
        <v>133253</v>
      </c>
      <c r="K512">
        <v>130124</v>
      </c>
      <c r="L512">
        <v>105737</v>
      </c>
      <c r="M512">
        <v>16260.2</v>
      </c>
      <c r="N512">
        <v>11964.3</v>
      </c>
      <c r="O512">
        <v>5878.41</v>
      </c>
      <c r="P512">
        <v>0</v>
      </c>
      <c r="Q512">
        <v>0</v>
      </c>
      <c r="R512">
        <v>341.08699999999999</v>
      </c>
    </row>
    <row r="513" spans="1:18" x14ac:dyDescent="0.2">
      <c r="A513">
        <v>507</v>
      </c>
      <c r="B513" t="s">
        <v>201</v>
      </c>
      <c r="C513">
        <v>2017</v>
      </c>
      <c r="D513">
        <v>0</v>
      </c>
      <c r="E513">
        <v>4540.4399999999996</v>
      </c>
      <c r="F513">
        <v>25466.1</v>
      </c>
      <c r="G513">
        <v>548457</v>
      </c>
      <c r="H513">
        <v>909206</v>
      </c>
      <c r="I513">
        <v>202347</v>
      </c>
      <c r="J513">
        <v>155546</v>
      </c>
      <c r="K513">
        <v>109325</v>
      </c>
      <c r="L513">
        <v>91116.5</v>
      </c>
      <c r="M513">
        <v>32259.3</v>
      </c>
      <c r="N513">
        <v>11201.1</v>
      </c>
      <c r="O513">
        <v>9461.9</v>
      </c>
      <c r="P513">
        <v>1404.97</v>
      </c>
      <c r="Q513">
        <v>551.22299999999996</v>
      </c>
      <c r="R513">
        <v>0</v>
      </c>
    </row>
    <row r="514" spans="1:18" x14ac:dyDescent="0.2">
      <c r="A514">
        <v>508</v>
      </c>
      <c r="B514" t="s">
        <v>201</v>
      </c>
      <c r="C514">
        <v>2017</v>
      </c>
      <c r="D514">
        <v>0</v>
      </c>
      <c r="E514">
        <v>1330.96</v>
      </c>
      <c r="F514">
        <v>30247.9</v>
      </c>
      <c r="G514">
        <v>566270</v>
      </c>
      <c r="H514">
        <v>900777</v>
      </c>
      <c r="I514">
        <v>206916</v>
      </c>
      <c r="J514">
        <v>156655</v>
      </c>
      <c r="K514">
        <v>112182</v>
      </c>
      <c r="L514">
        <v>86108.800000000003</v>
      </c>
      <c r="M514">
        <v>21753.200000000001</v>
      </c>
      <c r="N514">
        <v>9106.66</v>
      </c>
      <c r="O514">
        <v>5576.66</v>
      </c>
      <c r="P514">
        <v>435.96</v>
      </c>
      <c r="Q514">
        <v>0</v>
      </c>
      <c r="R514">
        <v>463.01400000000001</v>
      </c>
    </row>
    <row r="515" spans="1:18" x14ac:dyDescent="0.2">
      <c r="A515">
        <v>509</v>
      </c>
      <c r="B515" t="s">
        <v>201</v>
      </c>
      <c r="C515">
        <v>2017</v>
      </c>
      <c r="D515">
        <v>0</v>
      </c>
      <c r="E515">
        <v>2623.16</v>
      </c>
      <c r="F515">
        <v>31733.599999999999</v>
      </c>
      <c r="G515">
        <v>564642</v>
      </c>
      <c r="H515">
        <v>886241</v>
      </c>
      <c r="I515">
        <v>202162</v>
      </c>
      <c r="J515">
        <v>148943</v>
      </c>
      <c r="K515">
        <v>133252</v>
      </c>
      <c r="L515">
        <v>89844.2</v>
      </c>
      <c r="M515">
        <v>26070.1</v>
      </c>
      <c r="N515">
        <v>6944.76</v>
      </c>
      <c r="O515">
        <v>9602.7099999999991</v>
      </c>
      <c r="P515">
        <v>0</v>
      </c>
      <c r="Q515">
        <v>349.23200000000003</v>
      </c>
      <c r="R515">
        <v>0</v>
      </c>
    </row>
    <row r="516" spans="1:18" x14ac:dyDescent="0.2">
      <c r="A516">
        <v>510</v>
      </c>
      <c r="B516" t="s">
        <v>201</v>
      </c>
      <c r="C516">
        <v>2017</v>
      </c>
      <c r="D516">
        <v>0</v>
      </c>
      <c r="E516">
        <v>3706.31</v>
      </c>
      <c r="F516">
        <v>34178.6</v>
      </c>
      <c r="G516">
        <v>560490</v>
      </c>
      <c r="H516">
        <v>890959</v>
      </c>
      <c r="I516">
        <v>210599</v>
      </c>
      <c r="J516">
        <v>149834</v>
      </c>
      <c r="K516">
        <v>124911</v>
      </c>
      <c r="L516">
        <v>97179.1</v>
      </c>
      <c r="M516">
        <v>22073</v>
      </c>
      <c r="N516">
        <v>6004.21</v>
      </c>
      <c r="O516">
        <v>3779.37</v>
      </c>
      <c r="P516">
        <v>1651.24</v>
      </c>
      <c r="Q516">
        <v>0</v>
      </c>
      <c r="R516">
        <v>0</v>
      </c>
    </row>
    <row r="517" spans="1:18" x14ac:dyDescent="0.2">
      <c r="A517">
        <v>511</v>
      </c>
      <c r="B517" t="s">
        <v>201</v>
      </c>
      <c r="C517">
        <v>2017</v>
      </c>
      <c r="D517">
        <v>0</v>
      </c>
      <c r="E517">
        <v>1438.15</v>
      </c>
      <c r="F517">
        <v>33729.599999999999</v>
      </c>
      <c r="G517">
        <v>553743</v>
      </c>
      <c r="H517">
        <v>873710</v>
      </c>
      <c r="I517">
        <v>230229</v>
      </c>
      <c r="J517">
        <v>151723</v>
      </c>
      <c r="K517">
        <v>122775</v>
      </c>
      <c r="L517">
        <v>93612.1</v>
      </c>
      <c r="M517">
        <v>13695</v>
      </c>
      <c r="N517">
        <v>15421.4</v>
      </c>
      <c r="O517">
        <v>2145.41</v>
      </c>
      <c r="P517">
        <v>0</v>
      </c>
      <c r="Q517">
        <v>0</v>
      </c>
      <c r="R517">
        <v>0</v>
      </c>
    </row>
    <row r="518" spans="1:18" x14ac:dyDescent="0.2">
      <c r="A518">
        <v>512</v>
      </c>
      <c r="B518" t="s">
        <v>201</v>
      </c>
      <c r="C518">
        <v>2017</v>
      </c>
      <c r="D518">
        <v>0</v>
      </c>
      <c r="E518">
        <v>1902.52</v>
      </c>
      <c r="F518">
        <v>30405.200000000001</v>
      </c>
      <c r="G518">
        <v>539222</v>
      </c>
      <c r="H518">
        <v>907085</v>
      </c>
      <c r="I518">
        <v>212399</v>
      </c>
      <c r="J518">
        <v>146903</v>
      </c>
      <c r="K518">
        <v>125716</v>
      </c>
      <c r="L518">
        <v>99728.3</v>
      </c>
      <c r="M518">
        <v>18541.400000000001</v>
      </c>
      <c r="N518">
        <v>6169.92</v>
      </c>
      <c r="O518">
        <v>1860.29</v>
      </c>
      <c r="P518">
        <v>1168.98</v>
      </c>
      <c r="Q518">
        <v>0</v>
      </c>
      <c r="R518">
        <v>0</v>
      </c>
    </row>
    <row r="519" spans="1:18" x14ac:dyDescent="0.2">
      <c r="A519">
        <v>513</v>
      </c>
      <c r="B519" t="s">
        <v>201</v>
      </c>
      <c r="C519">
        <v>2017</v>
      </c>
      <c r="D519">
        <v>0</v>
      </c>
      <c r="E519">
        <v>3327.02</v>
      </c>
      <c r="F519">
        <v>21277.5</v>
      </c>
      <c r="G519">
        <v>564743</v>
      </c>
      <c r="H519">
        <v>907452</v>
      </c>
      <c r="I519">
        <v>196647</v>
      </c>
      <c r="J519">
        <v>147698</v>
      </c>
      <c r="K519">
        <v>134861</v>
      </c>
      <c r="L519">
        <v>84682.9</v>
      </c>
      <c r="M519">
        <v>26412.2</v>
      </c>
      <c r="N519">
        <v>4704.04</v>
      </c>
      <c r="O519">
        <v>9651.6200000000008</v>
      </c>
      <c r="P519">
        <v>572.65300000000002</v>
      </c>
      <c r="Q519">
        <v>0</v>
      </c>
      <c r="R519">
        <v>47.338799999999999</v>
      </c>
    </row>
    <row r="520" spans="1:18" x14ac:dyDescent="0.2">
      <c r="A520">
        <v>514</v>
      </c>
      <c r="B520" t="s">
        <v>201</v>
      </c>
      <c r="C520">
        <v>2017</v>
      </c>
      <c r="D520">
        <v>0</v>
      </c>
      <c r="E520">
        <v>3386.88</v>
      </c>
      <c r="F520">
        <v>35967.300000000003</v>
      </c>
      <c r="G520">
        <v>518227</v>
      </c>
      <c r="H520">
        <v>887264</v>
      </c>
      <c r="I520">
        <v>225147</v>
      </c>
      <c r="J520">
        <v>163351</v>
      </c>
      <c r="K520">
        <v>122364</v>
      </c>
      <c r="L520">
        <v>102451</v>
      </c>
      <c r="M520">
        <v>20153.599999999999</v>
      </c>
      <c r="N520">
        <v>7774.65</v>
      </c>
      <c r="O520">
        <v>10959.1</v>
      </c>
      <c r="P520">
        <v>1473.39</v>
      </c>
      <c r="Q520">
        <v>0</v>
      </c>
      <c r="R520">
        <v>430.31700000000001</v>
      </c>
    </row>
    <row r="521" spans="1:18" x14ac:dyDescent="0.2">
      <c r="A521">
        <v>515</v>
      </c>
      <c r="B521" t="s">
        <v>201</v>
      </c>
      <c r="C521">
        <v>2017</v>
      </c>
      <c r="D521">
        <v>0</v>
      </c>
      <c r="E521">
        <v>1143.44</v>
      </c>
      <c r="F521">
        <v>25768.6</v>
      </c>
      <c r="G521">
        <v>550415</v>
      </c>
      <c r="H521">
        <v>902920</v>
      </c>
      <c r="I521">
        <v>192177</v>
      </c>
      <c r="J521">
        <v>170501</v>
      </c>
      <c r="K521">
        <v>125335</v>
      </c>
      <c r="L521">
        <v>98048.2</v>
      </c>
      <c r="M521">
        <v>18306</v>
      </c>
      <c r="N521">
        <v>2824.96</v>
      </c>
      <c r="O521">
        <v>7401.2</v>
      </c>
      <c r="P521">
        <v>0</v>
      </c>
      <c r="Q521">
        <v>597.08199999999999</v>
      </c>
      <c r="R521">
        <v>0</v>
      </c>
    </row>
    <row r="522" spans="1:18" x14ac:dyDescent="0.2">
      <c r="A522">
        <v>516</v>
      </c>
      <c r="B522" t="s">
        <v>201</v>
      </c>
      <c r="C522">
        <v>2017</v>
      </c>
      <c r="D522">
        <v>0</v>
      </c>
      <c r="E522">
        <v>2979.55</v>
      </c>
      <c r="F522">
        <v>17681.2</v>
      </c>
      <c r="G522">
        <v>532536</v>
      </c>
      <c r="H522">
        <v>943222</v>
      </c>
      <c r="I522">
        <v>203821</v>
      </c>
      <c r="J522">
        <v>145032</v>
      </c>
      <c r="K522">
        <v>129891</v>
      </c>
      <c r="L522">
        <v>86576.9</v>
      </c>
      <c r="M522">
        <v>22769.599999999999</v>
      </c>
      <c r="N522">
        <v>9331.8700000000008</v>
      </c>
      <c r="O522">
        <v>7479.67</v>
      </c>
      <c r="P522">
        <v>0</v>
      </c>
      <c r="Q522">
        <v>0</v>
      </c>
      <c r="R522">
        <v>367.81200000000001</v>
      </c>
    </row>
    <row r="523" spans="1:18" x14ac:dyDescent="0.2">
      <c r="A523">
        <v>517</v>
      </c>
      <c r="B523" t="s">
        <v>201</v>
      </c>
      <c r="C523">
        <v>2017</v>
      </c>
      <c r="D523">
        <v>0</v>
      </c>
      <c r="E523">
        <v>1783.36</v>
      </c>
      <c r="F523">
        <v>29078.3</v>
      </c>
      <c r="G523">
        <v>556624</v>
      </c>
      <c r="H523">
        <v>905051</v>
      </c>
      <c r="I523">
        <v>191496</v>
      </c>
      <c r="J523">
        <v>126467</v>
      </c>
      <c r="K523">
        <v>124856</v>
      </c>
      <c r="L523">
        <v>100947</v>
      </c>
      <c r="M523">
        <v>24863</v>
      </c>
      <c r="N523">
        <v>15282.3</v>
      </c>
      <c r="O523">
        <v>770.03200000000004</v>
      </c>
      <c r="P523">
        <v>1454.9</v>
      </c>
      <c r="Q523">
        <v>0</v>
      </c>
      <c r="R523">
        <v>0</v>
      </c>
    </row>
    <row r="524" spans="1:18" x14ac:dyDescent="0.2">
      <c r="A524">
        <v>518</v>
      </c>
      <c r="B524" t="s">
        <v>201</v>
      </c>
      <c r="C524">
        <v>2017</v>
      </c>
      <c r="D524">
        <v>0</v>
      </c>
      <c r="E524">
        <v>1218.99</v>
      </c>
      <c r="F524">
        <v>25572.3</v>
      </c>
      <c r="G524">
        <v>534943</v>
      </c>
      <c r="H524">
        <v>919995</v>
      </c>
      <c r="I524">
        <v>198146</v>
      </c>
      <c r="J524">
        <v>148849</v>
      </c>
      <c r="K524">
        <v>124361</v>
      </c>
      <c r="L524">
        <v>94064.3</v>
      </c>
      <c r="M524">
        <v>24822.3</v>
      </c>
      <c r="N524">
        <v>4913.92</v>
      </c>
      <c r="O524">
        <v>7805.96</v>
      </c>
      <c r="P524">
        <v>520.36400000000003</v>
      </c>
      <c r="Q524">
        <v>776.16</v>
      </c>
      <c r="R524">
        <v>163.11199999999999</v>
      </c>
    </row>
    <row r="525" spans="1:18" x14ac:dyDescent="0.2">
      <c r="A525">
        <v>519</v>
      </c>
      <c r="B525" t="s">
        <v>201</v>
      </c>
      <c r="C525">
        <v>2017</v>
      </c>
      <c r="D525">
        <v>0</v>
      </c>
      <c r="E525">
        <v>3067.01</v>
      </c>
      <c r="F525">
        <v>23977.4</v>
      </c>
      <c r="G525">
        <v>545377</v>
      </c>
      <c r="H525">
        <v>904576</v>
      </c>
      <c r="I525">
        <v>221038</v>
      </c>
      <c r="J525">
        <v>158534</v>
      </c>
      <c r="K525">
        <v>127834</v>
      </c>
      <c r="L525">
        <v>79235.7</v>
      </c>
      <c r="M525">
        <v>21417.200000000001</v>
      </c>
      <c r="N525">
        <v>9674.58</v>
      </c>
      <c r="O525">
        <v>10602.1</v>
      </c>
      <c r="P525">
        <v>1259.57</v>
      </c>
      <c r="Q525">
        <v>0</v>
      </c>
      <c r="R525">
        <v>388.32400000000001</v>
      </c>
    </row>
    <row r="526" spans="1:18" x14ac:dyDescent="0.2">
      <c r="A526">
        <v>520</v>
      </c>
      <c r="B526" t="s">
        <v>201</v>
      </c>
      <c r="C526">
        <v>2017</v>
      </c>
      <c r="D526">
        <v>0</v>
      </c>
      <c r="E526">
        <v>1150.75</v>
      </c>
      <c r="F526">
        <v>24192.3</v>
      </c>
      <c r="G526">
        <v>509875</v>
      </c>
      <c r="H526">
        <v>919970</v>
      </c>
      <c r="I526">
        <v>213378</v>
      </c>
      <c r="J526">
        <v>180134</v>
      </c>
      <c r="K526">
        <v>117999</v>
      </c>
      <c r="L526">
        <v>90456.9</v>
      </c>
      <c r="M526">
        <v>21324.9</v>
      </c>
      <c r="N526">
        <v>6119.66</v>
      </c>
      <c r="O526">
        <v>9994.7900000000009</v>
      </c>
      <c r="P526">
        <v>0</v>
      </c>
      <c r="Q526">
        <v>0</v>
      </c>
      <c r="R526">
        <v>0</v>
      </c>
    </row>
    <row r="527" spans="1:18" x14ac:dyDescent="0.2">
      <c r="A527">
        <v>521</v>
      </c>
      <c r="B527" t="s">
        <v>201</v>
      </c>
      <c r="C527">
        <v>2017</v>
      </c>
      <c r="D527">
        <v>0</v>
      </c>
      <c r="E527">
        <v>2390.25</v>
      </c>
      <c r="F527">
        <v>30949.7</v>
      </c>
      <c r="G527">
        <v>559198</v>
      </c>
      <c r="H527">
        <v>891396</v>
      </c>
      <c r="I527">
        <v>235224</v>
      </c>
      <c r="J527">
        <v>131962</v>
      </c>
      <c r="K527">
        <v>121007</v>
      </c>
      <c r="L527">
        <v>98197.1</v>
      </c>
      <c r="M527">
        <v>16544.3</v>
      </c>
      <c r="N527">
        <v>3264.29</v>
      </c>
      <c r="O527">
        <v>1987.77</v>
      </c>
      <c r="P527">
        <v>0</v>
      </c>
      <c r="Q527">
        <v>615.30799999999999</v>
      </c>
      <c r="R527">
        <v>428.166</v>
      </c>
    </row>
    <row r="528" spans="1:18" x14ac:dyDescent="0.2">
      <c r="A528">
        <v>522</v>
      </c>
      <c r="B528" t="s">
        <v>201</v>
      </c>
      <c r="C528">
        <v>2017</v>
      </c>
      <c r="D528">
        <v>0</v>
      </c>
      <c r="E528">
        <v>85.943700000000007</v>
      </c>
      <c r="F528">
        <v>23471.4</v>
      </c>
      <c r="G528">
        <v>572786</v>
      </c>
      <c r="H528">
        <v>885001</v>
      </c>
      <c r="I528">
        <v>223522</v>
      </c>
      <c r="J528">
        <v>127135</v>
      </c>
      <c r="K528">
        <v>110046</v>
      </c>
      <c r="L528">
        <v>115887</v>
      </c>
      <c r="M528">
        <v>20188.900000000001</v>
      </c>
      <c r="N528">
        <v>11258.1</v>
      </c>
      <c r="O528">
        <v>4779.3999999999996</v>
      </c>
      <c r="P528">
        <v>0</v>
      </c>
      <c r="Q528">
        <v>628.78200000000004</v>
      </c>
      <c r="R528">
        <v>120.477</v>
      </c>
    </row>
    <row r="529" spans="1:18" x14ac:dyDescent="0.2">
      <c r="A529">
        <v>523</v>
      </c>
      <c r="B529" t="s">
        <v>201</v>
      </c>
      <c r="C529">
        <v>2017</v>
      </c>
      <c r="D529">
        <v>0</v>
      </c>
      <c r="E529">
        <v>1402.61</v>
      </c>
      <c r="F529">
        <v>17803.400000000001</v>
      </c>
      <c r="G529">
        <v>559205</v>
      </c>
      <c r="H529">
        <v>870782</v>
      </c>
      <c r="I529">
        <v>226252</v>
      </c>
      <c r="J529">
        <v>148123</v>
      </c>
      <c r="K529">
        <v>127279</v>
      </c>
      <c r="L529">
        <v>99735.1</v>
      </c>
      <c r="M529">
        <v>22799.3</v>
      </c>
      <c r="N529">
        <v>3496.04</v>
      </c>
      <c r="O529">
        <v>10631</v>
      </c>
      <c r="P529">
        <v>1550.35</v>
      </c>
      <c r="Q529">
        <v>0</v>
      </c>
      <c r="R529">
        <v>262.58100000000002</v>
      </c>
    </row>
    <row r="530" spans="1:18" x14ac:dyDescent="0.2">
      <c r="A530">
        <v>524</v>
      </c>
      <c r="B530" t="s">
        <v>201</v>
      </c>
      <c r="C530">
        <v>2017</v>
      </c>
      <c r="D530">
        <v>0</v>
      </c>
      <c r="E530">
        <v>2403.85</v>
      </c>
      <c r="F530">
        <v>38653.800000000003</v>
      </c>
      <c r="G530">
        <v>545296</v>
      </c>
      <c r="H530">
        <v>892074</v>
      </c>
      <c r="I530">
        <v>223285</v>
      </c>
      <c r="J530">
        <v>148188</v>
      </c>
      <c r="K530">
        <v>124157</v>
      </c>
      <c r="L530">
        <v>89611.3</v>
      </c>
      <c r="M530">
        <v>18147.400000000001</v>
      </c>
      <c r="N530">
        <v>6700.33</v>
      </c>
      <c r="O530">
        <v>7160.63</v>
      </c>
      <c r="P530">
        <v>523.22400000000005</v>
      </c>
      <c r="Q530">
        <v>563.47400000000005</v>
      </c>
      <c r="R530">
        <v>110.185</v>
      </c>
    </row>
    <row r="531" spans="1:18" x14ac:dyDescent="0.2">
      <c r="A531">
        <v>525</v>
      </c>
      <c r="B531" t="s">
        <v>201</v>
      </c>
      <c r="C531">
        <v>2017</v>
      </c>
      <c r="D531">
        <v>0</v>
      </c>
      <c r="E531">
        <v>55.171300000000002</v>
      </c>
      <c r="F531">
        <v>39085.9</v>
      </c>
      <c r="G531">
        <v>549191</v>
      </c>
      <c r="H531">
        <v>855682</v>
      </c>
      <c r="I531">
        <v>233699</v>
      </c>
      <c r="J531">
        <v>147693</v>
      </c>
      <c r="K531">
        <v>119508</v>
      </c>
      <c r="L531">
        <v>102781</v>
      </c>
      <c r="M531">
        <v>22807.1</v>
      </c>
      <c r="N531">
        <v>6938.8</v>
      </c>
      <c r="O531">
        <v>11340.7</v>
      </c>
      <c r="P531">
        <v>1313.61</v>
      </c>
      <c r="Q531">
        <v>0</v>
      </c>
      <c r="R531">
        <v>0</v>
      </c>
    </row>
    <row r="532" spans="1:18" x14ac:dyDescent="0.2">
      <c r="A532">
        <v>526</v>
      </c>
      <c r="B532" t="s">
        <v>201</v>
      </c>
      <c r="C532">
        <v>2017</v>
      </c>
      <c r="D532">
        <v>0</v>
      </c>
      <c r="E532">
        <v>2427.4299999999998</v>
      </c>
      <c r="F532">
        <v>47164.4</v>
      </c>
      <c r="G532">
        <v>533466</v>
      </c>
      <c r="H532">
        <v>898996</v>
      </c>
      <c r="I532">
        <v>200500</v>
      </c>
      <c r="J532">
        <v>171049</v>
      </c>
      <c r="K532">
        <v>109078</v>
      </c>
      <c r="L532">
        <v>91044.2</v>
      </c>
      <c r="M532">
        <v>26701.1</v>
      </c>
      <c r="N532">
        <v>8191.54</v>
      </c>
      <c r="O532">
        <v>8558.14</v>
      </c>
      <c r="P532">
        <v>548.91099999999994</v>
      </c>
      <c r="Q532">
        <v>283.07499999999999</v>
      </c>
      <c r="R532">
        <v>324.09399999999999</v>
      </c>
    </row>
    <row r="533" spans="1:18" x14ac:dyDescent="0.2">
      <c r="A533">
        <v>527</v>
      </c>
      <c r="B533" t="s">
        <v>201</v>
      </c>
      <c r="C533">
        <v>2017</v>
      </c>
      <c r="D533">
        <v>0</v>
      </c>
      <c r="E533">
        <v>2861.79</v>
      </c>
      <c r="F533">
        <v>11277</v>
      </c>
      <c r="G533">
        <v>544074</v>
      </c>
      <c r="H533">
        <v>883674</v>
      </c>
      <c r="I533">
        <v>232461</v>
      </c>
      <c r="J533">
        <v>159481</v>
      </c>
      <c r="K533">
        <v>120469</v>
      </c>
      <c r="L533">
        <v>106786</v>
      </c>
      <c r="M533">
        <v>15224.8</v>
      </c>
      <c r="N533">
        <v>7476.39</v>
      </c>
      <c r="O533">
        <v>6072.51</v>
      </c>
      <c r="P533">
        <v>1140.74</v>
      </c>
      <c r="Q533">
        <v>746.85599999999999</v>
      </c>
      <c r="R533">
        <v>153.33699999999999</v>
      </c>
    </row>
    <row r="534" spans="1:18" x14ac:dyDescent="0.2">
      <c r="A534">
        <v>528</v>
      </c>
      <c r="B534" t="s">
        <v>201</v>
      </c>
      <c r="C534">
        <v>2017</v>
      </c>
      <c r="D534">
        <v>0</v>
      </c>
      <c r="E534">
        <v>1036.72</v>
      </c>
      <c r="F534">
        <v>34330.5</v>
      </c>
      <c r="G534">
        <v>557472</v>
      </c>
      <c r="H534">
        <v>879589</v>
      </c>
      <c r="I534">
        <v>197539</v>
      </c>
      <c r="J534">
        <v>149707</v>
      </c>
      <c r="K534">
        <v>143302</v>
      </c>
      <c r="L534">
        <v>100684</v>
      </c>
      <c r="M534">
        <v>20773.2</v>
      </c>
      <c r="N534">
        <v>5289.95</v>
      </c>
      <c r="O534">
        <v>4889.3500000000004</v>
      </c>
      <c r="P534">
        <v>455.82799999999997</v>
      </c>
      <c r="Q534">
        <v>0</v>
      </c>
      <c r="R534">
        <v>0</v>
      </c>
    </row>
    <row r="535" spans="1:18" x14ac:dyDescent="0.2">
      <c r="A535">
        <v>529</v>
      </c>
      <c r="B535" t="s">
        <v>201</v>
      </c>
      <c r="C535">
        <v>2017</v>
      </c>
      <c r="D535">
        <v>0</v>
      </c>
      <c r="E535">
        <v>4893.7</v>
      </c>
      <c r="F535">
        <v>28979.1</v>
      </c>
      <c r="G535">
        <v>555351</v>
      </c>
      <c r="H535">
        <v>893530</v>
      </c>
      <c r="I535">
        <v>221738</v>
      </c>
      <c r="J535">
        <v>160479</v>
      </c>
      <c r="K535">
        <v>115096</v>
      </c>
      <c r="L535">
        <v>90831.2</v>
      </c>
      <c r="M535">
        <v>18539.099999999999</v>
      </c>
      <c r="N535">
        <v>7842.23</v>
      </c>
      <c r="O535">
        <v>8101.95</v>
      </c>
      <c r="P535">
        <v>438.14299999999997</v>
      </c>
      <c r="Q535">
        <v>611.75099999999998</v>
      </c>
      <c r="R535">
        <v>233.43</v>
      </c>
    </row>
    <row r="536" spans="1:18" x14ac:dyDescent="0.2">
      <c r="A536">
        <v>530</v>
      </c>
      <c r="B536" t="s">
        <v>201</v>
      </c>
      <c r="C536">
        <v>2017</v>
      </c>
      <c r="D536">
        <v>0</v>
      </c>
      <c r="E536">
        <v>880.59500000000003</v>
      </c>
      <c r="F536">
        <v>33212.9</v>
      </c>
      <c r="G536">
        <v>558695</v>
      </c>
      <c r="H536">
        <v>905961</v>
      </c>
      <c r="I536">
        <v>208377</v>
      </c>
      <c r="J536">
        <v>154969</v>
      </c>
      <c r="K536">
        <v>123320</v>
      </c>
      <c r="L536">
        <v>83686.7</v>
      </c>
      <c r="M536">
        <v>21262.2</v>
      </c>
      <c r="N536">
        <v>4022.75</v>
      </c>
      <c r="O536">
        <v>3999.07</v>
      </c>
      <c r="P536">
        <v>1175.8</v>
      </c>
      <c r="Q536">
        <v>564.79600000000005</v>
      </c>
      <c r="R536">
        <v>507.91699999999997</v>
      </c>
    </row>
    <row r="537" spans="1:18" x14ac:dyDescent="0.2">
      <c r="A537">
        <v>531</v>
      </c>
      <c r="B537" t="s">
        <v>201</v>
      </c>
      <c r="C537">
        <v>2017</v>
      </c>
      <c r="D537">
        <v>0</v>
      </c>
      <c r="E537">
        <v>1692.16</v>
      </c>
      <c r="F537">
        <v>23911.5</v>
      </c>
      <c r="G537">
        <v>573713</v>
      </c>
      <c r="H537">
        <v>843157</v>
      </c>
      <c r="I537">
        <v>227102</v>
      </c>
      <c r="J537">
        <v>147838</v>
      </c>
      <c r="K537">
        <v>136306</v>
      </c>
      <c r="L537">
        <v>95312.9</v>
      </c>
      <c r="M537">
        <v>24194.2</v>
      </c>
      <c r="N537">
        <v>7307.13</v>
      </c>
      <c r="O537">
        <v>5884.4</v>
      </c>
      <c r="P537">
        <v>2339.84</v>
      </c>
      <c r="Q537">
        <v>566.49599999999998</v>
      </c>
      <c r="R537">
        <v>0</v>
      </c>
    </row>
    <row r="538" spans="1:18" x14ac:dyDescent="0.2">
      <c r="A538">
        <v>532</v>
      </c>
      <c r="B538" t="s">
        <v>201</v>
      </c>
      <c r="C538">
        <v>2017</v>
      </c>
      <c r="D538">
        <v>0</v>
      </c>
      <c r="E538">
        <v>1412.84</v>
      </c>
      <c r="F538">
        <v>34634.199999999997</v>
      </c>
      <c r="G538">
        <v>547462</v>
      </c>
      <c r="H538">
        <v>925533</v>
      </c>
      <c r="I538">
        <v>207447</v>
      </c>
      <c r="J538">
        <v>118275</v>
      </c>
      <c r="K538">
        <v>113447</v>
      </c>
      <c r="L538">
        <v>116936</v>
      </c>
      <c r="M538">
        <v>18463.8</v>
      </c>
      <c r="N538">
        <v>9058.36</v>
      </c>
      <c r="O538">
        <v>5411.56</v>
      </c>
      <c r="P538">
        <v>1541.29</v>
      </c>
      <c r="Q538">
        <v>672.43399999999997</v>
      </c>
      <c r="R538">
        <v>0</v>
      </c>
    </row>
    <row r="539" spans="1:18" x14ac:dyDescent="0.2">
      <c r="A539">
        <v>533</v>
      </c>
      <c r="B539" t="s">
        <v>201</v>
      </c>
      <c r="C539">
        <v>2017</v>
      </c>
      <c r="D539">
        <v>0</v>
      </c>
      <c r="E539">
        <v>2184.6799999999998</v>
      </c>
      <c r="F539">
        <v>33732.1</v>
      </c>
      <c r="G539">
        <v>569469</v>
      </c>
      <c r="H539">
        <v>860785</v>
      </c>
      <c r="I539">
        <v>222641</v>
      </c>
      <c r="J539">
        <v>132965</v>
      </c>
      <c r="K539">
        <v>125122</v>
      </c>
      <c r="L539">
        <v>113050</v>
      </c>
      <c r="M539">
        <v>23341.4</v>
      </c>
      <c r="N539">
        <v>9191.25</v>
      </c>
      <c r="O539">
        <v>3368.73</v>
      </c>
      <c r="P539">
        <v>2809.37</v>
      </c>
      <c r="Q539">
        <v>0</v>
      </c>
      <c r="R539">
        <v>0</v>
      </c>
    </row>
    <row r="540" spans="1:18" x14ac:dyDescent="0.2">
      <c r="A540">
        <v>534</v>
      </c>
      <c r="B540" t="s">
        <v>201</v>
      </c>
      <c r="C540">
        <v>2017</v>
      </c>
      <c r="D540">
        <v>0</v>
      </c>
      <c r="E540">
        <v>5870.2</v>
      </c>
      <c r="F540">
        <v>20213.7</v>
      </c>
      <c r="G540">
        <v>576289</v>
      </c>
      <c r="H540">
        <v>906764</v>
      </c>
      <c r="I540">
        <v>189508</v>
      </c>
      <c r="J540">
        <v>156322</v>
      </c>
      <c r="K540">
        <v>131507</v>
      </c>
      <c r="L540">
        <v>89561.9</v>
      </c>
      <c r="M540">
        <v>16146.2</v>
      </c>
      <c r="N540">
        <v>3326.28</v>
      </c>
      <c r="O540">
        <v>6614.79</v>
      </c>
      <c r="P540">
        <v>0</v>
      </c>
      <c r="Q540">
        <v>304.56</v>
      </c>
      <c r="R540">
        <v>0</v>
      </c>
    </row>
    <row r="541" spans="1:18" x14ac:dyDescent="0.2">
      <c r="A541">
        <v>535</v>
      </c>
      <c r="B541" t="s">
        <v>201</v>
      </c>
      <c r="C541">
        <v>2017</v>
      </c>
      <c r="D541">
        <v>0</v>
      </c>
      <c r="E541">
        <v>3552.25</v>
      </c>
      <c r="F541">
        <v>26672.3</v>
      </c>
      <c r="G541">
        <v>552910</v>
      </c>
      <c r="H541">
        <v>890553</v>
      </c>
      <c r="I541">
        <v>196364</v>
      </c>
      <c r="J541">
        <v>158931</v>
      </c>
      <c r="K541">
        <v>122365</v>
      </c>
      <c r="L541">
        <v>111163</v>
      </c>
      <c r="M541">
        <v>23002.6</v>
      </c>
      <c r="N541">
        <v>7840.79</v>
      </c>
      <c r="O541">
        <v>1541.87</v>
      </c>
      <c r="P541">
        <v>2170.79</v>
      </c>
      <c r="Q541">
        <v>0</v>
      </c>
      <c r="R541">
        <v>0</v>
      </c>
    </row>
    <row r="542" spans="1:18" x14ac:dyDescent="0.2">
      <c r="A542">
        <v>536</v>
      </c>
      <c r="B542" t="s">
        <v>201</v>
      </c>
      <c r="C542">
        <v>2017</v>
      </c>
      <c r="D542">
        <v>0</v>
      </c>
      <c r="E542">
        <v>1661.51</v>
      </c>
      <c r="F542">
        <v>35439.300000000003</v>
      </c>
      <c r="G542">
        <v>582088</v>
      </c>
      <c r="H542">
        <v>855934</v>
      </c>
      <c r="I542">
        <v>222779</v>
      </c>
      <c r="J542">
        <v>155053</v>
      </c>
      <c r="K542">
        <v>115987</v>
      </c>
      <c r="L542">
        <v>89664.6</v>
      </c>
      <c r="M542">
        <v>22258.3</v>
      </c>
      <c r="N542">
        <v>12344.9</v>
      </c>
      <c r="O542">
        <v>6210.63</v>
      </c>
      <c r="P542">
        <v>0</v>
      </c>
      <c r="Q542">
        <v>492.30399999999997</v>
      </c>
      <c r="R542">
        <v>488.09199999999998</v>
      </c>
    </row>
    <row r="543" spans="1:18" x14ac:dyDescent="0.2">
      <c r="A543">
        <v>537</v>
      </c>
      <c r="B543" t="s">
        <v>201</v>
      </c>
      <c r="C543">
        <v>2017</v>
      </c>
      <c r="D543">
        <v>0</v>
      </c>
      <c r="E543">
        <v>2394.5500000000002</v>
      </c>
      <c r="F543">
        <v>37954.800000000003</v>
      </c>
      <c r="G543">
        <v>516422</v>
      </c>
      <c r="H543">
        <v>914755</v>
      </c>
      <c r="I543">
        <v>201946</v>
      </c>
      <c r="J543">
        <v>162120</v>
      </c>
      <c r="K543">
        <v>131570</v>
      </c>
      <c r="L543">
        <v>85449.2</v>
      </c>
      <c r="M543">
        <v>16762.099999999999</v>
      </c>
      <c r="N543">
        <v>9370.02</v>
      </c>
      <c r="O543">
        <v>13009.8</v>
      </c>
      <c r="P543">
        <v>2871.25</v>
      </c>
      <c r="Q543">
        <v>0</v>
      </c>
      <c r="R543">
        <v>540.83399999999995</v>
      </c>
    </row>
    <row r="544" spans="1:18" x14ac:dyDescent="0.2">
      <c r="A544">
        <v>538</v>
      </c>
      <c r="B544" t="s">
        <v>201</v>
      </c>
      <c r="C544">
        <v>2017</v>
      </c>
      <c r="D544">
        <v>0</v>
      </c>
      <c r="E544">
        <v>31.660299999999999</v>
      </c>
      <c r="F544">
        <v>25804.2</v>
      </c>
      <c r="G544">
        <v>584239</v>
      </c>
      <c r="H544">
        <v>856395</v>
      </c>
      <c r="I544">
        <v>208587</v>
      </c>
      <c r="J544">
        <v>138069</v>
      </c>
      <c r="K544">
        <v>151232</v>
      </c>
      <c r="L544">
        <v>97420.800000000003</v>
      </c>
      <c r="M544">
        <v>22167.7</v>
      </c>
      <c r="N544">
        <v>9959.94</v>
      </c>
      <c r="O544">
        <v>3138.18</v>
      </c>
      <c r="P544">
        <v>0</v>
      </c>
      <c r="Q544">
        <v>0</v>
      </c>
      <c r="R544">
        <v>0</v>
      </c>
    </row>
    <row r="545" spans="1:18" x14ac:dyDescent="0.2">
      <c r="A545">
        <v>539</v>
      </c>
      <c r="B545" t="s">
        <v>201</v>
      </c>
      <c r="C545">
        <v>2017</v>
      </c>
      <c r="D545">
        <v>0</v>
      </c>
      <c r="E545">
        <v>3658.84</v>
      </c>
      <c r="F545">
        <v>40665.599999999999</v>
      </c>
      <c r="G545">
        <v>542930</v>
      </c>
      <c r="H545">
        <v>883410</v>
      </c>
      <c r="I545">
        <v>192778</v>
      </c>
      <c r="J545">
        <v>156723</v>
      </c>
      <c r="K545">
        <v>123414</v>
      </c>
      <c r="L545">
        <v>105029</v>
      </c>
      <c r="M545">
        <v>23350</v>
      </c>
      <c r="N545">
        <v>10470.700000000001</v>
      </c>
      <c r="O545">
        <v>4994.28</v>
      </c>
      <c r="P545">
        <v>0</v>
      </c>
      <c r="Q545">
        <v>798.95</v>
      </c>
      <c r="R545">
        <v>0</v>
      </c>
    </row>
    <row r="546" spans="1:18" x14ac:dyDescent="0.2">
      <c r="A546">
        <v>540</v>
      </c>
      <c r="B546" t="s">
        <v>201</v>
      </c>
      <c r="C546">
        <v>2017</v>
      </c>
      <c r="D546">
        <v>0</v>
      </c>
      <c r="E546">
        <v>4101.16</v>
      </c>
      <c r="F546">
        <v>32626.3</v>
      </c>
      <c r="G546">
        <v>530830</v>
      </c>
      <c r="H546">
        <v>925327</v>
      </c>
      <c r="I546">
        <v>202899</v>
      </c>
      <c r="J546">
        <v>161159</v>
      </c>
      <c r="K546">
        <v>117793</v>
      </c>
      <c r="L546">
        <v>91075</v>
      </c>
      <c r="M546">
        <v>15487.3</v>
      </c>
      <c r="N546">
        <v>5698.95</v>
      </c>
      <c r="O546">
        <v>6997.89</v>
      </c>
      <c r="P546">
        <v>0</v>
      </c>
      <c r="Q546">
        <v>363.279</v>
      </c>
      <c r="R546">
        <v>444.83800000000002</v>
      </c>
    </row>
    <row r="547" spans="1:18" x14ac:dyDescent="0.2">
      <c r="A547">
        <v>541</v>
      </c>
      <c r="B547" t="s">
        <v>201</v>
      </c>
      <c r="C547">
        <v>2017</v>
      </c>
      <c r="D547">
        <v>0</v>
      </c>
      <c r="E547">
        <v>876.78</v>
      </c>
      <c r="F547">
        <v>41369.599999999999</v>
      </c>
      <c r="G547">
        <v>567980</v>
      </c>
      <c r="H547">
        <v>887297</v>
      </c>
      <c r="I547">
        <v>225158</v>
      </c>
      <c r="J547">
        <v>118091</v>
      </c>
      <c r="K547">
        <v>112333</v>
      </c>
      <c r="L547">
        <v>104448</v>
      </c>
      <c r="M547">
        <v>23031.8</v>
      </c>
      <c r="N547">
        <v>10643.3</v>
      </c>
      <c r="O547">
        <v>4505.0200000000004</v>
      </c>
      <c r="P547">
        <v>341.86</v>
      </c>
      <c r="Q547">
        <v>585.37199999999996</v>
      </c>
      <c r="R547">
        <v>91.338099999999997</v>
      </c>
    </row>
    <row r="548" spans="1:18" x14ac:dyDescent="0.2">
      <c r="A548">
        <v>542</v>
      </c>
      <c r="B548" t="s">
        <v>201</v>
      </c>
      <c r="C548">
        <v>2017</v>
      </c>
      <c r="D548">
        <v>0</v>
      </c>
      <c r="E548">
        <v>2081.0500000000002</v>
      </c>
      <c r="F548">
        <v>33200.800000000003</v>
      </c>
      <c r="G548">
        <v>541560</v>
      </c>
      <c r="H548">
        <v>934610</v>
      </c>
      <c r="I548">
        <v>192263</v>
      </c>
      <c r="J548">
        <v>133393</v>
      </c>
      <c r="K548">
        <v>123107</v>
      </c>
      <c r="L548">
        <v>102440</v>
      </c>
      <c r="M548">
        <v>18485.3</v>
      </c>
      <c r="N548">
        <v>8508.6299999999992</v>
      </c>
      <c r="O548">
        <v>4366.88</v>
      </c>
      <c r="P548">
        <v>0</v>
      </c>
      <c r="Q548">
        <v>0</v>
      </c>
      <c r="R548">
        <v>436.34100000000001</v>
      </c>
    </row>
    <row r="549" spans="1:18" x14ac:dyDescent="0.2">
      <c r="A549">
        <v>543</v>
      </c>
      <c r="B549" t="s">
        <v>201</v>
      </c>
      <c r="C549">
        <v>2017</v>
      </c>
      <c r="D549">
        <v>0</v>
      </c>
      <c r="E549">
        <v>77.831699999999998</v>
      </c>
      <c r="F549">
        <v>28650.799999999999</v>
      </c>
      <c r="G549">
        <v>563148</v>
      </c>
      <c r="H549">
        <v>902070</v>
      </c>
      <c r="I549">
        <v>210268</v>
      </c>
      <c r="J549">
        <v>150083</v>
      </c>
      <c r="K549">
        <v>114202</v>
      </c>
      <c r="L549">
        <v>83731.399999999994</v>
      </c>
      <c r="M549">
        <v>17925</v>
      </c>
      <c r="N549">
        <v>8537.66</v>
      </c>
      <c r="O549">
        <v>4636.4799999999996</v>
      </c>
      <c r="P549">
        <v>0</v>
      </c>
      <c r="Q549">
        <v>0</v>
      </c>
      <c r="R549">
        <v>0</v>
      </c>
    </row>
    <row r="550" spans="1:18" x14ac:dyDescent="0.2">
      <c r="A550">
        <v>544</v>
      </c>
      <c r="B550" t="s">
        <v>201</v>
      </c>
      <c r="C550">
        <v>2017</v>
      </c>
      <c r="D550">
        <v>0</v>
      </c>
      <c r="E550">
        <v>2317.2199999999998</v>
      </c>
      <c r="F550">
        <v>20780</v>
      </c>
      <c r="G550">
        <v>582919</v>
      </c>
      <c r="H550">
        <v>913435</v>
      </c>
      <c r="I550">
        <v>217441</v>
      </c>
      <c r="J550">
        <v>131225</v>
      </c>
      <c r="K550">
        <v>105740</v>
      </c>
      <c r="L550">
        <v>90561.3</v>
      </c>
      <c r="M550">
        <v>26989.7</v>
      </c>
      <c r="N550">
        <v>4613.42</v>
      </c>
      <c r="O550">
        <v>2219.9499999999998</v>
      </c>
      <c r="P550">
        <v>722.86599999999999</v>
      </c>
      <c r="Q550">
        <v>0</v>
      </c>
      <c r="R550">
        <v>256.04700000000003</v>
      </c>
    </row>
    <row r="551" spans="1:18" x14ac:dyDescent="0.2">
      <c r="A551">
        <v>545</v>
      </c>
      <c r="B551" t="s">
        <v>201</v>
      </c>
      <c r="C551">
        <v>2017</v>
      </c>
      <c r="D551">
        <v>0</v>
      </c>
      <c r="E551">
        <v>0</v>
      </c>
      <c r="F551">
        <v>38408.400000000001</v>
      </c>
      <c r="G551">
        <v>549773</v>
      </c>
      <c r="H551">
        <v>911250</v>
      </c>
      <c r="I551">
        <v>217811</v>
      </c>
      <c r="J551">
        <v>137250</v>
      </c>
      <c r="K551">
        <v>117766</v>
      </c>
      <c r="L551">
        <v>89426.9</v>
      </c>
      <c r="M551">
        <v>21348.7</v>
      </c>
      <c r="N551">
        <v>10169</v>
      </c>
      <c r="O551">
        <v>5956.16</v>
      </c>
      <c r="P551">
        <v>0</v>
      </c>
      <c r="Q551">
        <v>0</v>
      </c>
      <c r="R551">
        <v>232.322</v>
      </c>
    </row>
    <row r="552" spans="1:18" x14ac:dyDescent="0.2">
      <c r="A552">
        <v>546</v>
      </c>
      <c r="B552" t="s">
        <v>201</v>
      </c>
      <c r="C552">
        <v>2017</v>
      </c>
      <c r="D552">
        <v>0</v>
      </c>
      <c r="E552">
        <v>1921.86</v>
      </c>
      <c r="F552">
        <v>28343.7</v>
      </c>
      <c r="G552">
        <v>556735</v>
      </c>
      <c r="H552">
        <v>885494</v>
      </c>
      <c r="I552">
        <v>219323</v>
      </c>
      <c r="J552">
        <v>148157</v>
      </c>
      <c r="K552">
        <v>118100</v>
      </c>
      <c r="L552">
        <v>93400.9</v>
      </c>
      <c r="M552">
        <v>21514.9</v>
      </c>
      <c r="N552">
        <v>12901.6</v>
      </c>
      <c r="O552">
        <v>6811.67</v>
      </c>
      <c r="P552">
        <v>1175.68</v>
      </c>
      <c r="Q552">
        <v>671.61400000000003</v>
      </c>
      <c r="R552">
        <v>0</v>
      </c>
    </row>
    <row r="553" spans="1:18" x14ac:dyDescent="0.2">
      <c r="A553">
        <v>547</v>
      </c>
      <c r="B553" t="s">
        <v>201</v>
      </c>
      <c r="C553">
        <v>2017</v>
      </c>
      <c r="D553">
        <v>0</v>
      </c>
      <c r="E553">
        <v>850.38499999999999</v>
      </c>
      <c r="F553">
        <v>33349.4</v>
      </c>
      <c r="G553">
        <v>575715</v>
      </c>
      <c r="H553">
        <v>869453</v>
      </c>
      <c r="I553">
        <v>194305</v>
      </c>
      <c r="J553">
        <v>145432</v>
      </c>
      <c r="K553">
        <v>128154</v>
      </c>
      <c r="L553">
        <v>109329</v>
      </c>
      <c r="M553">
        <v>20226.2</v>
      </c>
      <c r="N553">
        <v>12131.2</v>
      </c>
      <c r="O553">
        <v>4002.25</v>
      </c>
      <c r="P553">
        <v>1036.25</v>
      </c>
      <c r="Q553">
        <v>738.43499999999995</v>
      </c>
      <c r="R553">
        <v>453.01100000000002</v>
      </c>
    </row>
    <row r="554" spans="1:18" x14ac:dyDescent="0.2">
      <c r="A554">
        <v>548</v>
      </c>
      <c r="B554" t="s">
        <v>201</v>
      </c>
      <c r="C554">
        <v>2017</v>
      </c>
      <c r="D554">
        <v>0</v>
      </c>
      <c r="E554">
        <v>2498.64</v>
      </c>
      <c r="F554">
        <v>28393.1</v>
      </c>
      <c r="G554">
        <v>542172</v>
      </c>
      <c r="H554">
        <v>909432</v>
      </c>
      <c r="I554">
        <v>238202</v>
      </c>
      <c r="J554">
        <v>124750</v>
      </c>
      <c r="K554">
        <v>123617</v>
      </c>
      <c r="L554">
        <v>98395.4</v>
      </c>
      <c r="M554">
        <v>12331.1</v>
      </c>
      <c r="N554">
        <v>14276.9</v>
      </c>
      <c r="O554">
        <v>3556.82</v>
      </c>
      <c r="P554">
        <v>558.80100000000004</v>
      </c>
      <c r="Q554">
        <v>0</v>
      </c>
      <c r="R554">
        <v>0</v>
      </c>
    </row>
    <row r="555" spans="1:18" x14ac:dyDescent="0.2">
      <c r="A555">
        <v>549</v>
      </c>
      <c r="B555" t="s">
        <v>201</v>
      </c>
      <c r="C555">
        <v>2017</v>
      </c>
      <c r="D555">
        <v>0</v>
      </c>
      <c r="E555">
        <v>2972.91</v>
      </c>
      <c r="F555">
        <v>26796.7</v>
      </c>
      <c r="G555">
        <v>545363</v>
      </c>
      <c r="H555">
        <v>899358</v>
      </c>
      <c r="I555">
        <v>199077</v>
      </c>
      <c r="J555">
        <v>148747</v>
      </c>
      <c r="K555">
        <v>138953</v>
      </c>
      <c r="L555">
        <v>97150.7</v>
      </c>
      <c r="M555">
        <v>21800.6</v>
      </c>
      <c r="N555">
        <v>5831.32</v>
      </c>
      <c r="O555">
        <v>9549.77</v>
      </c>
      <c r="P555">
        <v>522.10199999999998</v>
      </c>
      <c r="Q555">
        <v>0</v>
      </c>
      <c r="R555">
        <v>378.98200000000003</v>
      </c>
    </row>
    <row r="556" spans="1:18" x14ac:dyDescent="0.2">
      <c r="A556">
        <v>550</v>
      </c>
      <c r="B556" t="s">
        <v>201</v>
      </c>
      <c r="C556">
        <v>2017</v>
      </c>
      <c r="D556">
        <v>0</v>
      </c>
      <c r="E556">
        <v>1069.51</v>
      </c>
      <c r="F556">
        <v>31879.5</v>
      </c>
      <c r="G556">
        <v>561992</v>
      </c>
      <c r="H556">
        <v>874616</v>
      </c>
      <c r="I556">
        <v>213334</v>
      </c>
      <c r="J556">
        <v>165905</v>
      </c>
      <c r="K556">
        <v>114883</v>
      </c>
      <c r="L556">
        <v>93715.9</v>
      </c>
      <c r="M556">
        <v>23718.400000000001</v>
      </c>
      <c r="N556">
        <v>8381.48</v>
      </c>
      <c r="O556">
        <v>9253.56</v>
      </c>
      <c r="P556">
        <v>0</v>
      </c>
      <c r="Q556">
        <v>532.41499999999996</v>
      </c>
      <c r="R556">
        <v>145.71299999999999</v>
      </c>
    </row>
    <row r="557" spans="1:18" x14ac:dyDescent="0.2">
      <c r="A557">
        <v>551</v>
      </c>
      <c r="B557" t="s">
        <v>201</v>
      </c>
      <c r="C557">
        <v>2017</v>
      </c>
      <c r="D557">
        <v>0</v>
      </c>
      <c r="E557">
        <v>1396.69</v>
      </c>
      <c r="F557">
        <v>43340.2</v>
      </c>
      <c r="G557">
        <v>506656</v>
      </c>
      <c r="H557">
        <v>940017</v>
      </c>
      <c r="I557">
        <v>201028</v>
      </c>
      <c r="J557">
        <v>142173</v>
      </c>
      <c r="K557">
        <v>121974</v>
      </c>
      <c r="L557">
        <v>102580</v>
      </c>
      <c r="M557">
        <v>18168.2</v>
      </c>
      <c r="N557">
        <v>13364.1</v>
      </c>
      <c r="O557">
        <v>4077.48</v>
      </c>
      <c r="P557">
        <v>1348.54</v>
      </c>
      <c r="Q557">
        <v>609.13199999999995</v>
      </c>
      <c r="R557">
        <v>335.15300000000002</v>
      </c>
    </row>
    <row r="558" spans="1:18" x14ac:dyDescent="0.2">
      <c r="A558">
        <v>552</v>
      </c>
      <c r="B558" t="s">
        <v>201</v>
      </c>
      <c r="C558">
        <v>2017</v>
      </c>
      <c r="D558">
        <v>0</v>
      </c>
      <c r="E558">
        <v>55.005299999999998</v>
      </c>
      <c r="F558">
        <v>28034.7</v>
      </c>
      <c r="G558">
        <v>557399</v>
      </c>
      <c r="H558">
        <v>890247</v>
      </c>
      <c r="I558">
        <v>201382</v>
      </c>
      <c r="J558">
        <v>149696</v>
      </c>
      <c r="K558">
        <v>129802</v>
      </c>
      <c r="L558">
        <v>103488</v>
      </c>
      <c r="M558">
        <v>14392.3</v>
      </c>
      <c r="N558">
        <v>2658.93</v>
      </c>
      <c r="O558">
        <v>5557.22</v>
      </c>
      <c r="P558">
        <v>795.47699999999998</v>
      </c>
      <c r="Q558">
        <v>724.60599999999999</v>
      </c>
      <c r="R558">
        <v>0</v>
      </c>
    </row>
    <row r="559" spans="1:18" x14ac:dyDescent="0.2">
      <c r="A559">
        <v>553</v>
      </c>
      <c r="B559" t="s">
        <v>201</v>
      </c>
      <c r="C559">
        <v>2017</v>
      </c>
      <c r="D559">
        <v>0</v>
      </c>
      <c r="E559">
        <v>2894.7</v>
      </c>
      <c r="F559">
        <v>34858.9</v>
      </c>
      <c r="G559">
        <v>546271</v>
      </c>
      <c r="H559">
        <v>909284</v>
      </c>
      <c r="I559">
        <v>188000</v>
      </c>
      <c r="J559">
        <v>150699</v>
      </c>
      <c r="K559">
        <v>128600</v>
      </c>
      <c r="L559">
        <v>100148</v>
      </c>
      <c r="M559">
        <v>18891.2</v>
      </c>
      <c r="N559">
        <v>7351.57</v>
      </c>
      <c r="O559">
        <v>8892.9500000000007</v>
      </c>
      <c r="P559">
        <v>411.12700000000001</v>
      </c>
      <c r="Q559">
        <v>628.81500000000005</v>
      </c>
      <c r="R559">
        <v>0</v>
      </c>
    </row>
    <row r="560" spans="1:18" x14ac:dyDescent="0.2">
      <c r="A560">
        <v>554</v>
      </c>
      <c r="B560" t="s">
        <v>201</v>
      </c>
      <c r="C560">
        <v>2017</v>
      </c>
      <c r="D560">
        <v>0</v>
      </c>
      <c r="E560">
        <v>902.93100000000004</v>
      </c>
      <c r="F560">
        <v>23943.200000000001</v>
      </c>
      <c r="G560">
        <v>533580</v>
      </c>
      <c r="H560">
        <v>873858</v>
      </c>
      <c r="I560">
        <v>245484</v>
      </c>
      <c r="J560">
        <v>154417</v>
      </c>
      <c r="K560">
        <v>106212</v>
      </c>
      <c r="L560">
        <v>106021</v>
      </c>
      <c r="M560">
        <v>22004</v>
      </c>
      <c r="N560">
        <v>6926.97</v>
      </c>
      <c r="O560">
        <v>10646</v>
      </c>
      <c r="P560">
        <v>0</v>
      </c>
      <c r="Q560">
        <v>573.32100000000003</v>
      </c>
      <c r="R560">
        <v>0</v>
      </c>
    </row>
    <row r="561" spans="1:18" x14ac:dyDescent="0.2">
      <c r="A561">
        <v>555</v>
      </c>
      <c r="B561" t="s">
        <v>201</v>
      </c>
      <c r="C561">
        <v>2017</v>
      </c>
      <c r="D561">
        <v>0</v>
      </c>
      <c r="E561">
        <v>710.97199999999998</v>
      </c>
      <c r="F561">
        <v>25778.6</v>
      </c>
      <c r="G561">
        <v>596306</v>
      </c>
      <c r="H561">
        <v>868872</v>
      </c>
      <c r="I561">
        <v>210358</v>
      </c>
      <c r="J561">
        <v>142661</v>
      </c>
      <c r="K561">
        <v>120886</v>
      </c>
      <c r="L561">
        <v>103806</v>
      </c>
      <c r="M561">
        <v>13379.4</v>
      </c>
      <c r="N561">
        <v>8714.51</v>
      </c>
      <c r="O561">
        <v>7094.57</v>
      </c>
      <c r="P561">
        <v>502.85500000000002</v>
      </c>
      <c r="Q561">
        <v>0</v>
      </c>
      <c r="R561">
        <v>113.307</v>
      </c>
    </row>
    <row r="562" spans="1:18" x14ac:dyDescent="0.2">
      <c r="A562">
        <v>556</v>
      </c>
      <c r="B562" t="s">
        <v>201</v>
      </c>
      <c r="C562">
        <v>2017</v>
      </c>
      <c r="D562">
        <v>0</v>
      </c>
      <c r="E562">
        <v>2845.82</v>
      </c>
      <c r="F562">
        <v>45966.2</v>
      </c>
      <c r="G562">
        <v>550345</v>
      </c>
      <c r="H562">
        <v>859147</v>
      </c>
      <c r="I562">
        <v>220186</v>
      </c>
      <c r="J562">
        <v>146327</v>
      </c>
      <c r="K562">
        <v>121139</v>
      </c>
      <c r="L562">
        <v>97713.2</v>
      </c>
      <c r="M562">
        <v>22463.200000000001</v>
      </c>
      <c r="N562">
        <v>13716.9</v>
      </c>
      <c r="O562">
        <v>6465.38</v>
      </c>
      <c r="P562">
        <v>0</v>
      </c>
      <c r="Q562">
        <v>619.73</v>
      </c>
      <c r="R562">
        <v>290.137</v>
      </c>
    </row>
    <row r="563" spans="1:18" x14ac:dyDescent="0.2">
      <c r="A563">
        <v>557</v>
      </c>
      <c r="B563" t="s">
        <v>201</v>
      </c>
      <c r="C563">
        <v>2017</v>
      </c>
      <c r="D563">
        <v>0</v>
      </c>
      <c r="E563">
        <v>3062.46</v>
      </c>
      <c r="F563">
        <v>31309.7</v>
      </c>
      <c r="G563">
        <v>560106</v>
      </c>
      <c r="H563">
        <v>904065</v>
      </c>
      <c r="I563">
        <v>208959</v>
      </c>
      <c r="J563">
        <v>131975</v>
      </c>
      <c r="K563">
        <v>123446</v>
      </c>
      <c r="L563">
        <v>94378.6</v>
      </c>
      <c r="M563">
        <v>26961.200000000001</v>
      </c>
      <c r="N563">
        <v>6629</v>
      </c>
      <c r="O563">
        <v>7091.47</v>
      </c>
      <c r="P563">
        <v>1175.4000000000001</v>
      </c>
      <c r="Q563">
        <v>0</v>
      </c>
      <c r="R563">
        <v>417.68200000000002</v>
      </c>
    </row>
    <row r="564" spans="1:18" x14ac:dyDescent="0.2">
      <c r="A564">
        <v>558</v>
      </c>
      <c r="B564" t="s">
        <v>201</v>
      </c>
      <c r="C564">
        <v>2017</v>
      </c>
      <c r="D564">
        <v>0</v>
      </c>
      <c r="E564">
        <v>1564.69</v>
      </c>
      <c r="F564">
        <v>27515.4</v>
      </c>
      <c r="G564">
        <v>577351</v>
      </c>
      <c r="H564">
        <v>877661</v>
      </c>
      <c r="I564">
        <v>218958</v>
      </c>
      <c r="J564">
        <v>148535</v>
      </c>
      <c r="K564">
        <v>116050</v>
      </c>
      <c r="L564">
        <v>102265</v>
      </c>
      <c r="M564">
        <v>15551.9</v>
      </c>
      <c r="N564">
        <v>6674.6</v>
      </c>
      <c r="O564">
        <v>5954.44</v>
      </c>
      <c r="P564">
        <v>459.68299999999999</v>
      </c>
      <c r="Q564">
        <v>771.14300000000003</v>
      </c>
      <c r="R564">
        <v>0</v>
      </c>
    </row>
    <row r="565" spans="1:18" x14ac:dyDescent="0.2">
      <c r="A565">
        <v>559</v>
      </c>
      <c r="B565" t="s">
        <v>201</v>
      </c>
      <c r="C565">
        <v>2017</v>
      </c>
      <c r="D565">
        <v>0</v>
      </c>
      <c r="E565">
        <v>1801.8</v>
      </c>
      <c r="F565">
        <v>34764.199999999997</v>
      </c>
      <c r="G565">
        <v>518799</v>
      </c>
      <c r="H565">
        <v>939635</v>
      </c>
      <c r="I565">
        <v>234529</v>
      </c>
      <c r="J565">
        <v>141257</v>
      </c>
      <c r="K565">
        <v>117032</v>
      </c>
      <c r="L565">
        <v>87551.8</v>
      </c>
      <c r="M565">
        <v>18764</v>
      </c>
      <c r="N565">
        <v>4166.16</v>
      </c>
      <c r="O565">
        <v>4808.68</v>
      </c>
      <c r="P565">
        <v>2044.19</v>
      </c>
      <c r="Q565">
        <v>221.83600000000001</v>
      </c>
      <c r="R565">
        <v>0</v>
      </c>
    </row>
    <row r="566" spans="1:18" x14ac:dyDescent="0.2">
      <c r="A566">
        <v>560</v>
      </c>
      <c r="B566" t="s">
        <v>201</v>
      </c>
      <c r="C566">
        <v>2017</v>
      </c>
      <c r="D566">
        <v>0</v>
      </c>
      <c r="E566">
        <v>1313.03</v>
      </c>
      <c r="F566">
        <v>37685.9</v>
      </c>
      <c r="G566">
        <v>543795</v>
      </c>
      <c r="H566">
        <v>917851</v>
      </c>
      <c r="I566">
        <v>194746</v>
      </c>
      <c r="J566">
        <v>140311</v>
      </c>
      <c r="K566">
        <v>104507</v>
      </c>
      <c r="L566">
        <v>109284</v>
      </c>
      <c r="M566">
        <v>28622.9</v>
      </c>
      <c r="N566">
        <v>4306.3999999999996</v>
      </c>
      <c r="O566">
        <v>7919.44</v>
      </c>
      <c r="P566">
        <v>483.125</v>
      </c>
      <c r="Q566">
        <v>0</v>
      </c>
      <c r="R566">
        <v>195.32</v>
      </c>
    </row>
    <row r="567" spans="1:18" x14ac:dyDescent="0.2">
      <c r="A567">
        <v>561</v>
      </c>
      <c r="B567" t="s">
        <v>201</v>
      </c>
      <c r="C567">
        <v>2017</v>
      </c>
      <c r="D567">
        <v>0</v>
      </c>
      <c r="E567">
        <v>1930.21</v>
      </c>
      <c r="F567">
        <v>33174.699999999997</v>
      </c>
      <c r="G567">
        <v>520825</v>
      </c>
      <c r="H567">
        <v>930305</v>
      </c>
      <c r="I567">
        <v>203438</v>
      </c>
      <c r="J567">
        <v>163467</v>
      </c>
      <c r="K567">
        <v>119273</v>
      </c>
      <c r="L567">
        <v>84357.5</v>
      </c>
      <c r="M567">
        <v>19399.3</v>
      </c>
      <c r="N567">
        <v>11049.3</v>
      </c>
      <c r="O567">
        <v>5627.86</v>
      </c>
      <c r="P567">
        <v>2148.54</v>
      </c>
      <c r="Q567">
        <v>0</v>
      </c>
      <c r="R567">
        <v>0</v>
      </c>
    </row>
    <row r="568" spans="1:18" x14ac:dyDescent="0.2">
      <c r="A568">
        <v>562</v>
      </c>
      <c r="B568" t="s">
        <v>201</v>
      </c>
      <c r="C568">
        <v>2017</v>
      </c>
      <c r="D568">
        <v>0</v>
      </c>
      <c r="E568">
        <v>1386.7</v>
      </c>
      <c r="F568">
        <v>24059.599999999999</v>
      </c>
      <c r="G568">
        <v>558889</v>
      </c>
      <c r="H568">
        <v>874511</v>
      </c>
      <c r="I568">
        <v>193368</v>
      </c>
      <c r="J568">
        <v>168446</v>
      </c>
      <c r="K568">
        <v>140724</v>
      </c>
      <c r="L568">
        <v>102904</v>
      </c>
      <c r="M568">
        <v>22702.9</v>
      </c>
      <c r="N568">
        <v>5888.89</v>
      </c>
      <c r="O568">
        <v>1180.75</v>
      </c>
      <c r="P568">
        <v>1519.4</v>
      </c>
      <c r="Q568">
        <v>773.61500000000001</v>
      </c>
      <c r="R568">
        <v>0</v>
      </c>
    </row>
    <row r="569" spans="1:18" x14ac:dyDescent="0.2">
      <c r="A569">
        <v>563</v>
      </c>
      <c r="B569" t="s">
        <v>201</v>
      </c>
      <c r="C569">
        <v>2017</v>
      </c>
      <c r="D569">
        <v>0</v>
      </c>
      <c r="E569">
        <v>3209.5</v>
      </c>
      <c r="F569">
        <v>26606.400000000001</v>
      </c>
      <c r="G569">
        <v>550115</v>
      </c>
      <c r="H569">
        <v>939612</v>
      </c>
      <c r="I569">
        <v>203100</v>
      </c>
      <c r="J569">
        <v>122716</v>
      </c>
      <c r="K569">
        <v>118832</v>
      </c>
      <c r="L569">
        <v>98302.3</v>
      </c>
      <c r="M569">
        <v>21997.200000000001</v>
      </c>
      <c r="N569">
        <v>1524.01</v>
      </c>
      <c r="O569">
        <v>6648.93</v>
      </c>
      <c r="P569">
        <v>0</v>
      </c>
      <c r="Q569">
        <v>263.33999999999997</v>
      </c>
      <c r="R569">
        <v>346.233</v>
      </c>
    </row>
    <row r="570" spans="1:18" x14ac:dyDescent="0.2">
      <c r="A570">
        <v>564</v>
      </c>
      <c r="B570" t="s">
        <v>201</v>
      </c>
      <c r="C570">
        <v>2017</v>
      </c>
      <c r="D570">
        <v>0</v>
      </c>
      <c r="E570">
        <v>3292.08</v>
      </c>
      <c r="F570">
        <v>29302.9</v>
      </c>
      <c r="G570">
        <v>562857</v>
      </c>
      <c r="H570">
        <v>907736</v>
      </c>
      <c r="I570">
        <v>185750</v>
      </c>
      <c r="J570">
        <v>150086</v>
      </c>
      <c r="K570">
        <v>129405</v>
      </c>
      <c r="L570">
        <v>88293.1</v>
      </c>
      <c r="M570">
        <v>17480.400000000001</v>
      </c>
      <c r="N570">
        <v>8437.92</v>
      </c>
      <c r="O570">
        <v>9474.31</v>
      </c>
      <c r="P570">
        <v>0</v>
      </c>
      <c r="Q570">
        <v>631.89400000000001</v>
      </c>
      <c r="R570">
        <v>0</v>
      </c>
    </row>
    <row r="571" spans="1:18" x14ac:dyDescent="0.2">
      <c r="A571">
        <v>565</v>
      </c>
      <c r="B571" t="s">
        <v>201</v>
      </c>
      <c r="C571">
        <v>2017</v>
      </c>
      <c r="D571">
        <v>0</v>
      </c>
      <c r="E571">
        <v>2054.7399999999998</v>
      </c>
      <c r="F571">
        <v>17252.7</v>
      </c>
      <c r="G571">
        <v>578017</v>
      </c>
      <c r="H571">
        <v>880377</v>
      </c>
      <c r="I571">
        <v>204030</v>
      </c>
      <c r="J571">
        <v>155473</v>
      </c>
      <c r="K571">
        <v>132270</v>
      </c>
      <c r="L571">
        <v>86631.2</v>
      </c>
      <c r="M571">
        <v>14381.2</v>
      </c>
      <c r="N571">
        <v>10241</v>
      </c>
      <c r="O571">
        <v>10866.8</v>
      </c>
      <c r="P571">
        <v>0</v>
      </c>
      <c r="Q571">
        <v>0</v>
      </c>
      <c r="R571">
        <v>224.49799999999999</v>
      </c>
    </row>
    <row r="572" spans="1:18" x14ac:dyDescent="0.2">
      <c r="A572">
        <v>566</v>
      </c>
      <c r="B572" t="s">
        <v>201</v>
      </c>
      <c r="C572">
        <v>2017</v>
      </c>
      <c r="D572">
        <v>0</v>
      </c>
      <c r="E572">
        <v>1548.66</v>
      </c>
      <c r="F572">
        <v>27534.2</v>
      </c>
      <c r="G572">
        <v>563172</v>
      </c>
      <c r="H572">
        <v>893644</v>
      </c>
      <c r="I572">
        <v>213818</v>
      </c>
      <c r="J572">
        <v>147162</v>
      </c>
      <c r="K572">
        <v>111663</v>
      </c>
      <c r="L572">
        <v>104714</v>
      </c>
      <c r="M572">
        <v>19150.5</v>
      </c>
      <c r="N572">
        <v>4249.7700000000004</v>
      </c>
      <c r="O572">
        <v>6387.08</v>
      </c>
      <c r="P572">
        <v>852.57799999999997</v>
      </c>
      <c r="Q572">
        <v>0</v>
      </c>
      <c r="R572">
        <v>439.33</v>
      </c>
    </row>
    <row r="573" spans="1:18" x14ac:dyDescent="0.2">
      <c r="A573">
        <v>567</v>
      </c>
      <c r="B573" t="s">
        <v>201</v>
      </c>
      <c r="C573">
        <v>2017</v>
      </c>
      <c r="D573">
        <v>0</v>
      </c>
      <c r="E573">
        <v>3347.64</v>
      </c>
      <c r="F573">
        <v>23031.599999999999</v>
      </c>
      <c r="G573">
        <v>558174</v>
      </c>
      <c r="H573">
        <v>884204</v>
      </c>
      <c r="I573">
        <v>215390</v>
      </c>
      <c r="J573">
        <v>154989</v>
      </c>
      <c r="K573">
        <v>110610</v>
      </c>
      <c r="L573">
        <v>107786</v>
      </c>
      <c r="M573">
        <v>20455.900000000001</v>
      </c>
      <c r="N573">
        <v>7053.89</v>
      </c>
      <c r="O573">
        <v>7428.87</v>
      </c>
      <c r="P573">
        <v>999.68100000000004</v>
      </c>
      <c r="Q573">
        <v>0</v>
      </c>
      <c r="R573">
        <v>79.632599999999996</v>
      </c>
    </row>
    <row r="574" spans="1:18" x14ac:dyDescent="0.2">
      <c r="A574">
        <v>568</v>
      </c>
      <c r="B574" t="s">
        <v>201</v>
      </c>
      <c r="C574">
        <v>2017</v>
      </c>
      <c r="D574">
        <v>0</v>
      </c>
      <c r="E574">
        <v>685.59500000000003</v>
      </c>
      <c r="F574">
        <v>32213.200000000001</v>
      </c>
      <c r="G574">
        <v>512633</v>
      </c>
      <c r="H574">
        <v>924428</v>
      </c>
      <c r="I574">
        <v>214684</v>
      </c>
      <c r="J574">
        <v>138173</v>
      </c>
      <c r="K574">
        <v>146679</v>
      </c>
      <c r="L574">
        <v>83883.199999999997</v>
      </c>
      <c r="M574">
        <v>27722.6</v>
      </c>
      <c r="N574">
        <v>7140.74</v>
      </c>
      <c r="O574">
        <v>8351.41</v>
      </c>
      <c r="P574">
        <v>468.98899999999998</v>
      </c>
      <c r="Q574">
        <v>0</v>
      </c>
      <c r="R574">
        <v>0</v>
      </c>
    </row>
    <row r="575" spans="1:18" x14ac:dyDescent="0.2">
      <c r="A575">
        <v>569</v>
      </c>
      <c r="B575" t="s">
        <v>201</v>
      </c>
      <c r="C575">
        <v>2017</v>
      </c>
      <c r="D575">
        <v>0</v>
      </c>
      <c r="E575">
        <v>1628.9</v>
      </c>
      <c r="F575">
        <v>20605</v>
      </c>
      <c r="G575">
        <v>558085</v>
      </c>
      <c r="H575">
        <v>899563</v>
      </c>
      <c r="I575">
        <v>207981</v>
      </c>
      <c r="J575">
        <v>156745</v>
      </c>
      <c r="K575">
        <v>118071</v>
      </c>
      <c r="L575">
        <v>102956</v>
      </c>
      <c r="M575">
        <v>18462.2</v>
      </c>
      <c r="N575">
        <v>5675.1</v>
      </c>
      <c r="O575">
        <v>7944.75</v>
      </c>
      <c r="P575">
        <v>1246.05</v>
      </c>
      <c r="Q575">
        <v>257.86200000000002</v>
      </c>
      <c r="R575">
        <v>0</v>
      </c>
    </row>
    <row r="576" spans="1:18" x14ac:dyDescent="0.2">
      <c r="A576">
        <v>570</v>
      </c>
      <c r="B576" t="s">
        <v>201</v>
      </c>
      <c r="C576">
        <v>2017</v>
      </c>
      <c r="D576">
        <v>0</v>
      </c>
      <c r="E576">
        <v>428.71499999999997</v>
      </c>
      <c r="F576">
        <v>18315.099999999999</v>
      </c>
      <c r="G576">
        <v>577797</v>
      </c>
      <c r="H576">
        <v>885951</v>
      </c>
      <c r="I576">
        <v>199202</v>
      </c>
      <c r="J576">
        <v>166219</v>
      </c>
      <c r="K576">
        <v>131411</v>
      </c>
      <c r="L576">
        <v>88171.9</v>
      </c>
      <c r="M576">
        <v>23661.1</v>
      </c>
      <c r="N576">
        <v>2058.0300000000002</v>
      </c>
      <c r="O576">
        <v>9377.43</v>
      </c>
      <c r="P576">
        <v>437.572</v>
      </c>
      <c r="Q576">
        <v>0</v>
      </c>
      <c r="R576">
        <v>0</v>
      </c>
    </row>
    <row r="577" spans="1:18" x14ac:dyDescent="0.2">
      <c r="A577">
        <v>571</v>
      </c>
      <c r="B577" t="s">
        <v>201</v>
      </c>
      <c r="C577">
        <v>2017</v>
      </c>
      <c r="D577">
        <v>0</v>
      </c>
      <c r="E577">
        <v>1619.38</v>
      </c>
      <c r="F577">
        <v>33630.199999999997</v>
      </c>
      <c r="G577">
        <v>564929</v>
      </c>
      <c r="H577">
        <v>905657</v>
      </c>
      <c r="I577">
        <v>207989</v>
      </c>
      <c r="J577">
        <v>128165</v>
      </c>
      <c r="K577">
        <v>116983</v>
      </c>
      <c r="L577">
        <v>100302</v>
      </c>
      <c r="M577">
        <v>23549.8</v>
      </c>
      <c r="N577">
        <v>7736.95</v>
      </c>
      <c r="O577">
        <v>3791.04</v>
      </c>
      <c r="P577">
        <v>0</v>
      </c>
      <c r="Q577">
        <v>0</v>
      </c>
      <c r="R577">
        <v>0</v>
      </c>
    </row>
    <row r="578" spans="1:18" x14ac:dyDescent="0.2">
      <c r="A578">
        <v>572</v>
      </c>
      <c r="B578" t="s">
        <v>201</v>
      </c>
      <c r="C578">
        <v>2017</v>
      </c>
      <c r="D578">
        <v>0</v>
      </c>
      <c r="E578">
        <v>0</v>
      </c>
      <c r="F578">
        <v>33312.699999999997</v>
      </c>
      <c r="G578">
        <v>567919</v>
      </c>
      <c r="H578">
        <v>873673</v>
      </c>
      <c r="I578">
        <v>227743</v>
      </c>
      <c r="J578">
        <v>130740</v>
      </c>
      <c r="K578">
        <v>120324</v>
      </c>
      <c r="L578">
        <v>101925</v>
      </c>
      <c r="M578">
        <v>24958.799999999999</v>
      </c>
      <c r="N578">
        <v>9113.61</v>
      </c>
      <c r="O578">
        <v>4826.8599999999997</v>
      </c>
      <c r="P578">
        <v>506.49</v>
      </c>
      <c r="Q578">
        <v>0</v>
      </c>
      <c r="R578">
        <v>473.09</v>
      </c>
    </row>
    <row r="579" spans="1:18" x14ac:dyDescent="0.2">
      <c r="A579">
        <v>573</v>
      </c>
      <c r="B579" t="s">
        <v>201</v>
      </c>
      <c r="C579">
        <v>2017</v>
      </c>
      <c r="D579">
        <v>0</v>
      </c>
      <c r="E579">
        <v>46.765000000000001</v>
      </c>
      <c r="F579">
        <v>25990</v>
      </c>
      <c r="G579">
        <v>571474</v>
      </c>
      <c r="H579">
        <v>895368</v>
      </c>
      <c r="I579">
        <v>208929</v>
      </c>
      <c r="J579">
        <v>131682</v>
      </c>
      <c r="K579">
        <v>105195</v>
      </c>
      <c r="L579">
        <v>113544</v>
      </c>
      <c r="M579">
        <v>23928.9</v>
      </c>
      <c r="N579">
        <v>10507.6</v>
      </c>
      <c r="O579">
        <v>10930.3</v>
      </c>
      <c r="P579">
        <v>0</v>
      </c>
      <c r="Q579">
        <v>378.07</v>
      </c>
      <c r="R579">
        <v>0</v>
      </c>
    </row>
    <row r="580" spans="1:18" x14ac:dyDescent="0.2">
      <c r="A580">
        <v>574</v>
      </c>
      <c r="B580" t="s">
        <v>201</v>
      </c>
      <c r="C580">
        <v>2017</v>
      </c>
      <c r="D580">
        <v>0</v>
      </c>
      <c r="E580">
        <v>2749.09</v>
      </c>
      <c r="F580">
        <v>32888</v>
      </c>
      <c r="G580">
        <v>570582</v>
      </c>
      <c r="H580">
        <v>860325</v>
      </c>
      <c r="I580">
        <v>228294</v>
      </c>
      <c r="J580">
        <v>132679</v>
      </c>
      <c r="K580">
        <v>143012</v>
      </c>
      <c r="L580">
        <v>89089.2</v>
      </c>
      <c r="M580">
        <v>16068.5</v>
      </c>
      <c r="N580">
        <v>8368.93</v>
      </c>
      <c r="O580">
        <v>9369.61</v>
      </c>
      <c r="P580">
        <v>0</v>
      </c>
      <c r="Q580">
        <v>0</v>
      </c>
      <c r="R580">
        <v>171.404</v>
      </c>
    </row>
    <row r="581" spans="1:18" x14ac:dyDescent="0.2">
      <c r="A581">
        <v>575</v>
      </c>
      <c r="B581" t="s">
        <v>201</v>
      </c>
      <c r="C581">
        <v>2017</v>
      </c>
      <c r="D581">
        <v>0</v>
      </c>
      <c r="E581">
        <v>3934.59</v>
      </c>
      <c r="F581">
        <v>31890</v>
      </c>
      <c r="G581">
        <v>542889</v>
      </c>
      <c r="H581">
        <v>916323</v>
      </c>
      <c r="I581">
        <v>211953</v>
      </c>
      <c r="J581">
        <v>143381</v>
      </c>
      <c r="K581">
        <v>113741</v>
      </c>
      <c r="L581">
        <v>97895.6</v>
      </c>
      <c r="M581">
        <v>26216.400000000001</v>
      </c>
      <c r="N581">
        <v>6626.88</v>
      </c>
      <c r="O581">
        <v>4100.04</v>
      </c>
      <c r="P581">
        <v>455.06400000000002</v>
      </c>
      <c r="Q581">
        <v>0</v>
      </c>
      <c r="R581">
        <v>0</v>
      </c>
    </row>
    <row r="582" spans="1:18" x14ac:dyDescent="0.2">
      <c r="A582">
        <v>576</v>
      </c>
      <c r="B582" t="s">
        <v>201</v>
      </c>
      <c r="C582">
        <v>2017</v>
      </c>
      <c r="D582">
        <v>0</v>
      </c>
      <c r="E582">
        <v>3250.57</v>
      </c>
      <c r="F582">
        <v>24472.3</v>
      </c>
      <c r="G582">
        <v>596472</v>
      </c>
      <c r="H582">
        <v>866389</v>
      </c>
      <c r="I582">
        <v>202919</v>
      </c>
      <c r="J582">
        <v>141009</v>
      </c>
      <c r="K582">
        <v>131249</v>
      </c>
      <c r="L582">
        <v>100899</v>
      </c>
      <c r="M582">
        <v>21376.1</v>
      </c>
      <c r="N582">
        <v>7036.7</v>
      </c>
      <c r="O582">
        <v>9951.89</v>
      </c>
      <c r="P582">
        <v>0</v>
      </c>
      <c r="Q582">
        <v>0</v>
      </c>
      <c r="R582">
        <v>0</v>
      </c>
    </row>
    <row r="583" spans="1:18" x14ac:dyDescent="0.2">
      <c r="A583">
        <v>577</v>
      </c>
      <c r="B583" t="s">
        <v>201</v>
      </c>
      <c r="C583">
        <v>2017</v>
      </c>
      <c r="D583">
        <v>0</v>
      </c>
      <c r="E583">
        <v>2912.23</v>
      </c>
      <c r="F583">
        <v>31314.400000000001</v>
      </c>
      <c r="G583">
        <v>551933</v>
      </c>
      <c r="H583">
        <v>880532</v>
      </c>
      <c r="I583">
        <v>209506</v>
      </c>
      <c r="J583">
        <v>153795</v>
      </c>
      <c r="K583">
        <v>122076</v>
      </c>
      <c r="L583">
        <v>98269.5</v>
      </c>
      <c r="M583">
        <v>27270.1</v>
      </c>
      <c r="N583">
        <v>10152.1</v>
      </c>
      <c r="O583">
        <v>5733.97</v>
      </c>
      <c r="P583">
        <v>1012.99</v>
      </c>
      <c r="Q583">
        <v>345.3</v>
      </c>
      <c r="R583">
        <v>0</v>
      </c>
    </row>
    <row r="584" spans="1:18" x14ac:dyDescent="0.2">
      <c r="A584">
        <v>578</v>
      </c>
      <c r="B584" t="s">
        <v>201</v>
      </c>
      <c r="C584">
        <v>2017</v>
      </c>
      <c r="D584">
        <v>0</v>
      </c>
      <c r="E584">
        <v>1553.63</v>
      </c>
      <c r="F584">
        <v>30786.6</v>
      </c>
      <c r="G584">
        <v>537430</v>
      </c>
      <c r="H584">
        <v>894955</v>
      </c>
      <c r="I584">
        <v>210033</v>
      </c>
      <c r="J584">
        <v>134519</v>
      </c>
      <c r="K584">
        <v>139274</v>
      </c>
      <c r="L584">
        <v>114237</v>
      </c>
      <c r="M584">
        <v>20006.3</v>
      </c>
      <c r="N584">
        <v>3737.58</v>
      </c>
      <c r="O584">
        <v>8310.61</v>
      </c>
      <c r="P584">
        <v>0</v>
      </c>
      <c r="Q584">
        <v>798.08500000000004</v>
      </c>
      <c r="R584">
        <v>416.26600000000002</v>
      </c>
    </row>
    <row r="585" spans="1:18" x14ac:dyDescent="0.2">
      <c r="A585">
        <v>579</v>
      </c>
      <c r="B585" t="s">
        <v>201</v>
      </c>
      <c r="C585">
        <v>2017</v>
      </c>
      <c r="D585">
        <v>0</v>
      </c>
      <c r="E585">
        <v>3354.45</v>
      </c>
      <c r="F585">
        <v>35504.300000000003</v>
      </c>
      <c r="G585">
        <v>543970</v>
      </c>
      <c r="H585">
        <v>860602</v>
      </c>
      <c r="I585">
        <v>236443</v>
      </c>
      <c r="J585">
        <v>182785</v>
      </c>
      <c r="K585">
        <v>110014</v>
      </c>
      <c r="L585">
        <v>91166.6</v>
      </c>
      <c r="M585">
        <v>14350.2</v>
      </c>
      <c r="N585">
        <v>8501.24</v>
      </c>
      <c r="O585">
        <v>8308.6299999999992</v>
      </c>
      <c r="P585">
        <v>1110.57</v>
      </c>
      <c r="Q585">
        <v>287.20499999999998</v>
      </c>
      <c r="R585">
        <v>182.69900000000001</v>
      </c>
    </row>
    <row r="586" spans="1:18" x14ac:dyDescent="0.2">
      <c r="A586">
        <v>580</v>
      </c>
      <c r="B586" t="s">
        <v>201</v>
      </c>
      <c r="C586">
        <v>2017</v>
      </c>
      <c r="D586">
        <v>0</v>
      </c>
      <c r="E586">
        <v>615.49900000000002</v>
      </c>
      <c r="F586">
        <v>24749.200000000001</v>
      </c>
      <c r="G586">
        <v>551363</v>
      </c>
      <c r="H586">
        <v>905366</v>
      </c>
      <c r="I586">
        <v>205641</v>
      </c>
      <c r="J586">
        <v>142449</v>
      </c>
      <c r="K586">
        <v>110326</v>
      </c>
      <c r="L586">
        <v>115614</v>
      </c>
      <c r="M586">
        <v>18404.5</v>
      </c>
      <c r="N586">
        <v>9581.9500000000007</v>
      </c>
      <c r="O586">
        <v>6186.59</v>
      </c>
      <c r="P586">
        <v>581.31899999999996</v>
      </c>
      <c r="Q586">
        <v>0</v>
      </c>
      <c r="R586">
        <v>0</v>
      </c>
    </row>
    <row r="587" spans="1:18" x14ac:dyDescent="0.2">
      <c r="A587">
        <v>581</v>
      </c>
      <c r="B587" t="s">
        <v>201</v>
      </c>
      <c r="C587">
        <v>2017</v>
      </c>
      <c r="D587">
        <v>0</v>
      </c>
      <c r="E587">
        <v>2385.19</v>
      </c>
      <c r="F587">
        <v>25985.4</v>
      </c>
      <c r="G587">
        <v>555799</v>
      </c>
      <c r="H587">
        <v>886825</v>
      </c>
      <c r="I587">
        <v>210949</v>
      </c>
      <c r="J587">
        <v>145909</v>
      </c>
      <c r="K587">
        <v>127448</v>
      </c>
      <c r="L587">
        <v>99257.2</v>
      </c>
      <c r="M587">
        <v>9255.5499999999993</v>
      </c>
      <c r="N587">
        <v>9722.2900000000009</v>
      </c>
      <c r="O587">
        <v>13565.3</v>
      </c>
      <c r="P587">
        <v>0</v>
      </c>
      <c r="Q587">
        <v>0</v>
      </c>
      <c r="R587">
        <v>243.02799999999999</v>
      </c>
    </row>
    <row r="588" spans="1:18" x14ac:dyDescent="0.2">
      <c r="A588">
        <v>582</v>
      </c>
      <c r="B588" t="s">
        <v>201</v>
      </c>
      <c r="C588">
        <v>2017</v>
      </c>
      <c r="D588">
        <v>0</v>
      </c>
      <c r="E588">
        <v>398.85399999999998</v>
      </c>
      <c r="F588">
        <v>22618.9</v>
      </c>
      <c r="G588">
        <v>536442</v>
      </c>
      <c r="H588">
        <v>968648</v>
      </c>
      <c r="I588">
        <v>184375</v>
      </c>
      <c r="J588">
        <v>141621</v>
      </c>
      <c r="K588">
        <v>125004</v>
      </c>
      <c r="L588">
        <v>84453.8</v>
      </c>
      <c r="M588">
        <v>26524.799999999999</v>
      </c>
      <c r="N588">
        <v>4940.42</v>
      </c>
      <c r="O588">
        <v>5274.65</v>
      </c>
      <c r="P588">
        <v>0</v>
      </c>
      <c r="Q588">
        <v>0</v>
      </c>
      <c r="R588">
        <v>0</v>
      </c>
    </row>
    <row r="589" spans="1:18" x14ac:dyDescent="0.2">
      <c r="A589">
        <v>583</v>
      </c>
      <c r="B589" t="s">
        <v>201</v>
      </c>
      <c r="C589">
        <v>2017</v>
      </c>
      <c r="D589">
        <v>0</v>
      </c>
      <c r="E589">
        <v>824.43799999999999</v>
      </c>
      <c r="F589">
        <v>23298.6</v>
      </c>
      <c r="G589">
        <v>522831</v>
      </c>
      <c r="H589">
        <v>914041</v>
      </c>
      <c r="I589">
        <v>213736</v>
      </c>
      <c r="J589">
        <v>152314</v>
      </c>
      <c r="K589">
        <v>138723</v>
      </c>
      <c r="L589">
        <v>92218.2</v>
      </c>
      <c r="M589">
        <v>20960.7</v>
      </c>
      <c r="N589">
        <v>6756.08</v>
      </c>
      <c r="O589">
        <v>5709.46</v>
      </c>
      <c r="P589">
        <v>933.93200000000002</v>
      </c>
      <c r="Q589">
        <v>0</v>
      </c>
      <c r="R589">
        <v>0</v>
      </c>
    </row>
    <row r="590" spans="1:18" x14ac:dyDescent="0.2">
      <c r="A590">
        <v>584</v>
      </c>
      <c r="B590" t="s">
        <v>201</v>
      </c>
      <c r="C590">
        <v>2017</v>
      </c>
      <c r="D590">
        <v>0</v>
      </c>
      <c r="E590">
        <v>1612.1</v>
      </c>
      <c r="F590">
        <v>37316.400000000001</v>
      </c>
      <c r="G590">
        <v>564383</v>
      </c>
      <c r="H590">
        <v>860608</v>
      </c>
      <c r="I590">
        <v>226210</v>
      </c>
      <c r="J590">
        <v>158278</v>
      </c>
      <c r="K590">
        <v>116876</v>
      </c>
      <c r="L590">
        <v>96634.6</v>
      </c>
      <c r="M590">
        <v>21252</v>
      </c>
      <c r="N590">
        <v>4617.26</v>
      </c>
      <c r="O590">
        <v>12395.8</v>
      </c>
      <c r="P590">
        <v>0</v>
      </c>
      <c r="Q590">
        <v>511.30200000000002</v>
      </c>
      <c r="R590">
        <v>0</v>
      </c>
    </row>
    <row r="591" spans="1:18" x14ac:dyDescent="0.2">
      <c r="A591">
        <v>585</v>
      </c>
      <c r="B591" t="s">
        <v>201</v>
      </c>
      <c r="C591">
        <v>2017</v>
      </c>
      <c r="D591">
        <v>0</v>
      </c>
      <c r="E591">
        <v>1783.71</v>
      </c>
      <c r="F591">
        <v>20733.2</v>
      </c>
      <c r="G591">
        <v>571973</v>
      </c>
      <c r="H591">
        <v>840463</v>
      </c>
      <c r="I591">
        <v>241437</v>
      </c>
      <c r="J591">
        <v>154453</v>
      </c>
      <c r="K591">
        <v>131262</v>
      </c>
      <c r="L591">
        <v>93801.2</v>
      </c>
      <c r="M591">
        <v>24775.599999999999</v>
      </c>
      <c r="N591">
        <v>5198.41</v>
      </c>
      <c r="O591">
        <v>8643.3799999999992</v>
      </c>
      <c r="P591">
        <v>498.31299999999999</v>
      </c>
      <c r="Q591">
        <v>253.81299999999999</v>
      </c>
      <c r="R591">
        <v>0</v>
      </c>
    </row>
    <row r="592" spans="1:18" x14ac:dyDescent="0.2">
      <c r="A592">
        <v>586</v>
      </c>
      <c r="B592" t="s">
        <v>201</v>
      </c>
      <c r="C592">
        <v>2017</v>
      </c>
      <c r="D592">
        <v>0</v>
      </c>
      <c r="E592">
        <v>0</v>
      </c>
      <c r="F592">
        <v>33705.199999999997</v>
      </c>
      <c r="G592">
        <v>563043</v>
      </c>
      <c r="H592">
        <v>888883</v>
      </c>
      <c r="I592">
        <v>206655</v>
      </c>
      <c r="J592">
        <v>156100</v>
      </c>
      <c r="K592">
        <v>125569</v>
      </c>
      <c r="L592">
        <v>91852.7</v>
      </c>
      <c r="M592">
        <v>16702.599999999999</v>
      </c>
      <c r="N592">
        <v>6727.56</v>
      </c>
      <c r="O592">
        <v>5307.3</v>
      </c>
      <c r="P592">
        <v>0</v>
      </c>
      <c r="Q592">
        <v>543.11599999999999</v>
      </c>
      <c r="R592">
        <v>73.270600000000002</v>
      </c>
    </row>
    <row r="593" spans="1:18" x14ac:dyDescent="0.2">
      <c r="A593">
        <v>587</v>
      </c>
      <c r="B593" t="s">
        <v>201</v>
      </c>
      <c r="C593">
        <v>2017</v>
      </c>
      <c r="D593">
        <v>0</v>
      </c>
      <c r="E593">
        <v>698.64099999999996</v>
      </c>
      <c r="F593">
        <v>25471.7</v>
      </c>
      <c r="G593">
        <v>543430</v>
      </c>
      <c r="H593">
        <v>898169</v>
      </c>
      <c r="I593">
        <v>205250</v>
      </c>
      <c r="J593">
        <v>145099</v>
      </c>
      <c r="K593">
        <v>144694</v>
      </c>
      <c r="L593">
        <v>85688.4</v>
      </c>
      <c r="M593">
        <v>22603.8</v>
      </c>
      <c r="N593">
        <v>8413.52</v>
      </c>
      <c r="O593">
        <v>4521.13</v>
      </c>
      <c r="P593">
        <v>0</v>
      </c>
      <c r="Q593">
        <v>730.846</v>
      </c>
      <c r="R593">
        <v>0</v>
      </c>
    </row>
    <row r="594" spans="1:18" x14ac:dyDescent="0.2">
      <c r="A594">
        <v>588</v>
      </c>
      <c r="B594" t="s">
        <v>201</v>
      </c>
      <c r="C594">
        <v>2017</v>
      </c>
      <c r="D594">
        <v>0</v>
      </c>
      <c r="E594">
        <v>5925.31</v>
      </c>
      <c r="F594">
        <v>29554.400000000001</v>
      </c>
      <c r="G594">
        <v>556962</v>
      </c>
      <c r="H594">
        <v>886501</v>
      </c>
      <c r="I594">
        <v>220128</v>
      </c>
      <c r="J594">
        <v>156803</v>
      </c>
      <c r="K594">
        <v>116039</v>
      </c>
      <c r="L594">
        <v>93863</v>
      </c>
      <c r="M594">
        <v>13568</v>
      </c>
      <c r="N594">
        <v>11847.1</v>
      </c>
      <c r="O594">
        <v>4658.18</v>
      </c>
      <c r="P594">
        <v>0</v>
      </c>
      <c r="Q594">
        <v>0</v>
      </c>
      <c r="R594">
        <v>319.82100000000003</v>
      </c>
    </row>
    <row r="595" spans="1:18" x14ac:dyDescent="0.2">
      <c r="A595">
        <v>589</v>
      </c>
      <c r="B595" t="s">
        <v>201</v>
      </c>
      <c r="C595">
        <v>2017</v>
      </c>
      <c r="D595">
        <v>0</v>
      </c>
      <c r="E595">
        <v>1554.67</v>
      </c>
      <c r="F595">
        <v>22059.7</v>
      </c>
      <c r="G595">
        <v>561184</v>
      </c>
      <c r="H595">
        <v>892309</v>
      </c>
      <c r="I595">
        <v>209069</v>
      </c>
      <c r="J595">
        <v>149551</v>
      </c>
      <c r="K595">
        <v>137885</v>
      </c>
      <c r="L595">
        <v>97020.3</v>
      </c>
      <c r="M595">
        <v>15555.1</v>
      </c>
      <c r="N595">
        <v>2884.17</v>
      </c>
      <c r="O595">
        <v>8262.1200000000008</v>
      </c>
      <c r="P595">
        <v>0</v>
      </c>
      <c r="Q595">
        <v>0</v>
      </c>
      <c r="R595">
        <v>0</v>
      </c>
    </row>
    <row r="596" spans="1:18" x14ac:dyDescent="0.2">
      <c r="A596">
        <v>590</v>
      </c>
      <c r="B596" t="s">
        <v>201</v>
      </c>
      <c r="C596">
        <v>2017</v>
      </c>
      <c r="D596">
        <v>0</v>
      </c>
      <c r="E596">
        <v>2945.63</v>
      </c>
      <c r="F596">
        <v>26052.5</v>
      </c>
      <c r="G596">
        <v>550034</v>
      </c>
      <c r="H596">
        <v>914587</v>
      </c>
      <c r="I596">
        <v>201967</v>
      </c>
      <c r="J596">
        <v>136825</v>
      </c>
      <c r="K596">
        <v>112619</v>
      </c>
      <c r="L596">
        <v>101623</v>
      </c>
      <c r="M596">
        <v>21958.5</v>
      </c>
      <c r="N596">
        <v>12518.5</v>
      </c>
      <c r="O596">
        <v>9322.59</v>
      </c>
      <c r="P596">
        <v>0</v>
      </c>
      <c r="Q596">
        <v>0</v>
      </c>
      <c r="R596">
        <v>487.40100000000001</v>
      </c>
    </row>
    <row r="597" spans="1:18" x14ac:dyDescent="0.2">
      <c r="A597">
        <v>591</v>
      </c>
      <c r="B597" t="s">
        <v>201</v>
      </c>
      <c r="C597">
        <v>2017</v>
      </c>
      <c r="D597">
        <v>0</v>
      </c>
      <c r="E597">
        <v>1796.96</v>
      </c>
      <c r="F597">
        <v>20238.3</v>
      </c>
      <c r="G597">
        <v>560136</v>
      </c>
      <c r="H597">
        <v>894973</v>
      </c>
      <c r="I597">
        <v>203138</v>
      </c>
      <c r="J597">
        <v>144556</v>
      </c>
      <c r="K597">
        <v>122713</v>
      </c>
      <c r="L597">
        <v>114817</v>
      </c>
      <c r="M597">
        <v>19771.7</v>
      </c>
      <c r="N597">
        <v>7574.37</v>
      </c>
      <c r="O597">
        <v>2392.87</v>
      </c>
      <c r="P597">
        <v>451.03100000000001</v>
      </c>
      <c r="Q597">
        <v>0</v>
      </c>
      <c r="R597">
        <v>326.51100000000002</v>
      </c>
    </row>
    <row r="598" spans="1:18" x14ac:dyDescent="0.2">
      <c r="A598">
        <v>592</v>
      </c>
      <c r="B598" t="s">
        <v>201</v>
      </c>
      <c r="C598">
        <v>2017</v>
      </c>
      <c r="D598">
        <v>0</v>
      </c>
      <c r="E598">
        <v>739.94899999999996</v>
      </c>
      <c r="F598">
        <v>29226.3</v>
      </c>
      <c r="G598">
        <v>536052</v>
      </c>
      <c r="H598">
        <v>923755</v>
      </c>
      <c r="I598">
        <v>199312</v>
      </c>
      <c r="J598">
        <v>151866</v>
      </c>
      <c r="K598">
        <v>126908</v>
      </c>
      <c r="L598">
        <v>87069</v>
      </c>
      <c r="M598">
        <v>24529.4</v>
      </c>
      <c r="N598">
        <v>10945.4</v>
      </c>
      <c r="O598">
        <v>5217.99</v>
      </c>
      <c r="P598">
        <v>0</v>
      </c>
      <c r="Q598">
        <v>649.75</v>
      </c>
      <c r="R598">
        <v>0</v>
      </c>
    </row>
    <row r="599" spans="1:18" x14ac:dyDescent="0.2">
      <c r="A599">
        <v>593</v>
      </c>
      <c r="B599" t="s">
        <v>201</v>
      </c>
      <c r="C599">
        <v>2017</v>
      </c>
      <c r="D599">
        <v>0</v>
      </c>
      <c r="E599">
        <v>0</v>
      </c>
      <c r="F599">
        <v>19021.7</v>
      </c>
      <c r="G599">
        <v>546588</v>
      </c>
      <c r="H599">
        <v>912329</v>
      </c>
      <c r="I599">
        <v>208602</v>
      </c>
      <c r="J599">
        <v>153837</v>
      </c>
      <c r="K599">
        <v>115117</v>
      </c>
      <c r="L599">
        <v>95275.7</v>
      </c>
      <c r="M599">
        <v>25925.7</v>
      </c>
      <c r="N599">
        <v>5418.4</v>
      </c>
      <c r="O599">
        <v>6958.32</v>
      </c>
      <c r="P599">
        <v>0</v>
      </c>
      <c r="Q599">
        <v>0</v>
      </c>
      <c r="R599">
        <v>345.29599999999999</v>
      </c>
    </row>
    <row r="600" spans="1:18" x14ac:dyDescent="0.2">
      <c r="A600">
        <v>594</v>
      </c>
      <c r="B600" t="s">
        <v>201</v>
      </c>
      <c r="C600">
        <v>2017</v>
      </c>
      <c r="D600">
        <v>0</v>
      </c>
      <c r="E600">
        <v>2702.5</v>
      </c>
      <c r="F600">
        <v>42609.5</v>
      </c>
      <c r="G600">
        <v>557106</v>
      </c>
      <c r="H600">
        <v>901428</v>
      </c>
      <c r="I600">
        <v>215141</v>
      </c>
      <c r="J600">
        <v>139652</v>
      </c>
      <c r="K600">
        <v>119342</v>
      </c>
      <c r="L600">
        <v>84277.4</v>
      </c>
      <c r="M600">
        <v>23194.3</v>
      </c>
      <c r="N600">
        <v>7999.49</v>
      </c>
      <c r="O600">
        <v>7708.54</v>
      </c>
      <c r="P600">
        <v>0</v>
      </c>
      <c r="Q600">
        <v>346.072</v>
      </c>
      <c r="R600">
        <v>0</v>
      </c>
    </row>
    <row r="601" spans="1:18" x14ac:dyDescent="0.2">
      <c r="A601">
        <v>595</v>
      </c>
      <c r="B601" t="s">
        <v>201</v>
      </c>
      <c r="C601">
        <v>2017</v>
      </c>
      <c r="D601">
        <v>0</v>
      </c>
      <c r="E601">
        <v>453.21600000000001</v>
      </c>
      <c r="F601">
        <v>39101.599999999999</v>
      </c>
      <c r="G601">
        <v>554877</v>
      </c>
      <c r="H601">
        <v>874141</v>
      </c>
      <c r="I601">
        <v>212439</v>
      </c>
      <c r="J601">
        <v>143262</v>
      </c>
      <c r="K601">
        <v>142767</v>
      </c>
      <c r="L601">
        <v>87991.7</v>
      </c>
      <c r="M601">
        <v>22423.599999999999</v>
      </c>
      <c r="N601">
        <v>8256.91</v>
      </c>
      <c r="O601">
        <v>6768.98</v>
      </c>
      <c r="P601">
        <v>555.72</v>
      </c>
      <c r="Q601">
        <v>714.15700000000004</v>
      </c>
      <c r="R601">
        <v>0</v>
      </c>
    </row>
    <row r="602" spans="1:18" x14ac:dyDescent="0.2">
      <c r="A602">
        <v>596</v>
      </c>
      <c r="B602" t="s">
        <v>201</v>
      </c>
      <c r="C602">
        <v>2017</v>
      </c>
      <c r="D602">
        <v>0</v>
      </c>
      <c r="E602">
        <v>974.42100000000005</v>
      </c>
      <c r="F602">
        <v>25417.9</v>
      </c>
      <c r="G602">
        <v>580120</v>
      </c>
      <c r="H602">
        <v>907157</v>
      </c>
      <c r="I602">
        <v>212319</v>
      </c>
      <c r="J602">
        <v>117222</v>
      </c>
      <c r="K602">
        <v>121981</v>
      </c>
      <c r="L602">
        <v>86083.4</v>
      </c>
      <c r="M602">
        <v>23827.4</v>
      </c>
      <c r="N602">
        <v>11686.1</v>
      </c>
      <c r="O602">
        <v>7241.81</v>
      </c>
      <c r="P602">
        <v>3737.03</v>
      </c>
      <c r="Q602">
        <v>0</v>
      </c>
      <c r="R602">
        <v>0</v>
      </c>
    </row>
    <row r="603" spans="1:18" x14ac:dyDescent="0.2">
      <c r="A603">
        <v>597</v>
      </c>
      <c r="B603" t="s">
        <v>201</v>
      </c>
      <c r="C603">
        <v>2017</v>
      </c>
      <c r="D603">
        <v>0</v>
      </c>
      <c r="E603">
        <v>916.19299999999998</v>
      </c>
      <c r="F603">
        <v>24636.7</v>
      </c>
      <c r="G603">
        <v>558472</v>
      </c>
      <c r="H603">
        <v>889517</v>
      </c>
      <c r="I603">
        <v>201234</v>
      </c>
      <c r="J603">
        <v>166660</v>
      </c>
      <c r="K603">
        <v>111930</v>
      </c>
      <c r="L603">
        <v>104393</v>
      </c>
      <c r="M603">
        <v>17665</v>
      </c>
      <c r="N603">
        <v>12705.4</v>
      </c>
      <c r="O603">
        <v>4095.2</v>
      </c>
      <c r="P603">
        <v>0</v>
      </c>
      <c r="Q603">
        <v>0</v>
      </c>
      <c r="R603">
        <v>0</v>
      </c>
    </row>
    <row r="604" spans="1:18" x14ac:dyDescent="0.2">
      <c r="A604">
        <v>598</v>
      </c>
      <c r="B604" t="s">
        <v>201</v>
      </c>
      <c r="C604">
        <v>2017</v>
      </c>
      <c r="D604">
        <v>0</v>
      </c>
      <c r="E604">
        <v>5591.08</v>
      </c>
      <c r="F604">
        <v>15127.4</v>
      </c>
      <c r="G604">
        <v>571515</v>
      </c>
      <c r="H604">
        <v>894658</v>
      </c>
      <c r="I604">
        <v>225753</v>
      </c>
      <c r="J604">
        <v>135334</v>
      </c>
      <c r="K604">
        <v>113006</v>
      </c>
      <c r="L604">
        <v>110407</v>
      </c>
      <c r="M604">
        <v>11629.7</v>
      </c>
      <c r="N604">
        <v>6407.98</v>
      </c>
      <c r="O604">
        <v>7380.37</v>
      </c>
      <c r="P604">
        <v>499.13200000000001</v>
      </c>
      <c r="Q604">
        <v>543.33600000000001</v>
      </c>
      <c r="R604">
        <v>0</v>
      </c>
    </row>
    <row r="605" spans="1:18" x14ac:dyDescent="0.2">
      <c r="A605">
        <v>599</v>
      </c>
      <c r="B605" t="s">
        <v>201</v>
      </c>
      <c r="C605">
        <v>2017</v>
      </c>
      <c r="D605">
        <v>0</v>
      </c>
      <c r="E605">
        <v>793.23099999999999</v>
      </c>
      <c r="F605">
        <v>27372.5</v>
      </c>
      <c r="G605">
        <v>574723</v>
      </c>
      <c r="H605">
        <v>880799</v>
      </c>
      <c r="I605">
        <v>237067</v>
      </c>
      <c r="J605">
        <v>135166</v>
      </c>
      <c r="K605">
        <v>106514</v>
      </c>
      <c r="L605">
        <v>84310.5</v>
      </c>
      <c r="M605">
        <v>25873.5</v>
      </c>
      <c r="N605">
        <v>8098.84</v>
      </c>
      <c r="O605">
        <v>9367.2000000000007</v>
      </c>
      <c r="P605">
        <v>0</v>
      </c>
      <c r="Q605">
        <v>0</v>
      </c>
      <c r="R605">
        <v>0</v>
      </c>
    </row>
    <row r="606" spans="1:18" x14ac:dyDescent="0.2">
      <c r="A606">
        <v>600</v>
      </c>
      <c r="B606" t="s">
        <v>201</v>
      </c>
      <c r="C606">
        <v>2017</v>
      </c>
      <c r="D606">
        <v>0</v>
      </c>
      <c r="E606">
        <v>2205.79</v>
      </c>
      <c r="F606">
        <v>34585.1</v>
      </c>
      <c r="G606">
        <v>526596</v>
      </c>
      <c r="H606">
        <v>939867</v>
      </c>
      <c r="I606">
        <v>186433</v>
      </c>
      <c r="J606">
        <v>160977</v>
      </c>
      <c r="K606">
        <v>123869</v>
      </c>
      <c r="L606">
        <v>88882.5</v>
      </c>
      <c r="M606">
        <v>18944.8</v>
      </c>
      <c r="N606">
        <v>7333.77</v>
      </c>
      <c r="O606">
        <v>9416.41</v>
      </c>
      <c r="P606">
        <v>0</v>
      </c>
      <c r="Q606">
        <v>0</v>
      </c>
      <c r="R606">
        <v>487.83699999999999</v>
      </c>
    </row>
    <row r="607" spans="1:18" x14ac:dyDescent="0.2">
      <c r="A607">
        <v>601</v>
      </c>
      <c r="B607" t="s">
        <v>201</v>
      </c>
      <c r="C607">
        <v>2017</v>
      </c>
      <c r="D607">
        <v>0</v>
      </c>
      <c r="E607">
        <v>15.9726</v>
      </c>
      <c r="F607">
        <v>37767.4</v>
      </c>
      <c r="G607">
        <v>550125</v>
      </c>
      <c r="H607">
        <v>888039</v>
      </c>
      <c r="I607">
        <v>216657</v>
      </c>
      <c r="J607">
        <v>182321</v>
      </c>
      <c r="K607">
        <v>117886</v>
      </c>
      <c r="L607">
        <v>86825.8</v>
      </c>
      <c r="M607">
        <v>14089.2</v>
      </c>
      <c r="N607">
        <v>1877.59</v>
      </c>
      <c r="O607">
        <v>2993.16</v>
      </c>
      <c r="P607">
        <v>0</v>
      </c>
      <c r="Q607">
        <v>0</v>
      </c>
      <c r="R607">
        <v>456.53500000000003</v>
      </c>
    </row>
    <row r="608" spans="1:18" x14ac:dyDescent="0.2">
      <c r="A608">
        <v>602</v>
      </c>
      <c r="B608" t="s">
        <v>201</v>
      </c>
      <c r="C608">
        <v>2017</v>
      </c>
      <c r="D608">
        <v>0</v>
      </c>
      <c r="E608">
        <v>2891.33</v>
      </c>
      <c r="F608">
        <v>31632.3</v>
      </c>
      <c r="G608">
        <v>549614</v>
      </c>
      <c r="H608">
        <v>899228</v>
      </c>
      <c r="I608">
        <v>214622</v>
      </c>
      <c r="J608">
        <v>144789</v>
      </c>
      <c r="K608">
        <v>135834</v>
      </c>
      <c r="L608">
        <v>97091.7</v>
      </c>
      <c r="M608">
        <v>12934.9</v>
      </c>
      <c r="N608">
        <v>6882.35</v>
      </c>
      <c r="O608">
        <v>4259.22</v>
      </c>
      <c r="P608">
        <v>840.75900000000001</v>
      </c>
      <c r="Q608">
        <v>0</v>
      </c>
      <c r="R608">
        <v>0</v>
      </c>
    </row>
    <row r="609" spans="1:18" x14ac:dyDescent="0.2">
      <c r="A609">
        <v>603</v>
      </c>
      <c r="B609" t="s">
        <v>201</v>
      </c>
      <c r="C609">
        <v>2017</v>
      </c>
      <c r="D609">
        <v>0</v>
      </c>
      <c r="E609">
        <v>511.09500000000003</v>
      </c>
      <c r="F609">
        <v>26418.1</v>
      </c>
      <c r="G609">
        <v>609455</v>
      </c>
      <c r="H609">
        <v>847761</v>
      </c>
      <c r="I609">
        <v>207959</v>
      </c>
      <c r="J609">
        <v>144353</v>
      </c>
      <c r="K609">
        <v>127686</v>
      </c>
      <c r="L609">
        <v>98131.3</v>
      </c>
      <c r="M609">
        <v>19379.400000000001</v>
      </c>
      <c r="N609">
        <v>12740.3</v>
      </c>
      <c r="O609">
        <v>4883.21</v>
      </c>
      <c r="P609">
        <v>0</v>
      </c>
      <c r="Q609">
        <v>589.40700000000004</v>
      </c>
      <c r="R609">
        <v>0</v>
      </c>
    </row>
    <row r="610" spans="1:18" x14ac:dyDescent="0.2">
      <c r="A610">
        <v>604</v>
      </c>
      <c r="B610" t="s">
        <v>201</v>
      </c>
      <c r="C610">
        <v>2017</v>
      </c>
      <c r="D610">
        <v>0</v>
      </c>
      <c r="E610">
        <v>1940.42</v>
      </c>
      <c r="F610">
        <v>22522.5</v>
      </c>
      <c r="G610">
        <v>543512</v>
      </c>
      <c r="H610">
        <v>900398</v>
      </c>
      <c r="I610">
        <v>222668</v>
      </c>
      <c r="J610">
        <v>145824</v>
      </c>
      <c r="K610">
        <v>130603</v>
      </c>
      <c r="L610">
        <v>97523.4</v>
      </c>
      <c r="M610">
        <v>15445.4</v>
      </c>
      <c r="N610">
        <v>10048.1</v>
      </c>
      <c r="O610">
        <v>5546.44</v>
      </c>
      <c r="P610">
        <v>293.62400000000002</v>
      </c>
      <c r="Q610">
        <v>0</v>
      </c>
      <c r="R610">
        <v>0</v>
      </c>
    </row>
    <row r="611" spans="1:18" x14ac:dyDescent="0.2">
      <c r="A611">
        <v>605</v>
      </c>
      <c r="B611" t="s">
        <v>201</v>
      </c>
      <c r="C611">
        <v>2017</v>
      </c>
      <c r="D611">
        <v>0</v>
      </c>
      <c r="E611">
        <v>0</v>
      </c>
      <c r="F611">
        <v>30133.5</v>
      </c>
      <c r="G611">
        <v>552077</v>
      </c>
      <c r="H611">
        <v>885480</v>
      </c>
      <c r="I611">
        <v>221988</v>
      </c>
      <c r="J611">
        <v>149327</v>
      </c>
      <c r="K611">
        <v>116437</v>
      </c>
      <c r="L611">
        <v>98243.5</v>
      </c>
      <c r="M611">
        <v>23532.9</v>
      </c>
      <c r="N611">
        <v>8185.03</v>
      </c>
      <c r="O611">
        <v>10067.6</v>
      </c>
      <c r="P611">
        <v>0</v>
      </c>
      <c r="Q611">
        <v>594.31799999999998</v>
      </c>
      <c r="R611">
        <v>0</v>
      </c>
    </row>
    <row r="612" spans="1:18" x14ac:dyDescent="0.2">
      <c r="A612">
        <v>606</v>
      </c>
      <c r="B612" t="s">
        <v>201</v>
      </c>
      <c r="C612">
        <v>2017</v>
      </c>
      <c r="D612">
        <v>0</v>
      </c>
      <c r="E612">
        <v>262.01299999999998</v>
      </c>
      <c r="F612">
        <v>24297.599999999999</v>
      </c>
      <c r="G612">
        <v>544078</v>
      </c>
      <c r="H612">
        <v>884457</v>
      </c>
      <c r="I612">
        <v>209095</v>
      </c>
      <c r="J612">
        <v>172152</v>
      </c>
      <c r="K612">
        <v>126303</v>
      </c>
      <c r="L612">
        <v>101772</v>
      </c>
      <c r="M612">
        <v>23129.200000000001</v>
      </c>
      <c r="N612">
        <v>4849.42</v>
      </c>
      <c r="O612">
        <v>5512.21</v>
      </c>
      <c r="P612">
        <v>0</v>
      </c>
      <c r="Q612">
        <v>0</v>
      </c>
      <c r="R612">
        <v>0</v>
      </c>
    </row>
    <row r="613" spans="1:18" x14ac:dyDescent="0.2">
      <c r="A613">
        <v>607</v>
      </c>
      <c r="B613" t="s">
        <v>201</v>
      </c>
      <c r="C613">
        <v>2017</v>
      </c>
      <c r="D613">
        <v>0</v>
      </c>
      <c r="E613">
        <v>1056.8900000000001</v>
      </c>
      <c r="F613">
        <v>29823.1</v>
      </c>
      <c r="G613">
        <v>531847</v>
      </c>
      <c r="H613">
        <v>904247</v>
      </c>
      <c r="I613">
        <v>213550</v>
      </c>
      <c r="J613">
        <v>156684</v>
      </c>
      <c r="K613">
        <v>135286</v>
      </c>
      <c r="L613">
        <v>90103.1</v>
      </c>
      <c r="M613">
        <v>20257.900000000001</v>
      </c>
      <c r="N613">
        <v>9068.51</v>
      </c>
      <c r="O613">
        <v>5073.37</v>
      </c>
      <c r="P613">
        <v>1042.69</v>
      </c>
      <c r="Q613">
        <v>0</v>
      </c>
      <c r="R613">
        <v>375.63499999999999</v>
      </c>
    </row>
    <row r="614" spans="1:18" x14ac:dyDescent="0.2">
      <c r="A614">
        <v>608</v>
      </c>
      <c r="B614" t="s">
        <v>201</v>
      </c>
      <c r="C614">
        <v>2017</v>
      </c>
      <c r="D614">
        <v>0</v>
      </c>
      <c r="E614">
        <v>437.17700000000002</v>
      </c>
      <c r="F614">
        <v>33110.400000000001</v>
      </c>
      <c r="G614">
        <v>551332</v>
      </c>
      <c r="H614">
        <v>882947</v>
      </c>
      <c r="I614">
        <v>223918</v>
      </c>
      <c r="J614">
        <v>151010</v>
      </c>
      <c r="K614">
        <v>126890</v>
      </c>
      <c r="L614">
        <v>93884.5</v>
      </c>
      <c r="M614">
        <v>21017.9</v>
      </c>
      <c r="N614">
        <v>7494.63</v>
      </c>
      <c r="O614">
        <v>1545.87</v>
      </c>
      <c r="P614">
        <v>789.57</v>
      </c>
      <c r="Q614">
        <v>335.58</v>
      </c>
      <c r="R614">
        <v>473.476</v>
      </c>
    </row>
    <row r="615" spans="1:18" x14ac:dyDescent="0.2">
      <c r="A615">
        <v>609</v>
      </c>
      <c r="B615" t="s">
        <v>201</v>
      </c>
      <c r="C615">
        <v>2017</v>
      </c>
      <c r="D615">
        <v>0</v>
      </c>
      <c r="E615">
        <v>2341.61</v>
      </c>
      <c r="F615">
        <v>23373.3</v>
      </c>
      <c r="G615">
        <v>523730</v>
      </c>
      <c r="H615">
        <v>898258</v>
      </c>
      <c r="I615">
        <v>231057</v>
      </c>
      <c r="J615">
        <v>164550</v>
      </c>
      <c r="K615">
        <v>118379</v>
      </c>
      <c r="L615">
        <v>100077</v>
      </c>
      <c r="M615">
        <v>15018.8</v>
      </c>
      <c r="N615">
        <v>11688.1</v>
      </c>
      <c r="O615">
        <v>3194.28</v>
      </c>
      <c r="P615">
        <v>0</v>
      </c>
      <c r="Q615">
        <v>0</v>
      </c>
      <c r="R615">
        <v>306.40100000000001</v>
      </c>
    </row>
    <row r="616" spans="1:18" x14ac:dyDescent="0.2">
      <c r="A616">
        <v>610</v>
      </c>
      <c r="B616" t="s">
        <v>201</v>
      </c>
      <c r="C616">
        <v>2017</v>
      </c>
      <c r="D616">
        <v>0</v>
      </c>
      <c r="E616">
        <v>2353.38</v>
      </c>
      <c r="F616">
        <v>36726.5</v>
      </c>
      <c r="G616">
        <v>554469</v>
      </c>
      <c r="H616">
        <v>881309</v>
      </c>
      <c r="I616">
        <v>216226</v>
      </c>
      <c r="J616">
        <v>163476</v>
      </c>
      <c r="K616">
        <v>126696</v>
      </c>
      <c r="L616">
        <v>86167.4</v>
      </c>
      <c r="M616">
        <v>15347.9</v>
      </c>
      <c r="N616">
        <v>9170.1299999999992</v>
      </c>
      <c r="O616">
        <v>4974.3900000000003</v>
      </c>
      <c r="P616">
        <v>0</v>
      </c>
      <c r="Q616">
        <v>660.69</v>
      </c>
      <c r="R616">
        <v>128.16200000000001</v>
      </c>
    </row>
    <row r="617" spans="1:18" x14ac:dyDescent="0.2">
      <c r="A617">
        <v>611</v>
      </c>
      <c r="B617" t="s">
        <v>201</v>
      </c>
      <c r="C617">
        <v>2017</v>
      </c>
      <c r="D617">
        <v>0</v>
      </c>
      <c r="E617">
        <v>1457.31</v>
      </c>
      <c r="F617">
        <v>45211.5</v>
      </c>
      <c r="G617">
        <v>573997</v>
      </c>
      <c r="H617">
        <v>850422</v>
      </c>
      <c r="I617">
        <v>236084</v>
      </c>
      <c r="J617">
        <v>138658</v>
      </c>
      <c r="K617">
        <v>125183</v>
      </c>
      <c r="L617">
        <v>90795</v>
      </c>
      <c r="M617">
        <v>15718</v>
      </c>
      <c r="N617">
        <v>13251.5</v>
      </c>
      <c r="O617">
        <v>3274.11</v>
      </c>
      <c r="P617">
        <v>1166.57</v>
      </c>
      <c r="Q617">
        <v>730.17200000000003</v>
      </c>
      <c r="R617">
        <v>0</v>
      </c>
    </row>
    <row r="618" spans="1:18" x14ac:dyDescent="0.2">
      <c r="A618">
        <v>612</v>
      </c>
      <c r="B618" t="s">
        <v>201</v>
      </c>
      <c r="C618">
        <v>2017</v>
      </c>
      <c r="D618">
        <v>0</v>
      </c>
      <c r="E618">
        <v>23.916899999999998</v>
      </c>
      <c r="F618">
        <v>23618.9</v>
      </c>
      <c r="G618">
        <v>566988</v>
      </c>
      <c r="H618">
        <v>893780</v>
      </c>
      <c r="I618">
        <v>225355</v>
      </c>
      <c r="J618">
        <v>122628</v>
      </c>
      <c r="K618">
        <v>137072</v>
      </c>
      <c r="L618">
        <v>88767.6</v>
      </c>
      <c r="M618">
        <v>21240.7</v>
      </c>
      <c r="N618">
        <v>6371.06</v>
      </c>
      <c r="O618">
        <v>5731.41</v>
      </c>
      <c r="P618">
        <v>1169.72</v>
      </c>
      <c r="Q618">
        <v>0</v>
      </c>
      <c r="R618">
        <v>402.42399999999998</v>
      </c>
    </row>
    <row r="619" spans="1:18" x14ac:dyDescent="0.2">
      <c r="A619">
        <v>613</v>
      </c>
      <c r="B619" t="s">
        <v>201</v>
      </c>
      <c r="C619">
        <v>2017</v>
      </c>
      <c r="D619">
        <v>0</v>
      </c>
      <c r="E619">
        <v>429.07900000000001</v>
      </c>
      <c r="F619">
        <v>29813.8</v>
      </c>
      <c r="G619">
        <v>573776</v>
      </c>
      <c r="H619">
        <v>890705</v>
      </c>
      <c r="I619">
        <v>221493</v>
      </c>
      <c r="J619">
        <v>138013</v>
      </c>
      <c r="K619">
        <v>121163</v>
      </c>
      <c r="L619">
        <v>101739</v>
      </c>
      <c r="M619">
        <v>12917.3</v>
      </c>
      <c r="N619">
        <v>4197.75</v>
      </c>
      <c r="O619">
        <v>8496.6</v>
      </c>
      <c r="P619">
        <v>0</v>
      </c>
      <c r="Q619">
        <v>604.44299999999998</v>
      </c>
      <c r="R619">
        <v>0</v>
      </c>
    </row>
    <row r="620" spans="1:18" x14ac:dyDescent="0.2">
      <c r="A620">
        <v>614</v>
      </c>
      <c r="B620" t="s">
        <v>201</v>
      </c>
      <c r="C620">
        <v>2017</v>
      </c>
      <c r="D620">
        <v>0</v>
      </c>
      <c r="E620">
        <v>4099.12</v>
      </c>
      <c r="F620">
        <v>37335.300000000003</v>
      </c>
      <c r="G620">
        <v>561253</v>
      </c>
      <c r="H620">
        <v>859644</v>
      </c>
      <c r="I620">
        <v>238004</v>
      </c>
      <c r="J620">
        <v>116824</v>
      </c>
      <c r="K620">
        <v>134005</v>
      </c>
      <c r="L620">
        <v>106583</v>
      </c>
      <c r="M620">
        <v>24296.6</v>
      </c>
      <c r="N620">
        <v>7889.21</v>
      </c>
      <c r="O620">
        <v>5209.8599999999997</v>
      </c>
      <c r="P620">
        <v>539.12800000000004</v>
      </c>
      <c r="Q620">
        <v>0</v>
      </c>
      <c r="R620">
        <v>402.529</v>
      </c>
    </row>
    <row r="621" spans="1:18" x14ac:dyDescent="0.2">
      <c r="A621">
        <v>615</v>
      </c>
      <c r="B621" t="s">
        <v>201</v>
      </c>
      <c r="C621">
        <v>2017</v>
      </c>
      <c r="D621">
        <v>0</v>
      </c>
      <c r="E621">
        <v>1770.68</v>
      </c>
      <c r="F621">
        <v>24240</v>
      </c>
      <c r="G621">
        <v>553830</v>
      </c>
      <c r="H621">
        <v>887926</v>
      </c>
      <c r="I621">
        <v>194496</v>
      </c>
      <c r="J621">
        <v>172606</v>
      </c>
      <c r="K621">
        <v>138707</v>
      </c>
      <c r="L621">
        <v>82241.3</v>
      </c>
      <c r="M621">
        <v>18290.099999999999</v>
      </c>
      <c r="N621">
        <v>9354.61</v>
      </c>
      <c r="O621">
        <v>8814.5499999999993</v>
      </c>
      <c r="P621">
        <v>0</v>
      </c>
      <c r="Q621">
        <v>0</v>
      </c>
      <c r="R621">
        <v>0</v>
      </c>
    </row>
    <row r="622" spans="1:18" x14ac:dyDescent="0.2">
      <c r="A622">
        <v>616</v>
      </c>
      <c r="B622" t="s">
        <v>201</v>
      </c>
      <c r="C622">
        <v>2017</v>
      </c>
      <c r="D622">
        <v>0</v>
      </c>
      <c r="E622">
        <v>63.418799999999997</v>
      </c>
      <c r="F622">
        <v>25945.599999999999</v>
      </c>
      <c r="G622">
        <v>537592</v>
      </c>
      <c r="H622">
        <v>930065</v>
      </c>
      <c r="I622">
        <v>213551</v>
      </c>
      <c r="J622">
        <v>140772</v>
      </c>
      <c r="K622">
        <v>113870</v>
      </c>
      <c r="L622">
        <v>102835</v>
      </c>
      <c r="M622">
        <v>21280.1</v>
      </c>
      <c r="N622">
        <v>5542.83</v>
      </c>
      <c r="O622">
        <v>4383.51</v>
      </c>
      <c r="P622">
        <v>669.40700000000004</v>
      </c>
      <c r="Q622">
        <v>0</v>
      </c>
      <c r="R622">
        <v>367.95499999999998</v>
      </c>
    </row>
    <row r="623" spans="1:18" x14ac:dyDescent="0.2">
      <c r="A623">
        <v>617</v>
      </c>
      <c r="B623" t="s">
        <v>201</v>
      </c>
      <c r="C623">
        <v>2017</v>
      </c>
      <c r="D623">
        <v>0</v>
      </c>
      <c r="E623">
        <v>1082.9000000000001</v>
      </c>
      <c r="F623">
        <v>37871.199999999997</v>
      </c>
      <c r="G623">
        <v>538146</v>
      </c>
      <c r="H623">
        <v>887122</v>
      </c>
      <c r="I623">
        <v>227034</v>
      </c>
      <c r="J623">
        <v>144723</v>
      </c>
      <c r="K623">
        <v>124540</v>
      </c>
      <c r="L623">
        <v>78927.3</v>
      </c>
      <c r="M623">
        <v>30369.8</v>
      </c>
      <c r="N623">
        <v>8046.09</v>
      </c>
      <c r="O623">
        <v>11229</v>
      </c>
      <c r="P623">
        <v>0</v>
      </c>
      <c r="Q623">
        <v>0</v>
      </c>
      <c r="R623">
        <v>451.50099999999998</v>
      </c>
    </row>
    <row r="624" spans="1:18" x14ac:dyDescent="0.2">
      <c r="A624">
        <v>618</v>
      </c>
      <c r="B624" t="s">
        <v>201</v>
      </c>
      <c r="C624">
        <v>2017</v>
      </c>
      <c r="D624">
        <v>0</v>
      </c>
      <c r="E624">
        <v>1051.71</v>
      </c>
      <c r="F624">
        <v>28762.400000000001</v>
      </c>
      <c r="G624">
        <v>572978</v>
      </c>
      <c r="H624">
        <v>865480</v>
      </c>
      <c r="I624">
        <v>202310</v>
      </c>
      <c r="J624">
        <v>161862</v>
      </c>
      <c r="K624">
        <v>131182</v>
      </c>
      <c r="L624">
        <v>97891</v>
      </c>
      <c r="M624">
        <v>16714.8</v>
      </c>
      <c r="N624">
        <v>4442.13</v>
      </c>
      <c r="O624">
        <v>9279.8700000000008</v>
      </c>
      <c r="P624">
        <v>0</v>
      </c>
      <c r="Q624">
        <v>0</v>
      </c>
      <c r="R624">
        <v>216.899</v>
      </c>
    </row>
    <row r="625" spans="1:18" x14ac:dyDescent="0.2">
      <c r="A625">
        <v>619</v>
      </c>
      <c r="B625" t="s">
        <v>201</v>
      </c>
      <c r="C625">
        <v>2017</v>
      </c>
      <c r="D625">
        <v>0</v>
      </c>
      <c r="E625">
        <v>3846.38</v>
      </c>
      <c r="F625">
        <v>35274.199999999997</v>
      </c>
      <c r="G625">
        <v>564663</v>
      </c>
      <c r="H625">
        <v>916226</v>
      </c>
      <c r="I625">
        <v>179515</v>
      </c>
      <c r="J625">
        <v>139912</v>
      </c>
      <c r="K625">
        <v>132053</v>
      </c>
      <c r="L625">
        <v>88189</v>
      </c>
      <c r="M625">
        <v>20522.8</v>
      </c>
      <c r="N625">
        <v>12997.4</v>
      </c>
      <c r="O625">
        <v>4828.7700000000004</v>
      </c>
      <c r="P625">
        <v>0</v>
      </c>
      <c r="Q625">
        <v>176.82400000000001</v>
      </c>
      <c r="R625">
        <v>0</v>
      </c>
    </row>
    <row r="626" spans="1:18" x14ac:dyDescent="0.2">
      <c r="A626">
        <v>620</v>
      </c>
      <c r="B626" t="s">
        <v>201</v>
      </c>
      <c r="C626">
        <v>2017</v>
      </c>
      <c r="D626">
        <v>0</v>
      </c>
      <c r="E626">
        <v>1115.46</v>
      </c>
      <c r="F626">
        <v>39619</v>
      </c>
      <c r="G626">
        <v>538264</v>
      </c>
      <c r="H626">
        <v>869993</v>
      </c>
      <c r="I626">
        <v>223855</v>
      </c>
      <c r="J626">
        <v>156797</v>
      </c>
      <c r="K626">
        <v>141269</v>
      </c>
      <c r="L626">
        <v>87930.4</v>
      </c>
      <c r="M626">
        <v>25246.6</v>
      </c>
      <c r="N626">
        <v>5646.63</v>
      </c>
      <c r="O626">
        <v>3894.78</v>
      </c>
      <c r="P626">
        <v>1323.98</v>
      </c>
      <c r="Q626">
        <v>0</v>
      </c>
      <c r="R626">
        <v>173.43100000000001</v>
      </c>
    </row>
    <row r="627" spans="1:18" x14ac:dyDescent="0.2">
      <c r="A627">
        <v>621</v>
      </c>
      <c r="B627" t="s">
        <v>201</v>
      </c>
      <c r="C627">
        <v>2017</v>
      </c>
      <c r="D627">
        <v>0</v>
      </c>
      <c r="E627">
        <v>1411.08</v>
      </c>
      <c r="F627">
        <v>29218.3</v>
      </c>
      <c r="G627">
        <v>562425</v>
      </c>
      <c r="H627">
        <v>874528</v>
      </c>
      <c r="I627">
        <v>209288</v>
      </c>
      <c r="J627">
        <v>191637</v>
      </c>
      <c r="K627">
        <v>117337</v>
      </c>
      <c r="L627">
        <v>84710.2</v>
      </c>
      <c r="M627">
        <v>16383.2</v>
      </c>
      <c r="N627">
        <v>10293.299999999999</v>
      </c>
      <c r="O627">
        <v>2622.76</v>
      </c>
      <c r="P627">
        <v>1171.3900000000001</v>
      </c>
      <c r="Q627">
        <v>0</v>
      </c>
      <c r="R627">
        <v>465.774</v>
      </c>
    </row>
    <row r="628" spans="1:18" x14ac:dyDescent="0.2">
      <c r="A628">
        <v>622</v>
      </c>
      <c r="B628" t="s">
        <v>201</v>
      </c>
      <c r="C628">
        <v>2017</v>
      </c>
      <c r="D628">
        <v>0</v>
      </c>
      <c r="E628">
        <v>1107.28</v>
      </c>
      <c r="F628">
        <v>25994.799999999999</v>
      </c>
      <c r="G628">
        <v>543743</v>
      </c>
      <c r="H628">
        <v>935787</v>
      </c>
      <c r="I628">
        <v>189416</v>
      </c>
      <c r="J628">
        <v>153109</v>
      </c>
      <c r="K628">
        <v>111138</v>
      </c>
      <c r="L628">
        <v>93037.7</v>
      </c>
      <c r="M628">
        <v>22024.1</v>
      </c>
      <c r="N628">
        <v>9695.59</v>
      </c>
      <c r="O628">
        <v>8225.57</v>
      </c>
      <c r="P628">
        <v>0</v>
      </c>
      <c r="Q628">
        <v>0</v>
      </c>
      <c r="R628">
        <v>309.87099999999998</v>
      </c>
    </row>
    <row r="629" spans="1:18" x14ac:dyDescent="0.2">
      <c r="A629">
        <v>623</v>
      </c>
      <c r="B629" t="s">
        <v>201</v>
      </c>
      <c r="C629">
        <v>2017</v>
      </c>
      <c r="D629">
        <v>0</v>
      </c>
      <c r="E629">
        <v>1470.81</v>
      </c>
      <c r="F629">
        <v>24236.3</v>
      </c>
      <c r="G629">
        <v>559145</v>
      </c>
      <c r="H629">
        <v>879986</v>
      </c>
      <c r="I629">
        <v>204164</v>
      </c>
      <c r="J629">
        <v>152993</v>
      </c>
      <c r="K629">
        <v>139177</v>
      </c>
      <c r="L629">
        <v>96317.3</v>
      </c>
      <c r="M629">
        <v>30154.1</v>
      </c>
      <c r="N629">
        <v>8629.51</v>
      </c>
      <c r="O629">
        <v>5063.24</v>
      </c>
      <c r="P629">
        <v>0</v>
      </c>
      <c r="Q629">
        <v>519.00699999999995</v>
      </c>
      <c r="R629">
        <v>204.83099999999999</v>
      </c>
    </row>
    <row r="630" spans="1:18" x14ac:dyDescent="0.2">
      <c r="A630">
        <v>624</v>
      </c>
      <c r="B630" t="s">
        <v>201</v>
      </c>
      <c r="C630">
        <v>2017</v>
      </c>
      <c r="D630">
        <v>0</v>
      </c>
      <c r="E630">
        <v>4544.8900000000003</v>
      </c>
      <c r="F630">
        <v>32533.200000000001</v>
      </c>
      <c r="G630">
        <v>550628</v>
      </c>
      <c r="H630">
        <v>918040</v>
      </c>
      <c r="I630">
        <v>198008</v>
      </c>
      <c r="J630">
        <v>139339</v>
      </c>
      <c r="K630">
        <v>117067</v>
      </c>
      <c r="L630">
        <v>103322</v>
      </c>
      <c r="M630">
        <v>21043</v>
      </c>
      <c r="N630">
        <v>11485.4</v>
      </c>
      <c r="O630">
        <v>5320.85</v>
      </c>
      <c r="P630">
        <v>0</v>
      </c>
      <c r="Q630">
        <v>0</v>
      </c>
      <c r="R630">
        <v>0</v>
      </c>
    </row>
    <row r="631" spans="1:18" x14ac:dyDescent="0.2">
      <c r="A631">
        <v>625</v>
      </c>
      <c r="B631" t="s">
        <v>201</v>
      </c>
      <c r="C631">
        <v>2017</v>
      </c>
      <c r="D631">
        <v>0</v>
      </c>
      <c r="E631">
        <v>1088.97</v>
      </c>
      <c r="F631">
        <v>34672.800000000003</v>
      </c>
      <c r="G631">
        <v>523531</v>
      </c>
      <c r="H631">
        <v>919143</v>
      </c>
      <c r="I631">
        <v>223227</v>
      </c>
      <c r="J631">
        <v>151287</v>
      </c>
      <c r="K631">
        <v>123076</v>
      </c>
      <c r="L631">
        <v>85060.9</v>
      </c>
      <c r="M631">
        <v>22795.9</v>
      </c>
      <c r="N631">
        <v>6933.93</v>
      </c>
      <c r="O631">
        <v>4534.49</v>
      </c>
      <c r="P631">
        <v>0</v>
      </c>
      <c r="Q631">
        <v>377.65899999999999</v>
      </c>
      <c r="R631">
        <v>0</v>
      </c>
    </row>
    <row r="632" spans="1:18" x14ac:dyDescent="0.2">
      <c r="A632">
        <v>626</v>
      </c>
      <c r="B632" t="s">
        <v>201</v>
      </c>
      <c r="C632">
        <v>2017</v>
      </c>
      <c r="D632">
        <v>0</v>
      </c>
      <c r="E632">
        <v>2322.13</v>
      </c>
      <c r="F632">
        <v>32217.599999999999</v>
      </c>
      <c r="G632">
        <v>543588</v>
      </c>
      <c r="H632">
        <v>864199</v>
      </c>
      <c r="I632">
        <v>250409</v>
      </c>
      <c r="J632">
        <v>162717</v>
      </c>
      <c r="K632">
        <v>111233</v>
      </c>
      <c r="L632">
        <v>93421.1</v>
      </c>
      <c r="M632">
        <v>14561</v>
      </c>
      <c r="N632">
        <v>12287.8</v>
      </c>
      <c r="O632">
        <v>6612.57</v>
      </c>
      <c r="P632">
        <v>0</v>
      </c>
      <c r="Q632">
        <v>638.34500000000003</v>
      </c>
      <c r="R632">
        <v>0</v>
      </c>
    </row>
    <row r="633" spans="1:18" x14ac:dyDescent="0.2">
      <c r="A633">
        <v>627</v>
      </c>
      <c r="B633" t="s">
        <v>201</v>
      </c>
      <c r="C633">
        <v>2017</v>
      </c>
      <c r="D633">
        <v>0</v>
      </c>
      <c r="E633">
        <v>2299.34</v>
      </c>
      <c r="F633">
        <v>20897.599999999999</v>
      </c>
      <c r="G633">
        <v>577573</v>
      </c>
      <c r="H633">
        <v>883301</v>
      </c>
      <c r="I633">
        <v>224298</v>
      </c>
      <c r="J633">
        <v>147156</v>
      </c>
      <c r="K633">
        <v>119953</v>
      </c>
      <c r="L633">
        <v>81564</v>
      </c>
      <c r="M633">
        <v>19154.5</v>
      </c>
      <c r="N633">
        <v>5894.88</v>
      </c>
      <c r="O633">
        <v>9307.99</v>
      </c>
      <c r="P633">
        <v>1109.01</v>
      </c>
      <c r="Q633">
        <v>397.18799999999999</v>
      </c>
      <c r="R633">
        <v>238.94399999999999</v>
      </c>
    </row>
    <row r="634" spans="1:18" x14ac:dyDescent="0.2">
      <c r="A634">
        <v>628</v>
      </c>
      <c r="B634" t="s">
        <v>201</v>
      </c>
      <c r="C634">
        <v>2017</v>
      </c>
      <c r="D634">
        <v>0</v>
      </c>
      <c r="E634">
        <v>920.54200000000003</v>
      </c>
      <c r="F634">
        <v>29696</v>
      </c>
      <c r="G634">
        <v>578150</v>
      </c>
      <c r="H634">
        <v>857357</v>
      </c>
      <c r="I634">
        <v>227605</v>
      </c>
      <c r="J634">
        <v>140074</v>
      </c>
      <c r="K634">
        <v>128857</v>
      </c>
      <c r="L634">
        <v>93687.1</v>
      </c>
      <c r="M634">
        <v>22432.7</v>
      </c>
      <c r="N634">
        <v>5769.01</v>
      </c>
      <c r="O634">
        <v>6155.9</v>
      </c>
      <c r="P634">
        <v>0</v>
      </c>
      <c r="Q634">
        <v>0</v>
      </c>
      <c r="R634">
        <v>217.637</v>
      </c>
    </row>
    <row r="635" spans="1:18" x14ac:dyDescent="0.2">
      <c r="A635">
        <v>629</v>
      </c>
      <c r="B635" t="s">
        <v>201</v>
      </c>
      <c r="C635">
        <v>2017</v>
      </c>
      <c r="D635">
        <v>0</v>
      </c>
      <c r="E635">
        <v>459.30500000000001</v>
      </c>
      <c r="F635">
        <v>46076.2</v>
      </c>
      <c r="G635">
        <v>555923</v>
      </c>
      <c r="H635">
        <v>850030</v>
      </c>
      <c r="I635">
        <v>226577</v>
      </c>
      <c r="J635">
        <v>146551</v>
      </c>
      <c r="K635">
        <v>135446</v>
      </c>
      <c r="L635">
        <v>91942.1</v>
      </c>
      <c r="M635">
        <v>26328.2</v>
      </c>
      <c r="N635">
        <v>11168.3</v>
      </c>
      <c r="O635">
        <v>7916.78</v>
      </c>
      <c r="P635">
        <v>769.32500000000005</v>
      </c>
      <c r="Q635">
        <v>0</v>
      </c>
      <c r="R635">
        <v>0</v>
      </c>
    </row>
    <row r="636" spans="1:18" x14ac:dyDescent="0.2">
      <c r="A636">
        <v>630</v>
      </c>
      <c r="B636" t="s">
        <v>201</v>
      </c>
      <c r="C636">
        <v>2017</v>
      </c>
      <c r="D636">
        <v>0</v>
      </c>
      <c r="E636">
        <v>958.01099999999997</v>
      </c>
      <c r="F636">
        <v>29835.5</v>
      </c>
      <c r="G636">
        <v>551339</v>
      </c>
      <c r="H636">
        <v>886664</v>
      </c>
      <c r="I636">
        <v>212658</v>
      </c>
      <c r="J636">
        <v>154981</v>
      </c>
      <c r="K636">
        <v>119210</v>
      </c>
      <c r="L636">
        <v>101047</v>
      </c>
      <c r="M636">
        <v>20642</v>
      </c>
      <c r="N636">
        <v>7216.19</v>
      </c>
      <c r="O636">
        <v>7335.2</v>
      </c>
      <c r="P636">
        <v>789.58600000000001</v>
      </c>
      <c r="Q636">
        <v>178.35300000000001</v>
      </c>
      <c r="R636">
        <v>374.76100000000002</v>
      </c>
    </row>
    <row r="637" spans="1:18" x14ac:dyDescent="0.2">
      <c r="A637">
        <v>631</v>
      </c>
      <c r="B637" t="s">
        <v>201</v>
      </c>
      <c r="C637">
        <v>2017</v>
      </c>
      <c r="D637">
        <v>0</v>
      </c>
      <c r="E637">
        <v>1010.59</v>
      </c>
      <c r="F637">
        <v>29114.7</v>
      </c>
      <c r="G637">
        <v>563735</v>
      </c>
      <c r="H637">
        <v>924895</v>
      </c>
      <c r="I637">
        <v>203115</v>
      </c>
      <c r="J637">
        <v>133447</v>
      </c>
      <c r="K637">
        <v>110242</v>
      </c>
      <c r="L637">
        <v>105682</v>
      </c>
      <c r="M637">
        <v>12649.8</v>
      </c>
      <c r="N637">
        <v>8662.48</v>
      </c>
      <c r="O637">
        <v>7072.77</v>
      </c>
      <c r="P637">
        <v>469.67500000000001</v>
      </c>
      <c r="Q637">
        <v>0</v>
      </c>
      <c r="R637">
        <v>0</v>
      </c>
    </row>
    <row r="638" spans="1:18" x14ac:dyDescent="0.2">
      <c r="A638">
        <v>632</v>
      </c>
      <c r="B638" t="s">
        <v>201</v>
      </c>
      <c r="C638">
        <v>2017</v>
      </c>
      <c r="D638">
        <v>0</v>
      </c>
      <c r="E638">
        <v>3470.25</v>
      </c>
      <c r="F638">
        <v>29328.3</v>
      </c>
      <c r="G638">
        <v>557200</v>
      </c>
      <c r="H638">
        <v>855290</v>
      </c>
      <c r="I638">
        <v>214290</v>
      </c>
      <c r="J638">
        <v>180315</v>
      </c>
      <c r="K638">
        <v>125518</v>
      </c>
      <c r="L638">
        <v>93806.399999999994</v>
      </c>
      <c r="M638">
        <v>24986.6</v>
      </c>
      <c r="N638">
        <v>7416.18</v>
      </c>
      <c r="O638">
        <v>2950.53</v>
      </c>
      <c r="P638">
        <v>1073.72</v>
      </c>
      <c r="Q638">
        <v>0</v>
      </c>
      <c r="R638">
        <v>221.37899999999999</v>
      </c>
    </row>
    <row r="639" spans="1:18" x14ac:dyDescent="0.2">
      <c r="A639">
        <v>633</v>
      </c>
      <c r="B639" t="s">
        <v>201</v>
      </c>
      <c r="C639">
        <v>2017</v>
      </c>
      <c r="D639">
        <v>0</v>
      </c>
      <c r="E639">
        <v>3372.56</v>
      </c>
      <c r="F639">
        <v>22421</v>
      </c>
      <c r="G639">
        <v>558032</v>
      </c>
      <c r="H639">
        <v>913317</v>
      </c>
      <c r="I639">
        <v>182220</v>
      </c>
      <c r="J639">
        <v>154463</v>
      </c>
      <c r="K639">
        <v>124926</v>
      </c>
      <c r="L639">
        <v>106023</v>
      </c>
      <c r="M639">
        <v>17117.3</v>
      </c>
      <c r="N639">
        <v>3451.27</v>
      </c>
      <c r="O639">
        <v>8393.39</v>
      </c>
      <c r="P639">
        <v>0</v>
      </c>
      <c r="Q639">
        <v>270.904</v>
      </c>
      <c r="R639">
        <v>0</v>
      </c>
    </row>
    <row r="640" spans="1:18" x14ac:dyDescent="0.2">
      <c r="A640">
        <v>634</v>
      </c>
      <c r="B640" t="s">
        <v>201</v>
      </c>
      <c r="C640">
        <v>2017</v>
      </c>
      <c r="D640">
        <v>0</v>
      </c>
      <c r="E640">
        <v>54.540300000000002</v>
      </c>
      <c r="F640">
        <v>38805.800000000003</v>
      </c>
      <c r="G640">
        <v>532053</v>
      </c>
      <c r="H640">
        <v>907735</v>
      </c>
      <c r="I640">
        <v>215628</v>
      </c>
      <c r="J640">
        <v>148355</v>
      </c>
      <c r="K640">
        <v>143054</v>
      </c>
      <c r="L640">
        <v>85535.9</v>
      </c>
      <c r="M640">
        <v>18775.3</v>
      </c>
      <c r="N640">
        <v>7077.82</v>
      </c>
      <c r="O640">
        <v>2638.11</v>
      </c>
      <c r="P640">
        <v>351.822</v>
      </c>
      <c r="Q640">
        <v>0</v>
      </c>
      <c r="R640">
        <v>0</v>
      </c>
    </row>
    <row r="641" spans="1:18" x14ac:dyDescent="0.2">
      <c r="A641">
        <v>635</v>
      </c>
      <c r="B641" t="s">
        <v>201</v>
      </c>
      <c r="C641">
        <v>2017</v>
      </c>
      <c r="D641">
        <v>0</v>
      </c>
      <c r="E641">
        <v>386.10500000000002</v>
      </c>
      <c r="F641">
        <v>27384</v>
      </c>
      <c r="G641">
        <v>545167</v>
      </c>
      <c r="H641">
        <v>916938</v>
      </c>
      <c r="I641">
        <v>220855</v>
      </c>
      <c r="J641">
        <v>129353</v>
      </c>
      <c r="K641">
        <v>124506</v>
      </c>
      <c r="L641">
        <v>93228.5</v>
      </c>
      <c r="M641">
        <v>16180.4</v>
      </c>
      <c r="N641">
        <v>15004</v>
      </c>
      <c r="O641">
        <v>5027.3500000000004</v>
      </c>
      <c r="P641">
        <v>0</v>
      </c>
      <c r="Q641">
        <v>0</v>
      </c>
      <c r="R641">
        <v>0</v>
      </c>
    </row>
    <row r="642" spans="1:18" x14ac:dyDescent="0.2">
      <c r="A642">
        <v>636</v>
      </c>
      <c r="B642" t="s">
        <v>201</v>
      </c>
      <c r="C642">
        <v>2017</v>
      </c>
      <c r="D642">
        <v>0</v>
      </c>
      <c r="E642">
        <v>1682.77</v>
      </c>
      <c r="F642">
        <v>28649.1</v>
      </c>
      <c r="G642">
        <v>556462</v>
      </c>
      <c r="H642">
        <v>899723</v>
      </c>
      <c r="I642">
        <v>199230</v>
      </c>
      <c r="J642">
        <v>164542</v>
      </c>
      <c r="K642">
        <v>115155</v>
      </c>
      <c r="L642">
        <v>105063</v>
      </c>
      <c r="M642">
        <v>10751.2</v>
      </c>
      <c r="N642">
        <v>6640.99</v>
      </c>
      <c r="O642">
        <v>5996.88</v>
      </c>
      <c r="P642">
        <v>0</v>
      </c>
      <c r="Q642">
        <v>774.673</v>
      </c>
      <c r="R642">
        <v>433.40899999999999</v>
      </c>
    </row>
    <row r="643" spans="1:18" x14ac:dyDescent="0.2">
      <c r="A643">
        <v>637</v>
      </c>
      <c r="B643" t="s">
        <v>201</v>
      </c>
      <c r="C643">
        <v>2017</v>
      </c>
      <c r="D643">
        <v>0</v>
      </c>
      <c r="E643">
        <v>1925.6</v>
      </c>
      <c r="F643">
        <v>30003.1</v>
      </c>
      <c r="G643">
        <v>560108</v>
      </c>
      <c r="H643">
        <v>885062</v>
      </c>
      <c r="I643">
        <v>214188</v>
      </c>
      <c r="J643">
        <v>143678</v>
      </c>
      <c r="K643">
        <v>131991</v>
      </c>
      <c r="L643">
        <v>93479.2</v>
      </c>
      <c r="M643">
        <v>20335.400000000001</v>
      </c>
      <c r="N643">
        <v>5898.88</v>
      </c>
      <c r="O643">
        <v>3500.52</v>
      </c>
      <c r="P643">
        <v>0</v>
      </c>
      <c r="Q643">
        <v>312.63099999999997</v>
      </c>
      <c r="R643">
        <v>234.31899999999999</v>
      </c>
    </row>
    <row r="644" spans="1:18" x14ac:dyDescent="0.2">
      <c r="A644">
        <v>638</v>
      </c>
      <c r="B644" t="s">
        <v>201</v>
      </c>
      <c r="C644">
        <v>2017</v>
      </c>
      <c r="D644">
        <v>0</v>
      </c>
      <c r="E644">
        <v>291.20499999999998</v>
      </c>
      <c r="F644">
        <v>28063.200000000001</v>
      </c>
      <c r="G644">
        <v>558937</v>
      </c>
      <c r="H644">
        <v>910300</v>
      </c>
      <c r="I644">
        <v>178045</v>
      </c>
      <c r="J644">
        <v>148503</v>
      </c>
      <c r="K644">
        <v>128796</v>
      </c>
      <c r="L644">
        <v>114983</v>
      </c>
      <c r="M644">
        <v>19379.2</v>
      </c>
      <c r="N644">
        <v>6066.68</v>
      </c>
      <c r="O644">
        <v>3575.52</v>
      </c>
      <c r="P644">
        <v>619.19100000000003</v>
      </c>
      <c r="Q644">
        <v>742.71699999999998</v>
      </c>
      <c r="R644">
        <v>459.36099999999999</v>
      </c>
    </row>
    <row r="645" spans="1:18" x14ac:dyDescent="0.2">
      <c r="A645">
        <v>639</v>
      </c>
      <c r="B645" t="s">
        <v>201</v>
      </c>
      <c r="C645">
        <v>2017</v>
      </c>
      <c r="D645">
        <v>0</v>
      </c>
      <c r="E645">
        <v>1106.8499999999999</v>
      </c>
      <c r="F645">
        <v>34339.5</v>
      </c>
      <c r="G645">
        <v>534458</v>
      </c>
      <c r="H645">
        <v>889781</v>
      </c>
      <c r="I645">
        <v>221665</v>
      </c>
      <c r="J645">
        <v>136454</v>
      </c>
      <c r="K645">
        <v>134150</v>
      </c>
      <c r="L645">
        <v>108467</v>
      </c>
      <c r="M645">
        <v>22296.6</v>
      </c>
      <c r="N645">
        <v>7839.23</v>
      </c>
      <c r="O645">
        <v>3964.98</v>
      </c>
      <c r="P645">
        <v>1020.46</v>
      </c>
      <c r="Q645">
        <v>0</v>
      </c>
      <c r="R645">
        <v>0</v>
      </c>
    </row>
    <row r="646" spans="1:18" x14ac:dyDescent="0.2">
      <c r="A646">
        <v>640</v>
      </c>
      <c r="B646" t="s">
        <v>201</v>
      </c>
      <c r="C646">
        <v>2017</v>
      </c>
      <c r="D646">
        <v>0</v>
      </c>
      <c r="E646">
        <v>1761.93</v>
      </c>
      <c r="F646">
        <v>19219.099999999999</v>
      </c>
      <c r="G646">
        <v>545880</v>
      </c>
      <c r="H646">
        <v>896395</v>
      </c>
      <c r="I646">
        <v>232879</v>
      </c>
      <c r="J646">
        <v>154353</v>
      </c>
      <c r="K646">
        <v>117876</v>
      </c>
      <c r="L646">
        <v>97110.399999999994</v>
      </c>
      <c r="M646">
        <v>13308.6</v>
      </c>
      <c r="N646">
        <v>7027.67</v>
      </c>
      <c r="O646">
        <v>9031.65</v>
      </c>
      <c r="P646">
        <v>2350.63</v>
      </c>
      <c r="Q646">
        <v>0</v>
      </c>
      <c r="R646">
        <v>324.23200000000003</v>
      </c>
    </row>
    <row r="647" spans="1:18" x14ac:dyDescent="0.2">
      <c r="A647">
        <v>641</v>
      </c>
      <c r="B647" t="s">
        <v>201</v>
      </c>
      <c r="C647">
        <v>2017</v>
      </c>
      <c r="D647">
        <v>0</v>
      </c>
      <c r="E647">
        <v>1224.23</v>
      </c>
      <c r="F647">
        <v>38886.199999999997</v>
      </c>
      <c r="G647">
        <v>504601</v>
      </c>
      <c r="H647">
        <v>906981</v>
      </c>
      <c r="I647">
        <v>227750</v>
      </c>
      <c r="J647">
        <v>157862</v>
      </c>
      <c r="K647">
        <v>141357</v>
      </c>
      <c r="L647">
        <v>76120.5</v>
      </c>
      <c r="M647">
        <v>22993</v>
      </c>
      <c r="N647">
        <v>5796.39</v>
      </c>
      <c r="O647">
        <v>3189.75</v>
      </c>
      <c r="P647">
        <v>0</v>
      </c>
      <c r="Q647">
        <v>571.24199999999996</v>
      </c>
      <c r="R647">
        <v>415.88400000000001</v>
      </c>
    </row>
    <row r="648" spans="1:18" x14ac:dyDescent="0.2">
      <c r="A648">
        <v>642</v>
      </c>
      <c r="B648" t="s">
        <v>201</v>
      </c>
      <c r="C648">
        <v>2017</v>
      </c>
      <c r="D648">
        <v>0</v>
      </c>
      <c r="E648">
        <v>47.220399999999998</v>
      </c>
      <c r="F648">
        <v>23118.3</v>
      </c>
      <c r="G648">
        <v>559530</v>
      </c>
      <c r="H648">
        <v>907542</v>
      </c>
      <c r="I648">
        <v>193403</v>
      </c>
      <c r="J648">
        <v>153544</v>
      </c>
      <c r="K648">
        <v>107953</v>
      </c>
      <c r="L648">
        <v>103196</v>
      </c>
      <c r="M648">
        <v>34764.300000000003</v>
      </c>
      <c r="N648">
        <v>2734.18</v>
      </c>
      <c r="O648">
        <v>5222</v>
      </c>
      <c r="P648">
        <v>507.26799999999997</v>
      </c>
      <c r="Q648">
        <v>731.26</v>
      </c>
      <c r="R648">
        <v>265.42</v>
      </c>
    </row>
    <row r="649" spans="1:18" x14ac:dyDescent="0.2">
      <c r="A649">
        <v>643</v>
      </c>
      <c r="B649" t="s">
        <v>201</v>
      </c>
      <c r="C649">
        <v>2017</v>
      </c>
      <c r="D649">
        <v>0</v>
      </c>
      <c r="E649">
        <v>2763.14</v>
      </c>
      <c r="F649">
        <v>23679.8</v>
      </c>
      <c r="G649">
        <v>594923</v>
      </c>
      <c r="H649">
        <v>859363</v>
      </c>
      <c r="I649">
        <v>195886</v>
      </c>
      <c r="J649">
        <v>154469</v>
      </c>
      <c r="K649">
        <v>122217</v>
      </c>
      <c r="L649">
        <v>91884.5</v>
      </c>
      <c r="M649">
        <v>25290.1</v>
      </c>
      <c r="N649">
        <v>10792</v>
      </c>
      <c r="O649">
        <v>12165.6</v>
      </c>
      <c r="P649">
        <v>3489.32</v>
      </c>
      <c r="Q649">
        <v>458.43099999999998</v>
      </c>
      <c r="R649">
        <v>0</v>
      </c>
    </row>
    <row r="650" spans="1:18" x14ac:dyDescent="0.2">
      <c r="A650">
        <v>644</v>
      </c>
      <c r="B650" t="s">
        <v>201</v>
      </c>
      <c r="C650">
        <v>2017</v>
      </c>
      <c r="D650">
        <v>0</v>
      </c>
      <c r="E650">
        <v>6306.05</v>
      </c>
      <c r="F650">
        <v>27435.599999999999</v>
      </c>
      <c r="G650">
        <v>544559</v>
      </c>
      <c r="H650">
        <v>932901</v>
      </c>
      <c r="I650">
        <v>209207</v>
      </c>
      <c r="J650">
        <v>124193</v>
      </c>
      <c r="K650">
        <v>140787</v>
      </c>
      <c r="L650">
        <v>77214.600000000006</v>
      </c>
      <c r="M650">
        <v>17861</v>
      </c>
      <c r="N650">
        <v>12615.8</v>
      </c>
      <c r="O650">
        <v>7806.78</v>
      </c>
      <c r="P650">
        <v>0</v>
      </c>
      <c r="Q650">
        <v>0</v>
      </c>
      <c r="R650">
        <v>0</v>
      </c>
    </row>
    <row r="651" spans="1:18" x14ac:dyDescent="0.2">
      <c r="A651">
        <v>645</v>
      </c>
      <c r="B651" t="s">
        <v>201</v>
      </c>
      <c r="C651">
        <v>2017</v>
      </c>
      <c r="D651">
        <v>0</v>
      </c>
      <c r="E651">
        <v>3074.44</v>
      </c>
      <c r="F651">
        <v>32779.1</v>
      </c>
      <c r="G651">
        <v>536064</v>
      </c>
      <c r="H651">
        <v>911485</v>
      </c>
      <c r="I651">
        <v>223557</v>
      </c>
      <c r="J651">
        <v>137812</v>
      </c>
      <c r="K651">
        <v>123497</v>
      </c>
      <c r="L651">
        <v>94116.2</v>
      </c>
      <c r="M651">
        <v>17588.900000000001</v>
      </c>
      <c r="N651">
        <v>12841.4</v>
      </c>
      <c r="O651">
        <v>2347.09</v>
      </c>
      <c r="P651">
        <v>0</v>
      </c>
      <c r="Q651">
        <v>456.45800000000003</v>
      </c>
      <c r="R651">
        <v>0</v>
      </c>
    </row>
    <row r="652" spans="1:18" x14ac:dyDescent="0.2">
      <c r="A652">
        <v>646</v>
      </c>
      <c r="B652" t="s">
        <v>201</v>
      </c>
      <c r="C652">
        <v>2017</v>
      </c>
      <c r="D652">
        <v>0</v>
      </c>
      <c r="E652">
        <v>1163.01</v>
      </c>
      <c r="F652">
        <v>25257.599999999999</v>
      </c>
      <c r="G652">
        <v>569248</v>
      </c>
      <c r="H652">
        <v>912733</v>
      </c>
      <c r="I652">
        <v>200297</v>
      </c>
      <c r="J652">
        <v>152507</v>
      </c>
      <c r="K652">
        <v>118762</v>
      </c>
      <c r="L652">
        <v>91673.3</v>
      </c>
      <c r="M652">
        <v>26297.200000000001</v>
      </c>
      <c r="N652">
        <v>3807.59</v>
      </c>
      <c r="O652">
        <v>5440.45</v>
      </c>
      <c r="P652">
        <v>729.13099999999997</v>
      </c>
      <c r="Q652">
        <v>0</v>
      </c>
      <c r="R652">
        <v>0</v>
      </c>
    </row>
    <row r="653" spans="1:18" x14ac:dyDescent="0.2">
      <c r="A653">
        <v>647</v>
      </c>
      <c r="B653" t="s">
        <v>201</v>
      </c>
      <c r="C653">
        <v>2017</v>
      </c>
      <c r="D653">
        <v>0</v>
      </c>
      <c r="E653">
        <v>4200.55</v>
      </c>
      <c r="F653">
        <v>30523.1</v>
      </c>
      <c r="G653">
        <v>531917</v>
      </c>
      <c r="H653">
        <v>902401</v>
      </c>
      <c r="I653">
        <v>196200</v>
      </c>
      <c r="J653">
        <v>175878</v>
      </c>
      <c r="K653">
        <v>118188</v>
      </c>
      <c r="L653">
        <v>97358.5</v>
      </c>
      <c r="M653">
        <v>26066.6</v>
      </c>
      <c r="N653">
        <v>5899.53</v>
      </c>
      <c r="O653">
        <v>8781.76</v>
      </c>
      <c r="P653">
        <v>757.34500000000003</v>
      </c>
      <c r="Q653">
        <v>255.32300000000001</v>
      </c>
      <c r="R653">
        <v>204.21</v>
      </c>
    </row>
    <row r="654" spans="1:18" x14ac:dyDescent="0.2">
      <c r="A654">
        <v>648</v>
      </c>
      <c r="B654" t="s">
        <v>201</v>
      </c>
      <c r="C654">
        <v>2017</v>
      </c>
      <c r="D654">
        <v>0</v>
      </c>
      <c r="E654">
        <v>2047.08</v>
      </c>
      <c r="F654">
        <v>41461.1</v>
      </c>
      <c r="G654">
        <v>534618</v>
      </c>
      <c r="H654">
        <v>911223</v>
      </c>
      <c r="I654">
        <v>199892</v>
      </c>
      <c r="J654">
        <v>131306</v>
      </c>
      <c r="K654">
        <v>125839</v>
      </c>
      <c r="L654">
        <v>110886</v>
      </c>
      <c r="M654">
        <v>25066.400000000001</v>
      </c>
      <c r="N654">
        <v>6649.84</v>
      </c>
      <c r="O654">
        <v>4516.04</v>
      </c>
      <c r="P654">
        <v>1606.94</v>
      </c>
      <c r="Q654">
        <v>908.02499999999998</v>
      </c>
      <c r="R654">
        <v>0</v>
      </c>
    </row>
    <row r="655" spans="1:18" x14ac:dyDescent="0.2">
      <c r="A655">
        <v>649</v>
      </c>
      <c r="B655" t="s">
        <v>201</v>
      </c>
      <c r="C655">
        <v>2017</v>
      </c>
      <c r="D655">
        <v>0</v>
      </c>
      <c r="E655">
        <v>3460.48</v>
      </c>
      <c r="F655">
        <v>24224.400000000001</v>
      </c>
      <c r="G655">
        <v>560759</v>
      </c>
      <c r="H655">
        <v>928575</v>
      </c>
      <c r="I655">
        <v>200299</v>
      </c>
      <c r="J655">
        <v>135644</v>
      </c>
      <c r="K655">
        <v>113164</v>
      </c>
      <c r="L655">
        <v>90778.4</v>
      </c>
      <c r="M655">
        <v>21533.9</v>
      </c>
      <c r="N655">
        <v>12303.1</v>
      </c>
      <c r="O655">
        <v>5328.56</v>
      </c>
      <c r="P655">
        <v>0</v>
      </c>
      <c r="Q655">
        <v>0</v>
      </c>
      <c r="R655">
        <v>417.53699999999998</v>
      </c>
    </row>
    <row r="656" spans="1:18" x14ac:dyDescent="0.2">
      <c r="A656">
        <v>650</v>
      </c>
      <c r="B656" t="s">
        <v>201</v>
      </c>
      <c r="C656">
        <v>2017</v>
      </c>
      <c r="D656">
        <v>0</v>
      </c>
      <c r="E656">
        <v>1987.21</v>
      </c>
      <c r="F656">
        <v>27124.3</v>
      </c>
      <c r="G656">
        <v>511405</v>
      </c>
      <c r="H656">
        <v>933086</v>
      </c>
      <c r="I656">
        <v>210342</v>
      </c>
      <c r="J656">
        <v>137790</v>
      </c>
      <c r="K656">
        <v>135121</v>
      </c>
      <c r="L656">
        <v>96846.8</v>
      </c>
      <c r="M656">
        <v>17182.7</v>
      </c>
      <c r="N656">
        <v>11111.8</v>
      </c>
      <c r="O656">
        <v>5359.87</v>
      </c>
      <c r="P656">
        <v>1678.48</v>
      </c>
      <c r="Q656">
        <v>0</v>
      </c>
      <c r="R656">
        <v>339.512</v>
      </c>
    </row>
    <row r="657" spans="1:18" x14ac:dyDescent="0.2">
      <c r="A657">
        <v>651</v>
      </c>
      <c r="B657" t="s">
        <v>201</v>
      </c>
      <c r="C657">
        <v>2017</v>
      </c>
      <c r="D657">
        <v>0</v>
      </c>
      <c r="E657">
        <v>7.9245900000000002</v>
      </c>
      <c r="F657">
        <v>35834</v>
      </c>
      <c r="G657">
        <v>570038</v>
      </c>
      <c r="H657">
        <v>891636</v>
      </c>
      <c r="I657">
        <v>211535</v>
      </c>
      <c r="J657">
        <v>131764</v>
      </c>
      <c r="K657">
        <v>141513</v>
      </c>
      <c r="L657">
        <v>80002.399999999994</v>
      </c>
      <c r="M657">
        <v>20556.8</v>
      </c>
      <c r="N657">
        <v>7854.74</v>
      </c>
      <c r="O657">
        <v>8944.9500000000007</v>
      </c>
      <c r="P657">
        <v>0</v>
      </c>
      <c r="Q657">
        <v>516.46400000000006</v>
      </c>
      <c r="R657">
        <v>201.74100000000001</v>
      </c>
    </row>
    <row r="658" spans="1:18" x14ac:dyDescent="0.2">
      <c r="A658">
        <v>652</v>
      </c>
      <c r="B658" t="s">
        <v>201</v>
      </c>
      <c r="C658">
        <v>2017</v>
      </c>
      <c r="D658">
        <v>0</v>
      </c>
      <c r="E658">
        <v>726.73299999999995</v>
      </c>
      <c r="F658">
        <v>23707.7</v>
      </c>
      <c r="G658">
        <v>568843</v>
      </c>
      <c r="H658">
        <v>867677</v>
      </c>
      <c r="I658">
        <v>227245</v>
      </c>
      <c r="J658">
        <v>150572</v>
      </c>
      <c r="K658">
        <v>115632</v>
      </c>
      <c r="L658">
        <v>106436</v>
      </c>
      <c r="M658">
        <v>22732.799999999999</v>
      </c>
      <c r="N658">
        <v>10168.4</v>
      </c>
      <c r="O658">
        <v>2210.11</v>
      </c>
      <c r="P658">
        <v>0</v>
      </c>
      <c r="Q658">
        <v>0</v>
      </c>
      <c r="R658">
        <v>0</v>
      </c>
    </row>
    <row r="659" spans="1:18" x14ac:dyDescent="0.2">
      <c r="A659">
        <v>653</v>
      </c>
      <c r="B659" t="s">
        <v>201</v>
      </c>
      <c r="C659">
        <v>2017</v>
      </c>
      <c r="D659">
        <v>0</v>
      </c>
      <c r="E659">
        <v>706.85199999999998</v>
      </c>
      <c r="F659">
        <v>19888.8</v>
      </c>
      <c r="G659">
        <v>565519</v>
      </c>
      <c r="H659">
        <v>879231</v>
      </c>
      <c r="I659">
        <v>204658</v>
      </c>
      <c r="J659">
        <v>149016</v>
      </c>
      <c r="K659">
        <v>113520</v>
      </c>
      <c r="L659">
        <v>126466</v>
      </c>
      <c r="M659">
        <v>17598</v>
      </c>
      <c r="N659">
        <v>16345</v>
      </c>
      <c r="O659">
        <v>4279.58</v>
      </c>
      <c r="P659">
        <v>0</v>
      </c>
      <c r="Q659">
        <v>0</v>
      </c>
      <c r="R659">
        <v>0</v>
      </c>
    </row>
    <row r="660" spans="1:18" x14ac:dyDescent="0.2">
      <c r="A660">
        <v>654</v>
      </c>
      <c r="B660" t="s">
        <v>201</v>
      </c>
      <c r="C660">
        <v>2017</v>
      </c>
      <c r="D660">
        <v>0</v>
      </c>
      <c r="E660">
        <v>1931.5</v>
      </c>
      <c r="F660">
        <v>33042.5</v>
      </c>
      <c r="G660">
        <v>511920</v>
      </c>
      <c r="H660">
        <v>929543</v>
      </c>
      <c r="I660">
        <v>221396</v>
      </c>
      <c r="J660">
        <v>135402</v>
      </c>
      <c r="K660">
        <v>114628</v>
      </c>
      <c r="L660">
        <v>99607.6</v>
      </c>
      <c r="M660">
        <v>33900.400000000001</v>
      </c>
      <c r="N660">
        <v>6919.04</v>
      </c>
      <c r="O660">
        <v>7292.26</v>
      </c>
      <c r="P660">
        <v>0</v>
      </c>
      <c r="Q660">
        <v>556.50400000000002</v>
      </c>
      <c r="R660">
        <v>0</v>
      </c>
    </row>
    <row r="661" spans="1:18" x14ac:dyDescent="0.2">
      <c r="A661">
        <v>655</v>
      </c>
      <c r="B661" t="s">
        <v>201</v>
      </c>
      <c r="C661">
        <v>2017</v>
      </c>
      <c r="D661">
        <v>0</v>
      </c>
      <c r="E661">
        <v>3463.58</v>
      </c>
      <c r="F661">
        <v>25659.7</v>
      </c>
      <c r="G661">
        <v>525611</v>
      </c>
      <c r="H661">
        <v>920713</v>
      </c>
      <c r="I661">
        <v>215999</v>
      </c>
      <c r="J661">
        <v>149273</v>
      </c>
      <c r="K661">
        <v>134829</v>
      </c>
      <c r="L661">
        <v>78810</v>
      </c>
      <c r="M661">
        <v>21443.8</v>
      </c>
      <c r="N661">
        <v>9743.7800000000007</v>
      </c>
      <c r="O661">
        <v>5324.8</v>
      </c>
      <c r="P661">
        <v>0</v>
      </c>
      <c r="Q661">
        <v>0</v>
      </c>
      <c r="R661">
        <v>0</v>
      </c>
    </row>
    <row r="662" spans="1:18" x14ac:dyDescent="0.2">
      <c r="A662">
        <v>656</v>
      </c>
      <c r="B662" t="s">
        <v>201</v>
      </c>
      <c r="C662">
        <v>2017</v>
      </c>
      <c r="D662">
        <v>0</v>
      </c>
      <c r="E662">
        <v>866.6</v>
      </c>
      <c r="F662">
        <v>21356.799999999999</v>
      </c>
      <c r="G662">
        <v>583411</v>
      </c>
      <c r="H662">
        <v>868856</v>
      </c>
      <c r="I662">
        <v>206453</v>
      </c>
      <c r="J662">
        <v>170581</v>
      </c>
      <c r="K662">
        <v>114331</v>
      </c>
      <c r="L662">
        <v>89399.5</v>
      </c>
      <c r="M662">
        <v>19304.7</v>
      </c>
      <c r="N662">
        <v>11433.8</v>
      </c>
      <c r="O662">
        <v>5405.41</v>
      </c>
      <c r="P662">
        <v>0</v>
      </c>
      <c r="Q662">
        <v>596.71</v>
      </c>
      <c r="R662">
        <v>0</v>
      </c>
    </row>
    <row r="663" spans="1:18" x14ac:dyDescent="0.2">
      <c r="A663">
        <v>657</v>
      </c>
      <c r="B663" t="s">
        <v>201</v>
      </c>
      <c r="C663">
        <v>2017</v>
      </c>
      <c r="D663">
        <v>0</v>
      </c>
      <c r="E663">
        <v>3965.31</v>
      </c>
      <c r="F663">
        <v>32006.6</v>
      </c>
      <c r="G663">
        <v>557904</v>
      </c>
      <c r="H663">
        <v>885268</v>
      </c>
      <c r="I663">
        <v>195083</v>
      </c>
      <c r="J663">
        <v>147154</v>
      </c>
      <c r="K663">
        <v>136004</v>
      </c>
      <c r="L663">
        <v>94484.2</v>
      </c>
      <c r="M663">
        <v>25652.3</v>
      </c>
      <c r="N663">
        <v>6668.27</v>
      </c>
      <c r="O663">
        <v>8334.91</v>
      </c>
      <c r="P663">
        <v>0</v>
      </c>
      <c r="Q663">
        <v>0</v>
      </c>
      <c r="R663">
        <v>407.37</v>
      </c>
    </row>
    <row r="664" spans="1:18" x14ac:dyDescent="0.2">
      <c r="A664">
        <v>658</v>
      </c>
      <c r="B664" t="s">
        <v>201</v>
      </c>
      <c r="C664">
        <v>2017</v>
      </c>
      <c r="D664">
        <v>0</v>
      </c>
      <c r="E664">
        <v>71.418000000000006</v>
      </c>
      <c r="F664">
        <v>33863.599999999999</v>
      </c>
      <c r="G664">
        <v>557805</v>
      </c>
      <c r="H664">
        <v>916322</v>
      </c>
      <c r="I664">
        <v>182880</v>
      </c>
      <c r="J664">
        <v>152112</v>
      </c>
      <c r="K664">
        <v>114324</v>
      </c>
      <c r="L664">
        <v>91788</v>
      </c>
      <c r="M664">
        <v>17295.8</v>
      </c>
      <c r="N664">
        <v>10796.1</v>
      </c>
      <c r="O664">
        <v>12677.5</v>
      </c>
      <c r="P664">
        <v>497.14299999999997</v>
      </c>
      <c r="Q664">
        <v>0</v>
      </c>
      <c r="R664">
        <v>510.733</v>
      </c>
    </row>
    <row r="665" spans="1:18" x14ac:dyDescent="0.2">
      <c r="A665">
        <v>659</v>
      </c>
      <c r="B665" t="s">
        <v>201</v>
      </c>
      <c r="C665">
        <v>2017</v>
      </c>
      <c r="D665">
        <v>0</v>
      </c>
      <c r="E665">
        <v>2397.9699999999998</v>
      </c>
      <c r="F665">
        <v>24116.3</v>
      </c>
      <c r="G665">
        <v>586134</v>
      </c>
      <c r="H665">
        <v>836026</v>
      </c>
      <c r="I665">
        <v>213918</v>
      </c>
      <c r="J665">
        <v>169777</v>
      </c>
      <c r="K665">
        <v>121834</v>
      </c>
      <c r="L665">
        <v>96058.9</v>
      </c>
      <c r="M665">
        <v>27962</v>
      </c>
      <c r="N665">
        <v>3636.32</v>
      </c>
      <c r="O665">
        <v>6964.81</v>
      </c>
      <c r="P665">
        <v>0</v>
      </c>
      <c r="Q665">
        <v>811.09</v>
      </c>
      <c r="R665">
        <v>0</v>
      </c>
    </row>
    <row r="666" spans="1:18" x14ac:dyDescent="0.2">
      <c r="A666">
        <v>660</v>
      </c>
      <c r="B666" t="s">
        <v>201</v>
      </c>
      <c r="C666">
        <v>2017</v>
      </c>
      <c r="D666">
        <v>0</v>
      </c>
      <c r="E666">
        <v>3782.92</v>
      </c>
      <c r="F666">
        <v>24672</v>
      </c>
      <c r="G666">
        <v>556942</v>
      </c>
      <c r="H666">
        <v>900558</v>
      </c>
      <c r="I666">
        <v>223214</v>
      </c>
      <c r="J666">
        <v>142666</v>
      </c>
      <c r="K666">
        <v>125077</v>
      </c>
      <c r="L666">
        <v>86502.2</v>
      </c>
      <c r="M666">
        <v>23873.8</v>
      </c>
      <c r="N666">
        <v>5667.71</v>
      </c>
      <c r="O666">
        <v>1278.1199999999999</v>
      </c>
      <c r="P666">
        <v>814.04499999999996</v>
      </c>
      <c r="Q666">
        <v>0</v>
      </c>
      <c r="R666">
        <v>82.303200000000004</v>
      </c>
    </row>
    <row r="667" spans="1:18" x14ac:dyDescent="0.2">
      <c r="A667">
        <v>661</v>
      </c>
      <c r="B667" t="s">
        <v>201</v>
      </c>
      <c r="C667">
        <v>2017</v>
      </c>
      <c r="D667">
        <v>0</v>
      </c>
      <c r="E667">
        <v>1856.48</v>
      </c>
      <c r="F667">
        <v>30934.2</v>
      </c>
      <c r="G667">
        <v>560070</v>
      </c>
      <c r="H667">
        <v>896111</v>
      </c>
      <c r="I667">
        <v>201835</v>
      </c>
      <c r="J667">
        <v>154363</v>
      </c>
      <c r="K667">
        <v>110282</v>
      </c>
      <c r="L667">
        <v>102768</v>
      </c>
      <c r="M667">
        <v>19346.5</v>
      </c>
      <c r="N667">
        <v>13671.3</v>
      </c>
      <c r="O667">
        <v>3433.19</v>
      </c>
      <c r="P667">
        <v>0</v>
      </c>
      <c r="Q667">
        <v>0</v>
      </c>
      <c r="R667">
        <v>0</v>
      </c>
    </row>
    <row r="668" spans="1:18" x14ac:dyDescent="0.2">
      <c r="A668">
        <v>662</v>
      </c>
      <c r="B668" t="s">
        <v>201</v>
      </c>
      <c r="C668">
        <v>2017</v>
      </c>
      <c r="D668">
        <v>0</v>
      </c>
      <c r="E668">
        <v>1988.32</v>
      </c>
      <c r="F668">
        <v>34708.1</v>
      </c>
      <c r="G668">
        <v>552176</v>
      </c>
      <c r="H668">
        <v>914669</v>
      </c>
      <c r="I668">
        <v>192989</v>
      </c>
      <c r="J668">
        <v>128881</v>
      </c>
      <c r="K668">
        <v>127176</v>
      </c>
      <c r="L668">
        <v>105111</v>
      </c>
      <c r="M668">
        <v>22641.5</v>
      </c>
      <c r="N668">
        <v>8141.01</v>
      </c>
      <c r="O668">
        <v>5831.66</v>
      </c>
      <c r="P668">
        <v>3208.23</v>
      </c>
      <c r="Q668">
        <v>553.048</v>
      </c>
      <c r="R668">
        <v>163.001</v>
      </c>
    </row>
    <row r="669" spans="1:18" x14ac:dyDescent="0.2">
      <c r="A669">
        <v>663</v>
      </c>
      <c r="B669" t="s">
        <v>201</v>
      </c>
      <c r="C669">
        <v>2017</v>
      </c>
      <c r="D669">
        <v>0</v>
      </c>
      <c r="E669">
        <v>2846.99</v>
      </c>
      <c r="F669">
        <v>25443.1</v>
      </c>
      <c r="G669">
        <v>537061</v>
      </c>
      <c r="H669">
        <v>921025</v>
      </c>
      <c r="I669">
        <v>197799</v>
      </c>
      <c r="J669">
        <v>141102</v>
      </c>
      <c r="K669">
        <v>126879</v>
      </c>
      <c r="L669">
        <v>107632</v>
      </c>
      <c r="M669">
        <v>20640.5</v>
      </c>
      <c r="N669">
        <v>6605.25</v>
      </c>
      <c r="O669">
        <v>11174.4</v>
      </c>
      <c r="P669">
        <v>1250.8900000000001</v>
      </c>
      <c r="Q669">
        <v>0</v>
      </c>
      <c r="R669">
        <v>0</v>
      </c>
    </row>
    <row r="670" spans="1:18" x14ac:dyDescent="0.2">
      <c r="A670">
        <v>664</v>
      </c>
      <c r="B670" t="s">
        <v>201</v>
      </c>
      <c r="C670">
        <v>2017</v>
      </c>
      <c r="D670">
        <v>0</v>
      </c>
      <c r="E670">
        <v>636.69299999999998</v>
      </c>
      <c r="F670">
        <v>33107.1</v>
      </c>
      <c r="G670">
        <v>539485</v>
      </c>
      <c r="H670">
        <v>914084</v>
      </c>
      <c r="I670">
        <v>221111</v>
      </c>
      <c r="J670">
        <v>126796</v>
      </c>
      <c r="K670">
        <v>128676</v>
      </c>
      <c r="L670">
        <v>97706.7</v>
      </c>
      <c r="M670">
        <v>21601.9</v>
      </c>
      <c r="N670">
        <v>6877.69</v>
      </c>
      <c r="O670">
        <v>10426</v>
      </c>
      <c r="P670">
        <v>625.45399999999995</v>
      </c>
      <c r="Q670">
        <v>513.16600000000005</v>
      </c>
      <c r="R670">
        <v>0</v>
      </c>
    </row>
    <row r="671" spans="1:18" x14ac:dyDescent="0.2">
      <c r="A671">
        <v>665</v>
      </c>
      <c r="B671" t="s">
        <v>201</v>
      </c>
      <c r="C671">
        <v>2017</v>
      </c>
      <c r="D671">
        <v>0</v>
      </c>
      <c r="E671">
        <v>2049.34</v>
      </c>
      <c r="F671">
        <v>23731.599999999999</v>
      </c>
      <c r="G671">
        <v>562252</v>
      </c>
      <c r="H671">
        <v>853739</v>
      </c>
      <c r="I671">
        <v>223686</v>
      </c>
      <c r="J671">
        <v>147677</v>
      </c>
      <c r="K671">
        <v>154157</v>
      </c>
      <c r="L671">
        <v>88225.2</v>
      </c>
      <c r="M671">
        <v>21497.200000000001</v>
      </c>
      <c r="N671">
        <v>11039.4</v>
      </c>
      <c r="O671">
        <v>6483.52</v>
      </c>
      <c r="P671">
        <v>0</v>
      </c>
      <c r="Q671">
        <v>0</v>
      </c>
      <c r="R671">
        <v>0</v>
      </c>
    </row>
    <row r="672" spans="1:18" x14ac:dyDescent="0.2">
      <c r="A672">
        <v>666</v>
      </c>
      <c r="B672" t="s">
        <v>201</v>
      </c>
      <c r="C672">
        <v>2017</v>
      </c>
      <c r="D672">
        <v>0</v>
      </c>
      <c r="E672">
        <v>23.267900000000001</v>
      </c>
      <c r="F672">
        <v>31405.7</v>
      </c>
      <c r="G672">
        <v>516340</v>
      </c>
      <c r="H672">
        <v>925906</v>
      </c>
      <c r="I672">
        <v>205861</v>
      </c>
      <c r="J672">
        <v>142538</v>
      </c>
      <c r="K672">
        <v>124356</v>
      </c>
      <c r="L672">
        <v>102614</v>
      </c>
      <c r="M672">
        <v>23505.9</v>
      </c>
      <c r="N672">
        <v>6963.24</v>
      </c>
      <c r="O672">
        <v>2833.89</v>
      </c>
      <c r="P672">
        <v>0</v>
      </c>
      <c r="Q672">
        <v>645.98</v>
      </c>
      <c r="R672">
        <v>0</v>
      </c>
    </row>
    <row r="673" spans="1:18" x14ac:dyDescent="0.2">
      <c r="A673">
        <v>667</v>
      </c>
      <c r="B673" t="s">
        <v>201</v>
      </c>
      <c r="C673">
        <v>2017</v>
      </c>
      <c r="D673">
        <v>0</v>
      </c>
      <c r="E673">
        <v>2004.81</v>
      </c>
      <c r="F673">
        <v>30913.5</v>
      </c>
      <c r="G673">
        <v>556478</v>
      </c>
      <c r="H673">
        <v>892789</v>
      </c>
      <c r="I673">
        <v>225792</v>
      </c>
      <c r="J673">
        <v>153474</v>
      </c>
      <c r="K673">
        <v>104415</v>
      </c>
      <c r="L673">
        <v>92541.2</v>
      </c>
      <c r="M673">
        <v>25783.7</v>
      </c>
      <c r="N673">
        <v>9504.2800000000007</v>
      </c>
      <c r="O673">
        <v>8780.42</v>
      </c>
      <c r="P673">
        <v>0</v>
      </c>
      <c r="Q673">
        <v>507.87700000000001</v>
      </c>
      <c r="R673">
        <v>285.96199999999999</v>
      </c>
    </row>
    <row r="674" spans="1:18" x14ac:dyDescent="0.2">
      <c r="A674">
        <v>668</v>
      </c>
      <c r="B674" t="s">
        <v>201</v>
      </c>
      <c r="C674">
        <v>2017</v>
      </c>
      <c r="D674">
        <v>0</v>
      </c>
      <c r="E674">
        <v>2506.08</v>
      </c>
      <c r="F674">
        <v>33297.199999999997</v>
      </c>
      <c r="G674">
        <v>554322</v>
      </c>
      <c r="H674">
        <v>903892</v>
      </c>
      <c r="I674">
        <v>219090</v>
      </c>
      <c r="J674">
        <v>158777</v>
      </c>
      <c r="K674">
        <v>98445.3</v>
      </c>
      <c r="L674">
        <v>96866.6</v>
      </c>
      <c r="M674">
        <v>24120.799999999999</v>
      </c>
      <c r="N674">
        <v>8195.73</v>
      </c>
      <c r="O674">
        <v>2785.54</v>
      </c>
      <c r="P674">
        <v>0</v>
      </c>
      <c r="Q674">
        <v>546.40899999999999</v>
      </c>
      <c r="R674">
        <v>0</v>
      </c>
    </row>
    <row r="675" spans="1:18" x14ac:dyDescent="0.2">
      <c r="A675">
        <v>669</v>
      </c>
      <c r="B675" t="s">
        <v>201</v>
      </c>
      <c r="C675">
        <v>2017</v>
      </c>
      <c r="D675">
        <v>0</v>
      </c>
      <c r="E675">
        <v>879.98099999999999</v>
      </c>
      <c r="F675">
        <v>30139.200000000001</v>
      </c>
      <c r="G675">
        <v>571510</v>
      </c>
      <c r="H675">
        <v>851156</v>
      </c>
      <c r="I675">
        <v>231085</v>
      </c>
      <c r="J675">
        <v>145046</v>
      </c>
      <c r="K675">
        <v>132406</v>
      </c>
      <c r="L675">
        <v>88128.5</v>
      </c>
      <c r="M675">
        <v>26945.3</v>
      </c>
      <c r="N675">
        <v>5625.46</v>
      </c>
      <c r="O675">
        <v>7614.22</v>
      </c>
      <c r="P675">
        <v>770.37199999999996</v>
      </c>
      <c r="Q675">
        <v>0</v>
      </c>
      <c r="R675">
        <v>284.63</v>
      </c>
    </row>
    <row r="676" spans="1:18" x14ac:dyDescent="0.2">
      <c r="A676">
        <v>670</v>
      </c>
      <c r="B676" t="s">
        <v>201</v>
      </c>
      <c r="C676">
        <v>2017</v>
      </c>
      <c r="D676">
        <v>0</v>
      </c>
      <c r="E676">
        <v>1061.1600000000001</v>
      </c>
      <c r="F676">
        <v>33027.699999999997</v>
      </c>
      <c r="G676">
        <v>558353</v>
      </c>
      <c r="H676">
        <v>893368</v>
      </c>
      <c r="I676">
        <v>211160</v>
      </c>
      <c r="J676">
        <v>123035</v>
      </c>
      <c r="K676">
        <v>130906</v>
      </c>
      <c r="L676">
        <v>104809</v>
      </c>
      <c r="M676">
        <v>21620.3</v>
      </c>
      <c r="N676">
        <v>10302.1</v>
      </c>
      <c r="O676">
        <v>7461.17</v>
      </c>
      <c r="P676">
        <v>0</v>
      </c>
      <c r="Q676">
        <v>151.63999999999999</v>
      </c>
      <c r="R676">
        <v>276.45400000000001</v>
      </c>
    </row>
    <row r="677" spans="1:18" x14ac:dyDescent="0.2">
      <c r="A677">
        <v>671</v>
      </c>
      <c r="B677" t="s">
        <v>201</v>
      </c>
      <c r="C677">
        <v>2017</v>
      </c>
      <c r="D677">
        <v>0</v>
      </c>
      <c r="E677">
        <v>684.49599999999998</v>
      </c>
      <c r="F677">
        <v>30093.200000000001</v>
      </c>
      <c r="G677">
        <v>546619</v>
      </c>
      <c r="H677">
        <v>908739</v>
      </c>
      <c r="I677">
        <v>208698</v>
      </c>
      <c r="J677">
        <v>141058</v>
      </c>
      <c r="K677">
        <v>120425</v>
      </c>
      <c r="L677">
        <v>102659</v>
      </c>
      <c r="M677">
        <v>25725.5</v>
      </c>
      <c r="N677">
        <v>11890.4</v>
      </c>
      <c r="O677">
        <v>2884.64</v>
      </c>
      <c r="P677">
        <v>2838.16</v>
      </c>
      <c r="Q677">
        <v>0</v>
      </c>
      <c r="R677">
        <v>361.47899999999998</v>
      </c>
    </row>
    <row r="678" spans="1:18" x14ac:dyDescent="0.2">
      <c r="A678">
        <v>672</v>
      </c>
      <c r="B678" t="s">
        <v>201</v>
      </c>
      <c r="C678">
        <v>2017</v>
      </c>
      <c r="D678">
        <v>0</v>
      </c>
      <c r="E678">
        <v>4446.12</v>
      </c>
      <c r="F678">
        <v>21497</v>
      </c>
      <c r="G678">
        <v>552997</v>
      </c>
      <c r="H678">
        <v>904239</v>
      </c>
      <c r="I678">
        <v>218721</v>
      </c>
      <c r="J678">
        <v>146059</v>
      </c>
      <c r="K678">
        <v>127171</v>
      </c>
      <c r="L678">
        <v>82590</v>
      </c>
      <c r="M678">
        <v>15716</v>
      </c>
      <c r="N678">
        <v>13902.2</v>
      </c>
      <c r="O678">
        <v>10163.9</v>
      </c>
      <c r="P678">
        <v>1971.02</v>
      </c>
      <c r="Q678">
        <v>0</v>
      </c>
      <c r="R678">
        <v>0</v>
      </c>
    </row>
    <row r="679" spans="1:18" x14ac:dyDescent="0.2">
      <c r="A679">
        <v>673</v>
      </c>
      <c r="B679" t="s">
        <v>201</v>
      </c>
      <c r="C679">
        <v>2017</v>
      </c>
      <c r="D679">
        <v>0</v>
      </c>
      <c r="E679">
        <v>2557.92</v>
      </c>
      <c r="F679">
        <v>21588.799999999999</v>
      </c>
      <c r="G679">
        <v>574661</v>
      </c>
      <c r="H679">
        <v>887708</v>
      </c>
      <c r="I679">
        <v>203414</v>
      </c>
      <c r="J679">
        <v>140534</v>
      </c>
      <c r="K679">
        <v>130192</v>
      </c>
      <c r="L679">
        <v>93694.6</v>
      </c>
      <c r="M679">
        <v>20138.099999999999</v>
      </c>
      <c r="N679">
        <v>10457</v>
      </c>
      <c r="O679">
        <v>3771.55</v>
      </c>
      <c r="P679">
        <v>0</v>
      </c>
      <c r="Q679">
        <v>790.72900000000004</v>
      </c>
      <c r="R679">
        <v>310.46100000000001</v>
      </c>
    </row>
    <row r="680" spans="1:18" x14ac:dyDescent="0.2">
      <c r="A680">
        <v>674</v>
      </c>
      <c r="B680" t="s">
        <v>201</v>
      </c>
      <c r="C680">
        <v>2017</v>
      </c>
      <c r="D680">
        <v>0</v>
      </c>
      <c r="E680">
        <v>1964.67</v>
      </c>
      <c r="F680">
        <v>18980.3</v>
      </c>
      <c r="G680">
        <v>555210</v>
      </c>
      <c r="H680">
        <v>899018</v>
      </c>
      <c r="I680">
        <v>215615</v>
      </c>
      <c r="J680">
        <v>149497</v>
      </c>
      <c r="K680">
        <v>126346</v>
      </c>
      <c r="L680">
        <v>86578.3</v>
      </c>
      <c r="M680">
        <v>20627.8</v>
      </c>
      <c r="N680">
        <v>8385.56</v>
      </c>
      <c r="O680">
        <v>7279.9</v>
      </c>
      <c r="P680">
        <v>602.78599999999994</v>
      </c>
      <c r="Q680">
        <v>0</v>
      </c>
      <c r="R680">
        <v>94.608400000000003</v>
      </c>
    </row>
    <row r="681" spans="1:18" x14ac:dyDescent="0.2">
      <c r="A681">
        <v>675</v>
      </c>
      <c r="B681" t="s">
        <v>201</v>
      </c>
      <c r="C681">
        <v>2017</v>
      </c>
      <c r="D681">
        <v>0</v>
      </c>
      <c r="E681">
        <v>2741.18</v>
      </c>
      <c r="F681">
        <v>37057.599999999999</v>
      </c>
      <c r="G681">
        <v>518993</v>
      </c>
      <c r="H681">
        <v>937229</v>
      </c>
      <c r="I681">
        <v>200112</v>
      </c>
      <c r="J681">
        <v>136140</v>
      </c>
      <c r="K681">
        <v>132282</v>
      </c>
      <c r="L681">
        <v>96131.4</v>
      </c>
      <c r="M681">
        <v>19524.400000000001</v>
      </c>
      <c r="N681">
        <v>14040.7</v>
      </c>
      <c r="O681">
        <v>6304.23</v>
      </c>
      <c r="P681">
        <v>424.19900000000001</v>
      </c>
      <c r="Q681">
        <v>755.899</v>
      </c>
      <c r="R681">
        <v>0</v>
      </c>
    </row>
    <row r="682" spans="1:18" x14ac:dyDescent="0.2">
      <c r="A682">
        <v>676</v>
      </c>
      <c r="B682" t="s">
        <v>201</v>
      </c>
      <c r="C682">
        <v>2017</v>
      </c>
      <c r="D682">
        <v>0</v>
      </c>
      <c r="E682">
        <v>304.85399999999998</v>
      </c>
      <c r="F682">
        <v>31266.5</v>
      </c>
      <c r="G682">
        <v>553557</v>
      </c>
      <c r="H682">
        <v>881950</v>
      </c>
      <c r="I682">
        <v>196346</v>
      </c>
      <c r="J682">
        <v>162233</v>
      </c>
      <c r="K682">
        <v>125707</v>
      </c>
      <c r="L682">
        <v>107409</v>
      </c>
      <c r="M682">
        <v>19364.7</v>
      </c>
      <c r="N682">
        <v>3696.7</v>
      </c>
      <c r="O682">
        <v>7117.21</v>
      </c>
      <c r="P682">
        <v>404.68599999999998</v>
      </c>
      <c r="Q682">
        <v>345.58600000000001</v>
      </c>
      <c r="R682">
        <v>203.54</v>
      </c>
    </row>
    <row r="683" spans="1:18" x14ac:dyDescent="0.2">
      <c r="A683">
        <v>677</v>
      </c>
      <c r="B683" t="s">
        <v>201</v>
      </c>
      <c r="C683">
        <v>2017</v>
      </c>
      <c r="D683">
        <v>0</v>
      </c>
      <c r="E683">
        <v>2000.92</v>
      </c>
      <c r="F683">
        <v>37221.300000000003</v>
      </c>
      <c r="G683">
        <v>516962</v>
      </c>
      <c r="H683">
        <v>916923</v>
      </c>
      <c r="I683">
        <v>186480</v>
      </c>
      <c r="J683">
        <v>161818</v>
      </c>
      <c r="K683">
        <v>124864</v>
      </c>
      <c r="L683">
        <v>110957</v>
      </c>
      <c r="M683">
        <v>29263.8</v>
      </c>
      <c r="N683">
        <v>4138.87</v>
      </c>
      <c r="O683">
        <v>7260.85</v>
      </c>
      <c r="P683">
        <v>0</v>
      </c>
      <c r="Q683">
        <v>354.85700000000003</v>
      </c>
      <c r="R683">
        <v>0</v>
      </c>
    </row>
    <row r="684" spans="1:18" x14ac:dyDescent="0.2">
      <c r="A684">
        <v>678</v>
      </c>
      <c r="B684" t="s">
        <v>201</v>
      </c>
      <c r="C684">
        <v>2017</v>
      </c>
      <c r="D684">
        <v>0</v>
      </c>
      <c r="E684">
        <v>47.2</v>
      </c>
      <c r="F684">
        <v>26619.7</v>
      </c>
      <c r="G684">
        <v>561475</v>
      </c>
      <c r="H684">
        <v>908943</v>
      </c>
      <c r="I684">
        <v>212881</v>
      </c>
      <c r="J684">
        <v>144776</v>
      </c>
      <c r="K684">
        <v>117351</v>
      </c>
      <c r="L684">
        <v>94010.5</v>
      </c>
      <c r="M684">
        <v>24574.799999999999</v>
      </c>
      <c r="N684">
        <v>5901.72</v>
      </c>
      <c r="O684">
        <v>4003.17</v>
      </c>
      <c r="P684">
        <v>0</v>
      </c>
      <c r="Q684">
        <v>0</v>
      </c>
      <c r="R684">
        <v>430.06200000000001</v>
      </c>
    </row>
    <row r="685" spans="1:18" x14ac:dyDescent="0.2">
      <c r="A685">
        <v>679</v>
      </c>
      <c r="B685" t="s">
        <v>201</v>
      </c>
      <c r="C685">
        <v>2017</v>
      </c>
      <c r="D685">
        <v>0</v>
      </c>
      <c r="E685">
        <v>460.82</v>
      </c>
      <c r="F685">
        <v>19337</v>
      </c>
      <c r="G685">
        <v>560048</v>
      </c>
      <c r="H685">
        <v>862557</v>
      </c>
      <c r="I685">
        <v>209614</v>
      </c>
      <c r="J685">
        <v>163598</v>
      </c>
      <c r="K685">
        <v>142641</v>
      </c>
      <c r="L685">
        <v>105635</v>
      </c>
      <c r="M685">
        <v>17303.400000000001</v>
      </c>
      <c r="N685">
        <v>6135.94</v>
      </c>
      <c r="O685">
        <v>4486.3599999999997</v>
      </c>
      <c r="P685">
        <v>0</v>
      </c>
      <c r="Q685">
        <v>0</v>
      </c>
      <c r="R685">
        <v>378.86900000000003</v>
      </c>
    </row>
    <row r="686" spans="1:18" x14ac:dyDescent="0.2">
      <c r="A686">
        <v>680</v>
      </c>
      <c r="B686" t="s">
        <v>201</v>
      </c>
      <c r="C686">
        <v>2017</v>
      </c>
      <c r="D686">
        <v>0</v>
      </c>
      <c r="E686">
        <v>2527.3200000000002</v>
      </c>
      <c r="F686">
        <v>28714.3</v>
      </c>
      <c r="G686">
        <v>570694</v>
      </c>
      <c r="H686">
        <v>894288</v>
      </c>
      <c r="I686">
        <v>199524</v>
      </c>
      <c r="J686">
        <v>138316</v>
      </c>
      <c r="K686">
        <v>120014</v>
      </c>
      <c r="L686">
        <v>97788.1</v>
      </c>
      <c r="M686">
        <v>25900.5</v>
      </c>
      <c r="N686">
        <v>9267.4599999999991</v>
      </c>
      <c r="O686">
        <v>3678.93</v>
      </c>
      <c r="P686">
        <v>1229.42</v>
      </c>
      <c r="Q686">
        <v>0</v>
      </c>
      <c r="R686">
        <v>332.935</v>
      </c>
    </row>
    <row r="687" spans="1:18" x14ac:dyDescent="0.2">
      <c r="A687">
        <v>681</v>
      </c>
      <c r="B687" t="s">
        <v>201</v>
      </c>
      <c r="C687">
        <v>2017</v>
      </c>
      <c r="D687">
        <v>0</v>
      </c>
      <c r="E687">
        <v>793.24900000000002</v>
      </c>
      <c r="F687">
        <v>30159</v>
      </c>
      <c r="G687">
        <v>562979</v>
      </c>
      <c r="H687">
        <v>891609</v>
      </c>
      <c r="I687">
        <v>212486</v>
      </c>
      <c r="J687">
        <v>152025</v>
      </c>
      <c r="K687">
        <v>131410</v>
      </c>
      <c r="L687">
        <v>77655.899999999994</v>
      </c>
      <c r="M687">
        <v>17217.3</v>
      </c>
      <c r="N687">
        <v>10876.2</v>
      </c>
      <c r="O687">
        <v>6262.97</v>
      </c>
      <c r="P687">
        <v>0</v>
      </c>
      <c r="Q687">
        <v>0</v>
      </c>
      <c r="R687">
        <v>0</v>
      </c>
    </row>
    <row r="688" spans="1:18" x14ac:dyDescent="0.2">
      <c r="A688">
        <v>682</v>
      </c>
      <c r="B688" t="s">
        <v>201</v>
      </c>
      <c r="C688">
        <v>2017</v>
      </c>
      <c r="D688">
        <v>0</v>
      </c>
      <c r="E688">
        <v>2069.41</v>
      </c>
      <c r="F688">
        <v>25481.5</v>
      </c>
      <c r="G688">
        <v>578151</v>
      </c>
      <c r="H688">
        <v>902154</v>
      </c>
      <c r="I688">
        <v>201216</v>
      </c>
      <c r="J688">
        <v>141532</v>
      </c>
      <c r="K688">
        <v>108456</v>
      </c>
      <c r="L688">
        <v>104728</v>
      </c>
      <c r="M688">
        <v>20485.7</v>
      </c>
      <c r="N688">
        <v>8535.8700000000008</v>
      </c>
      <c r="O688">
        <v>6459.23</v>
      </c>
      <c r="P688">
        <v>0</v>
      </c>
      <c r="Q688">
        <v>0</v>
      </c>
      <c r="R688">
        <v>0</v>
      </c>
    </row>
    <row r="689" spans="1:18" x14ac:dyDescent="0.2">
      <c r="A689">
        <v>683</v>
      </c>
      <c r="B689" t="s">
        <v>201</v>
      </c>
      <c r="C689">
        <v>2017</v>
      </c>
      <c r="D689">
        <v>0</v>
      </c>
      <c r="E689">
        <v>2330.0700000000002</v>
      </c>
      <c r="F689">
        <v>28076</v>
      </c>
      <c r="G689">
        <v>546317</v>
      </c>
      <c r="H689">
        <v>915877</v>
      </c>
      <c r="I689">
        <v>192135</v>
      </c>
      <c r="J689">
        <v>161226</v>
      </c>
      <c r="K689">
        <v>114732</v>
      </c>
      <c r="L689">
        <v>102055</v>
      </c>
      <c r="M689">
        <v>19122.7</v>
      </c>
      <c r="N689">
        <v>8546.4500000000007</v>
      </c>
      <c r="O689">
        <v>3096.16</v>
      </c>
      <c r="P689">
        <v>916.39099999999996</v>
      </c>
      <c r="Q689">
        <v>523.66800000000001</v>
      </c>
      <c r="R689">
        <v>0</v>
      </c>
    </row>
    <row r="690" spans="1:18" x14ac:dyDescent="0.2">
      <c r="A690">
        <v>684</v>
      </c>
      <c r="B690" t="s">
        <v>201</v>
      </c>
      <c r="C690">
        <v>2017</v>
      </c>
      <c r="D690">
        <v>0</v>
      </c>
      <c r="E690">
        <v>1891.46</v>
      </c>
      <c r="F690">
        <v>20007.5</v>
      </c>
      <c r="G690">
        <v>595749</v>
      </c>
      <c r="H690">
        <v>839973</v>
      </c>
      <c r="I690">
        <v>220357</v>
      </c>
      <c r="J690">
        <v>146293</v>
      </c>
      <c r="K690">
        <v>136448</v>
      </c>
      <c r="L690">
        <v>90964.2</v>
      </c>
      <c r="M690">
        <v>29434.2</v>
      </c>
      <c r="N690">
        <v>5966.85</v>
      </c>
      <c r="O690">
        <v>9153.17</v>
      </c>
      <c r="P690">
        <v>0</v>
      </c>
      <c r="Q690">
        <v>654.99300000000005</v>
      </c>
      <c r="R690">
        <v>323.64</v>
      </c>
    </row>
    <row r="691" spans="1:18" x14ac:dyDescent="0.2">
      <c r="A691">
        <v>685</v>
      </c>
      <c r="B691" t="s">
        <v>201</v>
      </c>
      <c r="C691">
        <v>2017</v>
      </c>
      <c r="D691">
        <v>0</v>
      </c>
      <c r="E691">
        <v>1012.96</v>
      </c>
      <c r="F691">
        <v>30788.2</v>
      </c>
      <c r="G691">
        <v>535202</v>
      </c>
      <c r="H691">
        <v>903510</v>
      </c>
      <c r="I691">
        <v>234525</v>
      </c>
      <c r="J691">
        <v>134168</v>
      </c>
      <c r="K691">
        <v>117020</v>
      </c>
      <c r="L691">
        <v>87539.7</v>
      </c>
      <c r="M691">
        <v>20391.8</v>
      </c>
      <c r="N691">
        <v>11340.9</v>
      </c>
      <c r="O691">
        <v>6494.44</v>
      </c>
      <c r="P691">
        <v>2169.83</v>
      </c>
      <c r="Q691">
        <v>595.32000000000005</v>
      </c>
      <c r="R691">
        <v>0</v>
      </c>
    </row>
    <row r="692" spans="1:18" x14ac:dyDescent="0.2">
      <c r="A692">
        <v>686</v>
      </c>
      <c r="B692" t="s">
        <v>201</v>
      </c>
      <c r="C692">
        <v>2017</v>
      </c>
      <c r="D692">
        <v>0</v>
      </c>
      <c r="E692">
        <v>338.06099999999998</v>
      </c>
      <c r="F692">
        <v>39462.699999999997</v>
      </c>
      <c r="G692">
        <v>554868</v>
      </c>
      <c r="H692">
        <v>894373</v>
      </c>
      <c r="I692">
        <v>190263</v>
      </c>
      <c r="J692">
        <v>156855</v>
      </c>
      <c r="K692">
        <v>133478</v>
      </c>
      <c r="L692">
        <v>91895</v>
      </c>
      <c r="M692">
        <v>19092.900000000001</v>
      </c>
      <c r="N692">
        <v>11829.3</v>
      </c>
      <c r="O692">
        <v>3346.66</v>
      </c>
      <c r="P692">
        <v>0</v>
      </c>
      <c r="Q692">
        <v>656.23400000000004</v>
      </c>
      <c r="R692">
        <v>226.99799999999999</v>
      </c>
    </row>
    <row r="693" spans="1:18" x14ac:dyDescent="0.2">
      <c r="A693">
        <v>687</v>
      </c>
      <c r="B693" t="s">
        <v>201</v>
      </c>
      <c r="C693">
        <v>2017</v>
      </c>
      <c r="D693">
        <v>0</v>
      </c>
      <c r="E693">
        <v>15.593999999999999</v>
      </c>
      <c r="F693">
        <v>39391.4</v>
      </c>
      <c r="G693">
        <v>545446</v>
      </c>
      <c r="H693">
        <v>858765</v>
      </c>
      <c r="I693">
        <v>205831</v>
      </c>
      <c r="J693">
        <v>170406</v>
      </c>
      <c r="K693">
        <v>146126</v>
      </c>
      <c r="L693">
        <v>94976.8</v>
      </c>
      <c r="M693">
        <v>18458.900000000001</v>
      </c>
      <c r="N693">
        <v>5688.98</v>
      </c>
      <c r="O693">
        <v>3565.3</v>
      </c>
      <c r="P693">
        <v>0</v>
      </c>
      <c r="Q693">
        <v>1056.98</v>
      </c>
      <c r="R693">
        <v>494.15600000000001</v>
      </c>
    </row>
    <row r="694" spans="1:18" x14ac:dyDescent="0.2">
      <c r="A694">
        <v>688</v>
      </c>
      <c r="B694" t="s">
        <v>201</v>
      </c>
      <c r="C694">
        <v>2017</v>
      </c>
      <c r="D694">
        <v>0</v>
      </c>
      <c r="E694">
        <v>912.26700000000005</v>
      </c>
      <c r="F694">
        <v>15818.9</v>
      </c>
      <c r="G694">
        <v>555896</v>
      </c>
      <c r="H694">
        <v>913425</v>
      </c>
      <c r="I694">
        <v>191851</v>
      </c>
      <c r="J694">
        <v>141500</v>
      </c>
      <c r="K694">
        <v>148051</v>
      </c>
      <c r="L694">
        <v>87863.4</v>
      </c>
      <c r="M694">
        <v>18672.900000000001</v>
      </c>
      <c r="N694">
        <v>10652</v>
      </c>
      <c r="O694">
        <v>6804.6</v>
      </c>
      <c r="P694">
        <v>0</v>
      </c>
      <c r="Q694">
        <v>218.34</v>
      </c>
      <c r="R694">
        <v>465.47199999999998</v>
      </c>
    </row>
    <row r="695" spans="1:18" x14ac:dyDescent="0.2">
      <c r="A695">
        <v>689</v>
      </c>
      <c r="B695" t="s">
        <v>201</v>
      </c>
      <c r="C695">
        <v>2017</v>
      </c>
      <c r="D695">
        <v>0</v>
      </c>
      <c r="E695">
        <v>1892.1</v>
      </c>
      <c r="F695">
        <v>42618.1</v>
      </c>
      <c r="G695">
        <v>538456</v>
      </c>
      <c r="H695">
        <v>904790</v>
      </c>
      <c r="I695">
        <v>217303</v>
      </c>
      <c r="J695">
        <v>142848</v>
      </c>
      <c r="K695">
        <v>115066</v>
      </c>
      <c r="L695">
        <v>97574.5</v>
      </c>
      <c r="M695">
        <v>21644.3</v>
      </c>
      <c r="N695">
        <v>4131.38</v>
      </c>
      <c r="O695">
        <v>9007.1299999999992</v>
      </c>
      <c r="P695">
        <v>0</v>
      </c>
      <c r="Q695">
        <v>0</v>
      </c>
      <c r="R695">
        <v>0</v>
      </c>
    </row>
    <row r="696" spans="1:18" x14ac:dyDescent="0.2">
      <c r="A696">
        <v>690</v>
      </c>
      <c r="B696" t="s">
        <v>201</v>
      </c>
      <c r="C696">
        <v>2017</v>
      </c>
      <c r="D696">
        <v>0</v>
      </c>
      <c r="E696">
        <v>789.66899999999998</v>
      </c>
      <c r="F696">
        <v>28626.400000000001</v>
      </c>
      <c r="G696">
        <v>571543</v>
      </c>
      <c r="H696">
        <v>855533</v>
      </c>
      <c r="I696">
        <v>218653</v>
      </c>
      <c r="J696">
        <v>168789</v>
      </c>
      <c r="K696">
        <v>119916</v>
      </c>
      <c r="L696">
        <v>102559</v>
      </c>
      <c r="M696">
        <v>11575.2</v>
      </c>
      <c r="N696">
        <v>13263</v>
      </c>
      <c r="O696">
        <v>4476.67</v>
      </c>
      <c r="P696">
        <v>0</v>
      </c>
      <c r="Q696">
        <v>0</v>
      </c>
      <c r="R696">
        <v>0</v>
      </c>
    </row>
    <row r="697" spans="1:18" x14ac:dyDescent="0.2">
      <c r="A697">
        <v>691</v>
      </c>
      <c r="B697" t="s">
        <v>201</v>
      </c>
      <c r="C697">
        <v>2017</v>
      </c>
      <c r="D697">
        <v>0</v>
      </c>
      <c r="E697">
        <v>4073.49</v>
      </c>
      <c r="F697">
        <v>33766.800000000003</v>
      </c>
      <c r="G697">
        <v>554814</v>
      </c>
      <c r="H697">
        <v>896228</v>
      </c>
      <c r="I697">
        <v>222217</v>
      </c>
      <c r="J697">
        <v>137844</v>
      </c>
      <c r="K697">
        <v>102777</v>
      </c>
      <c r="L697">
        <v>99156.5</v>
      </c>
      <c r="M697">
        <v>20271.599999999999</v>
      </c>
      <c r="N697">
        <v>15047</v>
      </c>
      <c r="O697">
        <v>7606.17</v>
      </c>
      <c r="P697">
        <v>358.56400000000002</v>
      </c>
      <c r="Q697">
        <v>592.51199999999994</v>
      </c>
      <c r="R697">
        <v>477.42599999999999</v>
      </c>
    </row>
    <row r="698" spans="1:18" x14ac:dyDescent="0.2">
      <c r="A698">
        <v>692</v>
      </c>
      <c r="B698" t="s">
        <v>201</v>
      </c>
      <c r="C698">
        <v>2017</v>
      </c>
      <c r="D698">
        <v>0</v>
      </c>
      <c r="E698">
        <v>435.91</v>
      </c>
      <c r="F698">
        <v>24821.3</v>
      </c>
      <c r="G698">
        <v>584277</v>
      </c>
      <c r="H698">
        <v>863774</v>
      </c>
      <c r="I698">
        <v>213876</v>
      </c>
      <c r="J698">
        <v>166899</v>
      </c>
      <c r="K698">
        <v>145732</v>
      </c>
      <c r="L698">
        <v>84247.4</v>
      </c>
      <c r="M698">
        <v>10697.6</v>
      </c>
      <c r="N698">
        <v>6229.15</v>
      </c>
      <c r="O698">
        <v>2750.52</v>
      </c>
      <c r="P698">
        <v>519.19799999999998</v>
      </c>
      <c r="Q698">
        <v>0</v>
      </c>
      <c r="R698">
        <v>0</v>
      </c>
    </row>
    <row r="699" spans="1:18" x14ac:dyDescent="0.2">
      <c r="A699">
        <v>693</v>
      </c>
      <c r="B699" t="s">
        <v>201</v>
      </c>
      <c r="C699">
        <v>2017</v>
      </c>
      <c r="D699">
        <v>0</v>
      </c>
      <c r="E699">
        <v>474.07</v>
      </c>
      <c r="F699">
        <v>28022.400000000001</v>
      </c>
      <c r="G699">
        <v>531548</v>
      </c>
      <c r="H699">
        <v>901046</v>
      </c>
      <c r="I699">
        <v>218063</v>
      </c>
      <c r="J699">
        <v>158174</v>
      </c>
      <c r="K699">
        <v>130597</v>
      </c>
      <c r="L699">
        <v>80626</v>
      </c>
      <c r="M699">
        <v>27131.9</v>
      </c>
      <c r="N699">
        <v>5237.5</v>
      </c>
      <c r="O699">
        <v>5576.18</v>
      </c>
      <c r="P699">
        <v>0</v>
      </c>
      <c r="Q699">
        <v>752.67100000000005</v>
      </c>
      <c r="R699">
        <v>0</v>
      </c>
    </row>
    <row r="700" spans="1:18" x14ac:dyDescent="0.2">
      <c r="A700">
        <v>694</v>
      </c>
      <c r="B700" t="s">
        <v>201</v>
      </c>
      <c r="C700">
        <v>2017</v>
      </c>
      <c r="D700">
        <v>0</v>
      </c>
      <c r="E700">
        <v>1718.02</v>
      </c>
      <c r="F700">
        <v>25381.7</v>
      </c>
      <c r="G700">
        <v>556099</v>
      </c>
      <c r="H700">
        <v>888473</v>
      </c>
      <c r="I700">
        <v>224556</v>
      </c>
      <c r="J700">
        <v>156163</v>
      </c>
      <c r="K700">
        <v>118759</v>
      </c>
      <c r="L700">
        <v>91131.7</v>
      </c>
      <c r="M700">
        <v>19611.900000000001</v>
      </c>
      <c r="N700">
        <v>7157.62</v>
      </c>
      <c r="O700">
        <v>7580.86</v>
      </c>
      <c r="P700">
        <v>681.59199999999998</v>
      </c>
      <c r="Q700">
        <v>777.64</v>
      </c>
      <c r="R700">
        <v>0</v>
      </c>
    </row>
    <row r="701" spans="1:18" x14ac:dyDescent="0.2">
      <c r="A701">
        <v>695</v>
      </c>
      <c r="B701" t="s">
        <v>201</v>
      </c>
      <c r="C701">
        <v>2017</v>
      </c>
      <c r="D701">
        <v>0</v>
      </c>
      <c r="E701">
        <v>2264.8200000000002</v>
      </c>
      <c r="F701">
        <v>17834.599999999999</v>
      </c>
      <c r="G701">
        <v>560805</v>
      </c>
      <c r="H701">
        <v>869329</v>
      </c>
      <c r="I701">
        <v>226348</v>
      </c>
      <c r="J701">
        <v>164126</v>
      </c>
      <c r="K701">
        <v>114699</v>
      </c>
      <c r="L701">
        <v>104995</v>
      </c>
      <c r="M701">
        <v>21102.2</v>
      </c>
      <c r="N701">
        <v>8546.56</v>
      </c>
      <c r="O701">
        <v>7882.75</v>
      </c>
      <c r="P701">
        <v>0</v>
      </c>
      <c r="Q701">
        <v>592.41499999999996</v>
      </c>
      <c r="R701">
        <v>108.181</v>
      </c>
    </row>
    <row r="702" spans="1:18" x14ac:dyDescent="0.2">
      <c r="A702">
        <v>696</v>
      </c>
      <c r="B702" t="s">
        <v>201</v>
      </c>
      <c r="C702">
        <v>2017</v>
      </c>
      <c r="D702">
        <v>0</v>
      </c>
      <c r="E702">
        <v>1007.47</v>
      </c>
      <c r="F702">
        <v>24398.5</v>
      </c>
      <c r="G702">
        <v>577854</v>
      </c>
      <c r="H702">
        <v>868760</v>
      </c>
      <c r="I702">
        <v>202622</v>
      </c>
      <c r="J702">
        <v>156914</v>
      </c>
      <c r="K702">
        <v>117614</v>
      </c>
      <c r="L702">
        <v>95520.6</v>
      </c>
      <c r="M702">
        <v>22990.400000000001</v>
      </c>
      <c r="N702">
        <v>9395.2000000000007</v>
      </c>
      <c r="O702">
        <v>5744.5</v>
      </c>
      <c r="P702">
        <v>0</v>
      </c>
      <c r="Q702">
        <v>689.976</v>
      </c>
      <c r="R702">
        <v>0</v>
      </c>
    </row>
    <row r="703" spans="1:18" x14ac:dyDescent="0.2">
      <c r="A703">
        <v>697</v>
      </c>
      <c r="B703" t="s">
        <v>201</v>
      </c>
      <c r="C703">
        <v>2017</v>
      </c>
      <c r="D703">
        <v>0</v>
      </c>
      <c r="E703">
        <v>6134.63</v>
      </c>
      <c r="F703">
        <v>17000.3</v>
      </c>
      <c r="G703">
        <v>570042</v>
      </c>
      <c r="H703">
        <v>888802</v>
      </c>
      <c r="I703">
        <v>205965</v>
      </c>
      <c r="J703">
        <v>146101</v>
      </c>
      <c r="K703">
        <v>124150</v>
      </c>
      <c r="L703">
        <v>101807</v>
      </c>
      <c r="M703">
        <v>22821.3</v>
      </c>
      <c r="N703">
        <v>6874.09</v>
      </c>
      <c r="O703">
        <v>8978.15</v>
      </c>
      <c r="P703">
        <v>0</v>
      </c>
      <c r="Q703">
        <v>0</v>
      </c>
      <c r="R703">
        <v>623.42700000000002</v>
      </c>
    </row>
    <row r="704" spans="1:18" x14ac:dyDescent="0.2">
      <c r="A704">
        <v>698</v>
      </c>
      <c r="B704" t="s">
        <v>201</v>
      </c>
      <c r="C704">
        <v>2017</v>
      </c>
      <c r="D704">
        <v>0</v>
      </c>
      <c r="E704">
        <v>5746.19</v>
      </c>
      <c r="F704">
        <v>28333.7</v>
      </c>
      <c r="G704">
        <v>495714</v>
      </c>
      <c r="H704">
        <v>953159</v>
      </c>
      <c r="I704">
        <v>217484</v>
      </c>
      <c r="J704">
        <v>138419</v>
      </c>
      <c r="K704">
        <v>115630</v>
      </c>
      <c r="L704">
        <v>102093</v>
      </c>
      <c r="M704">
        <v>15563.3</v>
      </c>
      <c r="N704">
        <v>7025.64</v>
      </c>
      <c r="O704">
        <v>8267.57</v>
      </c>
      <c r="P704">
        <v>0</v>
      </c>
      <c r="Q704">
        <v>876.21900000000005</v>
      </c>
      <c r="R704">
        <v>0</v>
      </c>
    </row>
    <row r="705" spans="1:18" x14ac:dyDescent="0.2">
      <c r="A705">
        <v>699</v>
      </c>
      <c r="B705" t="s">
        <v>201</v>
      </c>
      <c r="C705">
        <v>2017</v>
      </c>
      <c r="D705">
        <v>0</v>
      </c>
      <c r="E705">
        <v>960.69399999999996</v>
      </c>
      <c r="F705">
        <v>37467.599999999999</v>
      </c>
      <c r="G705">
        <v>540002</v>
      </c>
      <c r="H705">
        <v>883449</v>
      </c>
      <c r="I705">
        <v>228848</v>
      </c>
      <c r="J705">
        <v>151766</v>
      </c>
      <c r="K705">
        <v>114703</v>
      </c>
      <c r="L705">
        <v>94674.6</v>
      </c>
      <c r="M705">
        <v>24288.799999999999</v>
      </c>
      <c r="N705">
        <v>12655.3</v>
      </c>
      <c r="O705">
        <v>6102.2</v>
      </c>
      <c r="P705">
        <v>590.476</v>
      </c>
      <c r="Q705">
        <v>0</v>
      </c>
      <c r="R705">
        <v>432.03899999999999</v>
      </c>
    </row>
    <row r="706" spans="1:18" x14ac:dyDescent="0.2">
      <c r="A706">
        <v>700</v>
      </c>
      <c r="B706" t="s">
        <v>201</v>
      </c>
      <c r="C706">
        <v>2017</v>
      </c>
      <c r="D706">
        <v>0</v>
      </c>
      <c r="E706">
        <v>2272.44</v>
      </c>
      <c r="F706">
        <v>40009.9</v>
      </c>
      <c r="G706">
        <v>575615</v>
      </c>
      <c r="H706">
        <v>885061</v>
      </c>
      <c r="I706">
        <v>196777</v>
      </c>
      <c r="J706">
        <v>151828</v>
      </c>
      <c r="K706">
        <v>133600</v>
      </c>
      <c r="L706">
        <v>83698.5</v>
      </c>
      <c r="M706">
        <v>18453.3</v>
      </c>
      <c r="N706">
        <v>4987.4399999999996</v>
      </c>
      <c r="O706">
        <v>6953.71</v>
      </c>
      <c r="P706">
        <v>0</v>
      </c>
      <c r="Q706">
        <v>0</v>
      </c>
      <c r="R706">
        <v>209.04499999999999</v>
      </c>
    </row>
    <row r="707" spans="1:18" x14ac:dyDescent="0.2">
      <c r="A707">
        <v>701</v>
      </c>
      <c r="B707" t="s">
        <v>201</v>
      </c>
      <c r="C707">
        <v>2017</v>
      </c>
      <c r="D707">
        <v>0</v>
      </c>
      <c r="E707">
        <v>913.66600000000005</v>
      </c>
      <c r="F707">
        <v>39660.699999999997</v>
      </c>
      <c r="G707">
        <v>585672</v>
      </c>
      <c r="H707">
        <v>859275</v>
      </c>
      <c r="I707">
        <v>195607</v>
      </c>
      <c r="J707">
        <v>155702</v>
      </c>
      <c r="K707">
        <v>126095</v>
      </c>
      <c r="L707">
        <v>95165.1</v>
      </c>
      <c r="M707">
        <v>21972.7</v>
      </c>
      <c r="N707">
        <v>10716.5</v>
      </c>
      <c r="O707">
        <v>6877.64</v>
      </c>
      <c r="P707">
        <v>0</v>
      </c>
      <c r="Q707">
        <v>0</v>
      </c>
      <c r="R707">
        <v>0</v>
      </c>
    </row>
    <row r="708" spans="1:18" x14ac:dyDescent="0.2">
      <c r="A708">
        <v>702</v>
      </c>
      <c r="B708" t="s">
        <v>201</v>
      </c>
      <c r="C708">
        <v>2017</v>
      </c>
      <c r="D708">
        <v>0</v>
      </c>
      <c r="E708">
        <v>3108.82</v>
      </c>
      <c r="F708">
        <v>21492.1</v>
      </c>
      <c r="G708">
        <v>542755</v>
      </c>
      <c r="H708">
        <v>908776</v>
      </c>
      <c r="I708">
        <v>222308</v>
      </c>
      <c r="J708">
        <v>141789</v>
      </c>
      <c r="K708">
        <v>131806</v>
      </c>
      <c r="L708">
        <v>96169.7</v>
      </c>
      <c r="M708">
        <v>16982.599999999999</v>
      </c>
      <c r="N708">
        <v>9016.5499999999993</v>
      </c>
      <c r="O708">
        <v>3947.04</v>
      </c>
      <c r="P708">
        <v>1176.06</v>
      </c>
      <c r="Q708">
        <v>0</v>
      </c>
      <c r="R708">
        <v>481.61200000000002</v>
      </c>
    </row>
    <row r="709" spans="1:18" x14ac:dyDescent="0.2">
      <c r="A709">
        <v>703</v>
      </c>
      <c r="B709" t="s">
        <v>201</v>
      </c>
      <c r="C709">
        <v>2017</v>
      </c>
      <c r="D709">
        <v>0</v>
      </c>
      <c r="E709">
        <v>2997.33</v>
      </c>
      <c r="F709">
        <v>33065.599999999999</v>
      </c>
      <c r="G709">
        <v>584979</v>
      </c>
      <c r="H709">
        <v>900773</v>
      </c>
      <c r="I709">
        <v>190554</v>
      </c>
      <c r="J709">
        <v>130010</v>
      </c>
      <c r="K709">
        <v>126977</v>
      </c>
      <c r="L709">
        <v>94909</v>
      </c>
      <c r="M709">
        <v>17679</v>
      </c>
      <c r="N709">
        <v>8110.95</v>
      </c>
      <c r="O709">
        <v>7542.55</v>
      </c>
      <c r="P709">
        <v>0</v>
      </c>
      <c r="Q709">
        <v>0</v>
      </c>
      <c r="R709">
        <v>229.87100000000001</v>
      </c>
    </row>
    <row r="710" spans="1:18" x14ac:dyDescent="0.2">
      <c r="A710">
        <v>704</v>
      </c>
      <c r="B710" t="s">
        <v>201</v>
      </c>
      <c r="C710">
        <v>2017</v>
      </c>
      <c r="D710">
        <v>0</v>
      </c>
      <c r="E710">
        <v>501.03300000000002</v>
      </c>
      <c r="F710">
        <v>33731.199999999997</v>
      </c>
      <c r="G710">
        <v>559051</v>
      </c>
      <c r="H710">
        <v>878630</v>
      </c>
      <c r="I710">
        <v>222606</v>
      </c>
      <c r="J710">
        <v>153771</v>
      </c>
      <c r="K710">
        <v>124766</v>
      </c>
      <c r="L710">
        <v>90401.7</v>
      </c>
      <c r="M710">
        <v>21372.3</v>
      </c>
      <c r="N710">
        <v>8328.7199999999993</v>
      </c>
      <c r="O710">
        <v>9705.2800000000007</v>
      </c>
      <c r="P710">
        <v>0</v>
      </c>
      <c r="Q710">
        <v>0</v>
      </c>
      <c r="R710">
        <v>256.16899999999998</v>
      </c>
    </row>
    <row r="711" spans="1:18" x14ac:dyDescent="0.2">
      <c r="A711">
        <v>705</v>
      </c>
      <c r="B711" t="s">
        <v>201</v>
      </c>
      <c r="C711">
        <v>2017</v>
      </c>
      <c r="D711">
        <v>0</v>
      </c>
      <c r="E711">
        <v>1940.79</v>
      </c>
      <c r="F711">
        <v>35398.1</v>
      </c>
      <c r="G711">
        <v>517009</v>
      </c>
      <c r="H711">
        <v>915585</v>
      </c>
      <c r="I711">
        <v>232948</v>
      </c>
      <c r="J711">
        <v>136454</v>
      </c>
      <c r="K711">
        <v>117966</v>
      </c>
      <c r="L711">
        <v>103397</v>
      </c>
      <c r="M711">
        <v>25888.6</v>
      </c>
      <c r="N711">
        <v>7270.24</v>
      </c>
      <c r="O711">
        <v>3592.97</v>
      </c>
      <c r="P711">
        <v>0</v>
      </c>
      <c r="Q711">
        <v>0</v>
      </c>
      <c r="R711">
        <v>0</v>
      </c>
    </row>
    <row r="712" spans="1:18" x14ac:dyDescent="0.2">
      <c r="A712">
        <v>706</v>
      </c>
      <c r="B712" t="s">
        <v>201</v>
      </c>
      <c r="C712">
        <v>2017</v>
      </c>
      <c r="D712">
        <v>0</v>
      </c>
      <c r="E712">
        <v>0</v>
      </c>
      <c r="F712">
        <v>21372.400000000001</v>
      </c>
      <c r="G712">
        <v>572305</v>
      </c>
      <c r="H712">
        <v>905145</v>
      </c>
      <c r="I712">
        <v>201853</v>
      </c>
      <c r="J712">
        <v>139555</v>
      </c>
      <c r="K712">
        <v>112811</v>
      </c>
      <c r="L712">
        <v>107855</v>
      </c>
      <c r="M712">
        <v>23553.1</v>
      </c>
      <c r="N712">
        <v>8316.6200000000008</v>
      </c>
      <c r="O712">
        <v>6182.07</v>
      </c>
      <c r="P712">
        <v>0</v>
      </c>
      <c r="Q712">
        <v>0</v>
      </c>
      <c r="R712">
        <v>390.22300000000001</v>
      </c>
    </row>
    <row r="713" spans="1:18" x14ac:dyDescent="0.2">
      <c r="A713">
        <v>707</v>
      </c>
      <c r="B713" t="s">
        <v>201</v>
      </c>
      <c r="C713">
        <v>2017</v>
      </c>
      <c r="D713">
        <v>0</v>
      </c>
      <c r="E713">
        <v>1973.22</v>
      </c>
      <c r="F713">
        <v>27409.3</v>
      </c>
      <c r="G713">
        <v>600117</v>
      </c>
      <c r="H713">
        <v>839414</v>
      </c>
      <c r="I713">
        <v>215816</v>
      </c>
      <c r="J713">
        <v>162898</v>
      </c>
      <c r="K713">
        <v>120978</v>
      </c>
      <c r="L713">
        <v>104809</v>
      </c>
      <c r="M713">
        <v>24103.200000000001</v>
      </c>
      <c r="N713">
        <v>6637.1</v>
      </c>
      <c r="O713">
        <v>3419.04</v>
      </c>
      <c r="P713">
        <v>0</v>
      </c>
      <c r="Q713">
        <v>0</v>
      </c>
      <c r="R713">
        <v>467.911</v>
      </c>
    </row>
    <row r="714" spans="1:18" x14ac:dyDescent="0.2">
      <c r="A714">
        <v>708</v>
      </c>
      <c r="B714" t="s">
        <v>201</v>
      </c>
      <c r="C714">
        <v>2017</v>
      </c>
      <c r="D714">
        <v>0</v>
      </c>
      <c r="E714">
        <v>436.58800000000002</v>
      </c>
      <c r="F714">
        <v>19234.3</v>
      </c>
      <c r="G714">
        <v>539824</v>
      </c>
      <c r="H714">
        <v>913716</v>
      </c>
      <c r="I714">
        <v>209396</v>
      </c>
      <c r="J714">
        <v>156459</v>
      </c>
      <c r="K714">
        <v>117546</v>
      </c>
      <c r="L714">
        <v>89065</v>
      </c>
      <c r="M714">
        <v>24931.4</v>
      </c>
      <c r="N714">
        <v>9198.4</v>
      </c>
      <c r="O714">
        <v>9276.58</v>
      </c>
      <c r="P714">
        <v>0</v>
      </c>
      <c r="Q714">
        <v>0</v>
      </c>
      <c r="R714">
        <v>328.971</v>
      </c>
    </row>
    <row r="715" spans="1:18" x14ac:dyDescent="0.2">
      <c r="A715">
        <v>709</v>
      </c>
      <c r="B715" t="s">
        <v>201</v>
      </c>
      <c r="C715">
        <v>2017</v>
      </c>
      <c r="D715">
        <v>0</v>
      </c>
      <c r="E715">
        <v>3115.69</v>
      </c>
      <c r="F715">
        <v>14853.7</v>
      </c>
      <c r="G715">
        <v>551375</v>
      </c>
      <c r="H715">
        <v>890619</v>
      </c>
      <c r="I715">
        <v>225812</v>
      </c>
      <c r="J715">
        <v>149202</v>
      </c>
      <c r="K715">
        <v>117035</v>
      </c>
      <c r="L715">
        <v>112882</v>
      </c>
      <c r="M715">
        <v>21509.7</v>
      </c>
      <c r="N715">
        <v>8497.4599999999991</v>
      </c>
      <c r="O715">
        <v>3962.35</v>
      </c>
      <c r="P715">
        <v>0</v>
      </c>
      <c r="Q715">
        <v>0</v>
      </c>
      <c r="R715">
        <v>0</v>
      </c>
    </row>
    <row r="716" spans="1:18" x14ac:dyDescent="0.2">
      <c r="A716">
        <v>710</v>
      </c>
      <c r="B716" t="s">
        <v>201</v>
      </c>
      <c r="C716">
        <v>2017</v>
      </c>
      <c r="D716">
        <v>0</v>
      </c>
      <c r="E716">
        <v>1737.55</v>
      </c>
      <c r="F716">
        <v>25177.8</v>
      </c>
      <c r="G716">
        <v>575987</v>
      </c>
      <c r="H716">
        <v>882524</v>
      </c>
      <c r="I716">
        <v>217667</v>
      </c>
      <c r="J716">
        <v>137511</v>
      </c>
      <c r="K716">
        <v>124383</v>
      </c>
      <c r="L716">
        <v>100831</v>
      </c>
      <c r="M716">
        <v>18858.900000000001</v>
      </c>
      <c r="N716">
        <v>7102.79</v>
      </c>
      <c r="O716">
        <v>5325.75</v>
      </c>
      <c r="P716">
        <v>0</v>
      </c>
      <c r="Q716">
        <v>0</v>
      </c>
      <c r="R716">
        <v>570.29300000000001</v>
      </c>
    </row>
    <row r="717" spans="1:18" x14ac:dyDescent="0.2">
      <c r="A717">
        <v>711</v>
      </c>
      <c r="B717" t="s">
        <v>201</v>
      </c>
      <c r="C717">
        <v>2017</v>
      </c>
      <c r="D717">
        <v>0</v>
      </c>
      <c r="E717">
        <v>4850.8599999999997</v>
      </c>
      <c r="F717">
        <v>29115.3</v>
      </c>
      <c r="G717">
        <v>532297</v>
      </c>
      <c r="H717">
        <v>928439</v>
      </c>
      <c r="I717">
        <v>203849</v>
      </c>
      <c r="J717">
        <v>147552</v>
      </c>
      <c r="K717">
        <v>116792</v>
      </c>
      <c r="L717">
        <v>88638.1</v>
      </c>
      <c r="M717">
        <v>26084.799999999999</v>
      </c>
      <c r="N717">
        <v>8030.88</v>
      </c>
      <c r="O717">
        <v>7221.28</v>
      </c>
      <c r="P717">
        <v>0</v>
      </c>
      <c r="Q717">
        <v>416.55599999999998</v>
      </c>
      <c r="R717">
        <v>224.62</v>
      </c>
    </row>
    <row r="718" spans="1:18" x14ac:dyDescent="0.2">
      <c r="A718">
        <v>712</v>
      </c>
      <c r="B718" t="s">
        <v>201</v>
      </c>
      <c r="C718">
        <v>2017</v>
      </c>
      <c r="D718">
        <v>0</v>
      </c>
      <c r="E718">
        <v>3129.21</v>
      </c>
      <c r="F718">
        <v>27173</v>
      </c>
      <c r="G718">
        <v>536841</v>
      </c>
      <c r="H718">
        <v>887454</v>
      </c>
      <c r="I718">
        <v>225444</v>
      </c>
      <c r="J718">
        <v>159546</v>
      </c>
      <c r="K718">
        <v>120476</v>
      </c>
      <c r="L718">
        <v>101887</v>
      </c>
      <c r="M718">
        <v>24057.7</v>
      </c>
      <c r="N718">
        <v>6068.52</v>
      </c>
      <c r="O718">
        <v>2544.54</v>
      </c>
      <c r="P718">
        <v>1570.42</v>
      </c>
      <c r="Q718">
        <v>0</v>
      </c>
      <c r="R718">
        <v>0</v>
      </c>
    </row>
    <row r="719" spans="1:18" x14ac:dyDescent="0.2">
      <c r="A719">
        <v>713</v>
      </c>
      <c r="B719" t="s">
        <v>201</v>
      </c>
      <c r="C719">
        <v>2017</v>
      </c>
      <c r="D719">
        <v>0</v>
      </c>
      <c r="E719">
        <v>2483.83</v>
      </c>
      <c r="F719">
        <v>28953.5</v>
      </c>
      <c r="G719">
        <v>552423</v>
      </c>
      <c r="H719">
        <v>894206</v>
      </c>
      <c r="I719">
        <v>220525</v>
      </c>
      <c r="J719">
        <v>148057</v>
      </c>
      <c r="K719">
        <v>129530</v>
      </c>
      <c r="L719">
        <v>86857.4</v>
      </c>
      <c r="M719">
        <v>23396.400000000001</v>
      </c>
      <c r="N719">
        <v>8021.04</v>
      </c>
      <c r="O719">
        <v>3340.12</v>
      </c>
      <c r="P719">
        <v>0</v>
      </c>
      <c r="Q719">
        <v>652.04499999999996</v>
      </c>
      <c r="R719">
        <v>0</v>
      </c>
    </row>
    <row r="720" spans="1:18" x14ac:dyDescent="0.2">
      <c r="A720">
        <v>714</v>
      </c>
      <c r="B720" t="s">
        <v>201</v>
      </c>
      <c r="C720">
        <v>2017</v>
      </c>
      <c r="D720">
        <v>0</v>
      </c>
      <c r="E720">
        <v>15.7044</v>
      </c>
      <c r="F720">
        <v>44999.5</v>
      </c>
      <c r="G720">
        <v>555237</v>
      </c>
      <c r="H720">
        <v>859340</v>
      </c>
      <c r="I720">
        <v>225052</v>
      </c>
      <c r="J720">
        <v>138066</v>
      </c>
      <c r="K720">
        <v>133125</v>
      </c>
      <c r="L720">
        <v>100051</v>
      </c>
      <c r="M720">
        <v>22774.5</v>
      </c>
      <c r="N720">
        <v>6668.26</v>
      </c>
      <c r="O720">
        <v>8266.52</v>
      </c>
      <c r="P720">
        <v>0</v>
      </c>
      <c r="Q720">
        <v>0</v>
      </c>
      <c r="R720">
        <v>0</v>
      </c>
    </row>
    <row r="721" spans="1:18" x14ac:dyDescent="0.2">
      <c r="A721">
        <v>715</v>
      </c>
      <c r="B721" t="s">
        <v>201</v>
      </c>
      <c r="C721">
        <v>2017</v>
      </c>
      <c r="D721">
        <v>0</v>
      </c>
      <c r="E721">
        <v>2867.92</v>
      </c>
      <c r="F721">
        <v>38041.5</v>
      </c>
      <c r="G721">
        <v>509053</v>
      </c>
      <c r="H721">
        <v>919857</v>
      </c>
      <c r="I721">
        <v>214832</v>
      </c>
      <c r="J721">
        <v>162376</v>
      </c>
      <c r="K721">
        <v>119326</v>
      </c>
      <c r="L721">
        <v>95027.3</v>
      </c>
      <c r="M721">
        <v>24439.1</v>
      </c>
      <c r="N721">
        <v>9013.2999999999993</v>
      </c>
      <c r="O721">
        <v>7549.37</v>
      </c>
      <c r="P721">
        <v>0</v>
      </c>
      <c r="Q721">
        <v>0</v>
      </c>
      <c r="R721">
        <v>514.27200000000005</v>
      </c>
    </row>
    <row r="722" spans="1:18" x14ac:dyDescent="0.2">
      <c r="A722">
        <v>716</v>
      </c>
      <c r="B722" t="s">
        <v>201</v>
      </c>
      <c r="C722">
        <v>2017</v>
      </c>
      <c r="D722">
        <v>0</v>
      </c>
      <c r="E722">
        <v>7.7867100000000002</v>
      </c>
      <c r="F722">
        <v>24002</v>
      </c>
      <c r="G722">
        <v>528266</v>
      </c>
      <c r="H722">
        <v>930617</v>
      </c>
      <c r="I722">
        <v>222312</v>
      </c>
      <c r="J722">
        <v>133804</v>
      </c>
      <c r="K722">
        <v>118459</v>
      </c>
      <c r="L722">
        <v>93850.7</v>
      </c>
      <c r="M722">
        <v>20071.5</v>
      </c>
      <c r="N722">
        <v>9089.92</v>
      </c>
      <c r="O722">
        <v>3004.25</v>
      </c>
      <c r="P722">
        <v>486.68900000000002</v>
      </c>
      <c r="Q722">
        <v>0</v>
      </c>
      <c r="R722">
        <v>0</v>
      </c>
    </row>
    <row r="723" spans="1:18" x14ac:dyDescent="0.2">
      <c r="A723">
        <v>717</v>
      </c>
      <c r="B723" t="s">
        <v>201</v>
      </c>
      <c r="C723">
        <v>2017</v>
      </c>
      <c r="D723">
        <v>0</v>
      </c>
      <c r="E723">
        <v>2371.6799999999998</v>
      </c>
      <c r="F723">
        <v>31248.799999999999</v>
      </c>
      <c r="G723">
        <v>566573</v>
      </c>
      <c r="H723">
        <v>858368</v>
      </c>
      <c r="I723">
        <v>210610</v>
      </c>
      <c r="J723">
        <v>164461</v>
      </c>
      <c r="K723">
        <v>123838</v>
      </c>
      <c r="L723">
        <v>107825</v>
      </c>
      <c r="M723">
        <v>16115.2</v>
      </c>
      <c r="N723">
        <v>8103.98</v>
      </c>
      <c r="O723">
        <v>10181.299999999999</v>
      </c>
      <c r="P723">
        <v>0</v>
      </c>
      <c r="Q723">
        <v>0</v>
      </c>
      <c r="R723">
        <v>145.00800000000001</v>
      </c>
    </row>
    <row r="724" spans="1:18" x14ac:dyDescent="0.2">
      <c r="A724">
        <v>718</v>
      </c>
      <c r="B724" t="s">
        <v>201</v>
      </c>
      <c r="C724">
        <v>2017</v>
      </c>
      <c r="D724">
        <v>0</v>
      </c>
      <c r="E724">
        <v>1603.78</v>
      </c>
      <c r="F724">
        <v>27237.1</v>
      </c>
      <c r="G724">
        <v>566036</v>
      </c>
      <c r="H724">
        <v>932507</v>
      </c>
      <c r="I724">
        <v>187574</v>
      </c>
      <c r="J724">
        <v>133937</v>
      </c>
      <c r="K724">
        <v>125409</v>
      </c>
      <c r="L724">
        <v>92047.6</v>
      </c>
      <c r="M724">
        <v>19926</v>
      </c>
      <c r="N724">
        <v>5652.39</v>
      </c>
      <c r="O724">
        <v>7064.45</v>
      </c>
      <c r="P724">
        <v>0</v>
      </c>
      <c r="Q724">
        <v>216.36699999999999</v>
      </c>
      <c r="R724">
        <v>0</v>
      </c>
    </row>
    <row r="725" spans="1:18" x14ac:dyDescent="0.2">
      <c r="A725">
        <v>719</v>
      </c>
      <c r="B725" t="s">
        <v>201</v>
      </c>
      <c r="C725">
        <v>2017</v>
      </c>
      <c r="D725">
        <v>0</v>
      </c>
      <c r="E725">
        <v>1773.34</v>
      </c>
      <c r="F725">
        <v>47442.7</v>
      </c>
      <c r="G725">
        <v>552864</v>
      </c>
      <c r="H725">
        <v>877927</v>
      </c>
      <c r="I725">
        <v>217916</v>
      </c>
      <c r="J725">
        <v>147165</v>
      </c>
      <c r="K725">
        <v>117323</v>
      </c>
      <c r="L725">
        <v>100390</v>
      </c>
      <c r="M725">
        <v>25768.1</v>
      </c>
      <c r="N725">
        <v>7714.62</v>
      </c>
      <c r="O725">
        <v>3231.96</v>
      </c>
      <c r="P725">
        <v>861.95600000000002</v>
      </c>
      <c r="Q725">
        <v>0</v>
      </c>
      <c r="R725">
        <v>439.05099999999999</v>
      </c>
    </row>
    <row r="726" spans="1:18" x14ac:dyDescent="0.2">
      <c r="A726">
        <v>720</v>
      </c>
      <c r="B726" t="s">
        <v>201</v>
      </c>
      <c r="C726">
        <v>2017</v>
      </c>
      <c r="D726">
        <v>0</v>
      </c>
      <c r="E726">
        <v>3783.74</v>
      </c>
      <c r="F726">
        <v>31206.9</v>
      </c>
      <c r="G726">
        <v>564148</v>
      </c>
      <c r="H726">
        <v>881443</v>
      </c>
      <c r="I726">
        <v>203706</v>
      </c>
      <c r="J726">
        <v>156552</v>
      </c>
      <c r="K726">
        <v>124355</v>
      </c>
      <c r="L726">
        <v>94769.9</v>
      </c>
      <c r="M726">
        <v>18810.5</v>
      </c>
      <c r="N726">
        <v>6039.77</v>
      </c>
      <c r="O726">
        <v>5057.49</v>
      </c>
      <c r="P726">
        <v>357.053</v>
      </c>
      <c r="Q726">
        <v>0</v>
      </c>
      <c r="R726">
        <v>359.15899999999999</v>
      </c>
    </row>
    <row r="727" spans="1:18" x14ac:dyDescent="0.2">
      <c r="A727">
        <v>721</v>
      </c>
      <c r="B727" t="s">
        <v>201</v>
      </c>
      <c r="C727">
        <v>2017</v>
      </c>
      <c r="D727">
        <v>0</v>
      </c>
      <c r="E727">
        <v>1543.48</v>
      </c>
      <c r="F727">
        <v>24255.8</v>
      </c>
      <c r="G727">
        <v>542780</v>
      </c>
      <c r="H727">
        <v>891121</v>
      </c>
      <c r="I727">
        <v>221381</v>
      </c>
      <c r="J727">
        <v>129508</v>
      </c>
      <c r="K727">
        <v>136108</v>
      </c>
      <c r="L727">
        <v>109395</v>
      </c>
      <c r="M727">
        <v>16862.599999999999</v>
      </c>
      <c r="N727">
        <v>7775.35</v>
      </c>
      <c r="O727">
        <v>5850.85</v>
      </c>
      <c r="P727">
        <v>3620.84</v>
      </c>
      <c r="Q727">
        <v>0</v>
      </c>
      <c r="R727">
        <v>176.10300000000001</v>
      </c>
    </row>
    <row r="728" spans="1:18" x14ac:dyDescent="0.2">
      <c r="A728">
        <v>722</v>
      </c>
      <c r="B728" t="s">
        <v>201</v>
      </c>
      <c r="C728">
        <v>2017</v>
      </c>
      <c r="D728">
        <v>0</v>
      </c>
      <c r="E728">
        <v>1083.8800000000001</v>
      </c>
      <c r="F728">
        <v>35670.400000000001</v>
      </c>
      <c r="G728">
        <v>549745</v>
      </c>
      <c r="H728">
        <v>928515</v>
      </c>
      <c r="I728">
        <v>174720</v>
      </c>
      <c r="J728">
        <v>145614</v>
      </c>
      <c r="K728">
        <v>114986</v>
      </c>
      <c r="L728">
        <v>106149</v>
      </c>
      <c r="M728">
        <v>26588.1</v>
      </c>
      <c r="N728">
        <v>9984.2000000000007</v>
      </c>
      <c r="O728">
        <v>3998.13</v>
      </c>
      <c r="P728">
        <v>0</v>
      </c>
      <c r="Q728">
        <v>0</v>
      </c>
      <c r="R728">
        <v>0</v>
      </c>
    </row>
    <row r="729" spans="1:18" x14ac:dyDescent="0.2">
      <c r="A729">
        <v>723</v>
      </c>
      <c r="B729" t="s">
        <v>201</v>
      </c>
      <c r="C729">
        <v>2017</v>
      </c>
      <c r="D729">
        <v>0</v>
      </c>
      <c r="E729">
        <v>3273.24</v>
      </c>
      <c r="F729">
        <v>32758.799999999999</v>
      </c>
      <c r="G729">
        <v>571150</v>
      </c>
      <c r="H729">
        <v>884159</v>
      </c>
      <c r="I729">
        <v>192969</v>
      </c>
      <c r="J729">
        <v>149259</v>
      </c>
      <c r="K729">
        <v>127746</v>
      </c>
      <c r="L729">
        <v>106384</v>
      </c>
      <c r="M729">
        <v>19677.099999999999</v>
      </c>
      <c r="N729">
        <v>2714.62</v>
      </c>
      <c r="O729">
        <v>8328.43</v>
      </c>
      <c r="P729">
        <v>0</v>
      </c>
      <c r="Q729">
        <v>0</v>
      </c>
      <c r="R729">
        <v>314.30500000000001</v>
      </c>
    </row>
    <row r="730" spans="1:18" x14ac:dyDescent="0.2">
      <c r="A730">
        <v>724</v>
      </c>
      <c r="B730" t="s">
        <v>201</v>
      </c>
      <c r="C730">
        <v>2017</v>
      </c>
      <c r="D730">
        <v>0</v>
      </c>
      <c r="E730">
        <v>757.22</v>
      </c>
      <c r="F730">
        <v>24161.599999999999</v>
      </c>
      <c r="G730">
        <v>558299</v>
      </c>
      <c r="H730">
        <v>897570</v>
      </c>
      <c r="I730">
        <v>200153</v>
      </c>
      <c r="J730">
        <v>159452</v>
      </c>
      <c r="K730">
        <v>129259</v>
      </c>
      <c r="L730">
        <v>92214.8</v>
      </c>
      <c r="M730">
        <v>21688.5</v>
      </c>
      <c r="N730">
        <v>3712.03</v>
      </c>
      <c r="O730">
        <v>12173.9</v>
      </c>
      <c r="P730">
        <v>0</v>
      </c>
      <c r="Q730">
        <v>265.51499999999999</v>
      </c>
      <c r="R730">
        <v>0</v>
      </c>
    </row>
    <row r="731" spans="1:18" x14ac:dyDescent="0.2">
      <c r="A731">
        <v>725</v>
      </c>
      <c r="B731" t="s">
        <v>201</v>
      </c>
      <c r="C731">
        <v>2017</v>
      </c>
      <c r="D731">
        <v>0</v>
      </c>
      <c r="E731">
        <v>3162.07</v>
      </c>
      <c r="F731">
        <v>28895.1</v>
      </c>
      <c r="G731">
        <v>547025</v>
      </c>
      <c r="H731">
        <v>902672</v>
      </c>
      <c r="I731">
        <v>204429</v>
      </c>
      <c r="J731">
        <v>160826</v>
      </c>
      <c r="K731">
        <v>112477</v>
      </c>
      <c r="L731">
        <v>106118</v>
      </c>
      <c r="M731">
        <v>20766.5</v>
      </c>
      <c r="N731">
        <v>7325.19</v>
      </c>
      <c r="O731">
        <v>1337.52</v>
      </c>
      <c r="P731">
        <v>0</v>
      </c>
      <c r="Q731">
        <v>465.62900000000002</v>
      </c>
      <c r="R731">
        <v>426.89400000000001</v>
      </c>
    </row>
    <row r="732" spans="1:18" x14ac:dyDescent="0.2">
      <c r="A732">
        <v>726</v>
      </c>
      <c r="B732" t="s">
        <v>201</v>
      </c>
      <c r="C732">
        <v>2017</v>
      </c>
      <c r="D732">
        <v>0</v>
      </c>
      <c r="E732">
        <v>47.323399999999999</v>
      </c>
      <c r="F732">
        <v>40480.5</v>
      </c>
      <c r="G732">
        <v>555185</v>
      </c>
      <c r="H732">
        <v>861273</v>
      </c>
      <c r="I732">
        <v>215848</v>
      </c>
      <c r="J732">
        <v>155348</v>
      </c>
      <c r="K732">
        <v>119248</v>
      </c>
      <c r="L732">
        <v>107450</v>
      </c>
      <c r="M732">
        <v>20919.2</v>
      </c>
      <c r="N732">
        <v>8174.42</v>
      </c>
      <c r="O732">
        <v>6648.62</v>
      </c>
      <c r="P732">
        <v>0</v>
      </c>
      <c r="Q732">
        <v>386.37099999999998</v>
      </c>
      <c r="R732">
        <v>0</v>
      </c>
    </row>
    <row r="733" spans="1:18" x14ac:dyDescent="0.2">
      <c r="A733">
        <v>727</v>
      </c>
      <c r="B733" t="s">
        <v>201</v>
      </c>
      <c r="C733">
        <v>2017</v>
      </c>
      <c r="D733">
        <v>0</v>
      </c>
      <c r="E733">
        <v>3034.09</v>
      </c>
      <c r="F733">
        <v>31165.8</v>
      </c>
      <c r="G733">
        <v>567449</v>
      </c>
      <c r="H733">
        <v>916027</v>
      </c>
      <c r="I733">
        <v>201313</v>
      </c>
      <c r="J733">
        <v>145261</v>
      </c>
      <c r="K733">
        <v>113514</v>
      </c>
      <c r="L733">
        <v>98289.7</v>
      </c>
      <c r="M733">
        <v>13241.6</v>
      </c>
      <c r="N733">
        <v>7843.66</v>
      </c>
      <c r="O733">
        <v>4348.6499999999996</v>
      </c>
      <c r="P733">
        <v>1033.4000000000001</v>
      </c>
      <c r="Q733">
        <v>0</v>
      </c>
      <c r="R733">
        <v>0</v>
      </c>
    </row>
    <row r="734" spans="1:18" x14ac:dyDescent="0.2">
      <c r="A734">
        <v>728</v>
      </c>
      <c r="B734" t="s">
        <v>201</v>
      </c>
      <c r="C734">
        <v>2017</v>
      </c>
      <c r="D734">
        <v>0</v>
      </c>
      <c r="E734">
        <v>942.78800000000001</v>
      </c>
      <c r="F734">
        <v>26775</v>
      </c>
      <c r="G734">
        <v>558530</v>
      </c>
      <c r="H734">
        <v>853095</v>
      </c>
      <c r="I734">
        <v>238519</v>
      </c>
      <c r="J734">
        <v>165318</v>
      </c>
      <c r="K734">
        <v>112627</v>
      </c>
      <c r="L734">
        <v>106542</v>
      </c>
      <c r="M734">
        <v>15451.1</v>
      </c>
      <c r="N734">
        <v>9662.99</v>
      </c>
      <c r="O734">
        <v>3220.74</v>
      </c>
      <c r="P734">
        <v>0</v>
      </c>
      <c r="Q734">
        <v>0</v>
      </c>
      <c r="R734">
        <v>0</v>
      </c>
    </row>
    <row r="735" spans="1:18" x14ac:dyDescent="0.2">
      <c r="A735">
        <v>729</v>
      </c>
      <c r="B735" t="s">
        <v>201</v>
      </c>
      <c r="C735">
        <v>2017</v>
      </c>
      <c r="D735">
        <v>0</v>
      </c>
      <c r="E735">
        <v>2093.1999999999998</v>
      </c>
      <c r="F735">
        <v>33820.199999999997</v>
      </c>
      <c r="G735">
        <v>524881</v>
      </c>
      <c r="H735">
        <v>923664</v>
      </c>
      <c r="I735">
        <v>206810</v>
      </c>
      <c r="J735">
        <v>145729</v>
      </c>
      <c r="K735">
        <v>123261</v>
      </c>
      <c r="L735">
        <v>95052.9</v>
      </c>
      <c r="M735">
        <v>18349.5</v>
      </c>
      <c r="N735">
        <v>7855.16</v>
      </c>
      <c r="O735">
        <v>6076.95</v>
      </c>
      <c r="P735">
        <v>1468.72</v>
      </c>
      <c r="Q735">
        <v>0</v>
      </c>
      <c r="R735">
        <v>0</v>
      </c>
    </row>
    <row r="736" spans="1:18" x14ac:dyDescent="0.2">
      <c r="A736">
        <v>730</v>
      </c>
      <c r="B736" t="s">
        <v>201</v>
      </c>
      <c r="C736">
        <v>2017</v>
      </c>
      <c r="D736">
        <v>0</v>
      </c>
      <c r="E736">
        <v>984.87900000000002</v>
      </c>
      <c r="F736">
        <v>19840.599999999999</v>
      </c>
      <c r="G736">
        <v>528475</v>
      </c>
      <c r="H736">
        <v>921535</v>
      </c>
      <c r="I736">
        <v>208480</v>
      </c>
      <c r="J736">
        <v>141774</v>
      </c>
      <c r="K736">
        <v>135805</v>
      </c>
      <c r="L736">
        <v>96553.5</v>
      </c>
      <c r="M736">
        <v>25991.200000000001</v>
      </c>
      <c r="N736">
        <v>4967.8999999999996</v>
      </c>
      <c r="O736">
        <v>9752.56</v>
      </c>
      <c r="P736">
        <v>1091.8900000000001</v>
      </c>
      <c r="Q736">
        <v>0</v>
      </c>
      <c r="R736">
        <v>0</v>
      </c>
    </row>
    <row r="737" spans="1:18" x14ac:dyDescent="0.2">
      <c r="A737">
        <v>731</v>
      </c>
      <c r="B737" t="s">
        <v>201</v>
      </c>
      <c r="C737">
        <v>2017</v>
      </c>
      <c r="D737">
        <v>0</v>
      </c>
      <c r="E737">
        <v>2913.16</v>
      </c>
      <c r="F737">
        <v>16003.4</v>
      </c>
      <c r="G737">
        <v>573552</v>
      </c>
      <c r="H737">
        <v>893296</v>
      </c>
      <c r="I737">
        <v>203527</v>
      </c>
      <c r="J737">
        <v>131088</v>
      </c>
      <c r="K737">
        <v>123507</v>
      </c>
      <c r="L737">
        <v>116112</v>
      </c>
      <c r="M737">
        <v>18605.400000000001</v>
      </c>
      <c r="N737">
        <v>6278.92</v>
      </c>
      <c r="O737">
        <v>6369.46</v>
      </c>
      <c r="P737">
        <v>518.01199999999994</v>
      </c>
      <c r="Q737">
        <v>723.00900000000001</v>
      </c>
      <c r="R737">
        <v>267.13400000000001</v>
      </c>
    </row>
    <row r="738" spans="1:18" x14ac:dyDescent="0.2">
      <c r="A738">
        <v>732</v>
      </c>
      <c r="B738" t="s">
        <v>201</v>
      </c>
      <c r="C738">
        <v>2017</v>
      </c>
      <c r="D738">
        <v>0</v>
      </c>
      <c r="E738">
        <v>2676.18</v>
      </c>
      <c r="F738">
        <v>36733.699999999997</v>
      </c>
      <c r="G738">
        <v>548981</v>
      </c>
      <c r="H738">
        <v>875953</v>
      </c>
      <c r="I738">
        <v>245958</v>
      </c>
      <c r="J738">
        <v>145901</v>
      </c>
      <c r="K738">
        <v>108304</v>
      </c>
      <c r="L738">
        <v>81645.899999999994</v>
      </c>
      <c r="M738">
        <v>29007.599999999999</v>
      </c>
      <c r="N738">
        <v>16847.7</v>
      </c>
      <c r="O738">
        <v>2097.33</v>
      </c>
      <c r="P738">
        <v>0</v>
      </c>
      <c r="Q738">
        <v>388.74200000000002</v>
      </c>
      <c r="R738">
        <v>0</v>
      </c>
    </row>
    <row r="739" spans="1:18" x14ac:dyDescent="0.2">
      <c r="A739">
        <v>733</v>
      </c>
      <c r="B739" t="s">
        <v>201</v>
      </c>
      <c r="C739">
        <v>2017</v>
      </c>
      <c r="D739">
        <v>0</v>
      </c>
      <c r="E739">
        <v>2235.0500000000002</v>
      </c>
      <c r="F739">
        <v>22803.9</v>
      </c>
      <c r="G739">
        <v>555884</v>
      </c>
      <c r="H739">
        <v>872952</v>
      </c>
      <c r="I739">
        <v>205902</v>
      </c>
      <c r="J739">
        <v>174097</v>
      </c>
      <c r="K739">
        <v>137889</v>
      </c>
      <c r="L739">
        <v>85929.600000000006</v>
      </c>
      <c r="M739">
        <v>25751.9</v>
      </c>
      <c r="N739">
        <v>6771.19</v>
      </c>
      <c r="O739">
        <v>8891.5400000000009</v>
      </c>
      <c r="P739">
        <v>2085.34</v>
      </c>
      <c r="Q739">
        <v>0</v>
      </c>
      <c r="R739">
        <v>183.23400000000001</v>
      </c>
    </row>
    <row r="740" spans="1:18" x14ac:dyDescent="0.2">
      <c r="A740">
        <v>734</v>
      </c>
      <c r="B740" t="s">
        <v>201</v>
      </c>
      <c r="C740">
        <v>2017</v>
      </c>
      <c r="D740">
        <v>0</v>
      </c>
      <c r="E740">
        <v>554.81799999999998</v>
      </c>
      <c r="F740">
        <v>28062</v>
      </c>
      <c r="G740">
        <v>560114</v>
      </c>
      <c r="H740">
        <v>885438</v>
      </c>
      <c r="I740">
        <v>229051</v>
      </c>
      <c r="J740">
        <v>121595</v>
      </c>
      <c r="K740">
        <v>114734</v>
      </c>
      <c r="L740">
        <v>124925</v>
      </c>
      <c r="M740">
        <v>17540</v>
      </c>
      <c r="N740">
        <v>7153.25</v>
      </c>
      <c r="O740">
        <v>5436.42</v>
      </c>
      <c r="P740">
        <v>0</v>
      </c>
      <c r="Q740">
        <v>741.51800000000003</v>
      </c>
      <c r="R740">
        <v>46.576099999999997</v>
      </c>
    </row>
    <row r="741" spans="1:18" x14ac:dyDescent="0.2">
      <c r="A741">
        <v>735</v>
      </c>
      <c r="B741" t="s">
        <v>201</v>
      </c>
      <c r="C741">
        <v>2017</v>
      </c>
      <c r="D741">
        <v>0</v>
      </c>
      <c r="E741">
        <v>1497.4</v>
      </c>
      <c r="F741">
        <v>27611.599999999999</v>
      </c>
      <c r="G741">
        <v>585951</v>
      </c>
      <c r="H741">
        <v>875288</v>
      </c>
      <c r="I741">
        <v>196433</v>
      </c>
      <c r="J741">
        <v>153452</v>
      </c>
      <c r="K741">
        <v>113842</v>
      </c>
      <c r="L741">
        <v>100736</v>
      </c>
      <c r="M741">
        <v>31722.6</v>
      </c>
      <c r="N741">
        <v>2960.14</v>
      </c>
      <c r="O741">
        <v>6298.47</v>
      </c>
      <c r="P741">
        <v>0</v>
      </c>
      <c r="Q741">
        <v>0</v>
      </c>
      <c r="R741">
        <v>340.49</v>
      </c>
    </row>
    <row r="742" spans="1:18" x14ac:dyDescent="0.2">
      <c r="A742">
        <v>736</v>
      </c>
      <c r="B742" t="s">
        <v>201</v>
      </c>
      <c r="C742">
        <v>2017</v>
      </c>
      <c r="D742">
        <v>0</v>
      </c>
      <c r="E742">
        <v>55.620399999999997</v>
      </c>
      <c r="F742">
        <v>26503.200000000001</v>
      </c>
      <c r="G742">
        <v>533354</v>
      </c>
      <c r="H742">
        <v>922096</v>
      </c>
      <c r="I742">
        <v>201317</v>
      </c>
      <c r="J742">
        <v>143804</v>
      </c>
      <c r="K742">
        <v>109378</v>
      </c>
      <c r="L742">
        <v>103408</v>
      </c>
      <c r="M742">
        <v>34217.4</v>
      </c>
      <c r="N742">
        <v>6631.6</v>
      </c>
      <c r="O742">
        <v>2508.91</v>
      </c>
      <c r="P742">
        <v>1342.54</v>
      </c>
      <c r="Q742">
        <v>0</v>
      </c>
      <c r="R742">
        <v>0</v>
      </c>
    </row>
    <row r="743" spans="1:18" x14ac:dyDescent="0.2">
      <c r="A743">
        <v>737</v>
      </c>
      <c r="B743" t="s">
        <v>201</v>
      </c>
      <c r="C743">
        <v>2017</v>
      </c>
      <c r="D743">
        <v>0</v>
      </c>
      <c r="E743">
        <v>1082.26</v>
      </c>
      <c r="F743">
        <v>30604.5</v>
      </c>
      <c r="G743">
        <v>554014</v>
      </c>
      <c r="H743">
        <v>907105</v>
      </c>
      <c r="I743">
        <v>210792</v>
      </c>
      <c r="J743">
        <v>122981</v>
      </c>
      <c r="K743">
        <v>125917</v>
      </c>
      <c r="L743">
        <v>102458</v>
      </c>
      <c r="M743">
        <v>21195.7</v>
      </c>
      <c r="N743">
        <v>9588.7999999999993</v>
      </c>
      <c r="O743">
        <v>6801.12</v>
      </c>
      <c r="P743">
        <v>434.88600000000002</v>
      </c>
      <c r="Q743">
        <v>152.916</v>
      </c>
      <c r="R743">
        <v>0</v>
      </c>
    </row>
    <row r="744" spans="1:18" x14ac:dyDescent="0.2">
      <c r="A744">
        <v>738</v>
      </c>
      <c r="B744" t="s">
        <v>201</v>
      </c>
      <c r="C744">
        <v>2017</v>
      </c>
      <c r="D744">
        <v>0</v>
      </c>
      <c r="E744">
        <v>4445.7700000000004</v>
      </c>
      <c r="F744">
        <v>28394.2</v>
      </c>
      <c r="G744">
        <v>506411</v>
      </c>
      <c r="H744">
        <v>915796</v>
      </c>
      <c r="I744">
        <v>249476</v>
      </c>
      <c r="J744">
        <v>126167</v>
      </c>
      <c r="K744">
        <v>123808</v>
      </c>
      <c r="L744">
        <v>98207.7</v>
      </c>
      <c r="M744">
        <v>20933.8</v>
      </c>
      <c r="N744">
        <v>7893.25</v>
      </c>
      <c r="O744">
        <v>10633.4</v>
      </c>
      <c r="P744">
        <v>688.18</v>
      </c>
      <c r="Q744">
        <v>395.28899999999999</v>
      </c>
      <c r="R744">
        <v>405.84800000000001</v>
      </c>
    </row>
    <row r="745" spans="1:18" x14ac:dyDescent="0.2">
      <c r="A745">
        <v>739</v>
      </c>
      <c r="B745" t="s">
        <v>201</v>
      </c>
      <c r="C745">
        <v>2017</v>
      </c>
      <c r="D745">
        <v>0</v>
      </c>
      <c r="E745">
        <v>4949.01</v>
      </c>
      <c r="F745">
        <v>25789.7</v>
      </c>
      <c r="G745">
        <v>539709</v>
      </c>
      <c r="H745">
        <v>910985</v>
      </c>
      <c r="I745">
        <v>188858</v>
      </c>
      <c r="J745">
        <v>166540</v>
      </c>
      <c r="K745">
        <v>136184</v>
      </c>
      <c r="L745">
        <v>83909.5</v>
      </c>
      <c r="M745">
        <v>25991.1</v>
      </c>
      <c r="N745">
        <v>6898.92</v>
      </c>
      <c r="O745">
        <v>4670.91</v>
      </c>
      <c r="P745">
        <v>0</v>
      </c>
      <c r="Q745">
        <v>286.51400000000001</v>
      </c>
      <c r="R745">
        <v>0</v>
      </c>
    </row>
    <row r="746" spans="1:18" x14ac:dyDescent="0.2">
      <c r="A746">
        <v>740</v>
      </c>
      <c r="B746" t="s">
        <v>201</v>
      </c>
      <c r="C746">
        <v>2017</v>
      </c>
      <c r="D746">
        <v>0</v>
      </c>
      <c r="E746">
        <v>1007.35</v>
      </c>
      <c r="F746">
        <v>19787.5</v>
      </c>
      <c r="G746">
        <v>537227</v>
      </c>
      <c r="H746">
        <v>895673</v>
      </c>
      <c r="I746">
        <v>256996</v>
      </c>
      <c r="J746">
        <v>134137</v>
      </c>
      <c r="K746">
        <v>121362</v>
      </c>
      <c r="L746">
        <v>89541.8</v>
      </c>
      <c r="M746">
        <v>21085.5</v>
      </c>
      <c r="N746">
        <v>9316.84</v>
      </c>
      <c r="O746">
        <v>7468.01</v>
      </c>
      <c r="P746">
        <v>829.72699999999998</v>
      </c>
      <c r="Q746">
        <v>0</v>
      </c>
      <c r="R746">
        <v>0</v>
      </c>
    </row>
    <row r="747" spans="1:18" x14ac:dyDescent="0.2">
      <c r="A747">
        <v>741</v>
      </c>
      <c r="B747" t="s">
        <v>201</v>
      </c>
      <c r="C747">
        <v>2017</v>
      </c>
      <c r="D747">
        <v>0</v>
      </c>
      <c r="E747">
        <v>2951.08</v>
      </c>
      <c r="F747">
        <v>31270.3</v>
      </c>
      <c r="G747">
        <v>551579</v>
      </c>
      <c r="H747">
        <v>873952</v>
      </c>
      <c r="I747">
        <v>203296</v>
      </c>
      <c r="J747">
        <v>173027</v>
      </c>
      <c r="K747">
        <v>112261</v>
      </c>
      <c r="L747">
        <v>100434</v>
      </c>
      <c r="M747">
        <v>30052</v>
      </c>
      <c r="N747">
        <v>5749.51</v>
      </c>
      <c r="O747">
        <v>9645.64</v>
      </c>
      <c r="P747">
        <v>1040.6099999999999</v>
      </c>
      <c r="Q747">
        <v>342.95299999999997</v>
      </c>
      <c r="R747">
        <v>0</v>
      </c>
    </row>
    <row r="748" spans="1:18" x14ac:dyDescent="0.2">
      <c r="A748">
        <v>742</v>
      </c>
      <c r="B748" t="s">
        <v>201</v>
      </c>
      <c r="C748">
        <v>2017</v>
      </c>
      <c r="D748">
        <v>0</v>
      </c>
      <c r="E748">
        <v>4076.58</v>
      </c>
      <c r="F748">
        <v>23864.3</v>
      </c>
      <c r="G748">
        <v>588369</v>
      </c>
      <c r="H748">
        <v>830892</v>
      </c>
      <c r="I748">
        <v>252294</v>
      </c>
      <c r="J748">
        <v>140285</v>
      </c>
      <c r="K748">
        <v>128973</v>
      </c>
      <c r="L748">
        <v>94523.199999999997</v>
      </c>
      <c r="M748">
        <v>14734.5</v>
      </c>
      <c r="N748">
        <v>8669.67</v>
      </c>
      <c r="O748">
        <v>6041.48</v>
      </c>
      <c r="P748">
        <v>0</v>
      </c>
      <c r="Q748">
        <v>630.20600000000002</v>
      </c>
      <c r="R748">
        <v>0</v>
      </c>
    </row>
    <row r="749" spans="1:18" x14ac:dyDescent="0.2">
      <c r="A749">
        <v>743</v>
      </c>
      <c r="B749" t="s">
        <v>201</v>
      </c>
      <c r="C749">
        <v>2017</v>
      </c>
      <c r="D749">
        <v>0</v>
      </c>
      <c r="E749">
        <v>7.8407200000000001</v>
      </c>
      <c r="F749">
        <v>17755.400000000001</v>
      </c>
      <c r="G749">
        <v>579648</v>
      </c>
      <c r="H749">
        <v>900599</v>
      </c>
      <c r="I749">
        <v>215579</v>
      </c>
      <c r="J749">
        <v>144208</v>
      </c>
      <c r="K749">
        <v>108648</v>
      </c>
      <c r="L749">
        <v>109495</v>
      </c>
      <c r="M749">
        <v>11868.7</v>
      </c>
      <c r="N749">
        <v>5660.74</v>
      </c>
      <c r="O749">
        <v>3173.16</v>
      </c>
      <c r="P749">
        <v>0</v>
      </c>
      <c r="Q749">
        <v>767.83900000000006</v>
      </c>
      <c r="R749">
        <v>150.23699999999999</v>
      </c>
    </row>
    <row r="750" spans="1:18" x14ac:dyDescent="0.2">
      <c r="A750">
        <v>744</v>
      </c>
      <c r="B750" t="s">
        <v>201</v>
      </c>
      <c r="C750">
        <v>2017</v>
      </c>
      <c r="D750">
        <v>0</v>
      </c>
      <c r="E750">
        <v>0</v>
      </c>
      <c r="F750">
        <v>34680.800000000003</v>
      </c>
      <c r="G750">
        <v>565742</v>
      </c>
      <c r="H750">
        <v>907932</v>
      </c>
      <c r="I750">
        <v>186443</v>
      </c>
      <c r="J750">
        <v>154431</v>
      </c>
      <c r="K750">
        <v>113606</v>
      </c>
      <c r="L750">
        <v>95510.2</v>
      </c>
      <c r="M750">
        <v>23392.5</v>
      </c>
      <c r="N750">
        <v>5064.03</v>
      </c>
      <c r="O750">
        <v>7368.45</v>
      </c>
      <c r="P750">
        <v>484.32499999999999</v>
      </c>
      <c r="Q750">
        <v>786.55899999999997</v>
      </c>
      <c r="R750">
        <v>0</v>
      </c>
    </row>
    <row r="751" spans="1:18" x14ac:dyDescent="0.2">
      <c r="A751">
        <v>745</v>
      </c>
      <c r="B751" t="s">
        <v>201</v>
      </c>
      <c r="C751">
        <v>2017</v>
      </c>
      <c r="D751">
        <v>0</v>
      </c>
      <c r="E751">
        <v>460.512</v>
      </c>
      <c r="F751">
        <v>17230.7</v>
      </c>
      <c r="G751">
        <v>555568</v>
      </c>
      <c r="H751">
        <v>926298</v>
      </c>
      <c r="I751">
        <v>196534</v>
      </c>
      <c r="J751">
        <v>137198</v>
      </c>
      <c r="K751">
        <v>111370</v>
      </c>
      <c r="L751">
        <v>102511</v>
      </c>
      <c r="M751">
        <v>23738.5</v>
      </c>
      <c r="N751">
        <v>18339.2</v>
      </c>
      <c r="O751">
        <v>2447.19</v>
      </c>
      <c r="P751">
        <v>0</v>
      </c>
      <c r="Q751">
        <v>0</v>
      </c>
      <c r="R751">
        <v>0</v>
      </c>
    </row>
    <row r="752" spans="1:18" x14ac:dyDescent="0.2">
      <c r="A752">
        <v>746</v>
      </c>
      <c r="B752" t="s">
        <v>201</v>
      </c>
      <c r="C752">
        <v>2017</v>
      </c>
      <c r="D752">
        <v>0</v>
      </c>
      <c r="E752">
        <v>1116.3699999999999</v>
      </c>
      <c r="F752">
        <v>24115.3</v>
      </c>
      <c r="G752">
        <v>546155</v>
      </c>
      <c r="H752">
        <v>904432</v>
      </c>
      <c r="I752">
        <v>206484</v>
      </c>
      <c r="J752">
        <v>166927</v>
      </c>
      <c r="K752">
        <v>106663</v>
      </c>
      <c r="L752">
        <v>104165</v>
      </c>
      <c r="M752">
        <v>10872.8</v>
      </c>
      <c r="N752">
        <v>8526.08</v>
      </c>
      <c r="O752">
        <v>7678.74</v>
      </c>
      <c r="P752">
        <v>1721.18</v>
      </c>
      <c r="Q752">
        <v>592.96500000000003</v>
      </c>
      <c r="R752">
        <v>0</v>
      </c>
    </row>
    <row r="753" spans="1:18" x14ac:dyDescent="0.2">
      <c r="A753">
        <v>747</v>
      </c>
      <c r="B753" t="s">
        <v>201</v>
      </c>
      <c r="C753">
        <v>2017</v>
      </c>
      <c r="D753">
        <v>0</v>
      </c>
      <c r="E753">
        <v>1031.52</v>
      </c>
      <c r="F753">
        <v>30304.9</v>
      </c>
      <c r="G753">
        <v>541851</v>
      </c>
      <c r="H753">
        <v>893128</v>
      </c>
      <c r="I753">
        <v>224010</v>
      </c>
      <c r="J753">
        <v>147107</v>
      </c>
      <c r="K753">
        <v>129878</v>
      </c>
      <c r="L753">
        <v>96103.3</v>
      </c>
      <c r="M753">
        <v>15944.4</v>
      </c>
      <c r="N753">
        <v>6243.02</v>
      </c>
      <c r="O753">
        <v>5660.93</v>
      </c>
      <c r="P753">
        <v>932.40200000000004</v>
      </c>
      <c r="Q753">
        <v>0</v>
      </c>
      <c r="R753">
        <v>0</v>
      </c>
    </row>
    <row r="754" spans="1:18" x14ac:dyDescent="0.2">
      <c r="A754">
        <v>748</v>
      </c>
      <c r="B754" t="s">
        <v>201</v>
      </c>
      <c r="C754">
        <v>2017</v>
      </c>
      <c r="D754">
        <v>0</v>
      </c>
      <c r="E754">
        <v>477.23</v>
      </c>
      <c r="F754">
        <v>23505.3</v>
      </c>
      <c r="G754">
        <v>565968</v>
      </c>
      <c r="H754">
        <v>878172</v>
      </c>
      <c r="I754">
        <v>233697</v>
      </c>
      <c r="J754">
        <v>148623</v>
      </c>
      <c r="K754">
        <v>110406</v>
      </c>
      <c r="L754">
        <v>96924</v>
      </c>
      <c r="M754">
        <v>17746.099999999999</v>
      </c>
      <c r="N754">
        <v>6035.43</v>
      </c>
      <c r="O754">
        <v>8333.06</v>
      </c>
      <c r="P754">
        <v>0</v>
      </c>
      <c r="Q754">
        <v>0</v>
      </c>
      <c r="R754">
        <v>126.916</v>
      </c>
    </row>
    <row r="755" spans="1:18" x14ac:dyDescent="0.2">
      <c r="A755">
        <v>749</v>
      </c>
      <c r="B755" t="s">
        <v>201</v>
      </c>
      <c r="C755">
        <v>2017</v>
      </c>
      <c r="D755">
        <v>0</v>
      </c>
      <c r="E755">
        <v>1811.69</v>
      </c>
      <c r="F755">
        <v>24444.7</v>
      </c>
      <c r="G755">
        <v>551310</v>
      </c>
      <c r="H755">
        <v>894300</v>
      </c>
      <c r="I755">
        <v>204653</v>
      </c>
      <c r="J755">
        <v>150619</v>
      </c>
      <c r="K755">
        <v>136540</v>
      </c>
      <c r="L755">
        <v>102915</v>
      </c>
      <c r="M755">
        <v>10117.700000000001</v>
      </c>
      <c r="N755">
        <v>5882.77</v>
      </c>
      <c r="O755">
        <v>9968.81</v>
      </c>
      <c r="P755">
        <v>1095.4100000000001</v>
      </c>
      <c r="Q755">
        <v>319.00900000000001</v>
      </c>
      <c r="R755">
        <v>0</v>
      </c>
    </row>
    <row r="756" spans="1:18" x14ac:dyDescent="0.2">
      <c r="A756">
        <v>750</v>
      </c>
      <c r="B756" t="s">
        <v>201</v>
      </c>
      <c r="C756">
        <v>2017</v>
      </c>
      <c r="D756">
        <v>0</v>
      </c>
      <c r="E756">
        <v>2417.0100000000002</v>
      </c>
      <c r="F756">
        <v>35162.800000000003</v>
      </c>
      <c r="G756">
        <v>561783</v>
      </c>
      <c r="H756">
        <v>902163</v>
      </c>
      <c r="I756">
        <v>211050</v>
      </c>
      <c r="J756">
        <v>130296</v>
      </c>
      <c r="K756">
        <v>131667</v>
      </c>
      <c r="L756">
        <v>91991</v>
      </c>
      <c r="M756">
        <v>18013.8</v>
      </c>
      <c r="N756">
        <v>7936.31</v>
      </c>
      <c r="O756">
        <v>2064.38</v>
      </c>
      <c r="P756">
        <v>0</v>
      </c>
      <c r="Q756">
        <v>0</v>
      </c>
      <c r="R756">
        <v>0</v>
      </c>
    </row>
    <row r="757" spans="1:18" x14ac:dyDescent="0.2">
      <c r="A757">
        <v>751</v>
      </c>
      <c r="B757" t="s">
        <v>201</v>
      </c>
      <c r="C757">
        <v>2017</v>
      </c>
      <c r="D757">
        <v>0</v>
      </c>
      <c r="E757">
        <v>410.36399999999998</v>
      </c>
      <c r="F757">
        <v>22323.4</v>
      </c>
      <c r="G757">
        <v>543702</v>
      </c>
      <c r="H757">
        <v>919732</v>
      </c>
      <c r="I757">
        <v>218872</v>
      </c>
      <c r="J757">
        <v>139610</v>
      </c>
      <c r="K757">
        <v>142632</v>
      </c>
      <c r="L757">
        <v>71899.5</v>
      </c>
      <c r="M757">
        <v>14088.1</v>
      </c>
      <c r="N757">
        <v>9142.85</v>
      </c>
      <c r="O757">
        <v>10898.6</v>
      </c>
      <c r="P757">
        <v>597.06399999999996</v>
      </c>
      <c r="Q757">
        <v>0</v>
      </c>
      <c r="R757">
        <v>0</v>
      </c>
    </row>
    <row r="758" spans="1:18" x14ac:dyDescent="0.2">
      <c r="A758">
        <v>752</v>
      </c>
      <c r="B758" t="s">
        <v>201</v>
      </c>
      <c r="C758">
        <v>2017</v>
      </c>
      <c r="D758">
        <v>0</v>
      </c>
      <c r="E758">
        <v>3000.82</v>
      </c>
      <c r="F758">
        <v>31033.8</v>
      </c>
      <c r="G758">
        <v>518226</v>
      </c>
      <c r="H758">
        <v>923944</v>
      </c>
      <c r="I758">
        <v>215320</v>
      </c>
      <c r="J758">
        <v>138106</v>
      </c>
      <c r="K758">
        <v>133100</v>
      </c>
      <c r="L758">
        <v>97003.5</v>
      </c>
      <c r="M758">
        <v>18622.599999999999</v>
      </c>
      <c r="N758">
        <v>7713.53</v>
      </c>
      <c r="O758">
        <v>6352.99</v>
      </c>
      <c r="P758">
        <v>2584.5700000000002</v>
      </c>
      <c r="Q758">
        <v>0</v>
      </c>
      <c r="R758">
        <v>0</v>
      </c>
    </row>
    <row r="759" spans="1:18" x14ac:dyDescent="0.2">
      <c r="A759">
        <v>753</v>
      </c>
      <c r="B759" t="s">
        <v>201</v>
      </c>
      <c r="C759">
        <v>2017</v>
      </c>
      <c r="D759">
        <v>0</v>
      </c>
      <c r="E759">
        <v>503.37200000000001</v>
      </c>
      <c r="F759">
        <v>31409.5</v>
      </c>
      <c r="G759">
        <v>526165</v>
      </c>
      <c r="H759">
        <v>909166</v>
      </c>
      <c r="I759">
        <v>203028</v>
      </c>
      <c r="J759">
        <v>164987</v>
      </c>
      <c r="K759">
        <v>125741</v>
      </c>
      <c r="L759">
        <v>93736.6</v>
      </c>
      <c r="M759">
        <v>22142.1</v>
      </c>
      <c r="N759">
        <v>8736.41</v>
      </c>
      <c r="O759">
        <v>7327.33</v>
      </c>
      <c r="P759">
        <v>348.93299999999999</v>
      </c>
      <c r="Q759">
        <v>347.13400000000001</v>
      </c>
      <c r="R759">
        <v>0</v>
      </c>
    </row>
    <row r="760" spans="1:18" x14ac:dyDescent="0.2">
      <c r="A760">
        <v>754</v>
      </c>
      <c r="B760" t="s">
        <v>201</v>
      </c>
      <c r="C760">
        <v>2017</v>
      </c>
      <c r="D760">
        <v>0</v>
      </c>
      <c r="E760">
        <v>1329.88</v>
      </c>
      <c r="F760">
        <v>26452</v>
      </c>
      <c r="G760">
        <v>544701</v>
      </c>
      <c r="H760">
        <v>943111</v>
      </c>
      <c r="I760">
        <v>197146</v>
      </c>
      <c r="J760">
        <v>138948</v>
      </c>
      <c r="K760">
        <v>103728</v>
      </c>
      <c r="L760">
        <v>113974</v>
      </c>
      <c r="M760">
        <v>20143.900000000001</v>
      </c>
      <c r="N760">
        <v>4569.3100000000004</v>
      </c>
      <c r="O760">
        <v>8954.27</v>
      </c>
      <c r="P760">
        <v>0</v>
      </c>
      <c r="Q760">
        <v>702.17399999999998</v>
      </c>
      <c r="R760">
        <v>511.83300000000003</v>
      </c>
    </row>
    <row r="761" spans="1:18" x14ac:dyDescent="0.2">
      <c r="A761">
        <v>755</v>
      </c>
      <c r="B761" t="s">
        <v>201</v>
      </c>
      <c r="C761">
        <v>2017</v>
      </c>
      <c r="D761">
        <v>0</v>
      </c>
      <c r="E761">
        <v>2259.0500000000002</v>
      </c>
      <c r="F761">
        <v>25914.5</v>
      </c>
      <c r="G761">
        <v>585063</v>
      </c>
      <c r="H761">
        <v>875223</v>
      </c>
      <c r="I761">
        <v>218129</v>
      </c>
      <c r="J761">
        <v>157932</v>
      </c>
      <c r="K761">
        <v>121158</v>
      </c>
      <c r="L761">
        <v>72449</v>
      </c>
      <c r="M761">
        <v>26743.200000000001</v>
      </c>
      <c r="N761">
        <v>8113.3</v>
      </c>
      <c r="O761">
        <v>2243.5</v>
      </c>
      <c r="P761">
        <v>0</v>
      </c>
      <c r="Q761">
        <v>650.68499999999995</v>
      </c>
      <c r="R761">
        <v>0</v>
      </c>
    </row>
    <row r="762" spans="1:18" x14ac:dyDescent="0.2">
      <c r="A762">
        <v>756</v>
      </c>
      <c r="B762" t="s">
        <v>201</v>
      </c>
      <c r="C762">
        <v>2017</v>
      </c>
      <c r="D762">
        <v>0</v>
      </c>
      <c r="E762">
        <v>3053.77</v>
      </c>
      <c r="F762">
        <v>24577.4</v>
      </c>
      <c r="G762">
        <v>557379</v>
      </c>
      <c r="H762">
        <v>878381</v>
      </c>
      <c r="I762">
        <v>239137</v>
      </c>
      <c r="J762">
        <v>153006</v>
      </c>
      <c r="K762">
        <v>119090</v>
      </c>
      <c r="L762">
        <v>86913.5</v>
      </c>
      <c r="M762">
        <v>28720.2</v>
      </c>
      <c r="N762">
        <v>2825.28</v>
      </c>
      <c r="O762">
        <v>4206.49</v>
      </c>
      <c r="P762">
        <v>1422.13</v>
      </c>
      <c r="Q762">
        <v>275.13</v>
      </c>
      <c r="R762">
        <v>188.13399999999999</v>
      </c>
    </row>
    <row r="763" spans="1:18" x14ac:dyDescent="0.2">
      <c r="A763">
        <v>757</v>
      </c>
      <c r="B763" t="s">
        <v>201</v>
      </c>
      <c r="C763">
        <v>2017</v>
      </c>
      <c r="D763">
        <v>0</v>
      </c>
      <c r="E763">
        <v>1096.92</v>
      </c>
      <c r="F763">
        <v>32684.6</v>
      </c>
      <c r="G763">
        <v>552413</v>
      </c>
      <c r="H763">
        <v>870246</v>
      </c>
      <c r="I763">
        <v>229515</v>
      </c>
      <c r="J763">
        <v>150235</v>
      </c>
      <c r="K763">
        <v>148354</v>
      </c>
      <c r="L763">
        <v>81171.199999999997</v>
      </c>
      <c r="M763">
        <v>21407.599999999999</v>
      </c>
      <c r="N763">
        <v>9719.99</v>
      </c>
      <c r="O763">
        <v>4709.95</v>
      </c>
      <c r="P763">
        <v>1282.99</v>
      </c>
      <c r="Q763">
        <v>620.423</v>
      </c>
      <c r="R763">
        <v>379.93</v>
      </c>
    </row>
    <row r="764" spans="1:18" x14ac:dyDescent="0.2">
      <c r="A764">
        <v>758</v>
      </c>
      <c r="B764" t="s">
        <v>201</v>
      </c>
      <c r="C764">
        <v>2017</v>
      </c>
      <c r="D764">
        <v>0</v>
      </c>
      <c r="E764">
        <v>2397.61</v>
      </c>
      <c r="F764">
        <v>39075.5</v>
      </c>
      <c r="G764">
        <v>558648</v>
      </c>
      <c r="H764">
        <v>908683</v>
      </c>
      <c r="I764">
        <v>224017</v>
      </c>
      <c r="J764">
        <v>121864</v>
      </c>
      <c r="K764">
        <v>115004</v>
      </c>
      <c r="L764">
        <v>88592.3</v>
      </c>
      <c r="M764">
        <v>18484.5</v>
      </c>
      <c r="N764">
        <v>13379.9</v>
      </c>
      <c r="O764">
        <v>4203.18</v>
      </c>
      <c r="P764">
        <v>945.49900000000002</v>
      </c>
      <c r="Q764">
        <v>0</v>
      </c>
      <c r="R764">
        <v>280.863</v>
      </c>
    </row>
    <row r="765" spans="1:18" x14ac:dyDescent="0.2">
      <c r="A765">
        <v>759</v>
      </c>
      <c r="B765" t="s">
        <v>201</v>
      </c>
      <c r="C765">
        <v>2017</v>
      </c>
      <c r="D765">
        <v>0</v>
      </c>
      <c r="E765">
        <v>2958.93</v>
      </c>
      <c r="F765">
        <v>24603.200000000001</v>
      </c>
      <c r="G765">
        <v>552795</v>
      </c>
      <c r="H765">
        <v>906615</v>
      </c>
      <c r="I765">
        <v>218297</v>
      </c>
      <c r="J765">
        <v>158111</v>
      </c>
      <c r="K765">
        <v>117396</v>
      </c>
      <c r="L765">
        <v>89522.4</v>
      </c>
      <c r="M765">
        <v>20029.5</v>
      </c>
      <c r="N765">
        <v>4432.09</v>
      </c>
      <c r="O765">
        <v>5565.33</v>
      </c>
      <c r="P765">
        <v>0</v>
      </c>
      <c r="Q765">
        <v>0</v>
      </c>
      <c r="R765">
        <v>266.80399999999997</v>
      </c>
    </row>
    <row r="766" spans="1:18" x14ac:dyDescent="0.2">
      <c r="A766">
        <v>760</v>
      </c>
      <c r="B766" t="s">
        <v>201</v>
      </c>
      <c r="C766">
        <v>2017</v>
      </c>
      <c r="D766">
        <v>0</v>
      </c>
      <c r="E766">
        <v>574.50800000000004</v>
      </c>
      <c r="F766">
        <v>25548.3</v>
      </c>
      <c r="G766">
        <v>575474</v>
      </c>
      <c r="H766">
        <v>906003</v>
      </c>
      <c r="I766">
        <v>198942</v>
      </c>
      <c r="J766">
        <v>132604</v>
      </c>
      <c r="K766">
        <v>121467</v>
      </c>
      <c r="L766">
        <v>100666</v>
      </c>
      <c r="M766">
        <v>25627.7</v>
      </c>
      <c r="N766">
        <v>5916.28</v>
      </c>
      <c r="O766">
        <v>2694.55</v>
      </c>
      <c r="P766">
        <v>0</v>
      </c>
      <c r="Q766">
        <v>0</v>
      </c>
      <c r="R766">
        <v>0</v>
      </c>
    </row>
    <row r="767" spans="1:18" x14ac:dyDescent="0.2">
      <c r="A767">
        <v>761</v>
      </c>
      <c r="B767" t="s">
        <v>201</v>
      </c>
      <c r="C767">
        <v>2017</v>
      </c>
      <c r="D767">
        <v>0</v>
      </c>
      <c r="E767">
        <v>2255.9299999999998</v>
      </c>
      <c r="F767">
        <v>43009.5</v>
      </c>
      <c r="G767">
        <v>500450</v>
      </c>
      <c r="H767">
        <v>924912</v>
      </c>
      <c r="I767">
        <v>224913</v>
      </c>
      <c r="J767">
        <v>132555</v>
      </c>
      <c r="K767">
        <v>120331</v>
      </c>
      <c r="L767">
        <v>103714</v>
      </c>
      <c r="M767">
        <v>20311</v>
      </c>
      <c r="N767">
        <v>9777.69</v>
      </c>
      <c r="O767">
        <v>6733.84</v>
      </c>
      <c r="P767">
        <v>1394.17</v>
      </c>
      <c r="Q767">
        <v>0</v>
      </c>
      <c r="R767">
        <v>63.665199999999999</v>
      </c>
    </row>
    <row r="768" spans="1:18" x14ac:dyDescent="0.2">
      <c r="A768">
        <v>762</v>
      </c>
      <c r="B768" t="s">
        <v>201</v>
      </c>
      <c r="C768">
        <v>2017</v>
      </c>
      <c r="D768">
        <v>0</v>
      </c>
      <c r="E768">
        <v>266.87799999999999</v>
      </c>
      <c r="F768">
        <v>22276.9</v>
      </c>
      <c r="G768">
        <v>587009</v>
      </c>
      <c r="H768">
        <v>880628</v>
      </c>
      <c r="I768">
        <v>196628</v>
      </c>
      <c r="J768">
        <v>160977</v>
      </c>
      <c r="K768">
        <v>109421</v>
      </c>
      <c r="L768">
        <v>102694</v>
      </c>
      <c r="M768">
        <v>20229.400000000001</v>
      </c>
      <c r="N768">
        <v>8894.0499999999993</v>
      </c>
      <c r="O768">
        <v>4745.92</v>
      </c>
      <c r="P768">
        <v>0</v>
      </c>
      <c r="Q768">
        <v>549.88400000000001</v>
      </c>
      <c r="R768">
        <v>0</v>
      </c>
    </row>
    <row r="769" spans="1:18" x14ac:dyDescent="0.2">
      <c r="A769">
        <v>763</v>
      </c>
      <c r="B769" t="s">
        <v>201</v>
      </c>
      <c r="C769">
        <v>2017</v>
      </c>
      <c r="D769">
        <v>0</v>
      </c>
      <c r="E769">
        <v>2329.2399999999998</v>
      </c>
      <c r="F769">
        <v>28514.9</v>
      </c>
      <c r="G769">
        <v>577946</v>
      </c>
      <c r="H769">
        <v>871658</v>
      </c>
      <c r="I769">
        <v>231098</v>
      </c>
      <c r="J769">
        <v>143311</v>
      </c>
      <c r="K769">
        <v>121267</v>
      </c>
      <c r="L769">
        <v>96129.5</v>
      </c>
      <c r="M769">
        <v>23219.4</v>
      </c>
      <c r="N769">
        <v>6102.63</v>
      </c>
      <c r="O769">
        <v>7658.4</v>
      </c>
      <c r="P769">
        <v>0</v>
      </c>
      <c r="Q769">
        <v>503.39299999999997</v>
      </c>
      <c r="R769">
        <v>78.926900000000003</v>
      </c>
    </row>
    <row r="770" spans="1:18" x14ac:dyDescent="0.2">
      <c r="A770">
        <v>764</v>
      </c>
      <c r="B770" t="s">
        <v>201</v>
      </c>
      <c r="C770">
        <v>2017</v>
      </c>
      <c r="D770">
        <v>0</v>
      </c>
      <c r="E770">
        <v>352.08600000000001</v>
      </c>
      <c r="F770">
        <v>37789.5</v>
      </c>
      <c r="G770">
        <v>556641</v>
      </c>
      <c r="H770">
        <v>865374</v>
      </c>
      <c r="I770">
        <v>221791</v>
      </c>
      <c r="J770">
        <v>166556</v>
      </c>
      <c r="K770">
        <v>116031</v>
      </c>
      <c r="L770">
        <v>96303.3</v>
      </c>
      <c r="M770">
        <v>27985.599999999999</v>
      </c>
      <c r="N770">
        <v>7823.41</v>
      </c>
      <c r="O770">
        <v>5935.1</v>
      </c>
      <c r="P770">
        <v>361.971</v>
      </c>
      <c r="Q770">
        <v>0</v>
      </c>
      <c r="R770">
        <v>85.777199999999993</v>
      </c>
    </row>
    <row r="771" spans="1:18" x14ac:dyDescent="0.2">
      <c r="A771">
        <v>765</v>
      </c>
      <c r="B771" t="s">
        <v>201</v>
      </c>
      <c r="C771">
        <v>2017</v>
      </c>
      <c r="D771">
        <v>0</v>
      </c>
      <c r="E771">
        <v>3969.09</v>
      </c>
      <c r="F771">
        <v>32071.5</v>
      </c>
      <c r="G771">
        <v>530323</v>
      </c>
      <c r="H771">
        <v>902512</v>
      </c>
      <c r="I771">
        <v>232467</v>
      </c>
      <c r="J771">
        <v>152459</v>
      </c>
      <c r="K771">
        <v>119380</v>
      </c>
      <c r="L771">
        <v>97800.5</v>
      </c>
      <c r="M771">
        <v>13854.5</v>
      </c>
      <c r="N771">
        <v>11504.1</v>
      </c>
      <c r="O771">
        <v>5894.65</v>
      </c>
      <c r="P771">
        <v>1289.3599999999999</v>
      </c>
      <c r="Q771">
        <v>0</v>
      </c>
      <c r="R771">
        <v>239.49100000000001</v>
      </c>
    </row>
    <row r="772" spans="1:18" x14ac:dyDescent="0.2">
      <c r="A772">
        <v>766</v>
      </c>
      <c r="B772" t="s">
        <v>201</v>
      </c>
      <c r="C772">
        <v>2017</v>
      </c>
      <c r="D772">
        <v>0</v>
      </c>
      <c r="E772">
        <v>269.53199999999998</v>
      </c>
      <c r="F772">
        <v>22187.1</v>
      </c>
      <c r="G772">
        <v>570687</v>
      </c>
      <c r="H772">
        <v>855866</v>
      </c>
      <c r="I772">
        <v>228364</v>
      </c>
      <c r="J772">
        <v>151921</v>
      </c>
      <c r="K772">
        <v>128010</v>
      </c>
      <c r="L772">
        <v>103136</v>
      </c>
      <c r="M772">
        <v>18976.8</v>
      </c>
      <c r="N772">
        <v>4010.69</v>
      </c>
      <c r="O772">
        <v>10289.4</v>
      </c>
      <c r="P772">
        <v>1149.06</v>
      </c>
      <c r="Q772">
        <v>704.89700000000005</v>
      </c>
      <c r="R772">
        <v>78.469300000000004</v>
      </c>
    </row>
    <row r="773" spans="1:18" x14ac:dyDescent="0.2">
      <c r="A773">
        <v>767</v>
      </c>
      <c r="B773" t="s">
        <v>201</v>
      </c>
      <c r="C773">
        <v>2017</v>
      </c>
      <c r="D773">
        <v>0</v>
      </c>
      <c r="E773">
        <v>1378.02</v>
      </c>
      <c r="F773">
        <v>24984.2</v>
      </c>
      <c r="G773">
        <v>547443</v>
      </c>
      <c r="H773">
        <v>888723</v>
      </c>
      <c r="I773">
        <v>221018</v>
      </c>
      <c r="J773">
        <v>172099</v>
      </c>
      <c r="K773">
        <v>108522</v>
      </c>
      <c r="L773">
        <v>108333</v>
      </c>
      <c r="M773">
        <v>19139.3</v>
      </c>
      <c r="N773">
        <v>4625.92</v>
      </c>
      <c r="O773">
        <v>4181.22</v>
      </c>
      <c r="P773">
        <v>0</v>
      </c>
      <c r="Q773">
        <v>0</v>
      </c>
      <c r="R773">
        <v>295.63</v>
      </c>
    </row>
    <row r="774" spans="1:18" x14ac:dyDescent="0.2">
      <c r="A774">
        <v>768</v>
      </c>
      <c r="B774" t="s">
        <v>201</v>
      </c>
      <c r="C774">
        <v>2017</v>
      </c>
      <c r="D774">
        <v>0</v>
      </c>
      <c r="E774">
        <v>2206.91</v>
      </c>
      <c r="F774">
        <v>24008.3</v>
      </c>
      <c r="G774">
        <v>574501</v>
      </c>
      <c r="H774">
        <v>860735</v>
      </c>
      <c r="I774">
        <v>231201</v>
      </c>
      <c r="J774">
        <v>147460</v>
      </c>
      <c r="K774">
        <v>108939</v>
      </c>
      <c r="L774">
        <v>95283.4</v>
      </c>
      <c r="M774">
        <v>28010.400000000001</v>
      </c>
      <c r="N774">
        <v>8135.24</v>
      </c>
      <c r="O774">
        <v>3967.39</v>
      </c>
      <c r="P774">
        <v>0</v>
      </c>
      <c r="Q774">
        <v>548.93399999999997</v>
      </c>
      <c r="R774">
        <v>0</v>
      </c>
    </row>
    <row r="775" spans="1:18" x14ac:dyDescent="0.2">
      <c r="A775">
        <v>769</v>
      </c>
      <c r="B775" t="s">
        <v>201</v>
      </c>
      <c r="C775">
        <v>2017</v>
      </c>
      <c r="D775">
        <v>0</v>
      </c>
      <c r="E775">
        <v>3737.06</v>
      </c>
      <c r="F775">
        <v>26569.8</v>
      </c>
      <c r="G775">
        <v>567762</v>
      </c>
      <c r="H775">
        <v>917710</v>
      </c>
      <c r="I775">
        <v>202810</v>
      </c>
      <c r="J775">
        <v>149986</v>
      </c>
      <c r="K775">
        <v>112871</v>
      </c>
      <c r="L775">
        <v>83551.399999999994</v>
      </c>
      <c r="M775">
        <v>19712.2</v>
      </c>
      <c r="N775">
        <v>9258.7000000000007</v>
      </c>
      <c r="O775">
        <v>4184.46</v>
      </c>
      <c r="P775">
        <v>843.29200000000003</v>
      </c>
      <c r="Q775">
        <v>745.95899999999995</v>
      </c>
      <c r="R775">
        <v>483.096</v>
      </c>
    </row>
    <row r="776" spans="1:18" x14ac:dyDescent="0.2">
      <c r="A776">
        <v>770</v>
      </c>
      <c r="B776" t="s">
        <v>201</v>
      </c>
      <c r="C776">
        <v>2017</v>
      </c>
      <c r="D776">
        <v>0</v>
      </c>
      <c r="E776">
        <v>0</v>
      </c>
      <c r="F776">
        <v>27183.9</v>
      </c>
      <c r="G776">
        <v>539385</v>
      </c>
      <c r="H776">
        <v>880359</v>
      </c>
      <c r="I776">
        <v>231301</v>
      </c>
      <c r="J776">
        <v>173088</v>
      </c>
      <c r="K776">
        <v>125625</v>
      </c>
      <c r="L776">
        <v>93572</v>
      </c>
      <c r="M776">
        <v>12603.3</v>
      </c>
      <c r="N776">
        <v>7972.84</v>
      </c>
      <c r="O776">
        <v>3401.82</v>
      </c>
      <c r="P776">
        <v>0</v>
      </c>
      <c r="Q776">
        <v>0</v>
      </c>
      <c r="R776">
        <v>0</v>
      </c>
    </row>
    <row r="777" spans="1:18" x14ac:dyDescent="0.2">
      <c r="A777">
        <v>771</v>
      </c>
      <c r="B777" t="s">
        <v>201</v>
      </c>
      <c r="C777">
        <v>2017</v>
      </c>
      <c r="D777">
        <v>0</v>
      </c>
      <c r="E777">
        <v>745.69399999999996</v>
      </c>
      <c r="F777">
        <v>25265</v>
      </c>
      <c r="G777">
        <v>556144</v>
      </c>
      <c r="H777">
        <v>900935</v>
      </c>
      <c r="I777">
        <v>184712</v>
      </c>
      <c r="J777">
        <v>155248</v>
      </c>
      <c r="K777">
        <v>140038</v>
      </c>
      <c r="L777">
        <v>97062.3</v>
      </c>
      <c r="M777">
        <v>26930</v>
      </c>
      <c r="N777">
        <v>9850.4599999999991</v>
      </c>
      <c r="O777">
        <v>4363.2299999999996</v>
      </c>
      <c r="P777">
        <v>0</v>
      </c>
      <c r="Q777">
        <v>0</v>
      </c>
      <c r="R777">
        <v>0</v>
      </c>
    </row>
    <row r="778" spans="1:18" x14ac:dyDescent="0.2">
      <c r="A778">
        <v>772</v>
      </c>
      <c r="B778" t="s">
        <v>201</v>
      </c>
      <c r="C778">
        <v>2017</v>
      </c>
      <c r="D778">
        <v>0</v>
      </c>
      <c r="E778">
        <v>2014.46</v>
      </c>
      <c r="F778">
        <v>23502</v>
      </c>
      <c r="G778">
        <v>529688</v>
      </c>
      <c r="H778">
        <v>915607</v>
      </c>
      <c r="I778">
        <v>199550</v>
      </c>
      <c r="J778">
        <v>154005</v>
      </c>
      <c r="K778">
        <v>132359</v>
      </c>
      <c r="L778">
        <v>107644</v>
      </c>
      <c r="M778">
        <v>17932.8</v>
      </c>
      <c r="N778">
        <v>6421.73</v>
      </c>
      <c r="O778">
        <v>6736.76</v>
      </c>
      <c r="P778">
        <v>0</v>
      </c>
      <c r="Q778">
        <v>0</v>
      </c>
      <c r="R778">
        <v>450.67599999999999</v>
      </c>
    </row>
    <row r="779" spans="1:18" x14ac:dyDescent="0.2">
      <c r="A779">
        <v>773</v>
      </c>
      <c r="B779" t="s">
        <v>201</v>
      </c>
      <c r="C779">
        <v>2017</v>
      </c>
      <c r="D779">
        <v>0</v>
      </c>
      <c r="E779">
        <v>959.61699999999996</v>
      </c>
      <c r="F779">
        <v>36665.599999999999</v>
      </c>
      <c r="G779">
        <v>510284</v>
      </c>
      <c r="H779">
        <v>949703</v>
      </c>
      <c r="I779">
        <v>212093</v>
      </c>
      <c r="J779">
        <v>127152</v>
      </c>
      <c r="K779">
        <v>129348</v>
      </c>
      <c r="L779">
        <v>102338</v>
      </c>
      <c r="M779">
        <v>19326.400000000001</v>
      </c>
      <c r="N779">
        <v>4551.18</v>
      </c>
      <c r="O779">
        <v>6029.41</v>
      </c>
      <c r="P779">
        <v>0</v>
      </c>
      <c r="Q779">
        <v>0</v>
      </c>
      <c r="R779">
        <v>173.81800000000001</v>
      </c>
    </row>
    <row r="780" spans="1:18" x14ac:dyDescent="0.2">
      <c r="A780">
        <v>774</v>
      </c>
      <c r="B780" t="s">
        <v>201</v>
      </c>
      <c r="C780">
        <v>2017</v>
      </c>
      <c r="D780">
        <v>0</v>
      </c>
      <c r="E780">
        <v>0</v>
      </c>
      <c r="F780">
        <v>41004.400000000001</v>
      </c>
      <c r="G780">
        <v>545302</v>
      </c>
      <c r="H780">
        <v>886918</v>
      </c>
      <c r="I780">
        <v>221191</v>
      </c>
      <c r="J780">
        <v>137375</v>
      </c>
      <c r="K780">
        <v>141630</v>
      </c>
      <c r="L780">
        <v>87702</v>
      </c>
      <c r="M780">
        <v>16973.8</v>
      </c>
      <c r="N780">
        <v>12194.6</v>
      </c>
      <c r="O780">
        <v>6832.1</v>
      </c>
      <c r="P780">
        <v>0</v>
      </c>
      <c r="Q780">
        <v>0</v>
      </c>
      <c r="R780">
        <v>333.72899999999998</v>
      </c>
    </row>
    <row r="781" spans="1:18" x14ac:dyDescent="0.2">
      <c r="A781">
        <v>775</v>
      </c>
      <c r="B781" t="s">
        <v>201</v>
      </c>
      <c r="C781">
        <v>2017</v>
      </c>
      <c r="D781">
        <v>0</v>
      </c>
      <c r="E781">
        <v>5090.47</v>
      </c>
      <c r="F781">
        <v>27176.9</v>
      </c>
      <c r="G781">
        <v>575554</v>
      </c>
      <c r="H781">
        <v>886989</v>
      </c>
      <c r="I781">
        <v>221024</v>
      </c>
      <c r="J781">
        <v>144202</v>
      </c>
      <c r="K781">
        <v>101157</v>
      </c>
      <c r="L781">
        <v>94116.6</v>
      </c>
      <c r="M781">
        <v>21200</v>
      </c>
      <c r="N781">
        <v>12056.6</v>
      </c>
      <c r="O781">
        <v>6568.05</v>
      </c>
      <c r="P781">
        <v>434.75599999999997</v>
      </c>
      <c r="Q781">
        <v>0</v>
      </c>
      <c r="R781">
        <v>434.62700000000001</v>
      </c>
    </row>
    <row r="782" spans="1:18" x14ac:dyDescent="0.2">
      <c r="A782">
        <v>776</v>
      </c>
      <c r="B782" t="s">
        <v>201</v>
      </c>
      <c r="C782">
        <v>2017</v>
      </c>
      <c r="D782">
        <v>0</v>
      </c>
      <c r="E782">
        <v>2770.01</v>
      </c>
      <c r="F782">
        <v>25930.7</v>
      </c>
      <c r="G782">
        <v>569408</v>
      </c>
      <c r="H782">
        <v>867646</v>
      </c>
      <c r="I782">
        <v>203494</v>
      </c>
      <c r="J782">
        <v>158995</v>
      </c>
      <c r="K782">
        <v>137025</v>
      </c>
      <c r="L782">
        <v>96650.4</v>
      </c>
      <c r="M782">
        <v>21712.6</v>
      </c>
      <c r="N782">
        <v>8134.97</v>
      </c>
      <c r="O782">
        <v>1756.18</v>
      </c>
      <c r="P782">
        <v>475.053</v>
      </c>
      <c r="Q782">
        <v>638.12199999999996</v>
      </c>
      <c r="R782">
        <v>0</v>
      </c>
    </row>
    <row r="783" spans="1:18" x14ac:dyDescent="0.2">
      <c r="A783">
        <v>777</v>
      </c>
      <c r="B783" t="s">
        <v>201</v>
      </c>
      <c r="C783">
        <v>2017</v>
      </c>
      <c r="D783">
        <v>0</v>
      </c>
      <c r="E783">
        <v>2859.19</v>
      </c>
      <c r="F783">
        <v>23742.2</v>
      </c>
      <c r="G783">
        <v>538002</v>
      </c>
      <c r="H783">
        <v>942076</v>
      </c>
      <c r="I783">
        <v>208975</v>
      </c>
      <c r="J783">
        <v>124237</v>
      </c>
      <c r="K783">
        <v>127874</v>
      </c>
      <c r="L783">
        <v>82113.600000000006</v>
      </c>
      <c r="M783">
        <v>34163.5</v>
      </c>
      <c r="N783">
        <v>3151.15</v>
      </c>
      <c r="O783">
        <v>7611.57</v>
      </c>
      <c r="P783">
        <v>1079.5</v>
      </c>
      <c r="Q783">
        <v>0</v>
      </c>
      <c r="R783">
        <v>88.907300000000006</v>
      </c>
    </row>
    <row r="784" spans="1:18" x14ac:dyDescent="0.2">
      <c r="A784">
        <v>778</v>
      </c>
      <c r="B784" t="s">
        <v>201</v>
      </c>
      <c r="C784">
        <v>2017</v>
      </c>
      <c r="D784">
        <v>0</v>
      </c>
      <c r="E784">
        <v>789.21199999999999</v>
      </c>
      <c r="F784">
        <v>25602.1</v>
      </c>
      <c r="G784">
        <v>552335</v>
      </c>
      <c r="H784">
        <v>885465</v>
      </c>
      <c r="I784">
        <v>219068</v>
      </c>
      <c r="J784">
        <v>145287</v>
      </c>
      <c r="K784">
        <v>111967</v>
      </c>
      <c r="L784">
        <v>134281</v>
      </c>
      <c r="M784">
        <v>12895.3</v>
      </c>
      <c r="N784">
        <v>9438.06</v>
      </c>
      <c r="O784">
        <v>3914.31</v>
      </c>
      <c r="P784">
        <v>0</v>
      </c>
      <c r="Q784">
        <v>355.99799999999999</v>
      </c>
      <c r="R784">
        <v>0</v>
      </c>
    </row>
    <row r="785" spans="1:18" x14ac:dyDescent="0.2">
      <c r="A785">
        <v>779</v>
      </c>
      <c r="B785" t="s">
        <v>201</v>
      </c>
      <c r="C785">
        <v>2017</v>
      </c>
      <c r="D785">
        <v>0</v>
      </c>
      <c r="E785">
        <v>1466.42</v>
      </c>
      <c r="F785">
        <v>21147.200000000001</v>
      </c>
      <c r="G785">
        <v>559731</v>
      </c>
      <c r="H785">
        <v>902388</v>
      </c>
      <c r="I785">
        <v>196776</v>
      </c>
      <c r="J785">
        <v>159169</v>
      </c>
      <c r="K785">
        <v>141603</v>
      </c>
      <c r="L785">
        <v>84334</v>
      </c>
      <c r="M785">
        <v>22495.7</v>
      </c>
      <c r="N785">
        <v>3871.93</v>
      </c>
      <c r="O785">
        <v>7915.82</v>
      </c>
      <c r="P785">
        <v>1616.27</v>
      </c>
      <c r="Q785">
        <v>651.11</v>
      </c>
      <c r="R785">
        <v>0</v>
      </c>
    </row>
    <row r="786" spans="1:18" x14ac:dyDescent="0.2">
      <c r="A786">
        <v>780</v>
      </c>
      <c r="B786" t="s">
        <v>201</v>
      </c>
      <c r="C786">
        <v>2017</v>
      </c>
      <c r="D786">
        <v>0</v>
      </c>
      <c r="E786">
        <v>2322.2600000000002</v>
      </c>
      <c r="F786">
        <v>37164.5</v>
      </c>
      <c r="G786">
        <v>548690</v>
      </c>
      <c r="H786">
        <v>899905</v>
      </c>
      <c r="I786">
        <v>208756</v>
      </c>
      <c r="J786">
        <v>146116</v>
      </c>
      <c r="K786">
        <v>113479</v>
      </c>
      <c r="L786">
        <v>96716.7</v>
      </c>
      <c r="M786">
        <v>27393.3</v>
      </c>
      <c r="N786">
        <v>8053.72</v>
      </c>
      <c r="O786">
        <v>1594.87</v>
      </c>
      <c r="P786">
        <v>1461.08</v>
      </c>
      <c r="Q786">
        <v>582.875</v>
      </c>
      <c r="R786">
        <v>0</v>
      </c>
    </row>
    <row r="787" spans="1:18" x14ac:dyDescent="0.2">
      <c r="A787">
        <v>781</v>
      </c>
      <c r="B787" t="s">
        <v>201</v>
      </c>
      <c r="C787">
        <v>2017</v>
      </c>
      <c r="D787">
        <v>0</v>
      </c>
      <c r="E787">
        <v>3711.22</v>
      </c>
      <c r="F787">
        <v>31315.4</v>
      </c>
      <c r="G787">
        <v>541134</v>
      </c>
      <c r="H787">
        <v>923985</v>
      </c>
      <c r="I787">
        <v>214328</v>
      </c>
      <c r="J787">
        <v>132312</v>
      </c>
      <c r="K787">
        <v>123395</v>
      </c>
      <c r="L787">
        <v>80378.100000000006</v>
      </c>
      <c r="M787">
        <v>31008.5</v>
      </c>
      <c r="N787">
        <v>8227.89</v>
      </c>
      <c r="O787">
        <v>4715.2299999999996</v>
      </c>
      <c r="P787">
        <v>0</v>
      </c>
      <c r="Q787">
        <v>578.65599999999995</v>
      </c>
      <c r="R787">
        <v>0</v>
      </c>
    </row>
    <row r="788" spans="1:18" x14ac:dyDescent="0.2">
      <c r="A788">
        <v>782</v>
      </c>
      <c r="B788" t="s">
        <v>201</v>
      </c>
      <c r="C788">
        <v>2017</v>
      </c>
      <c r="D788">
        <v>0</v>
      </c>
      <c r="E788">
        <v>3752.01</v>
      </c>
      <c r="F788">
        <v>16417.8</v>
      </c>
      <c r="G788">
        <v>594599</v>
      </c>
      <c r="H788">
        <v>886083</v>
      </c>
      <c r="I788">
        <v>177784</v>
      </c>
      <c r="J788">
        <v>163114</v>
      </c>
      <c r="K788">
        <v>128129</v>
      </c>
      <c r="L788">
        <v>86671.8</v>
      </c>
      <c r="M788">
        <v>25117.200000000001</v>
      </c>
      <c r="N788">
        <v>7280.37</v>
      </c>
      <c r="O788">
        <v>7442.06</v>
      </c>
      <c r="P788">
        <v>0</v>
      </c>
      <c r="Q788">
        <v>558.10900000000004</v>
      </c>
      <c r="R788">
        <v>365.27600000000001</v>
      </c>
    </row>
    <row r="789" spans="1:18" x14ac:dyDescent="0.2">
      <c r="A789">
        <v>783</v>
      </c>
      <c r="B789" t="s">
        <v>201</v>
      </c>
      <c r="C789">
        <v>2017</v>
      </c>
      <c r="D789">
        <v>0</v>
      </c>
      <c r="E789">
        <v>1169.05</v>
      </c>
      <c r="F789">
        <v>24475.4</v>
      </c>
      <c r="G789">
        <v>551767</v>
      </c>
      <c r="H789">
        <v>919419</v>
      </c>
      <c r="I789">
        <v>186415</v>
      </c>
      <c r="J789">
        <v>158733</v>
      </c>
      <c r="K789">
        <v>115390</v>
      </c>
      <c r="L789">
        <v>91527.9</v>
      </c>
      <c r="M789">
        <v>22502.3</v>
      </c>
      <c r="N789">
        <v>8075.28</v>
      </c>
      <c r="O789">
        <v>9192.61</v>
      </c>
      <c r="P789">
        <v>0</v>
      </c>
      <c r="Q789">
        <v>0</v>
      </c>
      <c r="R789">
        <v>449.10899999999998</v>
      </c>
    </row>
    <row r="790" spans="1:18" x14ac:dyDescent="0.2">
      <c r="A790">
        <v>784</v>
      </c>
      <c r="B790" t="s">
        <v>201</v>
      </c>
      <c r="C790">
        <v>2017</v>
      </c>
      <c r="D790">
        <v>0</v>
      </c>
      <c r="E790">
        <v>3251.04</v>
      </c>
      <c r="F790">
        <v>31421.7</v>
      </c>
      <c r="G790">
        <v>509793</v>
      </c>
      <c r="H790">
        <v>929172</v>
      </c>
      <c r="I790">
        <v>215066</v>
      </c>
      <c r="J790">
        <v>142868</v>
      </c>
      <c r="K790">
        <v>130523</v>
      </c>
      <c r="L790">
        <v>89504.5</v>
      </c>
      <c r="M790">
        <v>22929.3</v>
      </c>
      <c r="N790">
        <v>9415.3700000000008</v>
      </c>
      <c r="O790">
        <v>2022.93</v>
      </c>
      <c r="P790">
        <v>1059.54</v>
      </c>
      <c r="Q790">
        <v>0</v>
      </c>
      <c r="R790">
        <v>0</v>
      </c>
    </row>
    <row r="791" spans="1:18" x14ac:dyDescent="0.2">
      <c r="A791">
        <v>785</v>
      </c>
      <c r="B791" t="s">
        <v>201</v>
      </c>
      <c r="C791">
        <v>2017</v>
      </c>
      <c r="D791">
        <v>0</v>
      </c>
      <c r="E791">
        <v>3233.16</v>
      </c>
      <c r="F791">
        <v>34108.800000000003</v>
      </c>
      <c r="G791">
        <v>518927</v>
      </c>
      <c r="H791">
        <v>908971</v>
      </c>
      <c r="I791">
        <v>221090</v>
      </c>
      <c r="J791">
        <v>152808</v>
      </c>
      <c r="K791">
        <v>116826</v>
      </c>
      <c r="L791">
        <v>96869.8</v>
      </c>
      <c r="M791">
        <v>22283.5</v>
      </c>
      <c r="N791">
        <v>9763.76</v>
      </c>
      <c r="O791">
        <v>2706.54</v>
      </c>
      <c r="P791">
        <v>947.78800000000001</v>
      </c>
      <c r="Q791">
        <v>527.68200000000002</v>
      </c>
      <c r="R791">
        <v>0</v>
      </c>
    </row>
    <row r="792" spans="1:18" x14ac:dyDescent="0.2">
      <c r="A792">
        <v>786</v>
      </c>
      <c r="B792" t="s">
        <v>201</v>
      </c>
      <c r="C792">
        <v>2017</v>
      </c>
      <c r="D792">
        <v>0</v>
      </c>
      <c r="E792">
        <v>884.13</v>
      </c>
      <c r="F792">
        <v>33445.4</v>
      </c>
      <c r="G792">
        <v>533341</v>
      </c>
      <c r="H792">
        <v>922309</v>
      </c>
      <c r="I792">
        <v>202209</v>
      </c>
      <c r="J792">
        <v>132622</v>
      </c>
      <c r="K792">
        <v>140571</v>
      </c>
      <c r="L792">
        <v>103050</v>
      </c>
      <c r="M792">
        <v>18177.8</v>
      </c>
      <c r="N792">
        <v>6187.08</v>
      </c>
      <c r="O792">
        <v>8861.5</v>
      </c>
      <c r="P792">
        <v>0</v>
      </c>
      <c r="Q792">
        <v>0</v>
      </c>
      <c r="R792">
        <v>112.34699999999999</v>
      </c>
    </row>
    <row r="793" spans="1:18" x14ac:dyDescent="0.2">
      <c r="A793">
        <v>787</v>
      </c>
      <c r="B793" t="s">
        <v>201</v>
      </c>
      <c r="C793">
        <v>2017</v>
      </c>
      <c r="D793">
        <v>0</v>
      </c>
      <c r="E793">
        <v>724.73</v>
      </c>
      <c r="F793">
        <v>29910</v>
      </c>
      <c r="G793">
        <v>543711</v>
      </c>
      <c r="H793">
        <v>885087</v>
      </c>
      <c r="I793">
        <v>224273</v>
      </c>
      <c r="J793">
        <v>142555</v>
      </c>
      <c r="K793">
        <v>126236</v>
      </c>
      <c r="L793">
        <v>101723</v>
      </c>
      <c r="M793">
        <v>15012.7</v>
      </c>
      <c r="N793">
        <v>7605.02</v>
      </c>
      <c r="O793">
        <v>11748.5</v>
      </c>
      <c r="P793">
        <v>0</v>
      </c>
      <c r="Q793">
        <v>230.00700000000001</v>
      </c>
      <c r="R793">
        <v>425.53800000000001</v>
      </c>
    </row>
    <row r="794" spans="1:18" x14ac:dyDescent="0.2">
      <c r="A794">
        <v>788</v>
      </c>
      <c r="B794" t="s">
        <v>201</v>
      </c>
      <c r="C794">
        <v>2017</v>
      </c>
      <c r="D794">
        <v>0</v>
      </c>
      <c r="E794">
        <v>2717.94</v>
      </c>
      <c r="F794">
        <v>29925.599999999999</v>
      </c>
      <c r="G794">
        <v>525821</v>
      </c>
      <c r="H794">
        <v>926523</v>
      </c>
      <c r="I794">
        <v>228919</v>
      </c>
      <c r="J794">
        <v>130644</v>
      </c>
      <c r="K794">
        <v>115792</v>
      </c>
      <c r="L794">
        <v>107853</v>
      </c>
      <c r="M794">
        <v>15540.8</v>
      </c>
      <c r="N794">
        <v>3241.5</v>
      </c>
      <c r="O794">
        <v>8682.59</v>
      </c>
      <c r="P794">
        <v>0</v>
      </c>
      <c r="Q794">
        <v>0</v>
      </c>
      <c r="R794">
        <v>0</v>
      </c>
    </row>
    <row r="795" spans="1:18" x14ac:dyDescent="0.2">
      <c r="A795">
        <v>789</v>
      </c>
      <c r="B795" t="s">
        <v>201</v>
      </c>
      <c r="C795">
        <v>2017</v>
      </c>
      <c r="D795">
        <v>0</v>
      </c>
      <c r="E795">
        <v>312.404</v>
      </c>
      <c r="F795">
        <v>38714.9</v>
      </c>
      <c r="G795">
        <v>566477</v>
      </c>
      <c r="H795">
        <v>873084</v>
      </c>
      <c r="I795">
        <v>221642</v>
      </c>
      <c r="J795">
        <v>141107</v>
      </c>
      <c r="K795">
        <v>122801</v>
      </c>
      <c r="L795">
        <v>94137.1</v>
      </c>
      <c r="M795">
        <v>25001.8</v>
      </c>
      <c r="N795">
        <v>9401.14</v>
      </c>
      <c r="O795">
        <v>2342.4299999999998</v>
      </c>
      <c r="P795">
        <v>0</v>
      </c>
      <c r="Q795">
        <v>812.86500000000001</v>
      </c>
      <c r="R795">
        <v>445.67599999999999</v>
      </c>
    </row>
    <row r="796" spans="1:18" x14ac:dyDescent="0.2">
      <c r="A796">
        <v>790</v>
      </c>
      <c r="B796" t="s">
        <v>201</v>
      </c>
      <c r="C796">
        <v>2017</v>
      </c>
      <c r="D796">
        <v>0</v>
      </c>
      <c r="E796">
        <v>0</v>
      </c>
      <c r="F796">
        <v>32223.4</v>
      </c>
      <c r="G796">
        <v>558577</v>
      </c>
      <c r="H796">
        <v>871764</v>
      </c>
      <c r="I796">
        <v>201302</v>
      </c>
      <c r="J796">
        <v>147054</v>
      </c>
      <c r="K796">
        <v>138673</v>
      </c>
      <c r="L796">
        <v>102057</v>
      </c>
      <c r="M796">
        <v>25982.7</v>
      </c>
      <c r="N796">
        <v>6757.8</v>
      </c>
      <c r="O796">
        <v>5648.15</v>
      </c>
      <c r="P796">
        <v>1428.12</v>
      </c>
      <c r="Q796">
        <v>618.39200000000005</v>
      </c>
      <c r="R796">
        <v>0</v>
      </c>
    </row>
    <row r="797" spans="1:18" x14ac:dyDescent="0.2">
      <c r="A797">
        <v>791</v>
      </c>
      <c r="B797" t="s">
        <v>201</v>
      </c>
      <c r="C797">
        <v>2017</v>
      </c>
      <c r="D797">
        <v>0</v>
      </c>
      <c r="E797">
        <v>3821.83</v>
      </c>
      <c r="F797">
        <v>29071.599999999999</v>
      </c>
      <c r="G797">
        <v>533623</v>
      </c>
      <c r="H797">
        <v>865246</v>
      </c>
      <c r="I797">
        <v>238843</v>
      </c>
      <c r="J797">
        <v>158165</v>
      </c>
      <c r="K797">
        <v>128529</v>
      </c>
      <c r="L797">
        <v>97017.4</v>
      </c>
      <c r="M797">
        <v>23596.1</v>
      </c>
      <c r="N797">
        <v>9459.4</v>
      </c>
      <c r="O797">
        <v>8669.6200000000008</v>
      </c>
      <c r="P797">
        <v>396.57499999999999</v>
      </c>
      <c r="Q797">
        <v>846.20100000000002</v>
      </c>
      <c r="R797">
        <v>0</v>
      </c>
    </row>
    <row r="798" spans="1:18" x14ac:dyDescent="0.2">
      <c r="A798">
        <v>792</v>
      </c>
      <c r="B798" t="s">
        <v>201</v>
      </c>
      <c r="C798">
        <v>2017</v>
      </c>
      <c r="D798">
        <v>0</v>
      </c>
      <c r="E798">
        <v>31.407699999999998</v>
      </c>
      <c r="F798">
        <v>38437.300000000003</v>
      </c>
      <c r="G798">
        <v>535516</v>
      </c>
      <c r="H798">
        <v>896344</v>
      </c>
      <c r="I798">
        <v>216180</v>
      </c>
      <c r="J798">
        <v>153671</v>
      </c>
      <c r="K798">
        <v>127137</v>
      </c>
      <c r="L798">
        <v>100444</v>
      </c>
      <c r="M798">
        <v>16832.599999999999</v>
      </c>
      <c r="N798">
        <v>7021.24</v>
      </c>
      <c r="O798">
        <v>9883.8700000000008</v>
      </c>
      <c r="P798">
        <v>0</v>
      </c>
      <c r="Q798">
        <v>0</v>
      </c>
      <c r="R798">
        <v>0</v>
      </c>
    </row>
    <row r="799" spans="1:18" x14ac:dyDescent="0.2">
      <c r="A799">
        <v>793</v>
      </c>
      <c r="B799" t="s">
        <v>201</v>
      </c>
      <c r="C799">
        <v>2017</v>
      </c>
      <c r="D799">
        <v>0</v>
      </c>
      <c r="E799">
        <v>0</v>
      </c>
      <c r="F799">
        <v>37679.4</v>
      </c>
      <c r="G799">
        <v>566818</v>
      </c>
      <c r="H799">
        <v>854502</v>
      </c>
      <c r="I799">
        <v>219861</v>
      </c>
      <c r="J799">
        <v>148955</v>
      </c>
      <c r="K799">
        <v>129492</v>
      </c>
      <c r="L799">
        <v>104876</v>
      </c>
      <c r="M799">
        <v>18655.7</v>
      </c>
      <c r="N799">
        <v>7272.75</v>
      </c>
      <c r="O799">
        <v>9739.92</v>
      </c>
      <c r="P799">
        <v>0</v>
      </c>
      <c r="Q799">
        <v>621.96600000000001</v>
      </c>
      <c r="R799">
        <v>0</v>
      </c>
    </row>
    <row r="800" spans="1:18" x14ac:dyDescent="0.2">
      <c r="A800">
        <v>794</v>
      </c>
      <c r="B800" t="s">
        <v>201</v>
      </c>
      <c r="C800">
        <v>2017</v>
      </c>
      <c r="D800">
        <v>0</v>
      </c>
      <c r="E800">
        <v>2182.16</v>
      </c>
      <c r="F800">
        <v>28210.5</v>
      </c>
      <c r="G800">
        <v>542562</v>
      </c>
      <c r="H800">
        <v>899179</v>
      </c>
      <c r="I800">
        <v>183699</v>
      </c>
      <c r="J800">
        <v>157946</v>
      </c>
      <c r="K800">
        <v>127710</v>
      </c>
      <c r="L800">
        <v>112616</v>
      </c>
      <c r="M800">
        <v>26497.200000000001</v>
      </c>
      <c r="N800">
        <v>4813.7299999999996</v>
      </c>
      <c r="O800">
        <v>9301.0300000000007</v>
      </c>
      <c r="P800">
        <v>1149.77</v>
      </c>
      <c r="Q800">
        <v>0</v>
      </c>
      <c r="R800">
        <v>245.11199999999999</v>
      </c>
    </row>
    <row r="801" spans="1:18" x14ac:dyDescent="0.2">
      <c r="A801">
        <v>795</v>
      </c>
      <c r="B801" t="s">
        <v>201</v>
      </c>
      <c r="C801">
        <v>2017</v>
      </c>
      <c r="D801">
        <v>0</v>
      </c>
      <c r="E801">
        <v>3466</v>
      </c>
      <c r="F801">
        <v>26979.1</v>
      </c>
      <c r="G801">
        <v>554803</v>
      </c>
      <c r="H801">
        <v>922927</v>
      </c>
      <c r="I801">
        <v>169128</v>
      </c>
      <c r="J801">
        <v>164096</v>
      </c>
      <c r="K801">
        <v>120619</v>
      </c>
      <c r="L801">
        <v>107329</v>
      </c>
      <c r="M801">
        <v>12047.4</v>
      </c>
      <c r="N801">
        <v>4193.8</v>
      </c>
      <c r="O801">
        <v>6833.75</v>
      </c>
      <c r="P801">
        <v>0</v>
      </c>
      <c r="Q801">
        <v>0</v>
      </c>
      <c r="R801">
        <v>342.78399999999999</v>
      </c>
    </row>
    <row r="802" spans="1:18" x14ac:dyDescent="0.2">
      <c r="A802">
        <v>796</v>
      </c>
      <c r="B802" t="s">
        <v>201</v>
      </c>
      <c r="C802">
        <v>2017</v>
      </c>
      <c r="D802">
        <v>0</v>
      </c>
      <c r="E802">
        <v>3371.87</v>
      </c>
      <c r="F802">
        <v>39847</v>
      </c>
      <c r="G802">
        <v>517299</v>
      </c>
      <c r="H802">
        <v>907113</v>
      </c>
      <c r="I802">
        <v>216775</v>
      </c>
      <c r="J802">
        <v>154656</v>
      </c>
      <c r="K802">
        <v>127829</v>
      </c>
      <c r="L802">
        <v>92136.5</v>
      </c>
      <c r="M802">
        <v>21007.7</v>
      </c>
      <c r="N802">
        <v>4121.8500000000004</v>
      </c>
      <c r="O802">
        <v>9897.84</v>
      </c>
      <c r="P802">
        <v>0</v>
      </c>
      <c r="Q802">
        <v>587.22500000000002</v>
      </c>
      <c r="R802">
        <v>411.66300000000001</v>
      </c>
    </row>
    <row r="803" spans="1:18" x14ac:dyDescent="0.2">
      <c r="A803">
        <v>797</v>
      </c>
      <c r="B803" t="s">
        <v>201</v>
      </c>
      <c r="C803">
        <v>2017</v>
      </c>
      <c r="D803">
        <v>0</v>
      </c>
      <c r="E803">
        <v>2197.5500000000002</v>
      </c>
      <c r="F803">
        <v>12780.9</v>
      </c>
      <c r="G803">
        <v>550142</v>
      </c>
      <c r="H803">
        <v>939731</v>
      </c>
      <c r="I803">
        <v>178709</v>
      </c>
      <c r="J803">
        <v>133524</v>
      </c>
      <c r="K803">
        <v>129805</v>
      </c>
      <c r="L803">
        <v>112856</v>
      </c>
      <c r="M803">
        <v>17855.8</v>
      </c>
      <c r="N803">
        <v>10735.3</v>
      </c>
      <c r="O803">
        <v>2411.92</v>
      </c>
      <c r="P803">
        <v>417.56</v>
      </c>
      <c r="Q803">
        <v>0</v>
      </c>
      <c r="R803">
        <v>107.58199999999999</v>
      </c>
    </row>
    <row r="804" spans="1:18" x14ac:dyDescent="0.2">
      <c r="A804">
        <v>798</v>
      </c>
      <c r="B804" t="s">
        <v>201</v>
      </c>
      <c r="C804">
        <v>2017</v>
      </c>
      <c r="D804">
        <v>0</v>
      </c>
      <c r="E804">
        <v>1465.82</v>
      </c>
      <c r="F804">
        <v>28102.5</v>
      </c>
      <c r="G804">
        <v>542376</v>
      </c>
      <c r="H804">
        <v>895008</v>
      </c>
      <c r="I804">
        <v>222440</v>
      </c>
      <c r="J804">
        <v>141910</v>
      </c>
      <c r="K804">
        <v>128164</v>
      </c>
      <c r="L804">
        <v>103784</v>
      </c>
      <c r="M804">
        <v>20331.599999999999</v>
      </c>
      <c r="N804">
        <v>11247.5</v>
      </c>
      <c r="O804">
        <v>6348.97</v>
      </c>
      <c r="P804">
        <v>354.375</v>
      </c>
      <c r="Q804">
        <v>0</v>
      </c>
      <c r="R804">
        <v>0</v>
      </c>
    </row>
    <row r="805" spans="1:18" x14ac:dyDescent="0.2">
      <c r="A805">
        <v>799</v>
      </c>
      <c r="B805" t="s">
        <v>201</v>
      </c>
      <c r="C805">
        <v>2017</v>
      </c>
      <c r="D805">
        <v>0</v>
      </c>
      <c r="E805">
        <v>792.44399999999996</v>
      </c>
      <c r="F805">
        <v>23483.8</v>
      </c>
      <c r="G805">
        <v>569214</v>
      </c>
      <c r="H805">
        <v>894910</v>
      </c>
      <c r="I805">
        <v>191277</v>
      </c>
      <c r="J805">
        <v>144581</v>
      </c>
      <c r="K805">
        <v>130847</v>
      </c>
      <c r="L805">
        <v>99007.8</v>
      </c>
      <c r="M805">
        <v>14884.3</v>
      </c>
      <c r="N805">
        <v>11091.3</v>
      </c>
      <c r="O805">
        <v>10273.799999999999</v>
      </c>
      <c r="P805">
        <v>943.59500000000003</v>
      </c>
      <c r="Q805">
        <v>0</v>
      </c>
      <c r="R805">
        <v>0</v>
      </c>
    </row>
    <row r="806" spans="1:18" x14ac:dyDescent="0.2">
      <c r="A806">
        <v>800</v>
      </c>
      <c r="B806" t="s">
        <v>201</v>
      </c>
      <c r="C806">
        <v>2017</v>
      </c>
      <c r="D806">
        <v>0</v>
      </c>
      <c r="E806">
        <v>7.8067500000000001</v>
      </c>
      <c r="F806">
        <v>39610</v>
      </c>
      <c r="G806">
        <v>570376</v>
      </c>
      <c r="H806">
        <v>867417</v>
      </c>
      <c r="I806">
        <v>211567</v>
      </c>
      <c r="J806">
        <v>128863</v>
      </c>
      <c r="K806">
        <v>136072</v>
      </c>
      <c r="L806">
        <v>101364</v>
      </c>
      <c r="M806">
        <v>25586.9</v>
      </c>
      <c r="N806">
        <v>9426.01</v>
      </c>
      <c r="O806">
        <v>3358.52</v>
      </c>
      <c r="P806">
        <v>773.70699999999999</v>
      </c>
      <c r="Q806">
        <v>0</v>
      </c>
      <c r="R806">
        <v>0</v>
      </c>
    </row>
    <row r="807" spans="1:18" x14ac:dyDescent="0.2">
      <c r="A807">
        <v>801</v>
      </c>
      <c r="B807" t="s">
        <v>201</v>
      </c>
      <c r="C807">
        <v>2017</v>
      </c>
      <c r="D807">
        <v>0</v>
      </c>
      <c r="E807">
        <v>0</v>
      </c>
      <c r="F807">
        <v>33623.4</v>
      </c>
      <c r="G807">
        <v>583131</v>
      </c>
      <c r="H807">
        <v>880151</v>
      </c>
      <c r="I807">
        <v>210839</v>
      </c>
      <c r="J807">
        <v>133114</v>
      </c>
      <c r="K807">
        <v>106324</v>
      </c>
      <c r="L807">
        <v>94072.5</v>
      </c>
      <c r="M807">
        <v>35610.699999999997</v>
      </c>
      <c r="N807">
        <v>8302.27</v>
      </c>
      <c r="O807">
        <v>7522.56</v>
      </c>
      <c r="P807">
        <v>0</v>
      </c>
      <c r="Q807">
        <v>717.21699999999998</v>
      </c>
      <c r="R807">
        <v>0</v>
      </c>
    </row>
    <row r="808" spans="1:18" x14ac:dyDescent="0.2">
      <c r="A808">
        <v>802</v>
      </c>
      <c r="B808" t="s">
        <v>201</v>
      </c>
      <c r="C808">
        <v>2017</v>
      </c>
      <c r="D808">
        <v>0</v>
      </c>
      <c r="E808">
        <v>2757.42</v>
      </c>
      <c r="F808">
        <v>36324.9</v>
      </c>
      <c r="G808">
        <v>575856</v>
      </c>
      <c r="H808">
        <v>876157</v>
      </c>
      <c r="I808">
        <v>211051</v>
      </c>
      <c r="J808">
        <v>131351</v>
      </c>
      <c r="K808">
        <v>124359</v>
      </c>
      <c r="L808">
        <v>101214</v>
      </c>
      <c r="M808">
        <v>28026.9</v>
      </c>
      <c r="N808">
        <v>6431.06</v>
      </c>
      <c r="O808">
        <v>7014.1</v>
      </c>
      <c r="P808">
        <v>0</v>
      </c>
      <c r="Q808">
        <v>0</v>
      </c>
      <c r="R808">
        <v>89.266999999999996</v>
      </c>
    </row>
    <row r="809" spans="1:18" x14ac:dyDescent="0.2">
      <c r="A809">
        <v>803</v>
      </c>
      <c r="B809" t="s">
        <v>201</v>
      </c>
      <c r="C809">
        <v>2017</v>
      </c>
      <c r="D809">
        <v>0</v>
      </c>
      <c r="E809">
        <v>46.911799999999999</v>
      </c>
      <c r="F809">
        <v>46977.9</v>
      </c>
      <c r="G809">
        <v>554133</v>
      </c>
      <c r="H809">
        <v>845419</v>
      </c>
      <c r="I809">
        <v>245138</v>
      </c>
      <c r="J809">
        <v>158580</v>
      </c>
      <c r="K809">
        <v>123545</v>
      </c>
      <c r="L809">
        <v>98149.9</v>
      </c>
      <c r="M809">
        <v>14538.7</v>
      </c>
      <c r="N809">
        <v>5340.05</v>
      </c>
      <c r="O809">
        <v>7682.23</v>
      </c>
      <c r="P809">
        <v>2621.0700000000002</v>
      </c>
      <c r="Q809">
        <v>770.64300000000003</v>
      </c>
      <c r="R809">
        <v>0</v>
      </c>
    </row>
    <row r="810" spans="1:18" x14ac:dyDescent="0.2">
      <c r="A810">
        <v>804</v>
      </c>
      <c r="B810" t="s">
        <v>201</v>
      </c>
      <c r="C810">
        <v>2017</v>
      </c>
      <c r="D810">
        <v>0</v>
      </c>
      <c r="E810">
        <v>1114.47</v>
      </c>
      <c r="F810">
        <v>35180.300000000003</v>
      </c>
      <c r="G810">
        <v>560053</v>
      </c>
      <c r="H810">
        <v>850115</v>
      </c>
      <c r="I810">
        <v>249342</v>
      </c>
      <c r="J810">
        <v>123755</v>
      </c>
      <c r="K810">
        <v>137076</v>
      </c>
      <c r="L810">
        <v>98928.1</v>
      </c>
      <c r="M810">
        <v>24615.200000000001</v>
      </c>
      <c r="N810">
        <v>6202.05</v>
      </c>
      <c r="O810">
        <v>7415.45</v>
      </c>
      <c r="P810">
        <v>0</v>
      </c>
      <c r="Q810">
        <v>176.18899999999999</v>
      </c>
      <c r="R810">
        <v>0</v>
      </c>
    </row>
    <row r="811" spans="1:18" x14ac:dyDescent="0.2">
      <c r="A811">
        <v>805</v>
      </c>
      <c r="B811" t="s">
        <v>201</v>
      </c>
      <c r="C811">
        <v>2017</v>
      </c>
      <c r="D811">
        <v>0</v>
      </c>
      <c r="E811">
        <v>522.31200000000001</v>
      </c>
      <c r="F811">
        <v>21530</v>
      </c>
      <c r="G811">
        <v>546822</v>
      </c>
      <c r="H811">
        <v>885749</v>
      </c>
      <c r="I811">
        <v>225228</v>
      </c>
      <c r="J811">
        <v>148167</v>
      </c>
      <c r="K811">
        <v>119692</v>
      </c>
      <c r="L811">
        <v>102406</v>
      </c>
      <c r="M811">
        <v>21135</v>
      </c>
      <c r="N811">
        <v>6179.98</v>
      </c>
      <c r="O811">
        <v>7336.24</v>
      </c>
      <c r="P811">
        <v>456.608</v>
      </c>
      <c r="Q811">
        <v>818.899</v>
      </c>
      <c r="R811">
        <v>0</v>
      </c>
    </row>
    <row r="812" spans="1:18" x14ac:dyDescent="0.2">
      <c r="A812">
        <v>806</v>
      </c>
      <c r="B812" t="s">
        <v>201</v>
      </c>
      <c r="C812">
        <v>2017</v>
      </c>
      <c r="D812">
        <v>0</v>
      </c>
      <c r="E812">
        <v>2299.8200000000002</v>
      </c>
      <c r="F812">
        <v>22126.3</v>
      </c>
      <c r="G812">
        <v>546755</v>
      </c>
      <c r="H812">
        <v>906212</v>
      </c>
      <c r="I812">
        <v>196013</v>
      </c>
      <c r="J812">
        <v>158261</v>
      </c>
      <c r="K812">
        <v>120890</v>
      </c>
      <c r="L812">
        <v>110547</v>
      </c>
      <c r="M812">
        <v>16804.900000000001</v>
      </c>
      <c r="N812">
        <v>5578.5</v>
      </c>
      <c r="O812">
        <v>3400.32</v>
      </c>
      <c r="P812">
        <v>1173.3699999999999</v>
      </c>
      <c r="Q812">
        <v>0</v>
      </c>
      <c r="R812">
        <v>409.88099999999997</v>
      </c>
    </row>
    <row r="813" spans="1:18" x14ac:dyDescent="0.2">
      <c r="A813">
        <v>807</v>
      </c>
      <c r="B813" t="s">
        <v>201</v>
      </c>
      <c r="C813">
        <v>2017</v>
      </c>
      <c r="D813">
        <v>0</v>
      </c>
      <c r="E813">
        <v>3487.85</v>
      </c>
      <c r="F813">
        <v>23383.200000000001</v>
      </c>
      <c r="G813">
        <v>520593</v>
      </c>
      <c r="H813">
        <v>901673</v>
      </c>
      <c r="I813">
        <v>239829</v>
      </c>
      <c r="J813">
        <v>139200</v>
      </c>
      <c r="K813">
        <v>122834</v>
      </c>
      <c r="L813">
        <v>112303</v>
      </c>
      <c r="M813">
        <v>18296.900000000001</v>
      </c>
      <c r="N813">
        <v>6782.59</v>
      </c>
      <c r="O813">
        <v>9658.0300000000007</v>
      </c>
      <c r="P813">
        <v>0</v>
      </c>
      <c r="Q813">
        <v>0</v>
      </c>
      <c r="R813">
        <v>0</v>
      </c>
    </row>
    <row r="814" spans="1:18" x14ac:dyDescent="0.2">
      <c r="A814">
        <v>808</v>
      </c>
      <c r="B814" t="s">
        <v>201</v>
      </c>
      <c r="C814">
        <v>2017</v>
      </c>
      <c r="D814">
        <v>0</v>
      </c>
      <c r="E814">
        <v>3095.04</v>
      </c>
      <c r="F814">
        <v>26436.3</v>
      </c>
      <c r="G814">
        <v>548262</v>
      </c>
      <c r="H814">
        <v>888512</v>
      </c>
      <c r="I814">
        <v>206127</v>
      </c>
      <c r="J814">
        <v>145145</v>
      </c>
      <c r="K814">
        <v>125674</v>
      </c>
      <c r="L814">
        <v>108952</v>
      </c>
      <c r="M814">
        <v>27084</v>
      </c>
      <c r="N814">
        <v>3769.98</v>
      </c>
      <c r="O814">
        <v>10465.6</v>
      </c>
      <c r="P814">
        <v>0</v>
      </c>
      <c r="Q814">
        <v>240.43299999999999</v>
      </c>
      <c r="R814">
        <v>158.19399999999999</v>
      </c>
    </row>
    <row r="815" spans="1:18" x14ac:dyDescent="0.2">
      <c r="A815">
        <v>809</v>
      </c>
      <c r="B815" t="s">
        <v>201</v>
      </c>
      <c r="C815">
        <v>2017</v>
      </c>
      <c r="D815">
        <v>0</v>
      </c>
      <c r="E815">
        <v>2673.18</v>
      </c>
      <c r="F815">
        <v>32506.2</v>
      </c>
      <c r="G815">
        <v>567914</v>
      </c>
      <c r="H815">
        <v>856664</v>
      </c>
      <c r="I815">
        <v>232789</v>
      </c>
      <c r="J815">
        <v>147589</v>
      </c>
      <c r="K815">
        <v>120299</v>
      </c>
      <c r="L815">
        <v>96811.4</v>
      </c>
      <c r="M815">
        <v>20205</v>
      </c>
      <c r="N815">
        <v>7898.65</v>
      </c>
      <c r="O815">
        <v>11606.9</v>
      </c>
      <c r="P815">
        <v>0</v>
      </c>
      <c r="Q815">
        <v>0</v>
      </c>
      <c r="R815">
        <v>0</v>
      </c>
    </row>
    <row r="816" spans="1:18" x14ac:dyDescent="0.2">
      <c r="A816">
        <v>810</v>
      </c>
      <c r="B816" t="s">
        <v>201</v>
      </c>
      <c r="C816">
        <v>2017</v>
      </c>
      <c r="D816">
        <v>0</v>
      </c>
      <c r="E816">
        <v>2792.23</v>
      </c>
      <c r="F816">
        <v>27226.5</v>
      </c>
      <c r="G816">
        <v>551654</v>
      </c>
      <c r="H816">
        <v>900600</v>
      </c>
      <c r="I816">
        <v>201099</v>
      </c>
      <c r="J816">
        <v>178513</v>
      </c>
      <c r="K816">
        <v>134206</v>
      </c>
      <c r="L816">
        <v>75094.100000000006</v>
      </c>
      <c r="M816">
        <v>18976.5</v>
      </c>
      <c r="N816">
        <v>8046.62</v>
      </c>
      <c r="O816">
        <v>5789.91</v>
      </c>
      <c r="P816">
        <v>996.00199999999995</v>
      </c>
      <c r="Q816">
        <v>551.89800000000002</v>
      </c>
      <c r="R816">
        <v>341.238</v>
      </c>
    </row>
    <row r="817" spans="1:18" x14ac:dyDescent="0.2">
      <c r="A817">
        <v>811</v>
      </c>
      <c r="B817" t="s">
        <v>201</v>
      </c>
      <c r="C817">
        <v>2017</v>
      </c>
      <c r="D817">
        <v>0</v>
      </c>
      <c r="E817">
        <v>1571.41</v>
      </c>
      <c r="F817">
        <v>25352.799999999999</v>
      </c>
      <c r="G817">
        <v>534898</v>
      </c>
      <c r="H817">
        <v>932668</v>
      </c>
      <c r="I817">
        <v>210223</v>
      </c>
      <c r="J817">
        <v>159178</v>
      </c>
      <c r="K817">
        <v>123379</v>
      </c>
      <c r="L817">
        <v>84568.2</v>
      </c>
      <c r="M817">
        <v>20603.3</v>
      </c>
      <c r="N817">
        <v>8318.8799999999992</v>
      </c>
      <c r="O817">
        <v>2793.27</v>
      </c>
      <c r="P817">
        <v>1197.57</v>
      </c>
      <c r="Q817">
        <v>0</v>
      </c>
      <c r="R817">
        <v>394.721</v>
      </c>
    </row>
    <row r="818" spans="1:18" x14ac:dyDescent="0.2">
      <c r="A818">
        <v>812</v>
      </c>
      <c r="B818" t="s">
        <v>201</v>
      </c>
      <c r="C818">
        <v>2017</v>
      </c>
      <c r="D818">
        <v>0</v>
      </c>
      <c r="E818">
        <v>2970.21</v>
      </c>
      <c r="F818">
        <v>30071</v>
      </c>
      <c r="G818">
        <v>561630</v>
      </c>
      <c r="H818">
        <v>897980</v>
      </c>
      <c r="I818">
        <v>227605</v>
      </c>
      <c r="J818">
        <v>137645</v>
      </c>
      <c r="K818">
        <v>118025</v>
      </c>
      <c r="L818">
        <v>84049.3</v>
      </c>
      <c r="M818">
        <v>27546.5</v>
      </c>
      <c r="N818">
        <v>5935.58</v>
      </c>
      <c r="O818">
        <v>3028.21</v>
      </c>
      <c r="P818">
        <v>0</v>
      </c>
      <c r="Q818">
        <v>0</v>
      </c>
      <c r="R818">
        <v>0</v>
      </c>
    </row>
    <row r="819" spans="1:18" x14ac:dyDescent="0.2">
      <c r="A819">
        <v>813</v>
      </c>
      <c r="B819" t="s">
        <v>201</v>
      </c>
      <c r="C819">
        <v>2017</v>
      </c>
      <c r="D819">
        <v>0</v>
      </c>
      <c r="E819">
        <v>560.649</v>
      </c>
      <c r="F819">
        <v>25801.3</v>
      </c>
      <c r="G819">
        <v>589509</v>
      </c>
      <c r="H819">
        <v>848572</v>
      </c>
      <c r="I819">
        <v>209368</v>
      </c>
      <c r="J819">
        <v>157339</v>
      </c>
      <c r="K819">
        <v>118847</v>
      </c>
      <c r="L819">
        <v>101487</v>
      </c>
      <c r="M819">
        <v>27070.9</v>
      </c>
      <c r="N819">
        <v>8368.1200000000008</v>
      </c>
      <c r="O819">
        <v>5949.67</v>
      </c>
      <c r="P819">
        <v>1518.47</v>
      </c>
      <c r="Q819">
        <v>0</v>
      </c>
      <c r="R819">
        <v>0</v>
      </c>
    </row>
    <row r="820" spans="1:18" x14ac:dyDescent="0.2">
      <c r="A820">
        <v>814</v>
      </c>
      <c r="B820" t="s">
        <v>201</v>
      </c>
      <c r="C820">
        <v>2017</v>
      </c>
      <c r="D820">
        <v>0</v>
      </c>
      <c r="E820">
        <v>2145.5500000000002</v>
      </c>
      <c r="F820">
        <v>19958.3</v>
      </c>
      <c r="G820">
        <v>544527</v>
      </c>
      <c r="H820">
        <v>907485</v>
      </c>
      <c r="I820">
        <v>210578</v>
      </c>
      <c r="J820">
        <v>145959</v>
      </c>
      <c r="K820">
        <v>125406</v>
      </c>
      <c r="L820">
        <v>100693</v>
      </c>
      <c r="M820">
        <v>18323</v>
      </c>
      <c r="N820">
        <v>9776.11</v>
      </c>
      <c r="O820">
        <v>2087.33</v>
      </c>
      <c r="P820">
        <v>0</v>
      </c>
      <c r="Q820">
        <v>387.61900000000003</v>
      </c>
      <c r="R820">
        <v>0</v>
      </c>
    </row>
    <row r="821" spans="1:18" x14ac:dyDescent="0.2">
      <c r="A821">
        <v>815</v>
      </c>
      <c r="B821" t="s">
        <v>201</v>
      </c>
      <c r="C821">
        <v>2017</v>
      </c>
      <c r="D821">
        <v>0</v>
      </c>
      <c r="E821">
        <v>2156.52</v>
      </c>
      <c r="F821">
        <v>36442.9</v>
      </c>
      <c r="G821">
        <v>565261</v>
      </c>
      <c r="H821">
        <v>844853</v>
      </c>
      <c r="I821">
        <v>201433</v>
      </c>
      <c r="J821">
        <v>185979</v>
      </c>
      <c r="K821">
        <v>119583</v>
      </c>
      <c r="L821">
        <v>90226.5</v>
      </c>
      <c r="M821">
        <v>31250.400000000001</v>
      </c>
      <c r="N821">
        <v>10880.6</v>
      </c>
      <c r="O821">
        <v>1728.89</v>
      </c>
      <c r="P821">
        <v>2995.43</v>
      </c>
      <c r="Q821">
        <v>704.73800000000006</v>
      </c>
      <c r="R821">
        <v>0</v>
      </c>
    </row>
    <row r="822" spans="1:18" x14ac:dyDescent="0.2">
      <c r="A822">
        <v>816</v>
      </c>
      <c r="B822" t="s">
        <v>201</v>
      </c>
      <c r="C822">
        <v>2017</v>
      </c>
      <c r="D822">
        <v>0</v>
      </c>
      <c r="E822">
        <v>3974.4</v>
      </c>
      <c r="F822">
        <v>30764.5</v>
      </c>
      <c r="G822">
        <v>574335</v>
      </c>
      <c r="H822">
        <v>866544</v>
      </c>
      <c r="I822">
        <v>206555</v>
      </c>
      <c r="J822">
        <v>155247</v>
      </c>
      <c r="K822">
        <v>112549</v>
      </c>
      <c r="L822">
        <v>110676</v>
      </c>
      <c r="M822">
        <v>23986</v>
      </c>
      <c r="N822">
        <v>5252.94</v>
      </c>
      <c r="O822">
        <v>5562.97</v>
      </c>
      <c r="P822">
        <v>0</v>
      </c>
      <c r="Q822">
        <v>703.23699999999997</v>
      </c>
      <c r="R822">
        <v>196.63300000000001</v>
      </c>
    </row>
    <row r="823" spans="1:18" x14ac:dyDescent="0.2">
      <c r="A823">
        <v>817</v>
      </c>
      <c r="B823" t="s">
        <v>201</v>
      </c>
      <c r="C823">
        <v>2017</v>
      </c>
      <c r="D823">
        <v>0</v>
      </c>
      <c r="E823">
        <v>846.428</v>
      </c>
      <c r="F823">
        <v>30191.9</v>
      </c>
      <c r="G823">
        <v>560465</v>
      </c>
      <c r="H823">
        <v>864295</v>
      </c>
      <c r="I823">
        <v>222320</v>
      </c>
      <c r="J823">
        <v>149495</v>
      </c>
      <c r="K823">
        <v>125894</v>
      </c>
      <c r="L823">
        <v>91093.4</v>
      </c>
      <c r="M823">
        <v>31953.5</v>
      </c>
      <c r="N823">
        <v>14184.2</v>
      </c>
      <c r="O823">
        <v>3617.7</v>
      </c>
      <c r="P823">
        <v>954.66399999999999</v>
      </c>
      <c r="Q823">
        <v>0</v>
      </c>
      <c r="R823">
        <v>84.593299999999999</v>
      </c>
    </row>
    <row r="824" spans="1:18" x14ac:dyDescent="0.2">
      <c r="A824">
        <v>818</v>
      </c>
      <c r="B824" t="s">
        <v>201</v>
      </c>
      <c r="C824">
        <v>2017</v>
      </c>
      <c r="D824">
        <v>0</v>
      </c>
      <c r="E824">
        <v>2531.94</v>
      </c>
      <c r="F824">
        <v>38946.300000000003</v>
      </c>
      <c r="G824">
        <v>549973</v>
      </c>
      <c r="H824">
        <v>878158</v>
      </c>
      <c r="I824">
        <v>200320</v>
      </c>
      <c r="J824">
        <v>167378</v>
      </c>
      <c r="K824">
        <v>125983</v>
      </c>
      <c r="L824">
        <v>80414.8</v>
      </c>
      <c r="M824">
        <v>29821.5</v>
      </c>
      <c r="N824">
        <v>7717.62</v>
      </c>
      <c r="O824">
        <v>11476.9</v>
      </c>
      <c r="P824">
        <v>0</v>
      </c>
      <c r="Q824">
        <v>759.81500000000005</v>
      </c>
      <c r="R824">
        <v>0</v>
      </c>
    </row>
    <row r="825" spans="1:18" x14ac:dyDescent="0.2">
      <c r="A825">
        <v>819</v>
      </c>
      <c r="B825" t="s">
        <v>201</v>
      </c>
      <c r="C825">
        <v>2017</v>
      </c>
      <c r="D825">
        <v>0</v>
      </c>
      <c r="E825">
        <v>411.44299999999998</v>
      </c>
      <c r="F825">
        <v>44955.6</v>
      </c>
      <c r="G825">
        <v>539852</v>
      </c>
      <c r="H825">
        <v>888639</v>
      </c>
      <c r="I825">
        <v>221046</v>
      </c>
      <c r="J825">
        <v>162110</v>
      </c>
      <c r="K825">
        <v>111721</v>
      </c>
      <c r="L825">
        <v>101609</v>
      </c>
      <c r="M825">
        <v>26164</v>
      </c>
      <c r="N825">
        <v>3838.33</v>
      </c>
      <c r="O825">
        <v>9489.08</v>
      </c>
      <c r="P825">
        <v>0</v>
      </c>
      <c r="Q825">
        <v>271.49</v>
      </c>
      <c r="R825">
        <v>501.34500000000003</v>
      </c>
    </row>
    <row r="826" spans="1:18" x14ac:dyDescent="0.2">
      <c r="A826">
        <v>820</v>
      </c>
      <c r="B826" t="s">
        <v>201</v>
      </c>
      <c r="C826">
        <v>2017</v>
      </c>
      <c r="D826">
        <v>0</v>
      </c>
      <c r="E826">
        <v>39.75</v>
      </c>
      <c r="F826">
        <v>32318.799999999999</v>
      </c>
      <c r="G826">
        <v>574523</v>
      </c>
      <c r="H826">
        <v>868474</v>
      </c>
      <c r="I826">
        <v>217243</v>
      </c>
      <c r="J826">
        <v>150594</v>
      </c>
      <c r="K826">
        <v>135625</v>
      </c>
      <c r="L826">
        <v>91970.1</v>
      </c>
      <c r="M826">
        <v>15210.6</v>
      </c>
      <c r="N826">
        <v>6455.18</v>
      </c>
      <c r="O826">
        <v>7819.14</v>
      </c>
      <c r="P826">
        <v>0</v>
      </c>
      <c r="Q826">
        <v>0</v>
      </c>
      <c r="R826">
        <v>0</v>
      </c>
    </row>
    <row r="827" spans="1:18" x14ac:dyDescent="0.2">
      <c r="A827">
        <v>821</v>
      </c>
      <c r="B827" t="s">
        <v>201</v>
      </c>
      <c r="C827">
        <v>2017</v>
      </c>
      <c r="D827">
        <v>0</v>
      </c>
      <c r="E827">
        <v>1542.03</v>
      </c>
      <c r="F827">
        <v>31962.799999999999</v>
      </c>
      <c r="G827">
        <v>538964</v>
      </c>
      <c r="H827">
        <v>907474</v>
      </c>
      <c r="I827">
        <v>214507</v>
      </c>
      <c r="J827">
        <v>144663</v>
      </c>
      <c r="K827">
        <v>118108</v>
      </c>
      <c r="L827">
        <v>96098.1</v>
      </c>
      <c r="M827">
        <v>21097.599999999999</v>
      </c>
      <c r="N827">
        <v>9454.52</v>
      </c>
      <c r="O827">
        <v>11577</v>
      </c>
      <c r="P827">
        <v>0</v>
      </c>
      <c r="Q827">
        <v>0</v>
      </c>
      <c r="R827">
        <v>0</v>
      </c>
    </row>
    <row r="828" spans="1:18" x14ac:dyDescent="0.2">
      <c r="A828">
        <v>822</v>
      </c>
      <c r="B828" t="s">
        <v>201</v>
      </c>
      <c r="C828">
        <v>2017</v>
      </c>
      <c r="D828">
        <v>0</v>
      </c>
      <c r="E828">
        <v>2223.2800000000002</v>
      </c>
      <c r="F828">
        <v>16206</v>
      </c>
      <c r="G828">
        <v>573933</v>
      </c>
      <c r="H828">
        <v>894290</v>
      </c>
      <c r="I828">
        <v>193643</v>
      </c>
      <c r="J828">
        <v>146780</v>
      </c>
      <c r="K828">
        <v>118406</v>
      </c>
      <c r="L828">
        <v>107836</v>
      </c>
      <c r="M828">
        <v>23910.400000000001</v>
      </c>
      <c r="N828">
        <v>9101.7099999999991</v>
      </c>
      <c r="O828">
        <v>7008.14</v>
      </c>
      <c r="P828">
        <v>0</v>
      </c>
      <c r="Q828">
        <v>0</v>
      </c>
      <c r="R828">
        <v>0</v>
      </c>
    </row>
    <row r="829" spans="1:18" x14ac:dyDescent="0.2">
      <c r="A829">
        <v>823</v>
      </c>
      <c r="B829" t="s">
        <v>201</v>
      </c>
      <c r="C829">
        <v>2017</v>
      </c>
      <c r="D829">
        <v>0</v>
      </c>
      <c r="E829">
        <v>751.44899999999996</v>
      </c>
      <c r="F829">
        <v>23391.9</v>
      </c>
      <c r="G829">
        <v>577946</v>
      </c>
      <c r="H829">
        <v>861329</v>
      </c>
      <c r="I829">
        <v>231489</v>
      </c>
      <c r="J829">
        <v>143248</v>
      </c>
      <c r="K829">
        <v>114865</v>
      </c>
      <c r="L829">
        <v>100733</v>
      </c>
      <c r="M829">
        <v>21902.799999999999</v>
      </c>
      <c r="N829">
        <v>7188.92</v>
      </c>
      <c r="O829">
        <v>12930.7</v>
      </c>
      <c r="P829">
        <v>0</v>
      </c>
      <c r="Q829">
        <v>0</v>
      </c>
      <c r="R829">
        <v>221.08699999999999</v>
      </c>
    </row>
    <row r="830" spans="1:18" x14ac:dyDescent="0.2">
      <c r="A830">
        <v>824</v>
      </c>
      <c r="B830" t="s">
        <v>201</v>
      </c>
      <c r="C830">
        <v>2017</v>
      </c>
      <c r="D830">
        <v>0</v>
      </c>
      <c r="E830">
        <v>2267.73</v>
      </c>
      <c r="F830">
        <v>31096.3</v>
      </c>
      <c r="G830">
        <v>544511</v>
      </c>
      <c r="H830">
        <v>899041</v>
      </c>
      <c r="I830">
        <v>215345</v>
      </c>
      <c r="J830">
        <v>152271</v>
      </c>
      <c r="K830">
        <v>132137</v>
      </c>
      <c r="L830">
        <v>88700.7</v>
      </c>
      <c r="M830">
        <v>15925.2</v>
      </c>
      <c r="N830">
        <v>15889.7</v>
      </c>
      <c r="O830">
        <v>2063.79</v>
      </c>
      <c r="P830">
        <v>2757.85</v>
      </c>
      <c r="Q830">
        <v>179.21600000000001</v>
      </c>
      <c r="R830">
        <v>0</v>
      </c>
    </row>
    <row r="831" spans="1:18" x14ac:dyDescent="0.2">
      <c r="A831">
        <v>825</v>
      </c>
      <c r="B831" t="s">
        <v>201</v>
      </c>
      <c r="C831">
        <v>2017</v>
      </c>
      <c r="D831">
        <v>0</v>
      </c>
      <c r="E831">
        <v>2439.15</v>
      </c>
      <c r="F831">
        <v>38351.800000000003</v>
      </c>
      <c r="G831">
        <v>532785</v>
      </c>
      <c r="H831">
        <v>875927</v>
      </c>
      <c r="I831">
        <v>223816</v>
      </c>
      <c r="J831">
        <v>146154</v>
      </c>
      <c r="K831">
        <v>122650</v>
      </c>
      <c r="L831">
        <v>100472</v>
      </c>
      <c r="M831">
        <v>32864.400000000001</v>
      </c>
      <c r="N831">
        <v>10263.1</v>
      </c>
      <c r="O831">
        <v>7217.57</v>
      </c>
      <c r="P831">
        <v>1126.95</v>
      </c>
      <c r="Q831">
        <v>0</v>
      </c>
      <c r="R831">
        <v>0</v>
      </c>
    </row>
    <row r="832" spans="1:18" x14ac:dyDescent="0.2">
      <c r="A832">
        <v>826</v>
      </c>
      <c r="B832" t="s">
        <v>201</v>
      </c>
      <c r="C832">
        <v>2017</v>
      </c>
      <c r="D832">
        <v>0</v>
      </c>
      <c r="E832">
        <v>1834.47</v>
      </c>
      <c r="F832">
        <v>36243.5</v>
      </c>
      <c r="G832">
        <v>546511</v>
      </c>
      <c r="H832">
        <v>920984</v>
      </c>
      <c r="I832">
        <v>200463</v>
      </c>
      <c r="J832">
        <v>141702</v>
      </c>
      <c r="K832">
        <v>110029</v>
      </c>
      <c r="L832">
        <v>103715</v>
      </c>
      <c r="M832">
        <v>22792.5</v>
      </c>
      <c r="N832">
        <v>8164.82</v>
      </c>
      <c r="O832">
        <v>3666.22</v>
      </c>
      <c r="P832">
        <v>0</v>
      </c>
      <c r="Q832">
        <v>0</v>
      </c>
      <c r="R832">
        <v>313.61599999999999</v>
      </c>
    </row>
    <row r="833" spans="1:18" x14ac:dyDescent="0.2">
      <c r="A833">
        <v>827</v>
      </c>
      <c r="B833" t="s">
        <v>201</v>
      </c>
      <c r="C833">
        <v>2017</v>
      </c>
      <c r="D833">
        <v>0</v>
      </c>
      <c r="E833">
        <v>2166.69</v>
      </c>
      <c r="F833">
        <v>28486.5</v>
      </c>
      <c r="G833">
        <v>538727</v>
      </c>
      <c r="H833">
        <v>896039</v>
      </c>
      <c r="I833">
        <v>202623</v>
      </c>
      <c r="J833">
        <v>167500</v>
      </c>
      <c r="K833">
        <v>118360</v>
      </c>
      <c r="L833">
        <v>110905</v>
      </c>
      <c r="M833">
        <v>19974.900000000001</v>
      </c>
      <c r="N833">
        <v>9812.68</v>
      </c>
      <c r="O833">
        <v>5021.37</v>
      </c>
      <c r="P833">
        <v>0</v>
      </c>
      <c r="Q833">
        <v>0</v>
      </c>
      <c r="R833">
        <v>257.74799999999999</v>
      </c>
    </row>
    <row r="834" spans="1:18" x14ac:dyDescent="0.2">
      <c r="A834">
        <v>828</v>
      </c>
      <c r="B834" t="s">
        <v>201</v>
      </c>
      <c r="C834">
        <v>2017</v>
      </c>
      <c r="D834">
        <v>0</v>
      </c>
      <c r="E834">
        <v>2407.25</v>
      </c>
      <c r="F834">
        <v>33599</v>
      </c>
      <c r="G834">
        <v>524133</v>
      </c>
      <c r="H834">
        <v>921652</v>
      </c>
      <c r="I834">
        <v>209347</v>
      </c>
      <c r="J834">
        <v>159898</v>
      </c>
      <c r="K834">
        <v>110447</v>
      </c>
      <c r="L834">
        <v>98888.7</v>
      </c>
      <c r="M834">
        <v>21354.2</v>
      </c>
      <c r="N834">
        <v>4199.47</v>
      </c>
      <c r="O834">
        <v>7521.43</v>
      </c>
      <c r="P834">
        <v>0</v>
      </c>
      <c r="Q834">
        <v>0</v>
      </c>
      <c r="R834">
        <v>0</v>
      </c>
    </row>
    <row r="835" spans="1:18" x14ac:dyDescent="0.2">
      <c r="A835">
        <v>829</v>
      </c>
      <c r="B835" t="s">
        <v>201</v>
      </c>
      <c r="C835">
        <v>2017</v>
      </c>
      <c r="D835">
        <v>0</v>
      </c>
      <c r="E835">
        <v>1699.28</v>
      </c>
      <c r="F835">
        <v>37329.800000000003</v>
      </c>
      <c r="G835">
        <v>560617</v>
      </c>
      <c r="H835">
        <v>892760</v>
      </c>
      <c r="I835">
        <v>215340</v>
      </c>
      <c r="J835">
        <v>145329</v>
      </c>
      <c r="K835">
        <v>113463</v>
      </c>
      <c r="L835">
        <v>93926.399999999994</v>
      </c>
      <c r="M835">
        <v>20808.400000000001</v>
      </c>
      <c r="N835">
        <v>5240.6499999999996</v>
      </c>
      <c r="O835">
        <v>6822.36</v>
      </c>
      <c r="P835">
        <v>0</v>
      </c>
      <c r="Q835">
        <v>775.33799999999997</v>
      </c>
      <c r="R835">
        <v>0</v>
      </c>
    </row>
    <row r="836" spans="1:18" x14ac:dyDescent="0.2">
      <c r="A836">
        <v>830</v>
      </c>
      <c r="B836" t="s">
        <v>201</v>
      </c>
      <c r="C836">
        <v>2017</v>
      </c>
      <c r="D836">
        <v>0</v>
      </c>
      <c r="E836">
        <v>47.838200000000001</v>
      </c>
      <c r="F836">
        <v>30156.6</v>
      </c>
      <c r="G836">
        <v>596519</v>
      </c>
      <c r="H836">
        <v>875020</v>
      </c>
      <c r="I836">
        <v>201577</v>
      </c>
      <c r="J836">
        <v>135979</v>
      </c>
      <c r="K836">
        <v>137651</v>
      </c>
      <c r="L836">
        <v>94438.399999999994</v>
      </c>
      <c r="M836">
        <v>13721.9</v>
      </c>
      <c r="N836">
        <v>8369.7000000000007</v>
      </c>
      <c r="O836">
        <v>6687.11</v>
      </c>
      <c r="P836">
        <v>0</v>
      </c>
      <c r="Q836">
        <v>739.96699999999998</v>
      </c>
      <c r="R836">
        <v>299.28800000000001</v>
      </c>
    </row>
    <row r="837" spans="1:18" x14ac:dyDescent="0.2">
      <c r="A837">
        <v>831</v>
      </c>
      <c r="B837" t="s">
        <v>201</v>
      </c>
      <c r="C837">
        <v>2017</v>
      </c>
      <c r="D837">
        <v>0</v>
      </c>
      <c r="E837">
        <v>2326.86</v>
      </c>
      <c r="F837">
        <v>28102.6</v>
      </c>
      <c r="G837">
        <v>554090</v>
      </c>
      <c r="H837">
        <v>876946</v>
      </c>
      <c r="I837">
        <v>221230</v>
      </c>
      <c r="J837">
        <v>145972</v>
      </c>
      <c r="K837">
        <v>153125</v>
      </c>
      <c r="L837">
        <v>70807</v>
      </c>
      <c r="M837">
        <v>15978.1</v>
      </c>
      <c r="N837">
        <v>12595.9</v>
      </c>
      <c r="O837">
        <v>6774.19</v>
      </c>
      <c r="P837">
        <v>395.822</v>
      </c>
      <c r="Q837">
        <v>596.99199999999996</v>
      </c>
      <c r="R837">
        <v>0</v>
      </c>
    </row>
    <row r="838" spans="1:18" x14ac:dyDescent="0.2">
      <c r="A838">
        <v>832</v>
      </c>
      <c r="B838" t="s">
        <v>201</v>
      </c>
      <c r="C838">
        <v>2017</v>
      </c>
      <c r="D838">
        <v>0</v>
      </c>
      <c r="E838">
        <v>2670.78</v>
      </c>
      <c r="F838">
        <v>32219.200000000001</v>
      </c>
      <c r="G838">
        <v>555741</v>
      </c>
      <c r="H838">
        <v>877476</v>
      </c>
      <c r="I838">
        <v>206546</v>
      </c>
      <c r="J838">
        <v>165032</v>
      </c>
      <c r="K838">
        <v>118171</v>
      </c>
      <c r="L838">
        <v>109285</v>
      </c>
      <c r="M838">
        <v>21515.1</v>
      </c>
      <c r="N838">
        <v>2370.9699999999998</v>
      </c>
      <c r="O838">
        <v>5547.72</v>
      </c>
      <c r="P838">
        <v>3221.35</v>
      </c>
      <c r="Q838">
        <v>614.11</v>
      </c>
      <c r="R838">
        <v>288.37799999999999</v>
      </c>
    </row>
    <row r="839" spans="1:18" x14ac:dyDescent="0.2">
      <c r="A839">
        <v>833</v>
      </c>
      <c r="B839" t="s">
        <v>201</v>
      </c>
      <c r="C839">
        <v>2017</v>
      </c>
      <c r="D839">
        <v>0</v>
      </c>
      <c r="E839">
        <v>2397.23</v>
      </c>
      <c r="F839">
        <v>33997</v>
      </c>
      <c r="G839">
        <v>583464</v>
      </c>
      <c r="H839">
        <v>869707</v>
      </c>
      <c r="I839">
        <v>197180</v>
      </c>
      <c r="J839">
        <v>135616</v>
      </c>
      <c r="K839">
        <v>140413</v>
      </c>
      <c r="L839">
        <v>101354</v>
      </c>
      <c r="M839">
        <v>15448.7</v>
      </c>
      <c r="N839">
        <v>5338.57</v>
      </c>
      <c r="O839">
        <v>11466.9</v>
      </c>
      <c r="P839">
        <v>0</v>
      </c>
      <c r="Q839">
        <v>0</v>
      </c>
      <c r="R839">
        <v>0</v>
      </c>
    </row>
    <row r="840" spans="1:18" x14ac:dyDescent="0.2">
      <c r="A840">
        <v>834</v>
      </c>
      <c r="B840" t="s">
        <v>201</v>
      </c>
      <c r="C840">
        <v>2017</v>
      </c>
      <c r="D840">
        <v>0</v>
      </c>
      <c r="E840">
        <v>363.12799999999999</v>
      </c>
      <c r="F840">
        <v>23263.8</v>
      </c>
      <c r="G840">
        <v>580030</v>
      </c>
      <c r="H840">
        <v>855335</v>
      </c>
      <c r="I840">
        <v>211194</v>
      </c>
      <c r="J840">
        <v>157203</v>
      </c>
      <c r="K840">
        <v>127573</v>
      </c>
      <c r="L840">
        <v>104361</v>
      </c>
      <c r="M840">
        <v>19107.599999999999</v>
      </c>
      <c r="N840">
        <v>3451.46</v>
      </c>
      <c r="O840">
        <v>5432.32</v>
      </c>
      <c r="P840">
        <v>0</v>
      </c>
      <c r="Q840">
        <v>0</v>
      </c>
      <c r="R840">
        <v>0</v>
      </c>
    </row>
    <row r="841" spans="1:18" x14ac:dyDescent="0.2">
      <c r="A841">
        <v>835</v>
      </c>
      <c r="B841" t="s">
        <v>201</v>
      </c>
      <c r="C841">
        <v>2017</v>
      </c>
      <c r="D841">
        <v>0</v>
      </c>
      <c r="E841">
        <v>2374.94</v>
      </c>
      <c r="F841">
        <v>32061.9</v>
      </c>
      <c r="G841">
        <v>547595</v>
      </c>
      <c r="H841">
        <v>896978</v>
      </c>
      <c r="I841">
        <v>221626</v>
      </c>
      <c r="J841">
        <v>142590</v>
      </c>
      <c r="K841">
        <v>115106</v>
      </c>
      <c r="L841">
        <v>96382.8</v>
      </c>
      <c r="M841">
        <v>25903.9</v>
      </c>
      <c r="N841">
        <v>5639.46</v>
      </c>
      <c r="O841">
        <v>9307.9699999999993</v>
      </c>
      <c r="P841">
        <v>0</v>
      </c>
      <c r="Q841">
        <v>0</v>
      </c>
      <c r="R841">
        <v>136.31200000000001</v>
      </c>
    </row>
    <row r="842" spans="1:18" x14ac:dyDescent="0.2">
      <c r="A842">
        <v>836</v>
      </c>
      <c r="B842" t="s">
        <v>201</v>
      </c>
      <c r="C842">
        <v>2017</v>
      </c>
      <c r="D842">
        <v>0</v>
      </c>
      <c r="E842">
        <v>714.78499999999997</v>
      </c>
      <c r="F842">
        <v>33156.800000000003</v>
      </c>
      <c r="G842">
        <v>536596</v>
      </c>
      <c r="H842">
        <v>905124</v>
      </c>
      <c r="I842">
        <v>212806</v>
      </c>
      <c r="J842">
        <v>144951</v>
      </c>
      <c r="K842">
        <v>124846</v>
      </c>
      <c r="L842">
        <v>94849.8</v>
      </c>
      <c r="M842">
        <v>27644.9</v>
      </c>
      <c r="N842">
        <v>8503.11</v>
      </c>
      <c r="O842">
        <v>3409.16</v>
      </c>
      <c r="P842">
        <v>0</v>
      </c>
      <c r="Q842">
        <v>0</v>
      </c>
      <c r="R842">
        <v>0</v>
      </c>
    </row>
    <row r="843" spans="1:18" x14ac:dyDescent="0.2">
      <c r="A843">
        <v>837</v>
      </c>
      <c r="B843" t="s">
        <v>201</v>
      </c>
      <c r="C843">
        <v>2017</v>
      </c>
      <c r="D843">
        <v>0</v>
      </c>
      <c r="E843">
        <v>1012.35</v>
      </c>
      <c r="F843">
        <v>49072.7</v>
      </c>
      <c r="G843">
        <v>552359</v>
      </c>
      <c r="H843">
        <v>866162</v>
      </c>
      <c r="I843">
        <v>212138</v>
      </c>
      <c r="J843">
        <v>167991</v>
      </c>
      <c r="K843">
        <v>120117</v>
      </c>
      <c r="L843">
        <v>83250.899999999994</v>
      </c>
      <c r="M843">
        <v>23969.8</v>
      </c>
      <c r="N843">
        <v>11071.4</v>
      </c>
      <c r="O843">
        <v>7052.29</v>
      </c>
      <c r="P843">
        <v>539.38199999999995</v>
      </c>
      <c r="Q843">
        <v>394.88299999999998</v>
      </c>
      <c r="R843">
        <v>458.779</v>
      </c>
    </row>
    <row r="844" spans="1:18" x14ac:dyDescent="0.2">
      <c r="A844">
        <v>838</v>
      </c>
      <c r="B844" t="s">
        <v>201</v>
      </c>
      <c r="C844">
        <v>2017</v>
      </c>
      <c r="D844">
        <v>0</v>
      </c>
      <c r="E844">
        <v>3976.79</v>
      </c>
      <c r="F844">
        <v>34138.199999999997</v>
      </c>
      <c r="G844">
        <v>529961</v>
      </c>
      <c r="H844">
        <v>910324</v>
      </c>
      <c r="I844">
        <v>210340</v>
      </c>
      <c r="J844">
        <v>144286</v>
      </c>
      <c r="K844">
        <v>125533</v>
      </c>
      <c r="L844">
        <v>100863</v>
      </c>
      <c r="M844">
        <v>13953.5</v>
      </c>
      <c r="N844">
        <v>5948.81</v>
      </c>
      <c r="O844">
        <v>7803.28</v>
      </c>
      <c r="P844">
        <v>786.98199999999997</v>
      </c>
      <c r="Q844">
        <v>683.96299999999997</v>
      </c>
      <c r="R844">
        <v>166.53399999999999</v>
      </c>
    </row>
    <row r="845" spans="1:18" x14ac:dyDescent="0.2">
      <c r="A845">
        <v>839</v>
      </c>
      <c r="B845" t="s">
        <v>201</v>
      </c>
      <c r="C845">
        <v>2017</v>
      </c>
      <c r="D845">
        <v>0</v>
      </c>
      <c r="E845">
        <v>1799.65</v>
      </c>
      <c r="F845">
        <v>33523.199999999997</v>
      </c>
      <c r="G845">
        <v>541569</v>
      </c>
      <c r="H845">
        <v>909975</v>
      </c>
      <c r="I845">
        <v>224845</v>
      </c>
      <c r="J845">
        <v>129072</v>
      </c>
      <c r="K845">
        <v>127438</v>
      </c>
      <c r="L845">
        <v>94081.2</v>
      </c>
      <c r="M845">
        <v>22744.799999999999</v>
      </c>
      <c r="N845">
        <v>8766.33</v>
      </c>
      <c r="O845">
        <v>5517.66</v>
      </c>
      <c r="P845">
        <v>0</v>
      </c>
      <c r="Q845">
        <v>0</v>
      </c>
      <c r="R845">
        <v>0</v>
      </c>
    </row>
    <row r="846" spans="1:18" x14ac:dyDescent="0.2">
      <c r="A846">
        <v>840</v>
      </c>
      <c r="B846" t="s">
        <v>201</v>
      </c>
      <c r="C846">
        <v>2017</v>
      </c>
      <c r="D846">
        <v>0</v>
      </c>
      <c r="E846">
        <v>489.31900000000002</v>
      </c>
      <c r="F846">
        <v>25208.9</v>
      </c>
      <c r="G846">
        <v>520824</v>
      </c>
      <c r="H846">
        <v>926063</v>
      </c>
      <c r="I846">
        <v>245614</v>
      </c>
      <c r="J846">
        <v>137607</v>
      </c>
      <c r="K846">
        <v>115031</v>
      </c>
      <c r="L846">
        <v>94834.4</v>
      </c>
      <c r="M846">
        <v>22841.599999999999</v>
      </c>
      <c r="N846">
        <v>3850.96</v>
      </c>
      <c r="O846">
        <v>3803.28</v>
      </c>
      <c r="P846">
        <v>1667.2</v>
      </c>
      <c r="Q846">
        <v>206.38300000000001</v>
      </c>
      <c r="R846">
        <v>0</v>
      </c>
    </row>
    <row r="847" spans="1:18" x14ac:dyDescent="0.2">
      <c r="A847">
        <v>841</v>
      </c>
      <c r="B847" t="s">
        <v>201</v>
      </c>
      <c r="C847">
        <v>2017</v>
      </c>
      <c r="D847">
        <v>0</v>
      </c>
      <c r="E847">
        <v>1381</v>
      </c>
      <c r="F847">
        <v>25804.400000000001</v>
      </c>
      <c r="G847">
        <v>570322</v>
      </c>
      <c r="H847">
        <v>888836</v>
      </c>
      <c r="I847">
        <v>209411</v>
      </c>
      <c r="J847">
        <v>159463</v>
      </c>
      <c r="K847">
        <v>111684</v>
      </c>
      <c r="L847">
        <v>96240.5</v>
      </c>
      <c r="M847">
        <v>21315.9</v>
      </c>
      <c r="N847">
        <v>7085.13</v>
      </c>
      <c r="O847">
        <v>6333.64</v>
      </c>
      <c r="P847">
        <v>0</v>
      </c>
      <c r="Q847">
        <v>0</v>
      </c>
      <c r="R847">
        <v>0</v>
      </c>
    </row>
    <row r="848" spans="1:18" x14ac:dyDescent="0.2">
      <c r="A848">
        <v>842</v>
      </c>
      <c r="B848" t="s">
        <v>201</v>
      </c>
      <c r="C848">
        <v>2017</v>
      </c>
      <c r="D848">
        <v>0</v>
      </c>
      <c r="E848">
        <v>848.01700000000005</v>
      </c>
      <c r="F848">
        <v>24863.7</v>
      </c>
      <c r="G848">
        <v>580605</v>
      </c>
      <c r="H848">
        <v>926049</v>
      </c>
      <c r="I848">
        <v>192162</v>
      </c>
      <c r="J848">
        <v>144415</v>
      </c>
      <c r="K848">
        <v>100584</v>
      </c>
      <c r="L848">
        <v>85826.5</v>
      </c>
      <c r="M848">
        <v>34663.300000000003</v>
      </c>
      <c r="N848">
        <v>1608.89</v>
      </c>
      <c r="O848">
        <v>7997.75</v>
      </c>
      <c r="P848">
        <v>0</v>
      </c>
      <c r="Q848">
        <v>0</v>
      </c>
      <c r="R848">
        <v>0</v>
      </c>
    </row>
    <row r="849" spans="1:18" x14ac:dyDescent="0.2">
      <c r="A849">
        <v>843</v>
      </c>
      <c r="B849" t="s">
        <v>201</v>
      </c>
      <c r="C849">
        <v>2017</v>
      </c>
      <c r="D849">
        <v>0</v>
      </c>
      <c r="E849">
        <v>15.8665</v>
      </c>
      <c r="F849">
        <v>37266.699999999997</v>
      </c>
      <c r="G849">
        <v>514295</v>
      </c>
      <c r="H849">
        <v>944336</v>
      </c>
      <c r="I849">
        <v>198815</v>
      </c>
      <c r="J849">
        <v>151210</v>
      </c>
      <c r="K849">
        <v>119858</v>
      </c>
      <c r="L849">
        <v>91625.3</v>
      </c>
      <c r="M849">
        <v>31057.1</v>
      </c>
      <c r="N849">
        <v>7943.78</v>
      </c>
      <c r="O849">
        <v>7090.11</v>
      </c>
      <c r="P849">
        <v>0</v>
      </c>
      <c r="Q849">
        <v>0</v>
      </c>
      <c r="R849">
        <v>0</v>
      </c>
    </row>
    <row r="850" spans="1:18" x14ac:dyDescent="0.2">
      <c r="A850">
        <v>844</v>
      </c>
      <c r="B850" t="s">
        <v>201</v>
      </c>
      <c r="C850">
        <v>2017</v>
      </c>
      <c r="D850">
        <v>0</v>
      </c>
      <c r="E850">
        <v>7.9129899999999997</v>
      </c>
      <c r="F850">
        <v>23113.9</v>
      </c>
      <c r="G850">
        <v>578273</v>
      </c>
      <c r="H850">
        <v>868643</v>
      </c>
      <c r="I850">
        <v>242704</v>
      </c>
      <c r="J850">
        <v>133712</v>
      </c>
      <c r="K850">
        <v>111901</v>
      </c>
      <c r="L850">
        <v>97545.9</v>
      </c>
      <c r="M850">
        <v>30619.3</v>
      </c>
      <c r="N850">
        <v>7700.54</v>
      </c>
      <c r="O850">
        <v>6284.27</v>
      </c>
      <c r="P850">
        <v>0</v>
      </c>
      <c r="Q850">
        <v>704.58</v>
      </c>
      <c r="R850">
        <v>319.029</v>
      </c>
    </row>
    <row r="851" spans="1:18" x14ac:dyDescent="0.2">
      <c r="A851">
        <v>845</v>
      </c>
      <c r="B851" t="s">
        <v>201</v>
      </c>
      <c r="C851">
        <v>2017</v>
      </c>
      <c r="D851">
        <v>0</v>
      </c>
      <c r="E851">
        <v>1837.4</v>
      </c>
      <c r="F851">
        <v>38758.300000000003</v>
      </c>
      <c r="G851">
        <v>539561</v>
      </c>
      <c r="H851">
        <v>879057</v>
      </c>
      <c r="I851">
        <v>235961</v>
      </c>
      <c r="J851">
        <v>127519</v>
      </c>
      <c r="K851">
        <v>130278</v>
      </c>
      <c r="L851">
        <v>98931.6</v>
      </c>
      <c r="M851">
        <v>23479.4</v>
      </c>
      <c r="N851">
        <v>8667.58</v>
      </c>
      <c r="O851">
        <v>7547.04</v>
      </c>
      <c r="P851">
        <v>0</v>
      </c>
      <c r="Q851">
        <v>624.75599999999997</v>
      </c>
      <c r="R851">
        <v>0</v>
      </c>
    </row>
    <row r="852" spans="1:18" x14ac:dyDescent="0.2">
      <c r="A852">
        <v>846</v>
      </c>
      <c r="B852" t="s">
        <v>201</v>
      </c>
      <c r="C852">
        <v>2017</v>
      </c>
      <c r="D852">
        <v>0</v>
      </c>
      <c r="E852">
        <v>885.38199999999995</v>
      </c>
      <c r="F852">
        <v>28322.9</v>
      </c>
      <c r="G852">
        <v>521998</v>
      </c>
      <c r="H852">
        <v>903019</v>
      </c>
      <c r="I852">
        <v>231278</v>
      </c>
      <c r="J852">
        <v>152469</v>
      </c>
      <c r="K852">
        <v>125954</v>
      </c>
      <c r="L852">
        <v>93812.2</v>
      </c>
      <c r="M852">
        <v>24789.7</v>
      </c>
      <c r="N852">
        <v>7175.28</v>
      </c>
      <c r="O852">
        <v>1323.52</v>
      </c>
      <c r="P852">
        <v>507.38799999999998</v>
      </c>
      <c r="Q852">
        <v>0</v>
      </c>
      <c r="R852">
        <v>298.90899999999999</v>
      </c>
    </row>
    <row r="853" spans="1:18" x14ac:dyDescent="0.2">
      <c r="A853">
        <v>847</v>
      </c>
      <c r="B853" t="s">
        <v>201</v>
      </c>
      <c r="C853">
        <v>2017</v>
      </c>
      <c r="D853">
        <v>0</v>
      </c>
      <c r="E853">
        <v>470.44499999999999</v>
      </c>
      <c r="F853">
        <v>27451.3</v>
      </c>
      <c r="G853">
        <v>578962</v>
      </c>
      <c r="H853">
        <v>885052</v>
      </c>
      <c r="I853">
        <v>225532</v>
      </c>
      <c r="J853">
        <v>150544</v>
      </c>
      <c r="K853">
        <v>104200</v>
      </c>
      <c r="L853">
        <v>99446.1</v>
      </c>
      <c r="M853">
        <v>13945.7</v>
      </c>
      <c r="N853">
        <v>8417.0300000000007</v>
      </c>
      <c r="O853">
        <v>3435.56</v>
      </c>
      <c r="P853">
        <v>1850.92</v>
      </c>
      <c r="Q853">
        <v>742.82600000000002</v>
      </c>
      <c r="R853">
        <v>0</v>
      </c>
    </row>
    <row r="854" spans="1:18" x14ac:dyDescent="0.2">
      <c r="A854">
        <v>848</v>
      </c>
      <c r="B854" t="s">
        <v>201</v>
      </c>
      <c r="C854">
        <v>2017</v>
      </c>
      <c r="D854">
        <v>0</v>
      </c>
      <c r="E854">
        <v>384.71</v>
      </c>
      <c r="F854">
        <v>28241.7</v>
      </c>
      <c r="G854">
        <v>546634</v>
      </c>
      <c r="H854">
        <v>910150</v>
      </c>
      <c r="I854">
        <v>209693</v>
      </c>
      <c r="J854">
        <v>145515</v>
      </c>
      <c r="K854">
        <v>93948.9</v>
      </c>
      <c r="L854">
        <v>117659</v>
      </c>
      <c r="M854">
        <v>31350.5</v>
      </c>
      <c r="N854">
        <v>6665.53</v>
      </c>
      <c r="O854">
        <v>7928.25</v>
      </c>
      <c r="P854">
        <v>0</v>
      </c>
      <c r="Q854">
        <v>0</v>
      </c>
      <c r="R854">
        <v>0</v>
      </c>
    </row>
    <row r="855" spans="1:18" x14ac:dyDescent="0.2">
      <c r="A855">
        <v>849</v>
      </c>
      <c r="B855" t="s">
        <v>201</v>
      </c>
      <c r="C855">
        <v>2017</v>
      </c>
      <c r="D855">
        <v>0</v>
      </c>
      <c r="E855">
        <v>3268.71</v>
      </c>
      <c r="F855">
        <v>22162.1</v>
      </c>
      <c r="G855">
        <v>546750</v>
      </c>
      <c r="H855">
        <v>870314</v>
      </c>
      <c r="I855">
        <v>209922</v>
      </c>
      <c r="J855">
        <v>163687</v>
      </c>
      <c r="K855">
        <v>132886</v>
      </c>
      <c r="L855">
        <v>96630.8</v>
      </c>
      <c r="M855">
        <v>29922.799999999999</v>
      </c>
      <c r="N855">
        <v>12609.5</v>
      </c>
      <c r="O855">
        <v>5923.64</v>
      </c>
      <c r="P855">
        <v>0</v>
      </c>
      <c r="Q855">
        <v>131.78100000000001</v>
      </c>
      <c r="R855">
        <v>0</v>
      </c>
    </row>
    <row r="856" spans="1:18" x14ac:dyDescent="0.2">
      <c r="A856">
        <v>850</v>
      </c>
      <c r="B856" t="s">
        <v>201</v>
      </c>
      <c r="C856">
        <v>2017</v>
      </c>
      <c r="D856">
        <v>0</v>
      </c>
      <c r="E856">
        <v>3161.25</v>
      </c>
      <c r="F856">
        <v>28856.400000000001</v>
      </c>
      <c r="G856">
        <v>525830</v>
      </c>
      <c r="H856">
        <v>886249</v>
      </c>
      <c r="I856">
        <v>232861</v>
      </c>
      <c r="J856">
        <v>149470</v>
      </c>
      <c r="K856">
        <v>116738</v>
      </c>
      <c r="L856">
        <v>105613</v>
      </c>
      <c r="M856">
        <v>27952.799999999999</v>
      </c>
      <c r="N856">
        <v>9613.61</v>
      </c>
      <c r="O856">
        <v>5857.69</v>
      </c>
      <c r="P856">
        <v>0</v>
      </c>
      <c r="Q856">
        <v>184.428</v>
      </c>
      <c r="R856">
        <v>0</v>
      </c>
    </row>
    <row r="857" spans="1:18" x14ac:dyDescent="0.2">
      <c r="A857">
        <v>851</v>
      </c>
      <c r="B857" t="s">
        <v>201</v>
      </c>
      <c r="C857">
        <v>2017</v>
      </c>
      <c r="D857">
        <v>0</v>
      </c>
      <c r="E857">
        <v>2918.61</v>
      </c>
      <c r="F857">
        <v>25824.9</v>
      </c>
      <c r="G857">
        <v>597897</v>
      </c>
      <c r="H857">
        <v>843778</v>
      </c>
      <c r="I857">
        <v>223828</v>
      </c>
      <c r="J857">
        <v>147349</v>
      </c>
      <c r="K857">
        <v>132327</v>
      </c>
      <c r="L857">
        <v>92167.6</v>
      </c>
      <c r="M857">
        <v>26808.5</v>
      </c>
      <c r="N857">
        <v>4549.8900000000003</v>
      </c>
      <c r="O857">
        <v>1594.51</v>
      </c>
      <c r="P857">
        <v>0</v>
      </c>
      <c r="Q857">
        <v>0</v>
      </c>
      <c r="R857">
        <v>0</v>
      </c>
    </row>
    <row r="858" spans="1:18" x14ac:dyDescent="0.2">
      <c r="A858">
        <v>852</v>
      </c>
      <c r="B858" t="s">
        <v>201</v>
      </c>
      <c r="C858">
        <v>2017</v>
      </c>
      <c r="D858">
        <v>0</v>
      </c>
      <c r="E858">
        <v>31.411999999999999</v>
      </c>
      <c r="F858">
        <v>29567.200000000001</v>
      </c>
      <c r="G858">
        <v>541667</v>
      </c>
      <c r="H858">
        <v>880625</v>
      </c>
      <c r="I858">
        <v>225270</v>
      </c>
      <c r="J858">
        <v>170277</v>
      </c>
      <c r="K858">
        <v>108293</v>
      </c>
      <c r="L858">
        <v>106749</v>
      </c>
      <c r="M858">
        <v>20865.099999999999</v>
      </c>
      <c r="N858">
        <v>8641.5400000000009</v>
      </c>
      <c r="O858">
        <v>587.61099999999999</v>
      </c>
      <c r="P858">
        <v>1677.32</v>
      </c>
      <c r="Q858">
        <v>0</v>
      </c>
      <c r="R858">
        <v>367.87700000000001</v>
      </c>
    </row>
    <row r="859" spans="1:18" x14ac:dyDescent="0.2">
      <c r="A859">
        <v>853</v>
      </c>
      <c r="B859" t="s">
        <v>201</v>
      </c>
      <c r="C859">
        <v>2017</v>
      </c>
      <c r="D859">
        <v>0</v>
      </c>
      <c r="E859">
        <v>1083.8599999999999</v>
      </c>
      <c r="F859">
        <v>29127.599999999999</v>
      </c>
      <c r="G859">
        <v>569990</v>
      </c>
      <c r="H859">
        <v>876576</v>
      </c>
      <c r="I859">
        <v>205004</v>
      </c>
      <c r="J859">
        <v>141882</v>
      </c>
      <c r="K859">
        <v>129546</v>
      </c>
      <c r="L859">
        <v>94278.5</v>
      </c>
      <c r="M859">
        <v>22693.200000000001</v>
      </c>
      <c r="N859">
        <v>10495</v>
      </c>
      <c r="O859">
        <v>2093.13</v>
      </c>
      <c r="P859">
        <v>0</v>
      </c>
      <c r="Q859">
        <v>0</v>
      </c>
      <c r="R859">
        <v>0</v>
      </c>
    </row>
    <row r="860" spans="1:18" x14ac:dyDescent="0.2">
      <c r="A860">
        <v>854</v>
      </c>
      <c r="B860" t="s">
        <v>201</v>
      </c>
      <c r="C860">
        <v>2017</v>
      </c>
      <c r="D860">
        <v>0</v>
      </c>
      <c r="E860">
        <v>0</v>
      </c>
      <c r="F860">
        <v>29705.1</v>
      </c>
      <c r="G860">
        <v>547221</v>
      </c>
      <c r="H860">
        <v>882260</v>
      </c>
      <c r="I860">
        <v>218701</v>
      </c>
      <c r="J860">
        <v>145597</v>
      </c>
      <c r="K860">
        <v>117935</v>
      </c>
      <c r="L860">
        <v>106928</v>
      </c>
      <c r="M860">
        <v>26391.200000000001</v>
      </c>
      <c r="N860">
        <v>10217.5</v>
      </c>
      <c r="O860">
        <v>4676.92</v>
      </c>
      <c r="P860">
        <v>657.96500000000003</v>
      </c>
      <c r="Q860">
        <v>448.77600000000001</v>
      </c>
      <c r="R860">
        <v>376.25299999999999</v>
      </c>
    </row>
    <row r="861" spans="1:18" x14ac:dyDescent="0.2">
      <c r="A861">
        <v>855</v>
      </c>
      <c r="B861" t="s">
        <v>201</v>
      </c>
      <c r="C861">
        <v>2017</v>
      </c>
      <c r="D861">
        <v>0</v>
      </c>
      <c r="E861">
        <v>272.90699999999998</v>
      </c>
      <c r="F861">
        <v>30534.6</v>
      </c>
      <c r="G861">
        <v>554009</v>
      </c>
      <c r="H861">
        <v>928457</v>
      </c>
      <c r="I861">
        <v>206889</v>
      </c>
      <c r="J861">
        <v>142456</v>
      </c>
      <c r="K861">
        <v>101358</v>
      </c>
      <c r="L861">
        <v>106163</v>
      </c>
      <c r="M861">
        <v>18073.7</v>
      </c>
      <c r="N861">
        <v>5735.61</v>
      </c>
      <c r="O861">
        <v>4927.58</v>
      </c>
      <c r="P861">
        <v>0</v>
      </c>
      <c r="Q861">
        <v>361.72399999999999</v>
      </c>
      <c r="R861">
        <v>0</v>
      </c>
    </row>
    <row r="862" spans="1:18" x14ac:dyDescent="0.2">
      <c r="A862">
        <v>856</v>
      </c>
      <c r="B862" t="s">
        <v>201</v>
      </c>
      <c r="C862">
        <v>2017</v>
      </c>
      <c r="D862">
        <v>0</v>
      </c>
      <c r="E862">
        <v>446.44099999999997</v>
      </c>
      <c r="F862">
        <v>22038.2</v>
      </c>
      <c r="G862">
        <v>548412</v>
      </c>
      <c r="H862">
        <v>923194</v>
      </c>
      <c r="I862">
        <v>189173</v>
      </c>
      <c r="J862">
        <v>148210</v>
      </c>
      <c r="K862">
        <v>129526</v>
      </c>
      <c r="L862">
        <v>98104.7</v>
      </c>
      <c r="M862">
        <v>16079.4</v>
      </c>
      <c r="N862">
        <v>8553.15</v>
      </c>
      <c r="O862">
        <v>10151.5</v>
      </c>
      <c r="P862">
        <v>2232.89</v>
      </c>
      <c r="Q862">
        <v>0</v>
      </c>
      <c r="R862">
        <v>0</v>
      </c>
    </row>
    <row r="863" spans="1:18" x14ac:dyDescent="0.2">
      <c r="A863">
        <v>857</v>
      </c>
      <c r="B863" t="s">
        <v>201</v>
      </c>
      <c r="C863">
        <v>2017</v>
      </c>
      <c r="D863">
        <v>0</v>
      </c>
      <c r="E863">
        <v>2160.6999999999998</v>
      </c>
      <c r="F863">
        <v>25367.3</v>
      </c>
      <c r="G863">
        <v>565691</v>
      </c>
      <c r="H863">
        <v>902421</v>
      </c>
      <c r="I863">
        <v>219222</v>
      </c>
      <c r="J863">
        <v>141924</v>
      </c>
      <c r="K863">
        <v>106357</v>
      </c>
      <c r="L863">
        <v>103970</v>
      </c>
      <c r="M863">
        <v>13975.7</v>
      </c>
      <c r="N863">
        <v>4819.8100000000004</v>
      </c>
      <c r="O863">
        <v>7253.31</v>
      </c>
      <c r="P863">
        <v>0</v>
      </c>
      <c r="Q863">
        <v>0</v>
      </c>
      <c r="R863">
        <v>371.11700000000002</v>
      </c>
    </row>
    <row r="864" spans="1:18" x14ac:dyDescent="0.2">
      <c r="A864">
        <v>858</v>
      </c>
      <c r="B864" t="s">
        <v>201</v>
      </c>
      <c r="C864">
        <v>2017</v>
      </c>
      <c r="D864">
        <v>0</v>
      </c>
      <c r="E864">
        <v>1128.92</v>
      </c>
      <c r="F864">
        <v>30494.2</v>
      </c>
      <c r="G864">
        <v>540401</v>
      </c>
      <c r="H864">
        <v>910548</v>
      </c>
      <c r="I864">
        <v>205920</v>
      </c>
      <c r="J864">
        <v>153715</v>
      </c>
      <c r="K864">
        <v>102961</v>
      </c>
      <c r="L864">
        <v>111296</v>
      </c>
      <c r="M864">
        <v>29710.400000000001</v>
      </c>
      <c r="N864">
        <v>8472.66</v>
      </c>
      <c r="O864">
        <v>5476.59</v>
      </c>
      <c r="P864">
        <v>0</v>
      </c>
      <c r="Q864">
        <v>0</v>
      </c>
      <c r="R864">
        <v>182.578</v>
      </c>
    </row>
    <row r="865" spans="1:18" x14ac:dyDescent="0.2">
      <c r="A865">
        <v>859</v>
      </c>
      <c r="B865" t="s">
        <v>201</v>
      </c>
      <c r="C865">
        <v>2017</v>
      </c>
      <c r="D865">
        <v>0</v>
      </c>
      <c r="E865">
        <v>4413.26</v>
      </c>
      <c r="F865">
        <v>36743.699999999997</v>
      </c>
      <c r="G865">
        <v>533400</v>
      </c>
      <c r="H865">
        <v>902383</v>
      </c>
      <c r="I865">
        <v>231414</v>
      </c>
      <c r="J865">
        <v>115939</v>
      </c>
      <c r="K865">
        <v>121950</v>
      </c>
      <c r="L865">
        <v>116218</v>
      </c>
      <c r="M865">
        <v>16114.7</v>
      </c>
      <c r="N865">
        <v>16004.8</v>
      </c>
      <c r="O865">
        <v>2917.69</v>
      </c>
      <c r="P865">
        <v>0</v>
      </c>
      <c r="Q865">
        <v>64.802000000000007</v>
      </c>
      <c r="R865">
        <v>0</v>
      </c>
    </row>
    <row r="866" spans="1:18" x14ac:dyDescent="0.2">
      <c r="A866">
        <v>860</v>
      </c>
      <c r="B866" t="s">
        <v>201</v>
      </c>
      <c r="C866">
        <v>2017</v>
      </c>
      <c r="D866">
        <v>0</v>
      </c>
      <c r="E866">
        <v>2778.89</v>
      </c>
      <c r="F866">
        <v>23256.1</v>
      </c>
      <c r="G866">
        <v>546765</v>
      </c>
      <c r="H866">
        <v>888589</v>
      </c>
      <c r="I866">
        <v>240329</v>
      </c>
      <c r="J866">
        <v>142336</v>
      </c>
      <c r="K866">
        <v>119842</v>
      </c>
      <c r="L866">
        <v>89597.9</v>
      </c>
      <c r="M866">
        <v>21772.7</v>
      </c>
      <c r="N866">
        <v>6641.52</v>
      </c>
      <c r="O866">
        <v>10927.7</v>
      </c>
      <c r="P866">
        <v>0</v>
      </c>
      <c r="Q866">
        <v>562.81399999999996</v>
      </c>
      <c r="R866">
        <v>451.54700000000003</v>
      </c>
    </row>
    <row r="867" spans="1:18" x14ac:dyDescent="0.2">
      <c r="A867">
        <v>861</v>
      </c>
      <c r="B867" t="s">
        <v>201</v>
      </c>
      <c r="C867">
        <v>2017</v>
      </c>
      <c r="D867">
        <v>0</v>
      </c>
      <c r="E867">
        <v>2857.61</v>
      </c>
      <c r="F867">
        <v>21823.1</v>
      </c>
      <c r="G867">
        <v>561744</v>
      </c>
      <c r="H867">
        <v>896419</v>
      </c>
      <c r="I867">
        <v>208190</v>
      </c>
      <c r="J867">
        <v>157503</v>
      </c>
      <c r="K867">
        <v>113203</v>
      </c>
      <c r="L867">
        <v>92281.600000000006</v>
      </c>
      <c r="M867">
        <v>28268.799999999999</v>
      </c>
      <c r="N867">
        <v>7104.43</v>
      </c>
      <c r="O867">
        <v>5435.23</v>
      </c>
      <c r="P867">
        <v>0</v>
      </c>
      <c r="Q867">
        <v>274.548</v>
      </c>
      <c r="R867">
        <v>178.45</v>
      </c>
    </row>
    <row r="868" spans="1:18" x14ac:dyDescent="0.2">
      <c r="A868">
        <v>862</v>
      </c>
      <c r="B868" t="s">
        <v>201</v>
      </c>
      <c r="C868">
        <v>2017</v>
      </c>
      <c r="D868">
        <v>0</v>
      </c>
      <c r="E868">
        <v>2284.64</v>
      </c>
      <c r="F868">
        <v>25309.5</v>
      </c>
      <c r="G868">
        <v>551552</v>
      </c>
      <c r="H868">
        <v>897854</v>
      </c>
      <c r="I868">
        <v>233276</v>
      </c>
      <c r="J868">
        <v>143805</v>
      </c>
      <c r="K868">
        <v>117650</v>
      </c>
      <c r="L868">
        <v>93506.6</v>
      </c>
      <c r="M868">
        <v>17384.8</v>
      </c>
      <c r="N868">
        <v>8118.41</v>
      </c>
      <c r="O868">
        <v>2150.36</v>
      </c>
      <c r="P868">
        <v>515.68700000000001</v>
      </c>
      <c r="Q868">
        <v>0</v>
      </c>
      <c r="R868">
        <v>0</v>
      </c>
    </row>
    <row r="869" spans="1:18" x14ac:dyDescent="0.2">
      <c r="A869">
        <v>863</v>
      </c>
      <c r="B869" t="s">
        <v>201</v>
      </c>
      <c r="C869">
        <v>2017</v>
      </c>
      <c r="D869">
        <v>0</v>
      </c>
      <c r="E869">
        <v>2722.22</v>
      </c>
      <c r="F869">
        <v>45392.800000000003</v>
      </c>
      <c r="G869">
        <v>544482</v>
      </c>
      <c r="H869">
        <v>890760</v>
      </c>
      <c r="I869">
        <v>220116</v>
      </c>
      <c r="J869">
        <v>145575</v>
      </c>
      <c r="K869">
        <v>120329</v>
      </c>
      <c r="L869">
        <v>89518.8</v>
      </c>
      <c r="M869">
        <v>21393.7</v>
      </c>
      <c r="N869">
        <v>4288.99</v>
      </c>
      <c r="O869">
        <v>9986.3700000000008</v>
      </c>
      <c r="P869">
        <v>0</v>
      </c>
      <c r="Q869">
        <v>635.26099999999997</v>
      </c>
      <c r="R869">
        <v>496.02600000000001</v>
      </c>
    </row>
    <row r="870" spans="1:18" x14ac:dyDescent="0.2">
      <c r="A870">
        <v>864</v>
      </c>
      <c r="B870" t="s">
        <v>201</v>
      </c>
      <c r="C870">
        <v>2017</v>
      </c>
      <c r="D870">
        <v>0</v>
      </c>
      <c r="E870">
        <v>2778.25</v>
      </c>
      <c r="F870">
        <v>23020</v>
      </c>
      <c r="G870">
        <v>548527</v>
      </c>
      <c r="H870">
        <v>891041</v>
      </c>
      <c r="I870">
        <v>211440</v>
      </c>
      <c r="J870">
        <v>145398</v>
      </c>
      <c r="K870">
        <v>139965</v>
      </c>
      <c r="L870">
        <v>80145.100000000006</v>
      </c>
      <c r="M870">
        <v>25543</v>
      </c>
      <c r="N870">
        <v>10709</v>
      </c>
      <c r="O870">
        <v>8239.27</v>
      </c>
      <c r="P870">
        <v>0</v>
      </c>
      <c r="Q870">
        <v>779.38900000000001</v>
      </c>
      <c r="R870">
        <v>0</v>
      </c>
    </row>
    <row r="871" spans="1:18" x14ac:dyDescent="0.2">
      <c r="A871">
        <v>865</v>
      </c>
      <c r="B871" t="s">
        <v>201</v>
      </c>
      <c r="C871">
        <v>2017</v>
      </c>
      <c r="D871">
        <v>0</v>
      </c>
      <c r="E871">
        <v>1337.47</v>
      </c>
      <c r="F871">
        <v>28944.799999999999</v>
      </c>
      <c r="G871">
        <v>573524</v>
      </c>
      <c r="H871">
        <v>915307</v>
      </c>
      <c r="I871">
        <v>165550</v>
      </c>
      <c r="J871">
        <v>152421</v>
      </c>
      <c r="K871">
        <v>134744</v>
      </c>
      <c r="L871">
        <v>97586.8</v>
      </c>
      <c r="M871">
        <v>15534.4</v>
      </c>
      <c r="N871">
        <v>8291.1200000000008</v>
      </c>
      <c r="O871">
        <v>6260.99</v>
      </c>
      <c r="P871">
        <v>0</v>
      </c>
      <c r="Q871">
        <v>0</v>
      </c>
      <c r="R871">
        <v>0</v>
      </c>
    </row>
    <row r="872" spans="1:18" x14ac:dyDescent="0.2">
      <c r="A872">
        <v>866</v>
      </c>
      <c r="B872" t="s">
        <v>201</v>
      </c>
      <c r="C872">
        <v>2017</v>
      </c>
      <c r="D872">
        <v>0</v>
      </c>
      <c r="E872">
        <v>3155.65</v>
      </c>
      <c r="F872">
        <v>25659.7</v>
      </c>
      <c r="G872">
        <v>596390</v>
      </c>
      <c r="H872">
        <v>869849</v>
      </c>
      <c r="I872">
        <v>195458</v>
      </c>
      <c r="J872">
        <v>145782</v>
      </c>
      <c r="K872">
        <v>134345</v>
      </c>
      <c r="L872">
        <v>99442</v>
      </c>
      <c r="M872">
        <v>20704.099999999999</v>
      </c>
      <c r="N872">
        <v>6408.64</v>
      </c>
      <c r="O872">
        <v>3452.82</v>
      </c>
      <c r="P872">
        <v>0</v>
      </c>
      <c r="Q872">
        <v>501.94499999999999</v>
      </c>
      <c r="R872">
        <v>335.649</v>
      </c>
    </row>
    <row r="873" spans="1:18" x14ac:dyDescent="0.2">
      <c r="A873">
        <v>867</v>
      </c>
      <c r="B873" t="s">
        <v>201</v>
      </c>
      <c r="C873">
        <v>2017</v>
      </c>
      <c r="D873">
        <v>0</v>
      </c>
      <c r="E873">
        <v>2356.0300000000002</v>
      </c>
      <c r="F873">
        <v>47468.800000000003</v>
      </c>
      <c r="G873">
        <v>530862</v>
      </c>
      <c r="H873">
        <v>875751</v>
      </c>
      <c r="I873">
        <v>212314</v>
      </c>
      <c r="J873">
        <v>153435</v>
      </c>
      <c r="K873">
        <v>129850</v>
      </c>
      <c r="L873">
        <v>111874</v>
      </c>
      <c r="M873">
        <v>16755.900000000001</v>
      </c>
      <c r="N873">
        <v>4199.9799999999996</v>
      </c>
      <c r="O873">
        <v>4843.54</v>
      </c>
      <c r="P873">
        <v>1914.88</v>
      </c>
      <c r="Q873">
        <v>0</v>
      </c>
      <c r="R873">
        <v>490.952</v>
      </c>
    </row>
    <row r="874" spans="1:18" x14ac:dyDescent="0.2">
      <c r="A874">
        <v>868</v>
      </c>
      <c r="B874" t="s">
        <v>201</v>
      </c>
      <c r="C874">
        <v>2017</v>
      </c>
      <c r="D874">
        <v>0</v>
      </c>
      <c r="E874">
        <v>2956.07</v>
      </c>
      <c r="F874">
        <v>25223.3</v>
      </c>
      <c r="G874">
        <v>537022</v>
      </c>
      <c r="H874">
        <v>923712</v>
      </c>
      <c r="I874">
        <v>209662</v>
      </c>
      <c r="J874">
        <v>138804</v>
      </c>
      <c r="K874">
        <v>118762</v>
      </c>
      <c r="L874">
        <v>90102.3</v>
      </c>
      <c r="M874">
        <v>17352.2</v>
      </c>
      <c r="N874">
        <v>8092.47</v>
      </c>
      <c r="O874">
        <v>8970.1299999999992</v>
      </c>
      <c r="P874">
        <v>413.79899999999998</v>
      </c>
      <c r="Q874">
        <v>276.53500000000003</v>
      </c>
      <c r="R874">
        <v>0</v>
      </c>
    </row>
    <row r="875" spans="1:18" x14ac:dyDescent="0.2">
      <c r="A875">
        <v>869</v>
      </c>
      <c r="B875" t="s">
        <v>201</v>
      </c>
      <c r="C875">
        <v>2017</v>
      </c>
      <c r="D875">
        <v>0</v>
      </c>
      <c r="E875">
        <v>2231.85</v>
      </c>
      <c r="F875">
        <v>28165</v>
      </c>
      <c r="G875">
        <v>549732</v>
      </c>
      <c r="H875">
        <v>905984</v>
      </c>
      <c r="I875">
        <v>219604</v>
      </c>
      <c r="J875">
        <v>148578</v>
      </c>
      <c r="K875">
        <v>116937</v>
      </c>
      <c r="L875">
        <v>94004.2</v>
      </c>
      <c r="M875">
        <v>22313.1</v>
      </c>
      <c r="N875">
        <v>4531.82</v>
      </c>
      <c r="O875">
        <v>5231.42</v>
      </c>
      <c r="P875">
        <v>0</v>
      </c>
      <c r="Q875">
        <v>0</v>
      </c>
      <c r="R875">
        <v>229.86799999999999</v>
      </c>
    </row>
    <row r="876" spans="1:18" x14ac:dyDescent="0.2">
      <c r="A876">
        <v>870</v>
      </c>
      <c r="B876" t="s">
        <v>201</v>
      </c>
      <c r="C876">
        <v>2017</v>
      </c>
      <c r="D876">
        <v>0</v>
      </c>
      <c r="E876">
        <v>55.325499999999998</v>
      </c>
      <c r="F876">
        <v>21884.799999999999</v>
      </c>
      <c r="G876">
        <v>578990</v>
      </c>
      <c r="H876">
        <v>899834</v>
      </c>
      <c r="I876">
        <v>202201</v>
      </c>
      <c r="J876">
        <v>138354</v>
      </c>
      <c r="K876">
        <v>106274</v>
      </c>
      <c r="L876">
        <v>106971</v>
      </c>
      <c r="M876">
        <v>21258.1</v>
      </c>
      <c r="N876">
        <v>6818.77</v>
      </c>
      <c r="O876">
        <v>5959</v>
      </c>
      <c r="P876">
        <v>0</v>
      </c>
      <c r="Q876">
        <v>0</v>
      </c>
      <c r="R876">
        <v>0</v>
      </c>
    </row>
    <row r="877" spans="1:18" x14ac:dyDescent="0.2">
      <c r="A877">
        <v>871</v>
      </c>
      <c r="B877" t="s">
        <v>201</v>
      </c>
      <c r="C877">
        <v>2017</v>
      </c>
      <c r="D877">
        <v>0</v>
      </c>
      <c r="E877">
        <v>1667.09</v>
      </c>
      <c r="F877">
        <v>21012.2</v>
      </c>
      <c r="G877">
        <v>542740</v>
      </c>
      <c r="H877">
        <v>887287</v>
      </c>
      <c r="I877">
        <v>213976</v>
      </c>
      <c r="J877">
        <v>153243</v>
      </c>
      <c r="K877">
        <v>121592</v>
      </c>
      <c r="L877">
        <v>105095</v>
      </c>
      <c r="M877">
        <v>22075</v>
      </c>
      <c r="N877">
        <v>4799.04</v>
      </c>
      <c r="O877">
        <v>11726</v>
      </c>
      <c r="P877">
        <v>1133.28</v>
      </c>
      <c r="Q877">
        <v>0</v>
      </c>
      <c r="R877">
        <v>137.17599999999999</v>
      </c>
    </row>
    <row r="878" spans="1:18" x14ac:dyDescent="0.2">
      <c r="A878">
        <v>872</v>
      </c>
      <c r="B878" t="s">
        <v>201</v>
      </c>
      <c r="C878">
        <v>2017</v>
      </c>
      <c r="D878">
        <v>0</v>
      </c>
      <c r="E878">
        <v>2427.4899999999998</v>
      </c>
      <c r="F878">
        <v>36220</v>
      </c>
      <c r="G878">
        <v>540868</v>
      </c>
      <c r="H878">
        <v>844972</v>
      </c>
      <c r="I878">
        <v>229731</v>
      </c>
      <c r="J878">
        <v>161840</v>
      </c>
      <c r="K878">
        <v>140231</v>
      </c>
      <c r="L878">
        <v>95448.3</v>
      </c>
      <c r="M878">
        <v>26805.7</v>
      </c>
      <c r="N878">
        <v>3526.38</v>
      </c>
      <c r="O878">
        <v>7666.23</v>
      </c>
      <c r="P878">
        <v>0</v>
      </c>
      <c r="Q878">
        <v>0</v>
      </c>
      <c r="R878">
        <v>0</v>
      </c>
    </row>
    <row r="879" spans="1:18" x14ac:dyDescent="0.2">
      <c r="A879">
        <v>873</v>
      </c>
      <c r="B879" t="s">
        <v>201</v>
      </c>
      <c r="C879">
        <v>2017</v>
      </c>
      <c r="D879">
        <v>0</v>
      </c>
      <c r="E879">
        <v>0</v>
      </c>
      <c r="F879">
        <v>39311.599999999999</v>
      </c>
      <c r="G879">
        <v>526314</v>
      </c>
      <c r="H879">
        <v>897168</v>
      </c>
      <c r="I879">
        <v>210197</v>
      </c>
      <c r="J879">
        <v>168739</v>
      </c>
      <c r="K879">
        <v>130387</v>
      </c>
      <c r="L879">
        <v>78195.100000000006</v>
      </c>
      <c r="M879">
        <v>19283</v>
      </c>
      <c r="N879">
        <v>4065.48</v>
      </c>
      <c r="O879">
        <v>7932.27</v>
      </c>
      <c r="P879">
        <v>2161.27</v>
      </c>
      <c r="Q879">
        <v>476.67700000000002</v>
      </c>
      <c r="R879">
        <v>0</v>
      </c>
    </row>
    <row r="880" spans="1:18" x14ac:dyDescent="0.2">
      <c r="A880">
        <v>874</v>
      </c>
      <c r="B880" t="s">
        <v>201</v>
      </c>
      <c r="C880">
        <v>2017</v>
      </c>
      <c r="D880">
        <v>0</v>
      </c>
      <c r="E880">
        <v>691.178</v>
      </c>
      <c r="F880">
        <v>33852.9</v>
      </c>
      <c r="G880">
        <v>548276</v>
      </c>
      <c r="H880">
        <v>902640</v>
      </c>
      <c r="I880">
        <v>200354</v>
      </c>
      <c r="J880">
        <v>146328</v>
      </c>
      <c r="K880">
        <v>124357</v>
      </c>
      <c r="L880">
        <v>93817.7</v>
      </c>
      <c r="M880">
        <v>27233.599999999999</v>
      </c>
      <c r="N880">
        <v>5061.45</v>
      </c>
      <c r="O880">
        <v>4675.9799999999996</v>
      </c>
      <c r="P880">
        <v>0</v>
      </c>
      <c r="Q880">
        <v>0</v>
      </c>
      <c r="R880">
        <v>0</v>
      </c>
    </row>
    <row r="881" spans="1:18" x14ac:dyDescent="0.2">
      <c r="A881">
        <v>875</v>
      </c>
      <c r="B881" t="s">
        <v>201</v>
      </c>
      <c r="C881">
        <v>2017</v>
      </c>
      <c r="D881">
        <v>0</v>
      </c>
      <c r="E881">
        <v>1107.6099999999999</v>
      </c>
      <c r="F881">
        <v>31711.4</v>
      </c>
      <c r="G881">
        <v>531987</v>
      </c>
      <c r="H881">
        <v>940060</v>
      </c>
      <c r="I881">
        <v>203394</v>
      </c>
      <c r="J881">
        <v>134869</v>
      </c>
      <c r="K881">
        <v>115837</v>
      </c>
      <c r="L881">
        <v>102038</v>
      </c>
      <c r="M881">
        <v>22827.1</v>
      </c>
      <c r="N881">
        <v>6640.98</v>
      </c>
      <c r="O881">
        <v>6317.04</v>
      </c>
      <c r="P881">
        <v>0</v>
      </c>
      <c r="Q881">
        <v>0</v>
      </c>
      <c r="R881">
        <v>0</v>
      </c>
    </row>
    <row r="882" spans="1:18" x14ac:dyDescent="0.2">
      <c r="A882">
        <v>876</v>
      </c>
      <c r="B882" t="s">
        <v>201</v>
      </c>
      <c r="C882">
        <v>2017</v>
      </c>
      <c r="D882">
        <v>0</v>
      </c>
      <c r="E882">
        <v>31.596800000000002</v>
      </c>
      <c r="F882">
        <v>19254.599999999999</v>
      </c>
      <c r="G882">
        <v>577412</v>
      </c>
      <c r="H882">
        <v>910442</v>
      </c>
      <c r="I882">
        <v>202702</v>
      </c>
      <c r="J882">
        <v>135880</v>
      </c>
      <c r="K882">
        <v>113278</v>
      </c>
      <c r="L882">
        <v>101702</v>
      </c>
      <c r="M882">
        <v>20291.400000000001</v>
      </c>
      <c r="N882">
        <v>8494.3700000000008</v>
      </c>
      <c r="O882">
        <v>5509.26</v>
      </c>
      <c r="P882">
        <v>0</v>
      </c>
      <c r="Q882">
        <v>338.75900000000001</v>
      </c>
      <c r="R882">
        <v>168.48099999999999</v>
      </c>
    </row>
    <row r="883" spans="1:18" x14ac:dyDescent="0.2">
      <c r="A883">
        <v>877</v>
      </c>
      <c r="B883" t="s">
        <v>201</v>
      </c>
      <c r="C883">
        <v>2017</v>
      </c>
      <c r="D883">
        <v>0</v>
      </c>
      <c r="E883">
        <v>47.258499999999998</v>
      </c>
      <c r="F883">
        <v>27245.4</v>
      </c>
      <c r="G883">
        <v>554118</v>
      </c>
      <c r="H883">
        <v>914991</v>
      </c>
      <c r="I883">
        <v>211741</v>
      </c>
      <c r="J883">
        <v>139662</v>
      </c>
      <c r="K883">
        <v>139094</v>
      </c>
      <c r="L883">
        <v>76976.899999999994</v>
      </c>
      <c r="M883">
        <v>17496.7</v>
      </c>
      <c r="N883">
        <v>4531.17</v>
      </c>
      <c r="O883">
        <v>9831.76</v>
      </c>
      <c r="P883">
        <v>0</v>
      </c>
      <c r="Q883">
        <v>0</v>
      </c>
      <c r="R883">
        <v>312.27</v>
      </c>
    </row>
    <row r="884" spans="1:18" x14ac:dyDescent="0.2">
      <c r="A884">
        <v>878</v>
      </c>
      <c r="B884" t="s">
        <v>201</v>
      </c>
      <c r="C884">
        <v>2017</v>
      </c>
      <c r="D884">
        <v>0</v>
      </c>
      <c r="E884">
        <v>78.917000000000002</v>
      </c>
      <c r="F884">
        <v>23531.7</v>
      </c>
      <c r="G884">
        <v>558747</v>
      </c>
      <c r="H884">
        <v>893128</v>
      </c>
      <c r="I884">
        <v>207982</v>
      </c>
      <c r="J884">
        <v>165451</v>
      </c>
      <c r="K884">
        <v>118557</v>
      </c>
      <c r="L884">
        <v>93398.9</v>
      </c>
      <c r="M884">
        <v>20637.400000000001</v>
      </c>
      <c r="N884">
        <v>7196.98</v>
      </c>
      <c r="O884">
        <v>8267.7000000000007</v>
      </c>
      <c r="P884">
        <v>739.27700000000004</v>
      </c>
      <c r="Q884">
        <v>221.56100000000001</v>
      </c>
      <c r="R884">
        <v>0</v>
      </c>
    </row>
    <row r="885" spans="1:18" x14ac:dyDescent="0.2">
      <c r="A885">
        <v>879</v>
      </c>
      <c r="B885" t="s">
        <v>201</v>
      </c>
      <c r="C885">
        <v>2017</v>
      </c>
      <c r="D885">
        <v>0</v>
      </c>
      <c r="E885">
        <v>1669.33</v>
      </c>
      <c r="F885">
        <v>21704</v>
      </c>
      <c r="G885">
        <v>547715</v>
      </c>
      <c r="H885">
        <v>889379</v>
      </c>
      <c r="I885">
        <v>204101</v>
      </c>
      <c r="J885">
        <v>163795</v>
      </c>
      <c r="K885">
        <v>133605</v>
      </c>
      <c r="L885">
        <v>99996.4</v>
      </c>
      <c r="M885">
        <v>20425.400000000001</v>
      </c>
      <c r="N885">
        <v>7334.8</v>
      </c>
      <c r="O885">
        <v>7051.07</v>
      </c>
      <c r="P885">
        <v>0</v>
      </c>
      <c r="Q885">
        <v>0</v>
      </c>
      <c r="R885">
        <v>0</v>
      </c>
    </row>
    <row r="886" spans="1:18" x14ac:dyDescent="0.2">
      <c r="A886">
        <v>880</v>
      </c>
      <c r="B886" t="s">
        <v>201</v>
      </c>
      <c r="C886">
        <v>2017</v>
      </c>
      <c r="D886">
        <v>0</v>
      </c>
      <c r="E886">
        <v>1651.02</v>
      </c>
      <c r="F886">
        <v>32680.400000000001</v>
      </c>
      <c r="G886">
        <v>544549</v>
      </c>
      <c r="H886">
        <v>887532</v>
      </c>
      <c r="I886">
        <v>220654</v>
      </c>
      <c r="J886">
        <v>158514</v>
      </c>
      <c r="K886">
        <v>108756</v>
      </c>
      <c r="L886">
        <v>104957</v>
      </c>
      <c r="M886">
        <v>22401.7</v>
      </c>
      <c r="N886">
        <v>6084.63</v>
      </c>
      <c r="O886">
        <v>5467.35</v>
      </c>
      <c r="P886">
        <v>0</v>
      </c>
      <c r="Q886">
        <v>0</v>
      </c>
      <c r="R886">
        <v>0</v>
      </c>
    </row>
    <row r="887" spans="1:18" x14ac:dyDescent="0.2">
      <c r="A887">
        <v>881</v>
      </c>
      <c r="B887" t="s">
        <v>201</v>
      </c>
      <c r="C887">
        <v>2017</v>
      </c>
      <c r="D887">
        <v>0</v>
      </c>
      <c r="E887">
        <v>829.178</v>
      </c>
      <c r="F887">
        <v>30566.2</v>
      </c>
      <c r="G887">
        <v>568007</v>
      </c>
      <c r="H887">
        <v>896721</v>
      </c>
      <c r="I887">
        <v>206699</v>
      </c>
      <c r="J887">
        <v>144694</v>
      </c>
      <c r="K887">
        <v>119919</v>
      </c>
      <c r="L887">
        <v>82010.100000000006</v>
      </c>
      <c r="M887">
        <v>20278.099999999999</v>
      </c>
      <c r="N887">
        <v>10305.5</v>
      </c>
      <c r="O887">
        <v>5364.31</v>
      </c>
      <c r="P887">
        <v>4188.1000000000004</v>
      </c>
      <c r="Q887">
        <v>340.67399999999998</v>
      </c>
      <c r="R887">
        <v>0</v>
      </c>
    </row>
    <row r="888" spans="1:18" x14ac:dyDescent="0.2">
      <c r="A888">
        <v>882</v>
      </c>
      <c r="B888" t="s">
        <v>201</v>
      </c>
      <c r="C888">
        <v>2017</v>
      </c>
      <c r="D888">
        <v>0</v>
      </c>
      <c r="E888">
        <v>511.23200000000003</v>
      </c>
      <c r="F888">
        <v>22216.6</v>
      </c>
      <c r="G888">
        <v>557529</v>
      </c>
      <c r="H888">
        <v>876308</v>
      </c>
      <c r="I888">
        <v>224642</v>
      </c>
      <c r="J888">
        <v>148254</v>
      </c>
      <c r="K888">
        <v>137652</v>
      </c>
      <c r="L888">
        <v>95776.2</v>
      </c>
      <c r="M888">
        <v>24737.8</v>
      </c>
      <c r="N888">
        <v>9681.1</v>
      </c>
      <c r="O888">
        <v>2930.01</v>
      </c>
      <c r="P888">
        <v>776.78899999999999</v>
      </c>
      <c r="Q888">
        <v>0</v>
      </c>
      <c r="R888">
        <v>0</v>
      </c>
    </row>
    <row r="889" spans="1:18" x14ac:dyDescent="0.2">
      <c r="A889">
        <v>883</v>
      </c>
      <c r="B889" t="s">
        <v>201</v>
      </c>
      <c r="C889">
        <v>2017</v>
      </c>
      <c r="D889">
        <v>0</v>
      </c>
      <c r="E889">
        <v>4140.62</v>
      </c>
      <c r="F889">
        <v>18595.400000000001</v>
      </c>
      <c r="G889">
        <v>577088</v>
      </c>
      <c r="H889">
        <v>888588</v>
      </c>
      <c r="I889">
        <v>191263</v>
      </c>
      <c r="J889">
        <v>139725</v>
      </c>
      <c r="K889">
        <v>150050</v>
      </c>
      <c r="L889">
        <v>96128.4</v>
      </c>
      <c r="M889">
        <v>17441.400000000001</v>
      </c>
      <c r="N889">
        <v>7735.45</v>
      </c>
      <c r="O889">
        <v>3996.62</v>
      </c>
      <c r="P889">
        <v>0</v>
      </c>
      <c r="Q889">
        <v>296.94200000000001</v>
      </c>
      <c r="R889">
        <v>197.934</v>
      </c>
    </row>
    <row r="890" spans="1:18" x14ac:dyDescent="0.2">
      <c r="A890">
        <v>884</v>
      </c>
      <c r="B890" t="s">
        <v>201</v>
      </c>
      <c r="C890">
        <v>2017</v>
      </c>
      <c r="D890">
        <v>0</v>
      </c>
      <c r="E890">
        <v>3944.88</v>
      </c>
      <c r="F890">
        <v>30427</v>
      </c>
      <c r="G890">
        <v>552482</v>
      </c>
      <c r="H890">
        <v>943562</v>
      </c>
      <c r="I890">
        <v>177743</v>
      </c>
      <c r="J890">
        <v>140130</v>
      </c>
      <c r="K890">
        <v>111649</v>
      </c>
      <c r="L890">
        <v>93042.1</v>
      </c>
      <c r="M890">
        <v>28271.1</v>
      </c>
      <c r="N890">
        <v>12088</v>
      </c>
      <c r="O890">
        <v>4413.63</v>
      </c>
      <c r="P890">
        <v>0</v>
      </c>
      <c r="Q890">
        <v>91.185400000000001</v>
      </c>
      <c r="R890">
        <v>354.06599999999997</v>
      </c>
    </row>
    <row r="891" spans="1:18" x14ac:dyDescent="0.2">
      <c r="A891">
        <v>885</v>
      </c>
      <c r="B891" t="s">
        <v>201</v>
      </c>
      <c r="C891">
        <v>2017</v>
      </c>
      <c r="D891">
        <v>0</v>
      </c>
      <c r="E891">
        <v>2139.4299999999998</v>
      </c>
      <c r="F891">
        <v>26620.6</v>
      </c>
      <c r="G891">
        <v>534465</v>
      </c>
      <c r="H891">
        <v>908829</v>
      </c>
      <c r="I891">
        <v>225920</v>
      </c>
      <c r="J891">
        <v>124620</v>
      </c>
      <c r="K891">
        <v>113353</v>
      </c>
      <c r="L891">
        <v>117602</v>
      </c>
      <c r="M891">
        <v>24476.6</v>
      </c>
      <c r="N891">
        <v>3998.68</v>
      </c>
      <c r="O891">
        <v>6794.55</v>
      </c>
      <c r="P891">
        <v>0</v>
      </c>
      <c r="Q891">
        <v>735.02</v>
      </c>
      <c r="R891">
        <v>441.37099999999998</v>
      </c>
    </row>
    <row r="892" spans="1:18" x14ac:dyDescent="0.2">
      <c r="A892">
        <v>886</v>
      </c>
      <c r="B892" t="s">
        <v>201</v>
      </c>
      <c r="C892">
        <v>2017</v>
      </c>
      <c r="D892">
        <v>0</v>
      </c>
      <c r="E892">
        <v>3409.26</v>
      </c>
      <c r="F892">
        <v>25468.1</v>
      </c>
      <c r="G892">
        <v>559559</v>
      </c>
      <c r="H892">
        <v>909717</v>
      </c>
      <c r="I892">
        <v>204925</v>
      </c>
      <c r="J892">
        <v>134543</v>
      </c>
      <c r="K892">
        <v>121711</v>
      </c>
      <c r="L892">
        <v>88554.6</v>
      </c>
      <c r="M892">
        <v>30278.400000000001</v>
      </c>
      <c r="N892">
        <v>11393</v>
      </c>
      <c r="O892">
        <v>3919.31</v>
      </c>
      <c r="P892">
        <v>1665.2</v>
      </c>
      <c r="Q892">
        <v>0</v>
      </c>
      <c r="R892">
        <v>162.155</v>
      </c>
    </row>
    <row r="893" spans="1:18" x14ac:dyDescent="0.2">
      <c r="A893">
        <v>887</v>
      </c>
      <c r="B893" t="s">
        <v>201</v>
      </c>
      <c r="C893">
        <v>2017</v>
      </c>
      <c r="D893">
        <v>0</v>
      </c>
      <c r="E893">
        <v>2558.17</v>
      </c>
      <c r="F893">
        <v>27891.9</v>
      </c>
      <c r="G893">
        <v>539978</v>
      </c>
      <c r="H893">
        <v>919104</v>
      </c>
      <c r="I893">
        <v>240395</v>
      </c>
      <c r="J893">
        <v>135578</v>
      </c>
      <c r="K893">
        <v>115418</v>
      </c>
      <c r="L893">
        <v>91193.1</v>
      </c>
      <c r="M893">
        <v>16422.099999999999</v>
      </c>
      <c r="N893">
        <v>2915.22</v>
      </c>
      <c r="O893">
        <v>5803.01</v>
      </c>
      <c r="P893">
        <v>627.31299999999999</v>
      </c>
      <c r="Q893">
        <v>715.95500000000004</v>
      </c>
      <c r="R893">
        <v>0</v>
      </c>
    </row>
    <row r="894" spans="1:18" x14ac:dyDescent="0.2">
      <c r="A894">
        <v>888</v>
      </c>
      <c r="B894" t="s">
        <v>201</v>
      </c>
      <c r="C894">
        <v>2017</v>
      </c>
      <c r="D894">
        <v>0</v>
      </c>
      <c r="E894">
        <v>3305.14</v>
      </c>
      <c r="F894">
        <v>27907.3</v>
      </c>
      <c r="G894">
        <v>540974</v>
      </c>
      <c r="H894">
        <v>908340</v>
      </c>
      <c r="I894">
        <v>202640</v>
      </c>
      <c r="J894">
        <v>153644</v>
      </c>
      <c r="K894">
        <v>121833</v>
      </c>
      <c r="L894">
        <v>102105</v>
      </c>
      <c r="M894">
        <v>16410.900000000001</v>
      </c>
      <c r="N894">
        <v>11671.3</v>
      </c>
      <c r="O894">
        <v>3467.35</v>
      </c>
      <c r="P894">
        <v>4819.0600000000004</v>
      </c>
      <c r="Q894">
        <v>0</v>
      </c>
      <c r="R894">
        <v>392.25900000000001</v>
      </c>
    </row>
    <row r="895" spans="1:18" x14ac:dyDescent="0.2">
      <c r="A895">
        <v>889</v>
      </c>
      <c r="B895" t="s">
        <v>201</v>
      </c>
      <c r="C895">
        <v>2017</v>
      </c>
      <c r="D895">
        <v>0</v>
      </c>
      <c r="E895">
        <v>1510.47</v>
      </c>
      <c r="F895">
        <v>25443.200000000001</v>
      </c>
      <c r="G895">
        <v>565453</v>
      </c>
      <c r="H895">
        <v>905300</v>
      </c>
      <c r="I895">
        <v>213028</v>
      </c>
      <c r="J895">
        <v>136671</v>
      </c>
      <c r="K895">
        <v>118840</v>
      </c>
      <c r="L895">
        <v>97045.9</v>
      </c>
      <c r="M895">
        <v>22419</v>
      </c>
      <c r="N895">
        <v>3828.81</v>
      </c>
      <c r="O895">
        <v>8517.16</v>
      </c>
      <c r="P895">
        <v>0</v>
      </c>
      <c r="Q895">
        <v>0</v>
      </c>
      <c r="R895">
        <v>0</v>
      </c>
    </row>
    <row r="896" spans="1:18" x14ac:dyDescent="0.2">
      <c r="A896">
        <v>890</v>
      </c>
      <c r="B896" t="s">
        <v>201</v>
      </c>
      <c r="C896">
        <v>2017</v>
      </c>
      <c r="D896">
        <v>0</v>
      </c>
      <c r="E896">
        <v>1976.29</v>
      </c>
      <c r="F896">
        <v>43011.3</v>
      </c>
      <c r="G896">
        <v>540528</v>
      </c>
      <c r="H896">
        <v>873859</v>
      </c>
      <c r="I896">
        <v>234565</v>
      </c>
      <c r="J896">
        <v>139093</v>
      </c>
      <c r="K896">
        <v>120856</v>
      </c>
      <c r="L896">
        <v>110462</v>
      </c>
      <c r="M896">
        <v>22244.1</v>
      </c>
      <c r="N896">
        <v>9787.27</v>
      </c>
      <c r="O896">
        <v>1663.66</v>
      </c>
      <c r="P896">
        <v>0</v>
      </c>
      <c r="Q896">
        <v>0</v>
      </c>
      <c r="R896">
        <v>0</v>
      </c>
    </row>
    <row r="897" spans="1:18" x14ac:dyDescent="0.2">
      <c r="A897">
        <v>891</v>
      </c>
      <c r="B897" t="s">
        <v>201</v>
      </c>
      <c r="C897">
        <v>2017</v>
      </c>
      <c r="D897">
        <v>0</v>
      </c>
      <c r="E897">
        <v>926.31299999999999</v>
      </c>
      <c r="F897">
        <v>36240.199999999997</v>
      </c>
      <c r="G897">
        <v>557073</v>
      </c>
      <c r="H897">
        <v>941193</v>
      </c>
      <c r="I897">
        <v>202333</v>
      </c>
      <c r="J897">
        <v>127705</v>
      </c>
      <c r="K897">
        <v>93974.6</v>
      </c>
      <c r="L897">
        <v>109315</v>
      </c>
      <c r="M897">
        <v>19122.3</v>
      </c>
      <c r="N897">
        <v>6969.71</v>
      </c>
      <c r="O897">
        <v>2971.47</v>
      </c>
      <c r="P897">
        <v>0</v>
      </c>
      <c r="Q897">
        <v>0</v>
      </c>
      <c r="R897">
        <v>349.26600000000002</v>
      </c>
    </row>
    <row r="898" spans="1:18" x14ac:dyDescent="0.2">
      <c r="A898">
        <v>892</v>
      </c>
      <c r="B898" t="s">
        <v>201</v>
      </c>
      <c r="C898">
        <v>2017</v>
      </c>
      <c r="D898">
        <v>0</v>
      </c>
      <c r="E898">
        <v>2717.34</v>
      </c>
      <c r="F898">
        <v>31621.3</v>
      </c>
      <c r="G898">
        <v>538618</v>
      </c>
      <c r="H898">
        <v>910019</v>
      </c>
      <c r="I898">
        <v>204217</v>
      </c>
      <c r="J898">
        <v>132619</v>
      </c>
      <c r="K898">
        <v>119807</v>
      </c>
      <c r="L898">
        <v>110107</v>
      </c>
      <c r="M898">
        <v>28394.9</v>
      </c>
      <c r="N898">
        <v>5754.63</v>
      </c>
      <c r="O898">
        <v>8070.77</v>
      </c>
      <c r="P898">
        <v>2116.83</v>
      </c>
      <c r="Q898">
        <v>0</v>
      </c>
      <c r="R898">
        <v>406.71300000000002</v>
      </c>
    </row>
    <row r="899" spans="1:18" x14ac:dyDescent="0.2">
      <c r="A899">
        <v>893</v>
      </c>
      <c r="B899" t="s">
        <v>201</v>
      </c>
      <c r="C899">
        <v>2017</v>
      </c>
      <c r="D899">
        <v>0</v>
      </c>
      <c r="E899">
        <v>2385.2199999999998</v>
      </c>
      <c r="F899">
        <v>26512.6</v>
      </c>
      <c r="G899">
        <v>551467</v>
      </c>
      <c r="H899">
        <v>888934</v>
      </c>
      <c r="I899">
        <v>226754</v>
      </c>
      <c r="J899">
        <v>155751</v>
      </c>
      <c r="K899">
        <v>108168</v>
      </c>
      <c r="L899">
        <v>81642.600000000006</v>
      </c>
      <c r="M899">
        <v>16720.3</v>
      </c>
      <c r="N899">
        <v>14457.2</v>
      </c>
      <c r="O899">
        <v>5940.19</v>
      </c>
      <c r="P899">
        <v>0</v>
      </c>
      <c r="Q899">
        <v>0</v>
      </c>
      <c r="R899">
        <v>211.90199999999999</v>
      </c>
    </row>
    <row r="900" spans="1:18" x14ac:dyDescent="0.2">
      <c r="A900">
        <v>894</v>
      </c>
      <c r="B900" t="s">
        <v>201</v>
      </c>
      <c r="C900">
        <v>2017</v>
      </c>
      <c r="D900">
        <v>0</v>
      </c>
      <c r="E900">
        <v>1820.24</v>
      </c>
      <c r="F900">
        <v>35062.400000000001</v>
      </c>
      <c r="G900">
        <v>524234</v>
      </c>
      <c r="H900">
        <v>939440</v>
      </c>
      <c r="I900">
        <v>225618</v>
      </c>
      <c r="J900">
        <v>117764</v>
      </c>
      <c r="K900">
        <v>108940</v>
      </c>
      <c r="L900">
        <v>100753</v>
      </c>
      <c r="M900">
        <v>24388.5</v>
      </c>
      <c r="N900">
        <v>7731.46</v>
      </c>
      <c r="O900">
        <v>6988.64</v>
      </c>
      <c r="P900">
        <v>0</v>
      </c>
      <c r="Q900">
        <v>0</v>
      </c>
      <c r="R900">
        <v>64.732399999999998</v>
      </c>
    </row>
    <row r="901" spans="1:18" x14ac:dyDescent="0.2">
      <c r="A901">
        <v>895</v>
      </c>
      <c r="B901" t="s">
        <v>201</v>
      </c>
      <c r="C901">
        <v>2017</v>
      </c>
      <c r="D901">
        <v>0</v>
      </c>
      <c r="E901">
        <v>1258.98</v>
      </c>
      <c r="F901">
        <v>30237.5</v>
      </c>
      <c r="G901">
        <v>558295</v>
      </c>
      <c r="H901">
        <v>913201</v>
      </c>
      <c r="I901">
        <v>192097</v>
      </c>
      <c r="J901">
        <v>156203</v>
      </c>
      <c r="K901">
        <v>110371</v>
      </c>
      <c r="L901">
        <v>104295</v>
      </c>
      <c r="M901">
        <v>21693</v>
      </c>
      <c r="N901">
        <v>3505.69</v>
      </c>
      <c r="O901">
        <v>3138.56</v>
      </c>
      <c r="P901">
        <v>1467.04</v>
      </c>
      <c r="Q901">
        <v>410.10300000000001</v>
      </c>
      <c r="R901">
        <v>436.834</v>
      </c>
    </row>
    <row r="902" spans="1:18" x14ac:dyDescent="0.2">
      <c r="A902">
        <v>896</v>
      </c>
      <c r="B902" t="s">
        <v>201</v>
      </c>
      <c r="C902">
        <v>2017</v>
      </c>
      <c r="D902">
        <v>0</v>
      </c>
      <c r="E902">
        <v>797.79300000000001</v>
      </c>
      <c r="F902">
        <v>31447</v>
      </c>
      <c r="G902">
        <v>525791</v>
      </c>
      <c r="H902">
        <v>947825</v>
      </c>
      <c r="I902">
        <v>195230</v>
      </c>
      <c r="J902">
        <v>132010</v>
      </c>
      <c r="K902">
        <v>116274</v>
      </c>
      <c r="L902">
        <v>109290</v>
      </c>
      <c r="M902">
        <v>22841.599999999999</v>
      </c>
      <c r="N902">
        <v>4271.93</v>
      </c>
      <c r="O902">
        <v>4143.42</v>
      </c>
      <c r="P902">
        <v>468.88099999999997</v>
      </c>
      <c r="Q902">
        <v>818.447</v>
      </c>
      <c r="R902">
        <v>0</v>
      </c>
    </row>
    <row r="903" spans="1:18" x14ac:dyDescent="0.2">
      <c r="A903">
        <v>897</v>
      </c>
      <c r="B903" t="s">
        <v>201</v>
      </c>
      <c r="C903">
        <v>2017</v>
      </c>
      <c r="D903">
        <v>0</v>
      </c>
      <c r="E903">
        <v>2804.46</v>
      </c>
      <c r="F903">
        <v>20916.599999999999</v>
      </c>
      <c r="G903">
        <v>546234</v>
      </c>
      <c r="H903">
        <v>928421</v>
      </c>
      <c r="I903">
        <v>178589</v>
      </c>
      <c r="J903">
        <v>141640</v>
      </c>
      <c r="K903">
        <v>119025</v>
      </c>
      <c r="L903">
        <v>95894.9</v>
      </c>
      <c r="M903">
        <v>29455.599999999999</v>
      </c>
      <c r="N903">
        <v>10435.1</v>
      </c>
      <c r="O903">
        <v>9155.5300000000007</v>
      </c>
      <c r="P903">
        <v>0</v>
      </c>
      <c r="Q903">
        <v>0</v>
      </c>
      <c r="R903">
        <v>0</v>
      </c>
    </row>
    <row r="904" spans="1:18" x14ac:dyDescent="0.2">
      <c r="A904">
        <v>898</v>
      </c>
      <c r="B904" t="s">
        <v>201</v>
      </c>
      <c r="C904">
        <v>2017</v>
      </c>
      <c r="D904">
        <v>0</v>
      </c>
      <c r="E904">
        <v>1947.92</v>
      </c>
      <c r="F904">
        <v>32025.4</v>
      </c>
      <c r="G904">
        <v>541019</v>
      </c>
      <c r="H904">
        <v>908089</v>
      </c>
      <c r="I904">
        <v>208218</v>
      </c>
      <c r="J904">
        <v>154372</v>
      </c>
      <c r="K904">
        <v>123126</v>
      </c>
      <c r="L904">
        <v>85593.4</v>
      </c>
      <c r="M904">
        <v>20836.8</v>
      </c>
      <c r="N904">
        <v>10013.6</v>
      </c>
      <c r="O904">
        <v>7170.43</v>
      </c>
      <c r="P904">
        <v>0</v>
      </c>
      <c r="Q904">
        <v>864.97199999999998</v>
      </c>
      <c r="R904">
        <v>95.259399999999999</v>
      </c>
    </row>
    <row r="905" spans="1:18" x14ac:dyDescent="0.2">
      <c r="A905">
        <v>899</v>
      </c>
      <c r="B905" t="s">
        <v>201</v>
      </c>
      <c r="C905">
        <v>2017</v>
      </c>
      <c r="D905">
        <v>0</v>
      </c>
      <c r="E905">
        <v>6398.44</v>
      </c>
      <c r="F905">
        <v>24983.1</v>
      </c>
      <c r="G905">
        <v>559326</v>
      </c>
      <c r="H905">
        <v>853687</v>
      </c>
      <c r="I905">
        <v>221152</v>
      </c>
      <c r="J905">
        <v>170579</v>
      </c>
      <c r="K905">
        <v>131366</v>
      </c>
      <c r="L905">
        <v>92882.7</v>
      </c>
      <c r="M905">
        <v>20802.599999999999</v>
      </c>
      <c r="N905">
        <v>6495.52</v>
      </c>
      <c r="O905">
        <v>9198.1299999999992</v>
      </c>
      <c r="P905">
        <v>1967.63</v>
      </c>
      <c r="Q905">
        <v>0</v>
      </c>
      <c r="R905">
        <v>0</v>
      </c>
    </row>
    <row r="906" spans="1:18" x14ac:dyDescent="0.2">
      <c r="A906">
        <v>900</v>
      </c>
      <c r="B906" t="s">
        <v>201</v>
      </c>
      <c r="C906">
        <v>2017</v>
      </c>
      <c r="D906">
        <v>0</v>
      </c>
      <c r="E906">
        <v>3867.39</v>
      </c>
      <c r="F906">
        <v>16912.2</v>
      </c>
      <c r="G906">
        <v>535555</v>
      </c>
      <c r="H906">
        <v>903158</v>
      </c>
      <c r="I906">
        <v>212930</v>
      </c>
      <c r="J906">
        <v>163260</v>
      </c>
      <c r="K906">
        <v>133028</v>
      </c>
      <c r="L906">
        <v>97530.1</v>
      </c>
      <c r="M906">
        <v>16362.1</v>
      </c>
      <c r="N906">
        <v>6181.28</v>
      </c>
      <c r="O906">
        <v>5856.44</v>
      </c>
      <c r="P906">
        <v>732.51599999999996</v>
      </c>
      <c r="Q906">
        <v>187.87100000000001</v>
      </c>
      <c r="R906">
        <v>0</v>
      </c>
    </row>
    <row r="907" spans="1:18" x14ac:dyDescent="0.2">
      <c r="A907">
        <v>901</v>
      </c>
      <c r="B907" t="s">
        <v>201</v>
      </c>
      <c r="C907">
        <v>2017</v>
      </c>
      <c r="D907">
        <v>0</v>
      </c>
      <c r="E907">
        <v>898.56799999999998</v>
      </c>
      <c r="F907">
        <v>25152.5</v>
      </c>
      <c r="G907">
        <v>562221</v>
      </c>
      <c r="H907">
        <v>875176</v>
      </c>
      <c r="I907">
        <v>198483</v>
      </c>
      <c r="J907">
        <v>163523</v>
      </c>
      <c r="K907">
        <v>126489</v>
      </c>
      <c r="L907">
        <v>104238</v>
      </c>
      <c r="M907">
        <v>23456.1</v>
      </c>
      <c r="N907">
        <v>3731.88</v>
      </c>
      <c r="O907">
        <v>7066.47</v>
      </c>
      <c r="P907">
        <v>1482.7</v>
      </c>
      <c r="Q907">
        <v>0</v>
      </c>
      <c r="R907">
        <v>380.31</v>
      </c>
    </row>
    <row r="908" spans="1:18" x14ac:dyDescent="0.2">
      <c r="A908">
        <v>902</v>
      </c>
      <c r="B908" t="s">
        <v>201</v>
      </c>
      <c r="C908">
        <v>2017</v>
      </c>
      <c r="D908">
        <v>0</v>
      </c>
      <c r="E908">
        <v>3767.29</v>
      </c>
      <c r="F908">
        <v>33775.5</v>
      </c>
      <c r="G908">
        <v>534110</v>
      </c>
      <c r="H908">
        <v>881610</v>
      </c>
      <c r="I908">
        <v>237270</v>
      </c>
      <c r="J908">
        <v>156788</v>
      </c>
      <c r="K908">
        <v>122791</v>
      </c>
      <c r="L908">
        <v>92642.5</v>
      </c>
      <c r="M908">
        <v>15629.8</v>
      </c>
      <c r="N908">
        <v>12583.4</v>
      </c>
      <c r="O908">
        <v>6531.67</v>
      </c>
      <c r="P908">
        <v>440.84199999999998</v>
      </c>
      <c r="Q908">
        <v>0</v>
      </c>
      <c r="R908">
        <v>0</v>
      </c>
    </row>
    <row r="909" spans="1:18" x14ac:dyDescent="0.2">
      <c r="A909">
        <v>903</v>
      </c>
      <c r="B909" t="s">
        <v>201</v>
      </c>
      <c r="C909">
        <v>2017</v>
      </c>
      <c r="D909">
        <v>0</v>
      </c>
      <c r="E909">
        <v>1182.93</v>
      </c>
      <c r="F909">
        <v>22329.200000000001</v>
      </c>
      <c r="G909">
        <v>547867</v>
      </c>
      <c r="H909">
        <v>925753</v>
      </c>
      <c r="I909">
        <v>195813</v>
      </c>
      <c r="J909">
        <v>154909</v>
      </c>
      <c r="K909">
        <v>114452</v>
      </c>
      <c r="L909">
        <v>92492.5</v>
      </c>
      <c r="M909">
        <v>27465.3</v>
      </c>
      <c r="N909">
        <v>7737.18</v>
      </c>
      <c r="O909">
        <v>8242.8700000000008</v>
      </c>
      <c r="P909">
        <v>409.04700000000003</v>
      </c>
      <c r="Q909">
        <v>113.566</v>
      </c>
      <c r="R909">
        <v>0</v>
      </c>
    </row>
    <row r="910" spans="1:18" x14ac:dyDescent="0.2">
      <c r="A910">
        <v>904</v>
      </c>
      <c r="B910" t="s">
        <v>201</v>
      </c>
      <c r="C910">
        <v>2017</v>
      </c>
      <c r="D910">
        <v>0</v>
      </c>
      <c r="E910">
        <v>31.594100000000001</v>
      </c>
      <c r="F910">
        <v>35918.199999999997</v>
      </c>
      <c r="G910">
        <v>582319</v>
      </c>
      <c r="H910">
        <v>871273</v>
      </c>
      <c r="I910">
        <v>212280</v>
      </c>
      <c r="J910">
        <v>158571</v>
      </c>
      <c r="K910">
        <v>113946</v>
      </c>
      <c r="L910">
        <v>91267.3</v>
      </c>
      <c r="M910">
        <v>19369.400000000001</v>
      </c>
      <c r="N910">
        <v>8510.41</v>
      </c>
      <c r="O910">
        <v>3833.12</v>
      </c>
      <c r="P910">
        <v>0</v>
      </c>
      <c r="Q910">
        <v>564.11699999999996</v>
      </c>
      <c r="R910">
        <v>412.05399999999997</v>
      </c>
    </row>
    <row r="911" spans="1:18" x14ac:dyDescent="0.2">
      <c r="A911">
        <v>905</v>
      </c>
      <c r="B911" t="s">
        <v>201</v>
      </c>
      <c r="C911">
        <v>2017</v>
      </c>
      <c r="D911">
        <v>0</v>
      </c>
      <c r="E911">
        <v>2392.0100000000002</v>
      </c>
      <c r="F911">
        <v>21471.7</v>
      </c>
      <c r="G911">
        <v>578658</v>
      </c>
      <c r="H911">
        <v>882778</v>
      </c>
      <c r="I911">
        <v>196420</v>
      </c>
      <c r="J911">
        <v>162402</v>
      </c>
      <c r="K911">
        <v>122959</v>
      </c>
      <c r="L911">
        <v>92767.5</v>
      </c>
      <c r="M911">
        <v>27280.799999999999</v>
      </c>
      <c r="N911">
        <v>1591.74</v>
      </c>
      <c r="O911">
        <v>3141.41</v>
      </c>
      <c r="P911">
        <v>0</v>
      </c>
      <c r="Q911">
        <v>564.30999999999995</v>
      </c>
      <c r="R911">
        <v>373.80700000000002</v>
      </c>
    </row>
    <row r="912" spans="1:18" x14ac:dyDescent="0.2">
      <c r="A912">
        <v>906</v>
      </c>
      <c r="B912" t="s">
        <v>201</v>
      </c>
      <c r="C912">
        <v>2017</v>
      </c>
      <c r="D912">
        <v>0</v>
      </c>
      <c r="E912">
        <v>0</v>
      </c>
      <c r="F912">
        <v>42249.7</v>
      </c>
      <c r="G912">
        <v>573590</v>
      </c>
      <c r="H912">
        <v>835099</v>
      </c>
      <c r="I912">
        <v>224238</v>
      </c>
      <c r="J912">
        <v>149000</v>
      </c>
      <c r="K912">
        <v>121933</v>
      </c>
      <c r="L912">
        <v>111000</v>
      </c>
      <c r="M912">
        <v>23638.799999999999</v>
      </c>
      <c r="N912">
        <v>5093.22</v>
      </c>
      <c r="O912">
        <v>7635.99</v>
      </c>
      <c r="P912">
        <v>0</v>
      </c>
      <c r="Q912">
        <v>0</v>
      </c>
      <c r="R912">
        <v>0</v>
      </c>
    </row>
    <row r="913" spans="1:18" x14ac:dyDescent="0.2">
      <c r="A913">
        <v>907</v>
      </c>
      <c r="B913" t="s">
        <v>201</v>
      </c>
      <c r="C913">
        <v>2017</v>
      </c>
      <c r="D913">
        <v>0</v>
      </c>
      <c r="E913">
        <v>1608</v>
      </c>
      <c r="F913">
        <v>18494.7</v>
      </c>
      <c r="G913">
        <v>574907</v>
      </c>
      <c r="H913">
        <v>871241</v>
      </c>
      <c r="I913">
        <v>229380</v>
      </c>
      <c r="J913">
        <v>140492</v>
      </c>
      <c r="K913">
        <v>111584</v>
      </c>
      <c r="L913">
        <v>110446</v>
      </c>
      <c r="M913">
        <v>24385.1</v>
      </c>
      <c r="N913">
        <v>10176.4</v>
      </c>
      <c r="O913">
        <v>3182.04</v>
      </c>
      <c r="P913">
        <v>0</v>
      </c>
      <c r="Q913">
        <v>251.446</v>
      </c>
      <c r="R913">
        <v>382.40100000000001</v>
      </c>
    </row>
    <row r="914" spans="1:18" x14ac:dyDescent="0.2">
      <c r="A914">
        <v>908</v>
      </c>
      <c r="B914" t="s">
        <v>201</v>
      </c>
      <c r="C914">
        <v>2017</v>
      </c>
      <c r="D914">
        <v>0</v>
      </c>
      <c r="E914">
        <v>2196</v>
      </c>
      <c r="F914">
        <v>29265</v>
      </c>
      <c r="G914">
        <v>562064</v>
      </c>
      <c r="H914">
        <v>877457</v>
      </c>
      <c r="I914">
        <v>244509</v>
      </c>
      <c r="J914">
        <v>128131</v>
      </c>
      <c r="K914">
        <v>112129</v>
      </c>
      <c r="L914">
        <v>101899</v>
      </c>
      <c r="M914">
        <v>21610</v>
      </c>
      <c r="N914">
        <v>9076.24</v>
      </c>
      <c r="O914">
        <v>8005.92</v>
      </c>
      <c r="P914">
        <v>900.71600000000001</v>
      </c>
      <c r="Q914">
        <v>0</v>
      </c>
      <c r="R914">
        <v>423.089</v>
      </c>
    </row>
    <row r="915" spans="1:18" x14ac:dyDescent="0.2">
      <c r="A915">
        <v>909</v>
      </c>
      <c r="B915" t="s">
        <v>201</v>
      </c>
      <c r="C915">
        <v>2017</v>
      </c>
      <c r="D915">
        <v>0</v>
      </c>
      <c r="E915">
        <v>2002.97</v>
      </c>
      <c r="F915">
        <v>30693.8</v>
      </c>
      <c r="G915">
        <v>556546</v>
      </c>
      <c r="H915">
        <v>872276</v>
      </c>
      <c r="I915">
        <v>211052</v>
      </c>
      <c r="J915">
        <v>156969</v>
      </c>
      <c r="K915">
        <v>153753</v>
      </c>
      <c r="L915">
        <v>93336.5</v>
      </c>
      <c r="M915">
        <v>11192.3</v>
      </c>
      <c r="N915">
        <v>5615.59</v>
      </c>
      <c r="O915">
        <v>4857.2</v>
      </c>
      <c r="P915">
        <v>0</v>
      </c>
      <c r="Q915">
        <v>0</v>
      </c>
      <c r="R915">
        <v>0</v>
      </c>
    </row>
    <row r="916" spans="1:18" x14ac:dyDescent="0.2">
      <c r="A916">
        <v>910</v>
      </c>
      <c r="B916" t="s">
        <v>201</v>
      </c>
      <c r="C916">
        <v>2017</v>
      </c>
      <c r="D916">
        <v>0</v>
      </c>
      <c r="E916">
        <v>447.50400000000002</v>
      </c>
      <c r="F916">
        <v>39635.9</v>
      </c>
      <c r="G916">
        <v>564117</v>
      </c>
      <c r="H916">
        <v>863475</v>
      </c>
      <c r="I916">
        <v>201123</v>
      </c>
      <c r="J916">
        <v>165296</v>
      </c>
      <c r="K916">
        <v>122275</v>
      </c>
      <c r="L916">
        <v>106870</v>
      </c>
      <c r="M916">
        <v>19034</v>
      </c>
      <c r="N916">
        <v>11018.5</v>
      </c>
      <c r="O916">
        <v>5416.8</v>
      </c>
      <c r="P916">
        <v>796.94299999999998</v>
      </c>
      <c r="Q916">
        <v>0</v>
      </c>
      <c r="R916">
        <v>0</v>
      </c>
    </row>
    <row r="917" spans="1:18" x14ac:dyDescent="0.2">
      <c r="A917">
        <v>911</v>
      </c>
      <c r="B917" t="s">
        <v>201</v>
      </c>
      <c r="C917">
        <v>2017</v>
      </c>
      <c r="D917">
        <v>0</v>
      </c>
      <c r="E917">
        <v>4005.92</v>
      </c>
      <c r="F917">
        <v>35231.5</v>
      </c>
      <c r="G917">
        <v>539116</v>
      </c>
      <c r="H917">
        <v>901500</v>
      </c>
      <c r="I917">
        <v>205639</v>
      </c>
      <c r="J917">
        <v>165609</v>
      </c>
      <c r="K917">
        <v>102229</v>
      </c>
      <c r="L917">
        <v>109301</v>
      </c>
      <c r="M917">
        <v>27957.200000000001</v>
      </c>
      <c r="N917">
        <v>3796.38</v>
      </c>
      <c r="O917">
        <v>1988.14</v>
      </c>
      <c r="P917">
        <v>1097.55</v>
      </c>
      <c r="Q917">
        <v>0</v>
      </c>
      <c r="R917">
        <v>398.81599999999997</v>
      </c>
    </row>
    <row r="918" spans="1:18" x14ac:dyDescent="0.2">
      <c r="A918">
        <v>912</v>
      </c>
      <c r="B918" t="s">
        <v>201</v>
      </c>
      <c r="C918">
        <v>2017</v>
      </c>
      <c r="D918">
        <v>0</v>
      </c>
      <c r="E918">
        <v>874.81899999999996</v>
      </c>
      <c r="F918">
        <v>34617.199999999997</v>
      </c>
      <c r="G918">
        <v>545094</v>
      </c>
      <c r="H918">
        <v>933758</v>
      </c>
      <c r="I918">
        <v>202427</v>
      </c>
      <c r="J918">
        <v>148955</v>
      </c>
      <c r="K918">
        <v>108604</v>
      </c>
      <c r="L918">
        <v>89061.5</v>
      </c>
      <c r="M918">
        <v>13929.9</v>
      </c>
      <c r="N918">
        <v>9490.7099999999991</v>
      </c>
      <c r="O918">
        <v>9779.9</v>
      </c>
      <c r="P918">
        <v>0</v>
      </c>
      <c r="Q918">
        <v>0</v>
      </c>
      <c r="R918">
        <v>438.358</v>
      </c>
    </row>
    <row r="919" spans="1:18" x14ac:dyDescent="0.2">
      <c r="A919">
        <v>913</v>
      </c>
      <c r="B919" t="s">
        <v>201</v>
      </c>
      <c r="C919">
        <v>2017</v>
      </c>
      <c r="D919">
        <v>0</v>
      </c>
      <c r="E919">
        <v>1094.27</v>
      </c>
      <c r="F919">
        <v>21957</v>
      </c>
      <c r="G919">
        <v>525059</v>
      </c>
      <c r="H919">
        <v>912650</v>
      </c>
      <c r="I919">
        <v>211777</v>
      </c>
      <c r="J919">
        <v>156752</v>
      </c>
      <c r="K919">
        <v>129498</v>
      </c>
      <c r="L919">
        <v>84348.7</v>
      </c>
      <c r="M919">
        <v>18530.7</v>
      </c>
      <c r="N919">
        <v>8352.92</v>
      </c>
      <c r="O919">
        <v>12590.8</v>
      </c>
      <c r="P919">
        <v>0</v>
      </c>
      <c r="Q919">
        <v>788.31</v>
      </c>
      <c r="R919">
        <v>414.375</v>
      </c>
    </row>
    <row r="920" spans="1:18" x14ac:dyDescent="0.2">
      <c r="A920">
        <v>914</v>
      </c>
      <c r="B920" t="s">
        <v>201</v>
      </c>
      <c r="C920">
        <v>2017</v>
      </c>
      <c r="D920">
        <v>0</v>
      </c>
      <c r="E920">
        <v>1304.81</v>
      </c>
      <c r="F920">
        <v>36053</v>
      </c>
      <c r="G920">
        <v>533607</v>
      </c>
      <c r="H920">
        <v>888557</v>
      </c>
      <c r="I920">
        <v>233138</v>
      </c>
      <c r="J920">
        <v>153412</v>
      </c>
      <c r="K920">
        <v>120186</v>
      </c>
      <c r="L920">
        <v>84899.4</v>
      </c>
      <c r="M920">
        <v>29469.4</v>
      </c>
      <c r="N920">
        <v>8404.64</v>
      </c>
      <c r="O920">
        <v>2194.19</v>
      </c>
      <c r="P920">
        <v>0</v>
      </c>
      <c r="Q920">
        <v>618.274</v>
      </c>
      <c r="R920">
        <v>0</v>
      </c>
    </row>
    <row r="921" spans="1:18" x14ac:dyDescent="0.2">
      <c r="A921">
        <v>915</v>
      </c>
      <c r="B921" t="s">
        <v>201</v>
      </c>
      <c r="C921">
        <v>2017</v>
      </c>
      <c r="D921">
        <v>0</v>
      </c>
      <c r="E921">
        <v>2899.24</v>
      </c>
      <c r="F921">
        <v>25612</v>
      </c>
      <c r="G921">
        <v>563288</v>
      </c>
      <c r="H921">
        <v>887389</v>
      </c>
      <c r="I921">
        <v>214402</v>
      </c>
      <c r="J921">
        <v>152546</v>
      </c>
      <c r="K921">
        <v>123590</v>
      </c>
      <c r="L921">
        <v>93846.7</v>
      </c>
      <c r="M921">
        <v>19703.400000000001</v>
      </c>
      <c r="N921">
        <v>6134.33</v>
      </c>
      <c r="O921">
        <v>5925.14</v>
      </c>
      <c r="P921">
        <v>0</v>
      </c>
      <c r="Q921">
        <v>274.226</v>
      </c>
      <c r="R921">
        <v>0</v>
      </c>
    </row>
    <row r="922" spans="1:18" x14ac:dyDescent="0.2">
      <c r="A922">
        <v>916</v>
      </c>
      <c r="B922" t="s">
        <v>201</v>
      </c>
      <c r="C922">
        <v>2017</v>
      </c>
      <c r="D922">
        <v>0</v>
      </c>
      <c r="E922">
        <v>4096.54</v>
      </c>
      <c r="F922">
        <v>35861</v>
      </c>
      <c r="G922">
        <v>577161</v>
      </c>
      <c r="H922">
        <v>898437</v>
      </c>
      <c r="I922">
        <v>199667</v>
      </c>
      <c r="J922">
        <v>141087</v>
      </c>
      <c r="K922">
        <v>117721</v>
      </c>
      <c r="L922">
        <v>100593</v>
      </c>
      <c r="M922">
        <v>24000.3</v>
      </c>
      <c r="N922">
        <v>3979.09</v>
      </c>
      <c r="O922">
        <v>2278.65</v>
      </c>
      <c r="P922">
        <v>0</v>
      </c>
      <c r="Q922">
        <v>0</v>
      </c>
      <c r="R922">
        <v>403.959</v>
      </c>
    </row>
    <row r="923" spans="1:18" x14ac:dyDescent="0.2">
      <c r="A923">
        <v>917</v>
      </c>
      <c r="B923" t="s">
        <v>201</v>
      </c>
      <c r="C923">
        <v>2017</v>
      </c>
      <c r="D923">
        <v>0</v>
      </c>
      <c r="E923">
        <v>1551.15</v>
      </c>
      <c r="F923">
        <v>36645.4</v>
      </c>
      <c r="G923">
        <v>555817</v>
      </c>
      <c r="H923">
        <v>923996</v>
      </c>
      <c r="I923">
        <v>200686</v>
      </c>
      <c r="J923">
        <v>136932</v>
      </c>
      <c r="K923">
        <v>126803</v>
      </c>
      <c r="L923">
        <v>88369.600000000006</v>
      </c>
      <c r="M923">
        <v>20565.400000000001</v>
      </c>
      <c r="N923">
        <v>3246.56</v>
      </c>
      <c r="O923">
        <v>2876.58</v>
      </c>
      <c r="P923">
        <v>0</v>
      </c>
      <c r="Q923">
        <v>467.04899999999998</v>
      </c>
      <c r="R923">
        <v>388.803</v>
      </c>
    </row>
    <row r="924" spans="1:18" x14ac:dyDescent="0.2">
      <c r="A924">
        <v>918</v>
      </c>
      <c r="B924" t="s">
        <v>201</v>
      </c>
      <c r="C924">
        <v>2017</v>
      </c>
      <c r="D924">
        <v>0</v>
      </c>
      <c r="E924">
        <v>1957.02</v>
      </c>
      <c r="F924">
        <v>31793.1</v>
      </c>
      <c r="G924">
        <v>580745</v>
      </c>
      <c r="H924">
        <v>862068</v>
      </c>
      <c r="I924">
        <v>206258</v>
      </c>
      <c r="J924">
        <v>149288</v>
      </c>
      <c r="K924">
        <v>139087</v>
      </c>
      <c r="L924">
        <v>100908</v>
      </c>
      <c r="M924">
        <v>13674.3</v>
      </c>
      <c r="N924">
        <v>5512.88</v>
      </c>
      <c r="O924">
        <v>5594.8</v>
      </c>
      <c r="P924">
        <v>0</v>
      </c>
      <c r="Q924">
        <v>721.50400000000002</v>
      </c>
      <c r="R924">
        <v>0</v>
      </c>
    </row>
    <row r="925" spans="1:18" x14ac:dyDescent="0.2">
      <c r="A925">
        <v>919</v>
      </c>
      <c r="B925" t="s">
        <v>201</v>
      </c>
      <c r="C925">
        <v>2017</v>
      </c>
      <c r="D925">
        <v>0</v>
      </c>
      <c r="E925">
        <v>1179.83</v>
      </c>
      <c r="F925">
        <v>10806.3</v>
      </c>
      <c r="G925">
        <v>516161</v>
      </c>
      <c r="H925">
        <v>893608</v>
      </c>
      <c r="I925">
        <v>240074</v>
      </c>
      <c r="J925">
        <v>163181</v>
      </c>
      <c r="K925">
        <v>134760</v>
      </c>
      <c r="L925">
        <v>80395.399999999994</v>
      </c>
      <c r="M925">
        <v>25523.599999999999</v>
      </c>
      <c r="N925">
        <v>9590.7900000000009</v>
      </c>
      <c r="O925">
        <v>5777.23</v>
      </c>
      <c r="P925">
        <v>0</v>
      </c>
      <c r="Q925">
        <v>665.73900000000003</v>
      </c>
      <c r="R925">
        <v>0</v>
      </c>
    </row>
    <row r="926" spans="1:18" x14ac:dyDescent="0.2">
      <c r="A926">
        <v>920</v>
      </c>
      <c r="B926" t="s">
        <v>201</v>
      </c>
      <c r="C926">
        <v>2017</v>
      </c>
      <c r="D926">
        <v>0</v>
      </c>
      <c r="E926">
        <v>2296.16</v>
      </c>
      <c r="F926">
        <v>23745.9</v>
      </c>
      <c r="G926">
        <v>594126</v>
      </c>
      <c r="H926">
        <v>880944</v>
      </c>
      <c r="I926">
        <v>203167</v>
      </c>
      <c r="J926">
        <v>124458</v>
      </c>
      <c r="K926">
        <v>129159</v>
      </c>
      <c r="L926">
        <v>102113</v>
      </c>
      <c r="M926">
        <v>23760.2</v>
      </c>
      <c r="N926">
        <v>7610.33</v>
      </c>
      <c r="O926">
        <v>5617.37</v>
      </c>
      <c r="P926">
        <v>944.28700000000003</v>
      </c>
      <c r="Q926">
        <v>0</v>
      </c>
      <c r="R926">
        <v>0</v>
      </c>
    </row>
    <row r="927" spans="1:18" x14ac:dyDescent="0.2">
      <c r="A927">
        <v>921</v>
      </c>
      <c r="B927" t="s">
        <v>201</v>
      </c>
      <c r="C927">
        <v>2017</v>
      </c>
      <c r="D927">
        <v>0</v>
      </c>
      <c r="E927">
        <v>4371.67</v>
      </c>
      <c r="F927">
        <v>27411.3</v>
      </c>
      <c r="G927">
        <v>552984</v>
      </c>
      <c r="H927">
        <v>897118</v>
      </c>
      <c r="I927">
        <v>197181</v>
      </c>
      <c r="J927">
        <v>156160</v>
      </c>
      <c r="K927">
        <v>158653</v>
      </c>
      <c r="L927">
        <v>80898.600000000006</v>
      </c>
      <c r="M927">
        <v>14341</v>
      </c>
      <c r="N927">
        <v>5591.15</v>
      </c>
      <c r="O927">
        <v>4208.03</v>
      </c>
      <c r="P927">
        <v>0</v>
      </c>
      <c r="Q927">
        <v>0</v>
      </c>
      <c r="R927">
        <v>410.351</v>
      </c>
    </row>
    <row r="928" spans="1:18" x14ac:dyDescent="0.2">
      <c r="A928">
        <v>922</v>
      </c>
      <c r="B928" t="s">
        <v>201</v>
      </c>
      <c r="C928">
        <v>2017</v>
      </c>
      <c r="D928">
        <v>0</v>
      </c>
      <c r="E928">
        <v>530.79100000000005</v>
      </c>
      <c r="F928">
        <v>26400.9</v>
      </c>
      <c r="G928">
        <v>599633</v>
      </c>
      <c r="H928">
        <v>875363</v>
      </c>
      <c r="I928">
        <v>200748</v>
      </c>
      <c r="J928">
        <v>133561</v>
      </c>
      <c r="K928">
        <v>125209</v>
      </c>
      <c r="L928">
        <v>86667</v>
      </c>
      <c r="M928">
        <v>20333.2</v>
      </c>
      <c r="N928">
        <v>10218.4</v>
      </c>
      <c r="O928">
        <v>3312.56</v>
      </c>
      <c r="P928">
        <v>0</v>
      </c>
      <c r="Q928">
        <v>551.26700000000005</v>
      </c>
      <c r="R928">
        <v>227.303</v>
      </c>
    </row>
    <row r="929" spans="1:18" x14ac:dyDescent="0.2">
      <c r="A929">
        <v>923</v>
      </c>
      <c r="B929" t="s">
        <v>201</v>
      </c>
      <c r="C929">
        <v>2017</v>
      </c>
      <c r="D929">
        <v>0</v>
      </c>
      <c r="E929">
        <v>1957.13</v>
      </c>
      <c r="F929">
        <v>32125.8</v>
      </c>
      <c r="G929">
        <v>569653</v>
      </c>
      <c r="H929">
        <v>894107</v>
      </c>
      <c r="I929">
        <v>212796</v>
      </c>
      <c r="J929">
        <v>141744</v>
      </c>
      <c r="K929">
        <v>106822</v>
      </c>
      <c r="L929">
        <v>101845</v>
      </c>
      <c r="M929">
        <v>21687</v>
      </c>
      <c r="N929">
        <v>11290.2</v>
      </c>
      <c r="O929">
        <v>7053.58</v>
      </c>
      <c r="P929">
        <v>791.649</v>
      </c>
      <c r="Q929">
        <v>0</v>
      </c>
      <c r="R929">
        <v>97.026899999999998</v>
      </c>
    </row>
    <row r="930" spans="1:18" x14ac:dyDescent="0.2">
      <c r="A930">
        <v>924</v>
      </c>
      <c r="B930" t="s">
        <v>201</v>
      </c>
      <c r="C930">
        <v>2017</v>
      </c>
      <c r="D930">
        <v>0</v>
      </c>
      <c r="E930">
        <v>1294.31</v>
      </c>
      <c r="F930">
        <v>35222.6</v>
      </c>
      <c r="G930">
        <v>556253</v>
      </c>
      <c r="H930">
        <v>887691</v>
      </c>
      <c r="I930">
        <v>212480</v>
      </c>
      <c r="J930">
        <v>143086</v>
      </c>
      <c r="K930">
        <v>131843</v>
      </c>
      <c r="L930">
        <v>91412.1</v>
      </c>
      <c r="M930">
        <v>20555.2</v>
      </c>
      <c r="N930">
        <v>10063.299999999999</v>
      </c>
      <c r="O930">
        <v>1833.52</v>
      </c>
      <c r="P930">
        <v>0</v>
      </c>
      <c r="Q930">
        <v>0</v>
      </c>
      <c r="R930">
        <v>0</v>
      </c>
    </row>
    <row r="931" spans="1:18" x14ac:dyDescent="0.2">
      <c r="A931">
        <v>925</v>
      </c>
      <c r="B931" t="s">
        <v>201</v>
      </c>
      <c r="C931">
        <v>2017</v>
      </c>
      <c r="D931">
        <v>0</v>
      </c>
      <c r="E931">
        <v>5765.01</v>
      </c>
      <c r="F931">
        <v>17922.5</v>
      </c>
      <c r="G931">
        <v>577539</v>
      </c>
      <c r="H931">
        <v>869082</v>
      </c>
      <c r="I931">
        <v>214526</v>
      </c>
      <c r="J931">
        <v>144770</v>
      </c>
      <c r="K931">
        <v>128576</v>
      </c>
      <c r="L931">
        <v>97103.1</v>
      </c>
      <c r="M931">
        <v>16510.5</v>
      </c>
      <c r="N931">
        <v>9024.0300000000007</v>
      </c>
      <c r="O931">
        <v>6547.7</v>
      </c>
      <c r="P931">
        <v>2018.46</v>
      </c>
      <c r="Q931">
        <v>0</v>
      </c>
      <c r="R931">
        <v>265.916</v>
      </c>
    </row>
    <row r="932" spans="1:18" x14ac:dyDescent="0.2">
      <c r="A932">
        <v>926</v>
      </c>
      <c r="B932" t="s">
        <v>201</v>
      </c>
      <c r="C932">
        <v>2017</v>
      </c>
      <c r="D932">
        <v>0</v>
      </c>
      <c r="E932">
        <v>3475.59</v>
      </c>
      <c r="F932">
        <v>27216.6</v>
      </c>
      <c r="G932">
        <v>562737</v>
      </c>
      <c r="H932">
        <v>873564</v>
      </c>
      <c r="I932">
        <v>234324</v>
      </c>
      <c r="J932">
        <v>142709</v>
      </c>
      <c r="K932">
        <v>112289</v>
      </c>
      <c r="L932">
        <v>95314</v>
      </c>
      <c r="M932">
        <v>29677.5</v>
      </c>
      <c r="N932">
        <v>7359.45</v>
      </c>
      <c r="O932">
        <v>3067.21</v>
      </c>
      <c r="P932">
        <v>2321.4499999999998</v>
      </c>
      <c r="Q932">
        <v>854.654</v>
      </c>
      <c r="R932">
        <v>240.08</v>
      </c>
    </row>
    <row r="933" spans="1:18" x14ac:dyDescent="0.2">
      <c r="A933">
        <v>927</v>
      </c>
      <c r="B933" t="s">
        <v>201</v>
      </c>
      <c r="C933">
        <v>2017</v>
      </c>
      <c r="D933">
        <v>0</v>
      </c>
      <c r="E933">
        <v>1617.54</v>
      </c>
      <c r="F933">
        <v>22306.9</v>
      </c>
      <c r="G933">
        <v>553018</v>
      </c>
      <c r="H933">
        <v>875912</v>
      </c>
      <c r="I933">
        <v>222435</v>
      </c>
      <c r="J933">
        <v>155678</v>
      </c>
      <c r="K933">
        <v>124259</v>
      </c>
      <c r="L933">
        <v>101281</v>
      </c>
      <c r="M933">
        <v>27071.5</v>
      </c>
      <c r="N933">
        <v>8403.68</v>
      </c>
      <c r="O933">
        <v>7958.25</v>
      </c>
      <c r="P933">
        <v>415.71199999999999</v>
      </c>
      <c r="Q933">
        <v>159.077</v>
      </c>
      <c r="R933">
        <v>0</v>
      </c>
    </row>
    <row r="934" spans="1:18" x14ac:dyDescent="0.2">
      <c r="A934">
        <v>928</v>
      </c>
      <c r="B934" t="s">
        <v>201</v>
      </c>
      <c r="C934">
        <v>2017</v>
      </c>
      <c r="D934">
        <v>0</v>
      </c>
      <c r="E934">
        <v>5855.17</v>
      </c>
      <c r="F934">
        <v>27281.8</v>
      </c>
      <c r="G934">
        <v>541791</v>
      </c>
      <c r="H934">
        <v>898401</v>
      </c>
      <c r="I934">
        <v>210572</v>
      </c>
      <c r="J934">
        <v>169430</v>
      </c>
      <c r="K934">
        <v>119187</v>
      </c>
      <c r="L934">
        <v>86361.7</v>
      </c>
      <c r="M934">
        <v>24790.2</v>
      </c>
      <c r="N934">
        <v>12020.7</v>
      </c>
      <c r="O934">
        <v>3834.89</v>
      </c>
      <c r="P934">
        <v>2248.9899999999998</v>
      </c>
      <c r="Q934">
        <v>0</v>
      </c>
      <c r="R934">
        <v>409.19400000000002</v>
      </c>
    </row>
    <row r="935" spans="1:18" x14ac:dyDescent="0.2">
      <c r="A935">
        <v>929</v>
      </c>
      <c r="B935" t="s">
        <v>201</v>
      </c>
      <c r="C935">
        <v>2017</v>
      </c>
      <c r="D935">
        <v>0</v>
      </c>
      <c r="E935">
        <v>916.34299999999996</v>
      </c>
      <c r="F935">
        <v>32657.7</v>
      </c>
      <c r="G935">
        <v>545910</v>
      </c>
      <c r="H935">
        <v>921510</v>
      </c>
      <c r="I935">
        <v>190932</v>
      </c>
      <c r="J935">
        <v>135246</v>
      </c>
      <c r="K935">
        <v>115802</v>
      </c>
      <c r="L935">
        <v>101286</v>
      </c>
      <c r="M935">
        <v>19476.099999999999</v>
      </c>
      <c r="N935">
        <v>8529.35</v>
      </c>
      <c r="O935">
        <v>7714.22</v>
      </c>
      <c r="P935">
        <v>0</v>
      </c>
      <c r="Q935">
        <v>0</v>
      </c>
      <c r="R935">
        <v>0</v>
      </c>
    </row>
    <row r="936" spans="1:18" x14ac:dyDescent="0.2">
      <c r="A936">
        <v>930</v>
      </c>
      <c r="B936" t="s">
        <v>201</v>
      </c>
      <c r="C936">
        <v>2017</v>
      </c>
      <c r="D936">
        <v>0</v>
      </c>
      <c r="E936">
        <v>2299.8000000000002</v>
      </c>
      <c r="F936">
        <v>20612</v>
      </c>
      <c r="G936">
        <v>561465</v>
      </c>
      <c r="H936">
        <v>906083</v>
      </c>
      <c r="I936">
        <v>217952</v>
      </c>
      <c r="J936">
        <v>140304</v>
      </c>
      <c r="K936">
        <v>118734</v>
      </c>
      <c r="L936">
        <v>87605.2</v>
      </c>
      <c r="M936">
        <v>20311</v>
      </c>
      <c r="N936">
        <v>8471.7900000000009</v>
      </c>
      <c r="O936">
        <v>4167.24</v>
      </c>
      <c r="P936">
        <v>666.81799999999998</v>
      </c>
      <c r="Q936">
        <v>0</v>
      </c>
      <c r="R936">
        <v>0</v>
      </c>
    </row>
    <row r="937" spans="1:18" x14ac:dyDescent="0.2">
      <c r="A937">
        <v>931</v>
      </c>
      <c r="B937" t="s">
        <v>201</v>
      </c>
      <c r="C937">
        <v>2017</v>
      </c>
      <c r="D937">
        <v>0</v>
      </c>
      <c r="E937">
        <v>1059.9100000000001</v>
      </c>
      <c r="F937">
        <v>27550.9</v>
      </c>
      <c r="G937">
        <v>575520</v>
      </c>
      <c r="H937">
        <v>834397</v>
      </c>
      <c r="I937">
        <v>216112</v>
      </c>
      <c r="J937">
        <v>162200</v>
      </c>
      <c r="K937">
        <v>126434</v>
      </c>
      <c r="L937">
        <v>106540</v>
      </c>
      <c r="M937">
        <v>30083.9</v>
      </c>
      <c r="N937">
        <v>12055.2</v>
      </c>
      <c r="O937">
        <v>6685.42</v>
      </c>
      <c r="P937">
        <v>0</v>
      </c>
      <c r="Q937">
        <v>0</v>
      </c>
      <c r="R937">
        <v>0</v>
      </c>
    </row>
    <row r="938" spans="1:18" x14ac:dyDescent="0.2">
      <c r="A938">
        <v>932</v>
      </c>
      <c r="B938" t="s">
        <v>201</v>
      </c>
      <c r="C938">
        <v>2017</v>
      </c>
      <c r="D938">
        <v>0</v>
      </c>
      <c r="E938">
        <v>3377.24</v>
      </c>
      <c r="F938">
        <v>25443</v>
      </c>
      <c r="G938">
        <v>531728</v>
      </c>
      <c r="H938">
        <v>895132</v>
      </c>
      <c r="I938">
        <v>209376</v>
      </c>
      <c r="J938">
        <v>153853</v>
      </c>
      <c r="K938">
        <v>126606</v>
      </c>
      <c r="L938">
        <v>107260</v>
      </c>
      <c r="M938">
        <v>16234.9</v>
      </c>
      <c r="N938">
        <v>8239.0300000000007</v>
      </c>
      <c r="O938">
        <v>12028.3</v>
      </c>
      <c r="P938">
        <v>847.43799999999999</v>
      </c>
      <c r="Q938">
        <v>0</v>
      </c>
      <c r="R938">
        <v>0</v>
      </c>
    </row>
    <row r="939" spans="1:18" x14ac:dyDescent="0.2">
      <c r="A939">
        <v>933</v>
      </c>
      <c r="B939" t="s">
        <v>201</v>
      </c>
      <c r="C939">
        <v>2017</v>
      </c>
      <c r="D939">
        <v>0</v>
      </c>
      <c r="E939">
        <v>2246.63</v>
      </c>
      <c r="F939">
        <v>39392.800000000003</v>
      </c>
      <c r="G939">
        <v>558242</v>
      </c>
      <c r="H939">
        <v>896299</v>
      </c>
      <c r="I939">
        <v>220652</v>
      </c>
      <c r="J939">
        <v>144042</v>
      </c>
      <c r="K939">
        <v>110907</v>
      </c>
      <c r="L939">
        <v>93363.9</v>
      </c>
      <c r="M939">
        <v>24494.6</v>
      </c>
      <c r="N939">
        <v>6680.42</v>
      </c>
      <c r="O939">
        <v>4636.53</v>
      </c>
      <c r="P939">
        <v>0</v>
      </c>
      <c r="Q939">
        <v>382.91500000000002</v>
      </c>
      <c r="R939">
        <v>0</v>
      </c>
    </row>
    <row r="940" spans="1:18" x14ac:dyDescent="0.2">
      <c r="A940">
        <v>934</v>
      </c>
      <c r="B940" t="s">
        <v>201</v>
      </c>
      <c r="C940">
        <v>2017</v>
      </c>
      <c r="D940">
        <v>0</v>
      </c>
      <c r="E940">
        <v>2719.91</v>
      </c>
      <c r="F940">
        <v>33684.5</v>
      </c>
      <c r="G940">
        <v>574665</v>
      </c>
      <c r="H940">
        <v>859660</v>
      </c>
      <c r="I940">
        <v>214985</v>
      </c>
      <c r="J940">
        <v>163412</v>
      </c>
      <c r="K940">
        <v>103248</v>
      </c>
      <c r="L940">
        <v>94337.8</v>
      </c>
      <c r="M940">
        <v>27886.400000000001</v>
      </c>
      <c r="N940">
        <v>10821.4</v>
      </c>
      <c r="O940">
        <v>4414.33</v>
      </c>
      <c r="P940">
        <v>0</v>
      </c>
      <c r="Q940">
        <v>623.85</v>
      </c>
      <c r="R940">
        <v>502.548</v>
      </c>
    </row>
    <row r="941" spans="1:18" x14ac:dyDescent="0.2">
      <c r="A941">
        <v>935</v>
      </c>
      <c r="B941" t="s">
        <v>201</v>
      </c>
      <c r="C941">
        <v>2017</v>
      </c>
      <c r="D941">
        <v>0</v>
      </c>
      <c r="E941">
        <v>397.56</v>
      </c>
      <c r="F941">
        <v>29120.799999999999</v>
      </c>
      <c r="G941">
        <v>542092</v>
      </c>
      <c r="H941">
        <v>924736</v>
      </c>
      <c r="I941">
        <v>202334</v>
      </c>
      <c r="J941">
        <v>142760</v>
      </c>
      <c r="K941">
        <v>121558</v>
      </c>
      <c r="L941">
        <v>96583.6</v>
      </c>
      <c r="M941">
        <v>25089.5</v>
      </c>
      <c r="N941">
        <v>4966.24</v>
      </c>
      <c r="O941">
        <v>6800.15</v>
      </c>
      <c r="P941">
        <v>0</v>
      </c>
      <c r="Q941">
        <v>387.22199999999998</v>
      </c>
      <c r="R941">
        <v>0</v>
      </c>
    </row>
    <row r="942" spans="1:18" x14ac:dyDescent="0.2">
      <c r="A942">
        <v>936</v>
      </c>
      <c r="B942" t="s">
        <v>201</v>
      </c>
      <c r="C942">
        <v>2017</v>
      </c>
      <c r="D942">
        <v>0</v>
      </c>
      <c r="E942">
        <v>23.935199999999998</v>
      </c>
      <c r="F942">
        <v>21265.5</v>
      </c>
      <c r="G942">
        <v>552321</v>
      </c>
      <c r="H942">
        <v>888768</v>
      </c>
      <c r="I942">
        <v>217550</v>
      </c>
      <c r="J942">
        <v>154367</v>
      </c>
      <c r="K942">
        <v>126724</v>
      </c>
      <c r="L942">
        <v>93451</v>
      </c>
      <c r="M942">
        <v>23757.1</v>
      </c>
      <c r="N942">
        <v>5892.11</v>
      </c>
      <c r="O942">
        <v>8933.83</v>
      </c>
      <c r="P942">
        <v>0</v>
      </c>
      <c r="Q942">
        <v>0</v>
      </c>
      <c r="R942">
        <v>366.1</v>
      </c>
    </row>
    <row r="943" spans="1:18" x14ac:dyDescent="0.2">
      <c r="A943">
        <v>937</v>
      </c>
      <c r="B943" t="s">
        <v>201</v>
      </c>
      <c r="C943">
        <v>2017</v>
      </c>
      <c r="D943">
        <v>0</v>
      </c>
      <c r="E943">
        <v>2914.73</v>
      </c>
      <c r="F943">
        <v>21898.9</v>
      </c>
      <c r="G943">
        <v>533476</v>
      </c>
      <c r="H943">
        <v>890649</v>
      </c>
      <c r="I943">
        <v>227879</v>
      </c>
      <c r="J943">
        <v>157732</v>
      </c>
      <c r="K943">
        <v>134177</v>
      </c>
      <c r="L943">
        <v>87082.4</v>
      </c>
      <c r="M943">
        <v>22174.1</v>
      </c>
      <c r="N943">
        <v>6874.42</v>
      </c>
      <c r="O943">
        <v>10037.299999999999</v>
      </c>
      <c r="P943">
        <v>738.5</v>
      </c>
      <c r="Q943">
        <v>0</v>
      </c>
      <c r="R943">
        <v>0</v>
      </c>
    </row>
    <row r="944" spans="1:18" x14ac:dyDescent="0.2">
      <c r="A944">
        <v>938</v>
      </c>
      <c r="B944" t="s">
        <v>201</v>
      </c>
      <c r="C944">
        <v>2017</v>
      </c>
      <c r="D944">
        <v>0</v>
      </c>
      <c r="E944">
        <v>4835.8</v>
      </c>
      <c r="F944">
        <v>23269</v>
      </c>
      <c r="G944">
        <v>527109</v>
      </c>
      <c r="H944">
        <v>879790</v>
      </c>
      <c r="I944">
        <v>241220</v>
      </c>
      <c r="J944">
        <v>153893</v>
      </c>
      <c r="K944">
        <v>120542</v>
      </c>
      <c r="L944">
        <v>103023</v>
      </c>
      <c r="M944">
        <v>24067.3</v>
      </c>
      <c r="N944">
        <v>8529.2000000000007</v>
      </c>
      <c r="O944">
        <v>8366.17</v>
      </c>
      <c r="P944">
        <v>538.57000000000005</v>
      </c>
      <c r="Q944">
        <v>0</v>
      </c>
      <c r="R944">
        <v>0</v>
      </c>
    </row>
    <row r="945" spans="1:18" x14ac:dyDescent="0.2">
      <c r="A945">
        <v>939</v>
      </c>
      <c r="B945" t="s">
        <v>201</v>
      </c>
      <c r="C945">
        <v>2017</v>
      </c>
      <c r="D945">
        <v>0</v>
      </c>
      <c r="E945">
        <v>817.08699999999999</v>
      </c>
      <c r="F945">
        <v>40337.5</v>
      </c>
      <c r="G945">
        <v>554836</v>
      </c>
      <c r="H945">
        <v>917268</v>
      </c>
      <c r="I945">
        <v>185698</v>
      </c>
      <c r="J945">
        <v>135065</v>
      </c>
      <c r="K945">
        <v>116732</v>
      </c>
      <c r="L945">
        <v>105999</v>
      </c>
      <c r="M945">
        <v>23065.200000000001</v>
      </c>
      <c r="N945">
        <v>6049.4</v>
      </c>
      <c r="O945">
        <v>4937.92</v>
      </c>
      <c r="P945">
        <v>1140.74</v>
      </c>
      <c r="Q945">
        <v>0</v>
      </c>
      <c r="R945">
        <v>0</v>
      </c>
    </row>
    <row r="946" spans="1:18" x14ac:dyDescent="0.2">
      <c r="A946">
        <v>940</v>
      </c>
      <c r="B946" t="s">
        <v>201</v>
      </c>
      <c r="C946">
        <v>2017</v>
      </c>
      <c r="D946">
        <v>0</v>
      </c>
      <c r="E946">
        <v>2609.35</v>
      </c>
      <c r="F946">
        <v>38392.800000000003</v>
      </c>
      <c r="G946">
        <v>582683</v>
      </c>
      <c r="H946">
        <v>884542</v>
      </c>
      <c r="I946">
        <v>203143</v>
      </c>
      <c r="J946">
        <v>129617</v>
      </c>
      <c r="K946">
        <v>120975</v>
      </c>
      <c r="L946">
        <v>97414.3</v>
      </c>
      <c r="M946">
        <v>23158.2</v>
      </c>
      <c r="N946">
        <v>4421.7299999999996</v>
      </c>
      <c r="O946">
        <v>5515.14</v>
      </c>
      <c r="P946">
        <v>960.98199999999997</v>
      </c>
      <c r="Q946">
        <v>0</v>
      </c>
      <c r="R946">
        <v>0</v>
      </c>
    </row>
    <row r="947" spans="1:18" x14ac:dyDescent="0.2">
      <c r="A947">
        <v>941</v>
      </c>
      <c r="B947" t="s">
        <v>201</v>
      </c>
      <c r="C947">
        <v>2017</v>
      </c>
      <c r="D947">
        <v>0</v>
      </c>
      <c r="E947">
        <v>1839.28</v>
      </c>
      <c r="F947">
        <v>35374.400000000001</v>
      </c>
      <c r="G947">
        <v>569302</v>
      </c>
      <c r="H947">
        <v>863837</v>
      </c>
      <c r="I947">
        <v>238962</v>
      </c>
      <c r="J947">
        <v>151427</v>
      </c>
      <c r="K947">
        <v>102040</v>
      </c>
      <c r="L947">
        <v>102035</v>
      </c>
      <c r="M947">
        <v>15608.5</v>
      </c>
      <c r="N947">
        <v>8108.48</v>
      </c>
      <c r="O947">
        <v>5585.99</v>
      </c>
      <c r="P947">
        <v>594.43700000000001</v>
      </c>
      <c r="Q947">
        <v>509.42599999999999</v>
      </c>
      <c r="R947">
        <v>0</v>
      </c>
    </row>
    <row r="948" spans="1:18" x14ac:dyDescent="0.2">
      <c r="A948">
        <v>942</v>
      </c>
      <c r="B948" t="s">
        <v>201</v>
      </c>
      <c r="C948">
        <v>2017</v>
      </c>
      <c r="D948">
        <v>0</v>
      </c>
      <c r="E948">
        <v>2895.78</v>
      </c>
      <c r="F948">
        <v>26957.4</v>
      </c>
      <c r="G948">
        <v>571229</v>
      </c>
      <c r="H948">
        <v>849817</v>
      </c>
      <c r="I948">
        <v>219328</v>
      </c>
      <c r="J948">
        <v>166112</v>
      </c>
      <c r="K948">
        <v>123272</v>
      </c>
      <c r="L948">
        <v>97126.2</v>
      </c>
      <c r="M948">
        <v>20005.099999999999</v>
      </c>
      <c r="N948">
        <v>8367.44</v>
      </c>
      <c r="O948">
        <v>6652.24</v>
      </c>
      <c r="P948">
        <v>0</v>
      </c>
      <c r="Q948">
        <v>0</v>
      </c>
      <c r="R948">
        <v>0</v>
      </c>
    </row>
    <row r="949" spans="1:18" x14ac:dyDescent="0.2">
      <c r="A949">
        <v>943</v>
      </c>
      <c r="B949" t="s">
        <v>201</v>
      </c>
      <c r="C949">
        <v>2017</v>
      </c>
      <c r="D949">
        <v>0</v>
      </c>
      <c r="E949">
        <v>1121.43</v>
      </c>
      <c r="F949">
        <v>33822.300000000003</v>
      </c>
      <c r="G949">
        <v>588165</v>
      </c>
      <c r="H949">
        <v>876411</v>
      </c>
      <c r="I949">
        <v>202759</v>
      </c>
      <c r="J949">
        <v>154519</v>
      </c>
      <c r="K949">
        <v>113388</v>
      </c>
      <c r="L949">
        <v>93804.6</v>
      </c>
      <c r="M949">
        <v>21829.3</v>
      </c>
      <c r="N949">
        <v>4744.3</v>
      </c>
      <c r="O949">
        <v>4726.2299999999996</v>
      </c>
      <c r="P949">
        <v>884.35199999999998</v>
      </c>
      <c r="Q949">
        <v>0</v>
      </c>
      <c r="R949">
        <v>0</v>
      </c>
    </row>
    <row r="950" spans="1:18" x14ac:dyDescent="0.2">
      <c r="A950">
        <v>944</v>
      </c>
      <c r="B950" t="s">
        <v>201</v>
      </c>
      <c r="C950">
        <v>2017</v>
      </c>
      <c r="D950">
        <v>0</v>
      </c>
      <c r="E950">
        <v>1462.76</v>
      </c>
      <c r="F950">
        <v>25026</v>
      </c>
      <c r="G950">
        <v>550088</v>
      </c>
      <c r="H950">
        <v>883161</v>
      </c>
      <c r="I950">
        <v>225276</v>
      </c>
      <c r="J950">
        <v>155468</v>
      </c>
      <c r="K950">
        <v>122915</v>
      </c>
      <c r="L950">
        <v>90751.7</v>
      </c>
      <c r="M950">
        <v>29094.6</v>
      </c>
      <c r="N950">
        <v>6934.53</v>
      </c>
      <c r="O950">
        <v>6650.84</v>
      </c>
      <c r="P950">
        <v>0</v>
      </c>
      <c r="Q950">
        <v>353.47199999999998</v>
      </c>
      <c r="R950">
        <v>308.404</v>
      </c>
    </row>
    <row r="951" spans="1:18" x14ac:dyDescent="0.2">
      <c r="A951">
        <v>945</v>
      </c>
      <c r="B951" t="s">
        <v>201</v>
      </c>
      <c r="C951">
        <v>2017</v>
      </c>
      <c r="D951">
        <v>0</v>
      </c>
      <c r="E951">
        <v>39.399799999999999</v>
      </c>
      <c r="F951">
        <v>26137.200000000001</v>
      </c>
      <c r="G951">
        <v>591490</v>
      </c>
      <c r="H951">
        <v>878538</v>
      </c>
      <c r="I951">
        <v>198615</v>
      </c>
      <c r="J951">
        <v>151851</v>
      </c>
      <c r="K951">
        <v>129438</v>
      </c>
      <c r="L951">
        <v>85830.1</v>
      </c>
      <c r="M951">
        <v>16363.8</v>
      </c>
      <c r="N951">
        <v>4225.04</v>
      </c>
      <c r="O951">
        <v>10950.6</v>
      </c>
      <c r="P951">
        <v>500.18900000000002</v>
      </c>
      <c r="Q951">
        <v>0</v>
      </c>
      <c r="R951">
        <v>125.02800000000001</v>
      </c>
    </row>
    <row r="952" spans="1:18" x14ac:dyDescent="0.2">
      <c r="A952">
        <v>946</v>
      </c>
      <c r="B952" t="s">
        <v>201</v>
      </c>
      <c r="C952">
        <v>2017</v>
      </c>
      <c r="D952">
        <v>0</v>
      </c>
      <c r="E952">
        <v>1427.28</v>
      </c>
      <c r="F952">
        <v>41110.1</v>
      </c>
      <c r="G952">
        <v>543339</v>
      </c>
      <c r="H952">
        <v>876598</v>
      </c>
      <c r="I952">
        <v>227412</v>
      </c>
      <c r="J952">
        <v>168535</v>
      </c>
      <c r="K952">
        <v>122960</v>
      </c>
      <c r="L952">
        <v>86695.2</v>
      </c>
      <c r="M952">
        <v>15491.5</v>
      </c>
      <c r="N952">
        <v>3423.26</v>
      </c>
      <c r="O952">
        <v>5354.37</v>
      </c>
      <c r="P952">
        <v>1427.88</v>
      </c>
      <c r="Q952">
        <v>1027.45</v>
      </c>
      <c r="R952">
        <v>0</v>
      </c>
    </row>
    <row r="953" spans="1:18" x14ac:dyDescent="0.2">
      <c r="A953">
        <v>947</v>
      </c>
      <c r="B953" t="s">
        <v>201</v>
      </c>
      <c r="C953">
        <v>2017</v>
      </c>
      <c r="D953">
        <v>0</v>
      </c>
      <c r="E953">
        <v>2085.9</v>
      </c>
      <c r="F953">
        <v>29142</v>
      </c>
      <c r="G953">
        <v>560733</v>
      </c>
      <c r="H953">
        <v>859584</v>
      </c>
      <c r="I953">
        <v>237498</v>
      </c>
      <c r="J953">
        <v>143771</v>
      </c>
      <c r="K953">
        <v>122795</v>
      </c>
      <c r="L953">
        <v>96358.6</v>
      </c>
      <c r="M953">
        <v>29257.1</v>
      </c>
      <c r="N953">
        <v>13420.1</v>
      </c>
      <c r="O953">
        <v>6401.36</v>
      </c>
      <c r="P953">
        <v>0</v>
      </c>
      <c r="Q953">
        <v>0</v>
      </c>
      <c r="R953">
        <v>0</v>
      </c>
    </row>
    <row r="954" spans="1:18" x14ac:dyDescent="0.2">
      <c r="A954">
        <v>948</v>
      </c>
      <c r="B954" t="s">
        <v>201</v>
      </c>
      <c r="C954">
        <v>2017</v>
      </c>
      <c r="D954">
        <v>0</v>
      </c>
      <c r="E954">
        <v>2499.71</v>
      </c>
      <c r="F954">
        <v>30494.1</v>
      </c>
      <c r="G954">
        <v>529542</v>
      </c>
      <c r="H954">
        <v>938791</v>
      </c>
      <c r="I954">
        <v>166228</v>
      </c>
      <c r="J954">
        <v>152103</v>
      </c>
      <c r="K954">
        <v>132492</v>
      </c>
      <c r="L954">
        <v>105549</v>
      </c>
      <c r="M954">
        <v>27371.4</v>
      </c>
      <c r="N954">
        <v>7270.42</v>
      </c>
      <c r="O954">
        <v>4593.49</v>
      </c>
      <c r="P954">
        <v>912.495</v>
      </c>
      <c r="Q954">
        <v>0</v>
      </c>
      <c r="R954">
        <v>494.51799999999997</v>
      </c>
    </row>
    <row r="955" spans="1:18" x14ac:dyDescent="0.2">
      <c r="A955">
        <v>949</v>
      </c>
      <c r="B955" t="s">
        <v>201</v>
      </c>
      <c r="C955">
        <v>2017</v>
      </c>
      <c r="D955">
        <v>0</v>
      </c>
      <c r="E955">
        <v>2128.84</v>
      </c>
      <c r="F955">
        <v>21195.5</v>
      </c>
      <c r="G955">
        <v>579454</v>
      </c>
      <c r="H955">
        <v>858521</v>
      </c>
      <c r="I955">
        <v>212289</v>
      </c>
      <c r="J955">
        <v>145452</v>
      </c>
      <c r="K955">
        <v>123503</v>
      </c>
      <c r="L955">
        <v>114382</v>
      </c>
      <c r="M955">
        <v>19190.5</v>
      </c>
      <c r="N955">
        <v>5588.41</v>
      </c>
      <c r="O955">
        <v>8471.76</v>
      </c>
      <c r="P955">
        <v>973.64700000000005</v>
      </c>
      <c r="Q955">
        <v>0</v>
      </c>
      <c r="R955">
        <v>0</v>
      </c>
    </row>
    <row r="956" spans="1:18" x14ac:dyDescent="0.2">
      <c r="A956">
        <v>950</v>
      </c>
      <c r="B956" t="s">
        <v>201</v>
      </c>
      <c r="C956">
        <v>2017</v>
      </c>
      <c r="D956">
        <v>0</v>
      </c>
      <c r="E956">
        <v>3137.74</v>
      </c>
      <c r="F956">
        <v>40012.5</v>
      </c>
      <c r="G956">
        <v>571401</v>
      </c>
      <c r="H956">
        <v>880771</v>
      </c>
      <c r="I956">
        <v>205516</v>
      </c>
      <c r="J956">
        <v>132929</v>
      </c>
      <c r="K956">
        <v>117570</v>
      </c>
      <c r="L956">
        <v>99110.2</v>
      </c>
      <c r="M956">
        <v>25614.1</v>
      </c>
      <c r="N956">
        <v>6856.5</v>
      </c>
      <c r="O956">
        <v>18320.3</v>
      </c>
      <c r="P956">
        <v>0</v>
      </c>
      <c r="Q956">
        <v>0</v>
      </c>
      <c r="R956">
        <v>0</v>
      </c>
    </row>
    <row r="957" spans="1:18" x14ac:dyDescent="0.2">
      <c r="A957">
        <v>951</v>
      </c>
      <c r="B957" t="s">
        <v>201</v>
      </c>
      <c r="C957">
        <v>2017</v>
      </c>
      <c r="D957">
        <v>0</v>
      </c>
      <c r="E957">
        <v>2613.88</v>
      </c>
      <c r="F957">
        <v>29160.9</v>
      </c>
      <c r="G957">
        <v>543063</v>
      </c>
      <c r="H957">
        <v>927981</v>
      </c>
      <c r="I957">
        <v>190262</v>
      </c>
      <c r="J957">
        <v>156466</v>
      </c>
      <c r="K957">
        <v>137055</v>
      </c>
      <c r="L957">
        <v>89969.8</v>
      </c>
      <c r="M957">
        <v>11915.6</v>
      </c>
      <c r="N957">
        <v>4621.58</v>
      </c>
      <c r="O957">
        <v>6698.19</v>
      </c>
      <c r="P957">
        <v>1716.84</v>
      </c>
      <c r="Q957">
        <v>543.58399999999995</v>
      </c>
      <c r="R957">
        <v>282.72300000000001</v>
      </c>
    </row>
    <row r="958" spans="1:18" x14ac:dyDescent="0.2">
      <c r="A958">
        <v>952</v>
      </c>
      <c r="B958" t="s">
        <v>201</v>
      </c>
      <c r="C958">
        <v>2017</v>
      </c>
      <c r="D958">
        <v>0</v>
      </c>
      <c r="E958">
        <v>2010.33</v>
      </c>
      <c r="F958">
        <v>26840.9</v>
      </c>
      <c r="G958">
        <v>550807</v>
      </c>
      <c r="H958">
        <v>933909</v>
      </c>
      <c r="I958">
        <v>183964</v>
      </c>
      <c r="J958">
        <v>149774</v>
      </c>
      <c r="K958">
        <v>106261</v>
      </c>
      <c r="L958">
        <v>112914</v>
      </c>
      <c r="M958">
        <v>24835.7</v>
      </c>
      <c r="N958">
        <v>2821.67</v>
      </c>
      <c r="O958">
        <v>3733.3</v>
      </c>
      <c r="P958">
        <v>0</v>
      </c>
      <c r="Q958">
        <v>0</v>
      </c>
      <c r="R958">
        <v>0</v>
      </c>
    </row>
    <row r="959" spans="1:18" x14ac:dyDescent="0.2">
      <c r="A959">
        <v>953</v>
      </c>
      <c r="B959" t="s">
        <v>201</v>
      </c>
      <c r="C959">
        <v>2017</v>
      </c>
      <c r="D959">
        <v>0</v>
      </c>
      <c r="E959">
        <v>1843.44</v>
      </c>
      <c r="F959">
        <v>33408.1</v>
      </c>
      <c r="G959">
        <v>525126</v>
      </c>
      <c r="H959">
        <v>943520</v>
      </c>
      <c r="I959">
        <v>196501</v>
      </c>
      <c r="J959">
        <v>152612</v>
      </c>
      <c r="K959">
        <v>118190</v>
      </c>
      <c r="L959">
        <v>89296.2</v>
      </c>
      <c r="M959">
        <v>22153.1</v>
      </c>
      <c r="N959">
        <v>1847.42</v>
      </c>
      <c r="O959">
        <v>4955</v>
      </c>
      <c r="P959">
        <v>502.22399999999999</v>
      </c>
      <c r="Q959">
        <v>0</v>
      </c>
      <c r="R959">
        <v>110.568</v>
      </c>
    </row>
    <row r="960" spans="1:18" x14ac:dyDescent="0.2">
      <c r="A960">
        <v>954</v>
      </c>
      <c r="B960" t="s">
        <v>201</v>
      </c>
      <c r="C960">
        <v>2017</v>
      </c>
      <c r="D960">
        <v>0</v>
      </c>
      <c r="E960">
        <v>626.85299999999995</v>
      </c>
      <c r="F960">
        <v>27943.3</v>
      </c>
      <c r="G960">
        <v>575160</v>
      </c>
      <c r="H960">
        <v>892872</v>
      </c>
      <c r="I960">
        <v>193380</v>
      </c>
      <c r="J960">
        <v>139916</v>
      </c>
      <c r="K960">
        <v>131804</v>
      </c>
      <c r="L960">
        <v>104266</v>
      </c>
      <c r="M960">
        <v>15632.6</v>
      </c>
      <c r="N960">
        <v>9048.57</v>
      </c>
      <c r="O960">
        <v>6757.56</v>
      </c>
      <c r="P960">
        <v>605.53099999999995</v>
      </c>
      <c r="Q960">
        <v>0</v>
      </c>
      <c r="R960">
        <v>322.02100000000002</v>
      </c>
    </row>
    <row r="961" spans="1:18" x14ac:dyDescent="0.2">
      <c r="A961">
        <v>955</v>
      </c>
      <c r="B961" t="s">
        <v>201</v>
      </c>
      <c r="C961">
        <v>2017</v>
      </c>
      <c r="D961">
        <v>0</v>
      </c>
      <c r="E961">
        <v>0</v>
      </c>
      <c r="F961">
        <v>27335</v>
      </c>
      <c r="G961">
        <v>542667</v>
      </c>
      <c r="H961">
        <v>882997</v>
      </c>
      <c r="I961">
        <v>215450</v>
      </c>
      <c r="J961">
        <v>151742</v>
      </c>
      <c r="K961">
        <v>126454</v>
      </c>
      <c r="L961">
        <v>107730</v>
      </c>
      <c r="M961">
        <v>22151.9</v>
      </c>
      <c r="N961">
        <v>5118.08</v>
      </c>
      <c r="O961">
        <v>8212.59</v>
      </c>
      <c r="P961">
        <v>1872.08</v>
      </c>
      <c r="Q961">
        <v>0</v>
      </c>
      <c r="R961">
        <v>258.12299999999999</v>
      </c>
    </row>
    <row r="962" spans="1:18" x14ac:dyDescent="0.2">
      <c r="A962">
        <v>956</v>
      </c>
      <c r="B962" t="s">
        <v>201</v>
      </c>
      <c r="C962">
        <v>2017</v>
      </c>
      <c r="D962">
        <v>0</v>
      </c>
      <c r="E962">
        <v>3631.57</v>
      </c>
      <c r="F962">
        <v>35549.1</v>
      </c>
      <c r="G962">
        <v>544715</v>
      </c>
      <c r="H962">
        <v>892177</v>
      </c>
      <c r="I962">
        <v>222962</v>
      </c>
      <c r="J962">
        <v>142541</v>
      </c>
      <c r="K962">
        <v>126144</v>
      </c>
      <c r="L962">
        <v>89569.1</v>
      </c>
      <c r="M962">
        <v>29770.6</v>
      </c>
      <c r="N962">
        <v>3861.27</v>
      </c>
      <c r="O962">
        <v>6590.95</v>
      </c>
      <c r="P962">
        <v>0</v>
      </c>
      <c r="Q962">
        <v>0</v>
      </c>
      <c r="R962">
        <v>247.03700000000001</v>
      </c>
    </row>
    <row r="963" spans="1:18" x14ac:dyDescent="0.2">
      <c r="A963">
        <v>957</v>
      </c>
      <c r="B963" t="s">
        <v>201</v>
      </c>
      <c r="C963">
        <v>2017</v>
      </c>
      <c r="D963">
        <v>0</v>
      </c>
      <c r="E963">
        <v>959.01700000000005</v>
      </c>
      <c r="F963">
        <v>25105.599999999999</v>
      </c>
      <c r="G963">
        <v>531973</v>
      </c>
      <c r="H963">
        <v>903746</v>
      </c>
      <c r="I963">
        <v>234115</v>
      </c>
      <c r="J963">
        <v>160512</v>
      </c>
      <c r="K963">
        <v>116757</v>
      </c>
      <c r="L963">
        <v>89762.1</v>
      </c>
      <c r="M963">
        <v>15917.3</v>
      </c>
      <c r="N963">
        <v>9812.93</v>
      </c>
      <c r="O963">
        <v>5042.7</v>
      </c>
      <c r="P963">
        <v>1695.21</v>
      </c>
      <c r="Q963">
        <v>683.41399999999999</v>
      </c>
      <c r="R963">
        <v>0</v>
      </c>
    </row>
    <row r="964" spans="1:18" x14ac:dyDescent="0.2">
      <c r="A964">
        <v>958</v>
      </c>
      <c r="B964" t="s">
        <v>201</v>
      </c>
      <c r="C964">
        <v>2017</v>
      </c>
      <c r="D964">
        <v>0</v>
      </c>
      <c r="E964">
        <v>31.8292</v>
      </c>
      <c r="F964">
        <v>29711.7</v>
      </c>
      <c r="G964">
        <v>568611</v>
      </c>
      <c r="H964">
        <v>919894</v>
      </c>
      <c r="I964">
        <v>203677</v>
      </c>
      <c r="J964">
        <v>124760</v>
      </c>
      <c r="K964">
        <v>123095</v>
      </c>
      <c r="L964">
        <v>92260.3</v>
      </c>
      <c r="M964">
        <v>25754.400000000001</v>
      </c>
      <c r="N964">
        <v>11145.3</v>
      </c>
      <c r="O964">
        <v>4207.38</v>
      </c>
      <c r="P964">
        <v>0</v>
      </c>
      <c r="Q964">
        <v>0</v>
      </c>
      <c r="R964">
        <v>0</v>
      </c>
    </row>
    <row r="965" spans="1:18" x14ac:dyDescent="0.2">
      <c r="A965">
        <v>959</v>
      </c>
      <c r="B965" t="s">
        <v>201</v>
      </c>
      <c r="C965">
        <v>2017</v>
      </c>
      <c r="D965">
        <v>0</v>
      </c>
      <c r="E965">
        <v>832.47199999999998</v>
      </c>
      <c r="F965">
        <v>26592.3</v>
      </c>
      <c r="G965">
        <v>537989</v>
      </c>
      <c r="H965">
        <v>918123</v>
      </c>
      <c r="I965">
        <v>222306</v>
      </c>
      <c r="J965">
        <v>137842</v>
      </c>
      <c r="K965">
        <v>118966</v>
      </c>
      <c r="L965">
        <v>108159</v>
      </c>
      <c r="M965">
        <v>16028.4</v>
      </c>
      <c r="N965">
        <v>9851.2800000000007</v>
      </c>
      <c r="O965">
        <v>7887.91</v>
      </c>
      <c r="P965">
        <v>0</v>
      </c>
      <c r="Q965">
        <v>0</v>
      </c>
      <c r="R965">
        <v>0</v>
      </c>
    </row>
    <row r="966" spans="1:18" x14ac:dyDescent="0.2">
      <c r="A966">
        <v>960</v>
      </c>
      <c r="B966" t="s">
        <v>201</v>
      </c>
      <c r="C966">
        <v>2017</v>
      </c>
      <c r="D966">
        <v>0</v>
      </c>
      <c r="E966">
        <v>213.114</v>
      </c>
      <c r="F966">
        <v>30163.7</v>
      </c>
      <c r="G966">
        <v>528051</v>
      </c>
      <c r="H966">
        <v>902166</v>
      </c>
      <c r="I966">
        <v>229272</v>
      </c>
      <c r="J966">
        <v>150161</v>
      </c>
      <c r="K966">
        <v>109968</v>
      </c>
      <c r="L966">
        <v>106239</v>
      </c>
      <c r="M966">
        <v>30288.9</v>
      </c>
      <c r="N966">
        <v>9386.51</v>
      </c>
      <c r="O966">
        <v>8705.84</v>
      </c>
      <c r="P966">
        <v>0</v>
      </c>
      <c r="Q966">
        <v>0</v>
      </c>
      <c r="R966">
        <v>0</v>
      </c>
    </row>
    <row r="967" spans="1:18" x14ac:dyDescent="0.2">
      <c r="A967">
        <v>961</v>
      </c>
      <c r="B967" t="s">
        <v>201</v>
      </c>
      <c r="C967">
        <v>2017</v>
      </c>
      <c r="D967">
        <v>0</v>
      </c>
      <c r="E967">
        <v>2446.5500000000002</v>
      </c>
      <c r="F967">
        <v>24766.5</v>
      </c>
      <c r="G967">
        <v>565320</v>
      </c>
      <c r="H967">
        <v>901252</v>
      </c>
      <c r="I967">
        <v>228978</v>
      </c>
      <c r="J967">
        <v>116342</v>
      </c>
      <c r="K967">
        <v>129206</v>
      </c>
      <c r="L967">
        <v>96501.1</v>
      </c>
      <c r="M967">
        <v>18899.7</v>
      </c>
      <c r="N967">
        <v>4486.97</v>
      </c>
      <c r="O967">
        <v>9799.56</v>
      </c>
      <c r="P967">
        <v>0</v>
      </c>
      <c r="Q967">
        <v>841.10299999999995</v>
      </c>
      <c r="R967">
        <v>0</v>
      </c>
    </row>
    <row r="968" spans="1:18" x14ac:dyDescent="0.2">
      <c r="A968">
        <v>962</v>
      </c>
      <c r="B968" t="s">
        <v>201</v>
      </c>
      <c r="C968">
        <v>2017</v>
      </c>
      <c r="D968">
        <v>0</v>
      </c>
      <c r="E968">
        <v>616.19399999999996</v>
      </c>
      <c r="F968">
        <v>33126.699999999997</v>
      </c>
      <c r="G968">
        <v>570781</v>
      </c>
      <c r="H968">
        <v>918944</v>
      </c>
      <c r="I968">
        <v>202487</v>
      </c>
      <c r="J968">
        <v>115984</v>
      </c>
      <c r="K968">
        <v>117045</v>
      </c>
      <c r="L968">
        <v>103032</v>
      </c>
      <c r="M968">
        <v>24878.400000000001</v>
      </c>
      <c r="N968">
        <v>2303.21</v>
      </c>
      <c r="O968">
        <v>7429.87</v>
      </c>
      <c r="P968">
        <v>0</v>
      </c>
      <c r="Q968">
        <v>705.66300000000001</v>
      </c>
      <c r="R968">
        <v>415.041</v>
      </c>
    </row>
    <row r="969" spans="1:18" x14ac:dyDescent="0.2">
      <c r="A969">
        <v>963</v>
      </c>
      <c r="B969" t="s">
        <v>201</v>
      </c>
      <c r="C969">
        <v>2017</v>
      </c>
      <c r="D969">
        <v>0</v>
      </c>
      <c r="E969">
        <v>2794.6</v>
      </c>
      <c r="F969">
        <v>24993.4</v>
      </c>
      <c r="G969">
        <v>578924</v>
      </c>
      <c r="H969">
        <v>853173</v>
      </c>
      <c r="I969">
        <v>217618</v>
      </c>
      <c r="J969">
        <v>158020</v>
      </c>
      <c r="K969">
        <v>138030</v>
      </c>
      <c r="L969">
        <v>95710.1</v>
      </c>
      <c r="M969">
        <v>11307.3</v>
      </c>
      <c r="N969">
        <v>9759.99</v>
      </c>
      <c r="O969">
        <v>7831.91</v>
      </c>
      <c r="P969">
        <v>0</v>
      </c>
      <c r="Q969">
        <v>431.54399999999998</v>
      </c>
      <c r="R969">
        <v>71.6023</v>
      </c>
    </row>
    <row r="970" spans="1:18" x14ac:dyDescent="0.2">
      <c r="A970">
        <v>964</v>
      </c>
      <c r="B970" t="s">
        <v>201</v>
      </c>
      <c r="C970">
        <v>2017</v>
      </c>
      <c r="D970">
        <v>0</v>
      </c>
      <c r="E970">
        <v>2383.25</v>
      </c>
      <c r="F970">
        <v>22359.1</v>
      </c>
      <c r="G970">
        <v>513738</v>
      </c>
      <c r="H970">
        <v>922703</v>
      </c>
      <c r="I970">
        <v>218658</v>
      </c>
      <c r="J970">
        <v>159981</v>
      </c>
      <c r="K970">
        <v>122447</v>
      </c>
      <c r="L970">
        <v>105102</v>
      </c>
      <c r="M970">
        <v>19374</v>
      </c>
      <c r="N970">
        <v>4692.4799999999996</v>
      </c>
      <c r="O970">
        <v>5963.97</v>
      </c>
      <c r="P970">
        <v>0</v>
      </c>
      <c r="Q970">
        <v>0</v>
      </c>
      <c r="R970">
        <v>437.91899999999998</v>
      </c>
    </row>
    <row r="971" spans="1:18" x14ac:dyDescent="0.2">
      <c r="A971">
        <v>965</v>
      </c>
      <c r="B971" t="s">
        <v>201</v>
      </c>
      <c r="C971">
        <v>2017</v>
      </c>
      <c r="D971">
        <v>0</v>
      </c>
      <c r="E971">
        <v>0</v>
      </c>
      <c r="F971">
        <v>24889.7</v>
      </c>
      <c r="G971">
        <v>537476</v>
      </c>
      <c r="H971">
        <v>917848</v>
      </c>
      <c r="I971">
        <v>196153</v>
      </c>
      <c r="J971">
        <v>139414</v>
      </c>
      <c r="K971">
        <v>123456</v>
      </c>
      <c r="L971">
        <v>109453</v>
      </c>
      <c r="M971">
        <v>27661.7</v>
      </c>
      <c r="N971">
        <v>9631.5499999999993</v>
      </c>
      <c r="O971">
        <v>6944.24</v>
      </c>
      <c r="P971">
        <v>0</v>
      </c>
      <c r="Q971">
        <v>0</v>
      </c>
      <c r="R971">
        <v>0</v>
      </c>
    </row>
    <row r="972" spans="1:18" x14ac:dyDescent="0.2">
      <c r="A972">
        <v>966</v>
      </c>
      <c r="B972" t="s">
        <v>201</v>
      </c>
      <c r="C972">
        <v>2017</v>
      </c>
      <c r="D972">
        <v>0</v>
      </c>
      <c r="E972">
        <v>0</v>
      </c>
      <c r="F972">
        <v>39173.1</v>
      </c>
      <c r="G972">
        <v>574970</v>
      </c>
      <c r="H972">
        <v>856219</v>
      </c>
      <c r="I972">
        <v>208824</v>
      </c>
      <c r="J972">
        <v>150300</v>
      </c>
      <c r="K972">
        <v>143740</v>
      </c>
      <c r="L972">
        <v>83902.2</v>
      </c>
      <c r="M972">
        <v>23925.200000000001</v>
      </c>
      <c r="N972">
        <v>4972.6099999999997</v>
      </c>
      <c r="O972">
        <v>6690.11</v>
      </c>
      <c r="P972">
        <v>964.27300000000002</v>
      </c>
      <c r="Q972">
        <v>697.17700000000002</v>
      </c>
      <c r="R972">
        <v>0</v>
      </c>
    </row>
    <row r="973" spans="1:18" x14ac:dyDescent="0.2">
      <c r="A973">
        <v>967</v>
      </c>
      <c r="B973" t="s">
        <v>201</v>
      </c>
      <c r="C973">
        <v>2017</v>
      </c>
      <c r="D973">
        <v>0</v>
      </c>
      <c r="E973">
        <v>4140.67</v>
      </c>
      <c r="F973">
        <v>19069.8</v>
      </c>
      <c r="G973">
        <v>514830</v>
      </c>
      <c r="H973">
        <v>952200</v>
      </c>
      <c r="I973">
        <v>218959</v>
      </c>
      <c r="J973">
        <v>158887</v>
      </c>
      <c r="K973">
        <v>109415</v>
      </c>
      <c r="L973">
        <v>83884.800000000003</v>
      </c>
      <c r="M973">
        <v>15896.2</v>
      </c>
      <c r="N973">
        <v>7907</v>
      </c>
      <c r="O973">
        <v>4589.07</v>
      </c>
      <c r="P973">
        <v>788.86</v>
      </c>
      <c r="Q973">
        <v>0</v>
      </c>
      <c r="R973">
        <v>474.23700000000002</v>
      </c>
    </row>
    <row r="974" spans="1:18" x14ac:dyDescent="0.2">
      <c r="A974">
        <v>968</v>
      </c>
      <c r="B974" t="s">
        <v>201</v>
      </c>
      <c r="C974">
        <v>2017</v>
      </c>
      <c r="D974">
        <v>0</v>
      </c>
      <c r="E974">
        <v>1260.8599999999999</v>
      </c>
      <c r="F974">
        <v>28067.1</v>
      </c>
      <c r="G974">
        <v>564378</v>
      </c>
      <c r="H974">
        <v>891684</v>
      </c>
      <c r="I974">
        <v>222241</v>
      </c>
      <c r="J974">
        <v>147729</v>
      </c>
      <c r="K974">
        <v>127028</v>
      </c>
      <c r="L974">
        <v>82687.199999999997</v>
      </c>
      <c r="M974">
        <v>18775.7</v>
      </c>
      <c r="N974">
        <v>7637.95</v>
      </c>
      <c r="O974">
        <v>0</v>
      </c>
      <c r="P974">
        <v>1040.3399999999999</v>
      </c>
      <c r="Q974">
        <v>0</v>
      </c>
      <c r="R974">
        <v>0</v>
      </c>
    </row>
    <row r="975" spans="1:18" x14ac:dyDescent="0.2">
      <c r="A975">
        <v>969</v>
      </c>
      <c r="B975" t="s">
        <v>201</v>
      </c>
      <c r="C975">
        <v>2017</v>
      </c>
      <c r="D975">
        <v>0</v>
      </c>
      <c r="E975">
        <v>2269.4299999999998</v>
      </c>
      <c r="F975">
        <v>25340.9</v>
      </c>
      <c r="G975">
        <v>544844</v>
      </c>
      <c r="H975">
        <v>896812</v>
      </c>
      <c r="I975">
        <v>209380</v>
      </c>
      <c r="J975">
        <v>163798</v>
      </c>
      <c r="K975">
        <v>124695</v>
      </c>
      <c r="L975">
        <v>100459</v>
      </c>
      <c r="M975">
        <v>23813.9</v>
      </c>
      <c r="N975">
        <v>3773.18</v>
      </c>
      <c r="O975">
        <v>3882.3</v>
      </c>
      <c r="P975">
        <v>384.68099999999998</v>
      </c>
      <c r="Q975">
        <v>767.76300000000003</v>
      </c>
      <c r="R975">
        <v>0</v>
      </c>
    </row>
    <row r="976" spans="1:18" x14ac:dyDescent="0.2">
      <c r="A976">
        <v>970</v>
      </c>
      <c r="B976" t="s">
        <v>201</v>
      </c>
      <c r="C976">
        <v>2017</v>
      </c>
      <c r="D976">
        <v>0</v>
      </c>
      <c r="E976">
        <v>2991.87</v>
      </c>
      <c r="F976">
        <v>29001.1</v>
      </c>
      <c r="G976">
        <v>550421</v>
      </c>
      <c r="H976">
        <v>885935</v>
      </c>
      <c r="I976">
        <v>220813</v>
      </c>
      <c r="J976">
        <v>146145</v>
      </c>
      <c r="K976">
        <v>116223</v>
      </c>
      <c r="L976">
        <v>113037</v>
      </c>
      <c r="M976">
        <v>14357</v>
      </c>
      <c r="N976">
        <v>6952.54</v>
      </c>
      <c r="O976">
        <v>5407.33</v>
      </c>
      <c r="P976">
        <v>0</v>
      </c>
      <c r="Q976">
        <v>447.88799999999998</v>
      </c>
      <c r="R976">
        <v>0</v>
      </c>
    </row>
    <row r="977" spans="1:18" x14ac:dyDescent="0.2">
      <c r="A977">
        <v>971</v>
      </c>
      <c r="B977" t="s">
        <v>201</v>
      </c>
      <c r="C977">
        <v>2017</v>
      </c>
      <c r="D977">
        <v>0</v>
      </c>
      <c r="E977">
        <v>2423.4699999999998</v>
      </c>
      <c r="F977">
        <v>33891.1</v>
      </c>
      <c r="G977">
        <v>531663</v>
      </c>
      <c r="H977">
        <v>892232</v>
      </c>
      <c r="I977">
        <v>211576</v>
      </c>
      <c r="J977">
        <v>153997</v>
      </c>
      <c r="K977">
        <v>123852</v>
      </c>
      <c r="L977">
        <v>104071</v>
      </c>
      <c r="M977">
        <v>21622.6</v>
      </c>
      <c r="N977">
        <v>11076.1</v>
      </c>
      <c r="O977">
        <v>6609.53</v>
      </c>
      <c r="P977">
        <v>1070.26</v>
      </c>
      <c r="Q977">
        <v>0</v>
      </c>
      <c r="R977">
        <v>0</v>
      </c>
    </row>
    <row r="978" spans="1:18" x14ac:dyDescent="0.2">
      <c r="A978">
        <v>972</v>
      </c>
      <c r="B978" t="s">
        <v>201</v>
      </c>
      <c r="C978">
        <v>2017</v>
      </c>
      <c r="D978">
        <v>0</v>
      </c>
      <c r="E978">
        <v>4170.28</v>
      </c>
      <c r="F978">
        <v>34391.599999999999</v>
      </c>
      <c r="G978">
        <v>517077</v>
      </c>
      <c r="H978">
        <v>946885</v>
      </c>
      <c r="I978">
        <v>209845</v>
      </c>
      <c r="J978">
        <v>150724</v>
      </c>
      <c r="K978">
        <v>121413</v>
      </c>
      <c r="L978">
        <v>89582.7</v>
      </c>
      <c r="M978">
        <v>15680.8</v>
      </c>
      <c r="N978">
        <v>3892.82</v>
      </c>
      <c r="O978">
        <v>5552.32</v>
      </c>
      <c r="P978">
        <v>512.62099999999998</v>
      </c>
      <c r="Q978">
        <v>0</v>
      </c>
      <c r="R978">
        <v>0</v>
      </c>
    </row>
    <row r="979" spans="1:18" x14ac:dyDescent="0.2">
      <c r="A979">
        <v>973</v>
      </c>
      <c r="B979" t="s">
        <v>201</v>
      </c>
      <c r="C979">
        <v>2017</v>
      </c>
      <c r="D979">
        <v>0</v>
      </c>
      <c r="E979">
        <v>2498.7199999999998</v>
      </c>
      <c r="F979">
        <v>27717.5</v>
      </c>
      <c r="G979">
        <v>551705</v>
      </c>
      <c r="H979">
        <v>894089</v>
      </c>
      <c r="I979">
        <v>210755</v>
      </c>
      <c r="J979">
        <v>137371</v>
      </c>
      <c r="K979">
        <v>140774</v>
      </c>
      <c r="L979">
        <v>103232</v>
      </c>
      <c r="M979">
        <v>14229.7</v>
      </c>
      <c r="N979">
        <v>7168.29</v>
      </c>
      <c r="O979">
        <v>4970.83</v>
      </c>
      <c r="P979">
        <v>1286.3</v>
      </c>
      <c r="Q979">
        <v>550.26900000000001</v>
      </c>
      <c r="R979">
        <v>0</v>
      </c>
    </row>
    <row r="980" spans="1:18" x14ac:dyDescent="0.2">
      <c r="A980">
        <v>974</v>
      </c>
      <c r="B980" t="s">
        <v>201</v>
      </c>
      <c r="C980">
        <v>2017</v>
      </c>
      <c r="D980">
        <v>0</v>
      </c>
      <c r="E980">
        <v>1077.99</v>
      </c>
      <c r="F980">
        <v>26041.1</v>
      </c>
      <c r="G980">
        <v>550152</v>
      </c>
      <c r="H980">
        <v>900223</v>
      </c>
      <c r="I980">
        <v>221120</v>
      </c>
      <c r="J980">
        <v>140486</v>
      </c>
      <c r="K980">
        <v>119776</v>
      </c>
      <c r="L980">
        <v>99646.7</v>
      </c>
      <c r="M980">
        <v>26835.599999999999</v>
      </c>
      <c r="N980">
        <v>9723.98</v>
      </c>
      <c r="O980">
        <v>5226.33</v>
      </c>
      <c r="P980">
        <v>0</v>
      </c>
      <c r="Q980">
        <v>0</v>
      </c>
      <c r="R980">
        <v>406.88099999999997</v>
      </c>
    </row>
    <row r="981" spans="1:18" x14ac:dyDescent="0.2">
      <c r="A981">
        <v>975</v>
      </c>
      <c r="B981" t="s">
        <v>201</v>
      </c>
      <c r="C981">
        <v>2017</v>
      </c>
      <c r="D981">
        <v>0</v>
      </c>
      <c r="E981">
        <v>3027.49</v>
      </c>
      <c r="F981">
        <v>30535.8</v>
      </c>
      <c r="G981">
        <v>541918</v>
      </c>
      <c r="H981">
        <v>898819</v>
      </c>
      <c r="I981">
        <v>205287</v>
      </c>
      <c r="J981">
        <v>144507</v>
      </c>
      <c r="K981">
        <v>117059</v>
      </c>
      <c r="L981">
        <v>107130</v>
      </c>
      <c r="M981">
        <v>29932.9</v>
      </c>
      <c r="N981">
        <v>10758.4</v>
      </c>
      <c r="O981">
        <v>7150.13</v>
      </c>
      <c r="P981">
        <v>0</v>
      </c>
      <c r="Q981">
        <v>499.04</v>
      </c>
      <c r="R981">
        <v>0</v>
      </c>
    </row>
    <row r="982" spans="1:18" x14ac:dyDescent="0.2">
      <c r="A982">
        <v>976</v>
      </c>
      <c r="B982" t="s">
        <v>201</v>
      </c>
      <c r="C982">
        <v>2017</v>
      </c>
      <c r="D982">
        <v>0</v>
      </c>
      <c r="E982">
        <v>46.125999999999998</v>
      </c>
      <c r="F982">
        <v>28870.6</v>
      </c>
      <c r="G982">
        <v>534479</v>
      </c>
      <c r="H982">
        <v>921807</v>
      </c>
      <c r="I982">
        <v>211840</v>
      </c>
      <c r="J982">
        <v>151647</v>
      </c>
      <c r="K982">
        <v>114272</v>
      </c>
      <c r="L982">
        <v>95809.8</v>
      </c>
      <c r="M982">
        <v>24593.1</v>
      </c>
      <c r="N982">
        <v>7179.6</v>
      </c>
      <c r="O982">
        <v>6216.31</v>
      </c>
      <c r="P982">
        <v>0</v>
      </c>
      <c r="Q982">
        <v>0</v>
      </c>
      <c r="R982">
        <v>0</v>
      </c>
    </row>
    <row r="983" spans="1:18" x14ac:dyDescent="0.2">
      <c r="A983">
        <v>977</v>
      </c>
      <c r="B983" t="s">
        <v>201</v>
      </c>
      <c r="C983">
        <v>2017</v>
      </c>
      <c r="D983">
        <v>0</v>
      </c>
      <c r="E983">
        <v>1797.66</v>
      </c>
      <c r="F983">
        <v>31262.3</v>
      </c>
      <c r="G983">
        <v>538635</v>
      </c>
      <c r="H983">
        <v>909452</v>
      </c>
      <c r="I983">
        <v>199714</v>
      </c>
      <c r="J983">
        <v>160454</v>
      </c>
      <c r="K983">
        <v>110738</v>
      </c>
      <c r="L983">
        <v>98761.3</v>
      </c>
      <c r="M983">
        <v>24408</v>
      </c>
      <c r="N983">
        <v>5170.2700000000004</v>
      </c>
      <c r="O983">
        <v>6640.56</v>
      </c>
      <c r="P983">
        <v>1827.33</v>
      </c>
      <c r="Q983">
        <v>0</v>
      </c>
      <c r="R983">
        <v>0</v>
      </c>
    </row>
    <row r="984" spans="1:18" x14ac:dyDescent="0.2">
      <c r="A984">
        <v>978</v>
      </c>
      <c r="B984" t="s">
        <v>201</v>
      </c>
      <c r="C984">
        <v>2017</v>
      </c>
      <c r="D984">
        <v>0</v>
      </c>
      <c r="E984">
        <v>2075.91</v>
      </c>
      <c r="F984">
        <v>40372.1</v>
      </c>
      <c r="G984">
        <v>548934</v>
      </c>
      <c r="H984">
        <v>885025</v>
      </c>
      <c r="I984">
        <v>226512</v>
      </c>
      <c r="J984">
        <v>137803</v>
      </c>
      <c r="K984">
        <v>124824</v>
      </c>
      <c r="L984">
        <v>95463.7</v>
      </c>
      <c r="M984">
        <v>13768</v>
      </c>
      <c r="N984">
        <v>4461.49</v>
      </c>
      <c r="O984">
        <v>4541.9399999999996</v>
      </c>
      <c r="P984">
        <v>0</v>
      </c>
      <c r="Q984">
        <v>477.65</v>
      </c>
      <c r="R984">
        <v>0</v>
      </c>
    </row>
    <row r="985" spans="1:18" x14ac:dyDescent="0.2">
      <c r="A985">
        <v>979</v>
      </c>
      <c r="B985" t="s">
        <v>201</v>
      </c>
      <c r="C985">
        <v>2017</v>
      </c>
      <c r="D985">
        <v>0</v>
      </c>
      <c r="E985">
        <v>1255.0999999999999</v>
      </c>
      <c r="F985">
        <v>27136.6</v>
      </c>
      <c r="G985">
        <v>549964</v>
      </c>
      <c r="H985">
        <v>879854</v>
      </c>
      <c r="I985">
        <v>239923</v>
      </c>
      <c r="J985">
        <v>151049</v>
      </c>
      <c r="K985">
        <v>122845</v>
      </c>
      <c r="L985">
        <v>88265.4</v>
      </c>
      <c r="M985">
        <v>24110.3</v>
      </c>
      <c r="N985">
        <v>4083.06</v>
      </c>
      <c r="O985">
        <v>7636.09</v>
      </c>
      <c r="P985">
        <v>0</v>
      </c>
      <c r="Q985">
        <v>0</v>
      </c>
      <c r="R985">
        <v>321.09300000000002</v>
      </c>
    </row>
    <row r="986" spans="1:18" x14ac:dyDescent="0.2">
      <c r="A986">
        <v>980</v>
      </c>
      <c r="B986" t="s">
        <v>201</v>
      </c>
      <c r="C986">
        <v>2017</v>
      </c>
      <c r="D986">
        <v>0</v>
      </c>
      <c r="E986">
        <v>5071.32</v>
      </c>
      <c r="F986">
        <v>24356.3</v>
      </c>
      <c r="G986">
        <v>548773</v>
      </c>
      <c r="H986">
        <v>925767</v>
      </c>
      <c r="I986">
        <v>213336</v>
      </c>
      <c r="J986">
        <v>133445</v>
      </c>
      <c r="K986">
        <v>122532</v>
      </c>
      <c r="L986">
        <v>91345.8</v>
      </c>
      <c r="M986">
        <v>16012.2</v>
      </c>
      <c r="N986">
        <v>4804.49</v>
      </c>
      <c r="O986">
        <v>8017.51</v>
      </c>
      <c r="P986">
        <v>0</v>
      </c>
      <c r="Q986">
        <v>0</v>
      </c>
      <c r="R986">
        <v>0</v>
      </c>
    </row>
    <row r="987" spans="1:18" x14ac:dyDescent="0.2">
      <c r="A987">
        <v>981</v>
      </c>
      <c r="B987" t="s">
        <v>201</v>
      </c>
      <c r="C987">
        <v>2017</v>
      </c>
      <c r="D987">
        <v>0</v>
      </c>
      <c r="E987">
        <v>847.11599999999999</v>
      </c>
      <c r="F987">
        <v>35401.1</v>
      </c>
      <c r="G987">
        <v>518441</v>
      </c>
      <c r="H987">
        <v>923856</v>
      </c>
      <c r="I987">
        <v>223892</v>
      </c>
      <c r="J987">
        <v>145991</v>
      </c>
      <c r="K987">
        <v>120034</v>
      </c>
      <c r="L987">
        <v>92168.4</v>
      </c>
      <c r="M987">
        <v>23783.1</v>
      </c>
      <c r="N987">
        <v>3693.53</v>
      </c>
      <c r="O987">
        <v>8664.84</v>
      </c>
      <c r="P987">
        <v>460.87599999999998</v>
      </c>
      <c r="Q987">
        <v>330.74700000000001</v>
      </c>
      <c r="R987">
        <v>0</v>
      </c>
    </row>
    <row r="988" spans="1:18" x14ac:dyDescent="0.2">
      <c r="A988">
        <v>982</v>
      </c>
      <c r="B988" t="s">
        <v>201</v>
      </c>
      <c r="C988">
        <v>2017</v>
      </c>
      <c r="D988">
        <v>0</v>
      </c>
      <c r="E988">
        <v>656.721</v>
      </c>
      <c r="F988">
        <v>28947.9</v>
      </c>
      <c r="G988">
        <v>520591</v>
      </c>
      <c r="H988">
        <v>912790</v>
      </c>
      <c r="I988">
        <v>222280</v>
      </c>
      <c r="J988">
        <v>153490</v>
      </c>
      <c r="K988">
        <v>106892</v>
      </c>
      <c r="L988">
        <v>105580</v>
      </c>
      <c r="M988">
        <v>26435.5</v>
      </c>
      <c r="N988">
        <v>4282.9399999999996</v>
      </c>
      <c r="O988">
        <v>9152.84</v>
      </c>
      <c r="P988">
        <v>579.12900000000002</v>
      </c>
      <c r="Q988">
        <v>0</v>
      </c>
      <c r="R988">
        <v>355.16699999999997</v>
      </c>
    </row>
    <row r="989" spans="1:18" x14ac:dyDescent="0.2">
      <c r="A989">
        <v>983</v>
      </c>
      <c r="B989" t="s">
        <v>201</v>
      </c>
      <c r="C989">
        <v>2017</v>
      </c>
      <c r="D989">
        <v>0</v>
      </c>
      <c r="E989">
        <v>3272</v>
      </c>
      <c r="F989">
        <v>35613.800000000003</v>
      </c>
      <c r="G989">
        <v>528237</v>
      </c>
      <c r="H989">
        <v>894577</v>
      </c>
      <c r="I989">
        <v>218964</v>
      </c>
      <c r="J989">
        <v>162595</v>
      </c>
      <c r="K989">
        <v>113445</v>
      </c>
      <c r="L989">
        <v>93831</v>
      </c>
      <c r="M989">
        <v>21800.400000000001</v>
      </c>
      <c r="N989">
        <v>11967.5</v>
      </c>
      <c r="O989">
        <v>4344.82</v>
      </c>
      <c r="P989">
        <v>0</v>
      </c>
      <c r="Q989">
        <v>196.37899999999999</v>
      </c>
      <c r="R989">
        <v>0</v>
      </c>
    </row>
    <row r="990" spans="1:18" x14ac:dyDescent="0.2">
      <c r="A990">
        <v>984</v>
      </c>
      <c r="B990" t="s">
        <v>201</v>
      </c>
      <c r="C990">
        <v>2017</v>
      </c>
      <c r="D990">
        <v>0</v>
      </c>
      <c r="E990">
        <v>1834.94</v>
      </c>
      <c r="F990">
        <v>26991.1</v>
      </c>
      <c r="G990">
        <v>554944</v>
      </c>
      <c r="H990">
        <v>882428</v>
      </c>
      <c r="I990">
        <v>231723</v>
      </c>
      <c r="J990">
        <v>142272</v>
      </c>
      <c r="K990">
        <v>126343</v>
      </c>
      <c r="L990">
        <v>92430.3</v>
      </c>
      <c r="M990">
        <v>22159.3</v>
      </c>
      <c r="N990">
        <v>10436.9</v>
      </c>
      <c r="O990">
        <v>2243.96</v>
      </c>
      <c r="P990">
        <v>2276.5100000000002</v>
      </c>
      <c r="Q990">
        <v>0</v>
      </c>
      <c r="R990">
        <v>0</v>
      </c>
    </row>
    <row r="991" spans="1:18" x14ac:dyDescent="0.2">
      <c r="A991">
        <v>985</v>
      </c>
      <c r="B991" t="s">
        <v>201</v>
      </c>
      <c r="C991">
        <v>2017</v>
      </c>
      <c r="D991">
        <v>0</v>
      </c>
      <c r="E991">
        <v>3015.91</v>
      </c>
      <c r="F991">
        <v>21335.7</v>
      </c>
      <c r="G991">
        <v>579817</v>
      </c>
      <c r="H991">
        <v>873035</v>
      </c>
      <c r="I991">
        <v>226308</v>
      </c>
      <c r="J991">
        <v>151893</v>
      </c>
      <c r="K991">
        <v>109714</v>
      </c>
      <c r="L991">
        <v>105398</v>
      </c>
      <c r="M991">
        <v>17149.099999999999</v>
      </c>
      <c r="N991">
        <v>12023.4</v>
      </c>
      <c r="O991">
        <v>4076.24</v>
      </c>
      <c r="P991">
        <v>0</v>
      </c>
      <c r="Q991">
        <v>794.94899999999996</v>
      </c>
      <c r="R991">
        <v>0</v>
      </c>
    </row>
    <row r="992" spans="1:18" x14ac:dyDescent="0.2">
      <c r="A992">
        <v>986</v>
      </c>
      <c r="B992" t="s">
        <v>201</v>
      </c>
      <c r="C992">
        <v>2017</v>
      </c>
      <c r="D992">
        <v>0</v>
      </c>
      <c r="E992">
        <v>6637.2</v>
      </c>
      <c r="F992">
        <v>21195.599999999999</v>
      </c>
      <c r="G992">
        <v>542688</v>
      </c>
      <c r="H992">
        <v>918906</v>
      </c>
      <c r="I992">
        <v>194610</v>
      </c>
      <c r="J992">
        <v>156041</v>
      </c>
      <c r="K992">
        <v>124614</v>
      </c>
      <c r="L992">
        <v>95296.8</v>
      </c>
      <c r="M992">
        <v>18818.3</v>
      </c>
      <c r="N992">
        <v>5800.53</v>
      </c>
      <c r="O992">
        <v>3396.02</v>
      </c>
      <c r="P992">
        <v>0</v>
      </c>
      <c r="Q992">
        <v>0</v>
      </c>
      <c r="R992">
        <v>0</v>
      </c>
    </row>
    <row r="993" spans="1:18" x14ac:dyDescent="0.2">
      <c r="A993">
        <v>987</v>
      </c>
      <c r="B993" t="s">
        <v>201</v>
      </c>
      <c r="C993">
        <v>2017</v>
      </c>
      <c r="D993">
        <v>0</v>
      </c>
      <c r="E993">
        <v>3672.97</v>
      </c>
      <c r="F993">
        <v>37867.199999999997</v>
      </c>
      <c r="G993">
        <v>561923</v>
      </c>
      <c r="H993">
        <v>871526</v>
      </c>
      <c r="I993">
        <v>228548</v>
      </c>
      <c r="J993">
        <v>140811</v>
      </c>
      <c r="K993">
        <v>123901</v>
      </c>
      <c r="L993">
        <v>93916.7</v>
      </c>
      <c r="M993">
        <v>23511.3</v>
      </c>
      <c r="N993">
        <v>10755.3</v>
      </c>
      <c r="O993">
        <v>4943.9399999999996</v>
      </c>
      <c r="P993">
        <v>0</v>
      </c>
      <c r="Q993">
        <v>568.07100000000003</v>
      </c>
      <c r="R993">
        <v>0</v>
      </c>
    </row>
    <row r="994" spans="1:18" x14ac:dyDescent="0.2">
      <c r="A994">
        <v>988</v>
      </c>
      <c r="B994" t="s">
        <v>201</v>
      </c>
      <c r="C994">
        <v>2017</v>
      </c>
      <c r="D994">
        <v>0</v>
      </c>
      <c r="E994">
        <v>972.38300000000004</v>
      </c>
      <c r="F994">
        <v>31017.200000000001</v>
      </c>
      <c r="G994">
        <v>558328</v>
      </c>
      <c r="H994">
        <v>891002</v>
      </c>
      <c r="I994">
        <v>197161</v>
      </c>
      <c r="J994">
        <v>142891</v>
      </c>
      <c r="K994">
        <v>123556</v>
      </c>
      <c r="L994">
        <v>106786</v>
      </c>
      <c r="M994">
        <v>29474.9</v>
      </c>
      <c r="N994">
        <v>10814.6</v>
      </c>
      <c r="O994">
        <v>3037.48</v>
      </c>
      <c r="P994">
        <v>1035.01</v>
      </c>
      <c r="Q994">
        <v>0</v>
      </c>
      <c r="R994">
        <v>213.786</v>
      </c>
    </row>
    <row r="995" spans="1:18" x14ac:dyDescent="0.2">
      <c r="A995">
        <v>989</v>
      </c>
      <c r="B995" t="s">
        <v>201</v>
      </c>
      <c r="C995">
        <v>2017</v>
      </c>
      <c r="D995">
        <v>0</v>
      </c>
      <c r="E995">
        <v>1594.72</v>
      </c>
      <c r="F995">
        <v>38854.6</v>
      </c>
      <c r="G995">
        <v>558752</v>
      </c>
      <c r="H995">
        <v>889493</v>
      </c>
      <c r="I995">
        <v>216735</v>
      </c>
      <c r="J995">
        <v>156607</v>
      </c>
      <c r="K995">
        <v>116940</v>
      </c>
      <c r="L995">
        <v>86568.6</v>
      </c>
      <c r="M995">
        <v>17384.599999999999</v>
      </c>
      <c r="N995">
        <v>7083.36</v>
      </c>
      <c r="O995">
        <v>8110.35</v>
      </c>
      <c r="P995">
        <v>0</v>
      </c>
      <c r="Q995">
        <v>0</v>
      </c>
      <c r="R995">
        <v>0</v>
      </c>
    </row>
    <row r="996" spans="1:18" x14ac:dyDescent="0.2">
      <c r="A996">
        <v>990</v>
      </c>
      <c r="B996" t="s">
        <v>201</v>
      </c>
      <c r="C996">
        <v>2017</v>
      </c>
      <c r="D996">
        <v>0</v>
      </c>
      <c r="E996">
        <v>881.99400000000003</v>
      </c>
      <c r="F996">
        <v>34141.199999999997</v>
      </c>
      <c r="G996">
        <v>529275</v>
      </c>
      <c r="H996">
        <v>886924</v>
      </c>
      <c r="I996">
        <v>225140</v>
      </c>
      <c r="J996">
        <v>160109</v>
      </c>
      <c r="K996">
        <v>132069</v>
      </c>
      <c r="L996">
        <v>90094.9</v>
      </c>
      <c r="M996">
        <v>20592</v>
      </c>
      <c r="N996">
        <v>14026.6</v>
      </c>
      <c r="O996">
        <v>2276.2800000000002</v>
      </c>
      <c r="P996">
        <v>671.77099999999996</v>
      </c>
      <c r="Q996">
        <v>553.54499999999996</v>
      </c>
      <c r="R996">
        <v>175.583</v>
      </c>
    </row>
    <row r="997" spans="1:18" x14ac:dyDescent="0.2">
      <c r="A997">
        <v>991</v>
      </c>
      <c r="B997" t="s">
        <v>201</v>
      </c>
      <c r="C997">
        <v>2017</v>
      </c>
      <c r="D997">
        <v>0</v>
      </c>
      <c r="E997">
        <v>4539.93</v>
      </c>
      <c r="F997">
        <v>24419.8</v>
      </c>
      <c r="G997">
        <v>561591</v>
      </c>
      <c r="H997">
        <v>881365</v>
      </c>
      <c r="I997">
        <v>245330</v>
      </c>
      <c r="J997">
        <v>127256</v>
      </c>
      <c r="K997">
        <v>132668</v>
      </c>
      <c r="L997">
        <v>96235</v>
      </c>
      <c r="M997">
        <v>13540.2</v>
      </c>
      <c r="N997">
        <v>9009.9699999999993</v>
      </c>
      <c r="O997">
        <v>6937.89</v>
      </c>
      <c r="P997">
        <v>0</v>
      </c>
      <c r="Q997">
        <v>657.34</v>
      </c>
      <c r="R997">
        <v>0</v>
      </c>
    </row>
    <row r="998" spans="1:18" x14ac:dyDescent="0.2">
      <c r="A998">
        <v>992</v>
      </c>
      <c r="B998" t="s">
        <v>201</v>
      </c>
      <c r="C998">
        <v>2017</v>
      </c>
      <c r="D998">
        <v>0</v>
      </c>
      <c r="E998">
        <v>4399.82</v>
      </c>
      <c r="F998">
        <v>21310.2</v>
      </c>
      <c r="G998">
        <v>574572</v>
      </c>
      <c r="H998">
        <v>854425</v>
      </c>
      <c r="I998">
        <v>230838</v>
      </c>
      <c r="J998">
        <v>141148</v>
      </c>
      <c r="K998">
        <v>131585</v>
      </c>
      <c r="L998">
        <v>101000</v>
      </c>
      <c r="M998">
        <v>25790.799999999999</v>
      </c>
      <c r="N998">
        <v>8337.11</v>
      </c>
      <c r="O998">
        <v>4794.84</v>
      </c>
      <c r="P998">
        <v>0</v>
      </c>
      <c r="Q998">
        <v>0</v>
      </c>
      <c r="R998">
        <v>92.025999999999996</v>
      </c>
    </row>
    <row r="999" spans="1:18" x14ac:dyDescent="0.2">
      <c r="A999">
        <v>993</v>
      </c>
      <c r="B999" t="s">
        <v>201</v>
      </c>
      <c r="C999">
        <v>2017</v>
      </c>
      <c r="D999">
        <v>0</v>
      </c>
      <c r="E999">
        <v>5469.29</v>
      </c>
      <c r="F999">
        <v>32043.8</v>
      </c>
      <c r="G999">
        <v>558088</v>
      </c>
      <c r="H999">
        <v>930714</v>
      </c>
      <c r="I999">
        <v>165783</v>
      </c>
      <c r="J999">
        <v>154047</v>
      </c>
      <c r="K999">
        <v>109092</v>
      </c>
      <c r="L999">
        <v>108610</v>
      </c>
      <c r="M999">
        <v>19582.900000000001</v>
      </c>
      <c r="N999">
        <v>4925.5</v>
      </c>
      <c r="O999">
        <v>2804.66</v>
      </c>
      <c r="P999">
        <v>1165.6199999999999</v>
      </c>
      <c r="Q999">
        <v>640.41999999999996</v>
      </c>
      <c r="R999">
        <v>0</v>
      </c>
    </row>
    <row r="1000" spans="1:18" x14ac:dyDescent="0.2">
      <c r="A1000">
        <v>994</v>
      </c>
      <c r="B1000" t="s">
        <v>201</v>
      </c>
      <c r="C1000">
        <v>2017</v>
      </c>
      <c r="D1000">
        <v>0</v>
      </c>
      <c r="E1000">
        <v>3309.95</v>
      </c>
      <c r="F1000">
        <v>19099.3</v>
      </c>
      <c r="G1000">
        <v>581933</v>
      </c>
      <c r="H1000">
        <v>870359</v>
      </c>
      <c r="I1000">
        <v>225101</v>
      </c>
      <c r="J1000">
        <v>143101</v>
      </c>
      <c r="K1000">
        <v>129641</v>
      </c>
      <c r="L1000">
        <v>84545.600000000006</v>
      </c>
      <c r="M1000">
        <v>25657.7</v>
      </c>
      <c r="N1000">
        <v>8190.81</v>
      </c>
      <c r="O1000">
        <v>8163.43</v>
      </c>
      <c r="P1000">
        <v>578.03</v>
      </c>
      <c r="Q1000">
        <v>0</v>
      </c>
      <c r="R1000">
        <v>0</v>
      </c>
    </row>
    <row r="1001" spans="1:18" x14ac:dyDescent="0.2">
      <c r="A1001">
        <v>995</v>
      </c>
      <c r="B1001" t="s">
        <v>201</v>
      </c>
      <c r="C1001">
        <v>2017</v>
      </c>
      <c r="D1001">
        <v>0</v>
      </c>
      <c r="E1001">
        <v>2917.68</v>
      </c>
      <c r="F1001">
        <v>24841.5</v>
      </c>
      <c r="G1001">
        <v>528485</v>
      </c>
      <c r="H1001">
        <v>937701</v>
      </c>
      <c r="I1001">
        <v>213866</v>
      </c>
      <c r="J1001">
        <v>165281</v>
      </c>
      <c r="K1001">
        <v>104283</v>
      </c>
      <c r="L1001">
        <v>100300</v>
      </c>
      <c r="M1001">
        <v>13348.9</v>
      </c>
      <c r="N1001">
        <v>5543.63</v>
      </c>
      <c r="O1001">
        <v>5516.66</v>
      </c>
      <c r="P1001">
        <v>0</v>
      </c>
      <c r="Q1001">
        <v>627.75699999999995</v>
      </c>
      <c r="R1001">
        <v>261.22000000000003</v>
      </c>
    </row>
    <row r="1002" spans="1:18" x14ac:dyDescent="0.2">
      <c r="A1002">
        <v>996</v>
      </c>
      <c r="B1002" t="s">
        <v>201</v>
      </c>
      <c r="C1002">
        <v>2017</v>
      </c>
      <c r="D1002">
        <v>0</v>
      </c>
      <c r="E1002">
        <v>1904.59</v>
      </c>
      <c r="F1002">
        <v>28116.7</v>
      </c>
      <c r="G1002">
        <v>555260</v>
      </c>
      <c r="H1002">
        <v>895733</v>
      </c>
      <c r="I1002">
        <v>207341</v>
      </c>
      <c r="J1002">
        <v>129727</v>
      </c>
      <c r="K1002">
        <v>141889</v>
      </c>
      <c r="L1002">
        <v>98879.3</v>
      </c>
      <c r="M1002">
        <v>23710.799999999999</v>
      </c>
      <c r="N1002">
        <v>7929.6</v>
      </c>
      <c r="O1002">
        <v>5974.48</v>
      </c>
      <c r="P1002">
        <v>883.053</v>
      </c>
      <c r="Q1002">
        <v>635.88199999999995</v>
      </c>
      <c r="R1002">
        <v>362.85199999999998</v>
      </c>
    </row>
    <row r="1003" spans="1:18" x14ac:dyDescent="0.2">
      <c r="A1003">
        <v>997</v>
      </c>
      <c r="B1003" t="s">
        <v>201</v>
      </c>
      <c r="C1003">
        <v>2017</v>
      </c>
      <c r="D1003">
        <v>0</v>
      </c>
      <c r="E1003">
        <v>1718.57</v>
      </c>
      <c r="F1003">
        <v>27736.400000000001</v>
      </c>
      <c r="G1003">
        <v>552279</v>
      </c>
      <c r="H1003">
        <v>915484</v>
      </c>
      <c r="I1003">
        <v>204300</v>
      </c>
      <c r="J1003">
        <v>146896</v>
      </c>
      <c r="K1003">
        <v>114043</v>
      </c>
      <c r="L1003">
        <v>87658</v>
      </c>
      <c r="M1003">
        <v>33664.9</v>
      </c>
      <c r="N1003">
        <v>11111.7</v>
      </c>
      <c r="O1003">
        <v>4420.1099999999997</v>
      </c>
      <c r="P1003">
        <v>1935.05</v>
      </c>
      <c r="Q1003">
        <v>848.05399999999997</v>
      </c>
      <c r="R1003">
        <v>182.27</v>
      </c>
    </row>
    <row r="1004" spans="1:18" x14ac:dyDescent="0.2">
      <c r="A1004">
        <v>998</v>
      </c>
      <c r="B1004" t="s">
        <v>201</v>
      </c>
      <c r="C1004">
        <v>2017</v>
      </c>
      <c r="D1004">
        <v>0</v>
      </c>
      <c r="E1004">
        <v>2122.89</v>
      </c>
      <c r="F1004">
        <v>33805.800000000003</v>
      </c>
      <c r="G1004">
        <v>543241</v>
      </c>
      <c r="H1004">
        <v>891799</v>
      </c>
      <c r="I1004">
        <v>222900</v>
      </c>
      <c r="J1004">
        <v>161810</v>
      </c>
      <c r="K1004">
        <v>110157</v>
      </c>
      <c r="L1004">
        <v>91150.399999999994</v>
      </c>
      <c r="M1004">
        <v>27102.400000000001</v>
      </c>
      <c r="N1004">
        <v>2920.51</v>
      </c>
      <c r="O1004">
        <v>5300.57</v>
      </c>
      <c r="P1004">
        <v>0</v>
      </c>
      <c r="Q1004">
        <v>0</v>
      </c>
      <c r="R1004">
        <v>457.71800000000002</v>
      </c>
    </row>
    <row r="1005" spans="1:18" x14ac:dyDescent="0.2">
      <c r="A1005">
        <v>999</v>
      </c>
      <c r="B1005" t="s">
        <v>201</v>
      </c>
      <c r="C1005">
        <v>2017</v>
      </c>
      <c r="D1005">
        <v>0</v>
      </c>
      <c r="E1005">
        <v>15.8626</v>
      </c>
      <c r="F1005">
        <v>16163.8</v>
      </c>
      <c r="G1005">
        <v>532111</v>
      </c>
      <c r="H1005">
        <v>912269</v>
      </c>
      <c r="I1005">
        <v>219675</v>
      </c>
      <c r="J1005">
        <v>147070</v>
      </c>
      <c r="K1005">
        <v>129953</v>
      </c>
      <c r="L1005">
        <v>94417.9</v>
      </c>
      <c r="M1005">
        <v>22716.1</v>
      </c>
      <c r="N1005">
        <v>16406.099999999999</v>
      </c>
      <c r="O1005">
        <v>2023.25</v>
      </c>
      <c r="P1005">
        <v>1927.9</v>
      </c>
      <c r="Q1005">
        <v>271.5</v>
      </c>
      <c r="R1005">
        <v>234.505</v>
      </c>
    </row>
    <row r="1006" spans="1:18" x14ac:dyDescent="0.2">
      <c r="A1006">
        <v>1000</v>
      </c>
      <c r="B1006" t="s">
        <v>201</v>
      </c>
      <c r="C1006">
        <v>2017</v>
      </c>
      <c r="D1006">
        <v>0</v>
      </c>
      <c r="E1006">
        <v>6298.07</v>
      </c>
      <c r="F1006">
        <v>21560.2</v>
      </c>
      <c r="G1006">
        <v>582655</v>
      </c>
      <c r="H1006">
        <v>845913</v>
      </c>
      <c r="I1006">
        <v>199204</v>
      </c>
      <c r="J1006">
        <v>149201</v>
      </c>
      <c r="K1006">
        <v>146141</v>
      </c>
      <c r="L1006">
        <v>109104</v>
      </c>
      <c r="M1006">
        <v>18044.7</v>
      </c>
      <c r="N1006">
        <v>11087.4</v>
      </c>
      <c r="O1006">
        <v>4825.1499999999996</v>
      </c>
      <c r="P1006">
        <v>4258.8999999999996</v>
      </c>
      <c r="Q1006">
        <v>0</v>
      </c>
      <c r="R1006">
        <v>191.87100000000001</v>
      </c>
    </row>
    <row r="1007" spans="1:18" x14ac:dyDescent="0.2">
      <c r="A1007">
        <v>1</v>
      </c>
      <c r="B1007" t="s">
        <v>201</v>
      </c>
      <c r="C1007">
        <v>2017</v>
      </c>
      <c r="D1007">
        <v>0</v>
      </c>
      <c r="E1007">
        <v>2403.1799999999998</v>
      </c>
      <c r="F1007">
        <v>31037.1</v>
      </c>
      <c r="G1007">
        <v>553685</v>
      </c>
      <c r="H1007">
        <v>893323</v>
      </c>
      <c r="I1007">
        <v>213264</v>
      </c>
      <c r="J1007">
        <v>148809</v>
      </c>
      <c r="K1007">
        <v>122051</v>
      </c>
      <c r="L1007">
        <v>97055.9</v>
      </c>
      <c r="M1007">
        <v>21442.9</v>
      </c>
      <c r="N1007">
        <v>8984.23</v>
      </c>
      <c r="O1007">
        <v>7824.35</v>
      </c>
      <c r="P1007">
        <v>497.56200000000001</v>
      </c>
      <c r="Q1007">
        <v>333.96300000000002</v>
      </c>
      <c r="R1007">
        <v>200.017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6"/>
  <sheetViews>
    <sheetView showGridLines="0" topLeftCell="A13" zoomScale="150" workbookViewId="0">
      <selection activeCell="B28" sqref="B28:N28"/>
    </sheetView>
  </sheetViews>
  <sheetFormatPr baseColWidth="10" defaultColWidth="6.5" defaultRowHeight="16" x14ac:dyDescent="0.2"/>
  <cols>
    <col min="2" max="14" width="6" customWidth="1"/>
  </cols>
  <sheetData>
    <row r="1" spans="1:14" x14ac:dyDescent="0.2">
      <c r="B1">
        <v>3</v>
      </c>
      <c r="C1">
        <f t="shared" ref="C1:N1" si="0">B1+1</f>
        <v>4</v>
      </c>
      <c r="D1">
        <f t="shared" si="0"/>
        <v>5</v>
      </c>
      <c r="E1">
        <f t="shared" si="0"/>
        <v>6</v>
      </c>
      <c r="F1">
        <f t="shared" si="0"/>
        <v>7</v>
      </c>
      <c r="G1">
        <f t="shared" si="0"/>
        <v>8</v>
      </c>
      <c r="H1">
        <f t="shared" si="0"/>
        <v>9</v>
      </c>
      <c r="I1">
        <f t="shared" si="0"/>
        <v>10</v>
      </c>
      <c r="J1">
        <f t="shared" si="0"/>
        <v>11</v>
      </c>
      <c r="K1">
        <f t="shared" si="0"/>
        <v>12</v>
      </c>
      <c r="L1">
        <f t="shared" si="0"/>
        <v>13</v>
      </c>
      <c r="M1">
        <f t="shared" si="0"/>
        <v>14</v>
      </c>
      <c r="N1">
        <f t="shared" si="0"/>
        <v>15</v>
      </c>
    </row>
    <row r="2" spans="1:14" x14ac:dyDescent="0.2">
      <c r="A2">
        <v>1991</v>
      </c>
      <c r="B2" s="2">
        <v>0.285831903</v>
      </c>
      <c r="C2" s="2">
        <v>0.4763462</v>
      </c>
      <c r="D2" s="2">
        <v>0.60438824400000002</v>
      </c>
      <c r="E2" s="2">
        <v>0.72757859000000003</v>
      </c>
      <c r="F2" s="2">
        <v>0.83865891699999995</v>
      </c>
      <c r="G2" s="2">
        <v>0.87330405300000002</v>
      </c>
      <c r="H2" s="2">
        <v>1.0139296170000001</v>
      </c>
      <c r="I2" s="2">
        <v>1.126930891</v>
      </c>
      <c r="J2" s="2">
        <v>1.12934103</v>
      </c>
      <c r="K2" s="2">
        <v>1.25103857</v>
      </c>
      <c r="L2" s="2">
        <v>1.2398261399999999</v>
      </c>
      <c r="M2" s="2">
        <v>1.30809624</v>
      </c>
      <c r="N2" s="2">
        <v>1.2493070900000001</v>
      </c>
    </row>
    <row r="3" spans="1:14" x14ac:dyDescent="0.2">
      <c r="A3">
        <v>1992</v>
      </c>
      <c r="B3" s="2">
        <v>0.39381160900000001</v>
      </c>
      <c r="C3" s="2">
        <v>0.46200888899999998</v>
      </c>
      <c r="D3" s="2">
        <v>0.64725544999999995</v>
      </c>
      <c r="E3" s="2">
        <v>0.70067005999999998</v>
      </c>
      <c r="F3" s="2">
        <v>0.811723113</v>
      </c>
      <c r="G3" s="2">
        <v>0.98187545700000001</v>
      </c>
      <c r="H3" s="2">
        <v>1.0305708149999999</v>
      </c>
      <c r="I3" s="2">
        <v>1.2103165199999999</v>
      </c>
      <c r="J3" s="2">
        <v>1.2263809299999999</v>
      </c>
      <c r="K3" s="2">
        <v>1.27217625</v>
      </c>
      <c r="L3" s="2">
        <v>1.198747639</v>
      </c>
      <c r="M3" s="2">
        <v>1.34037031</v>
      </c>
      <c r="N3" s="2">
        <v>1.4303851400000001</v>
      </c>
    </row>
    <row r="4" spans="1:14" x14ac:dyDescent="0.2">
      <c r="A4">
        <v>1993</v>
      </c>
      <c r="B4" s="2">
        <v>0.49703545100000002</v>
      </c>
      <c r="C4" s="2">
        <v>0.61014173900000002</v>
      </c>
      <c r="D4" s="2">
        <v>0.64977752600000005</v>
      </c>
      <c r="E4" s="2">
        <v>0.753521793</v>
      </c>
      <c r="F4" s="2">
        <v>0.90396379500000001</v>
      </c>
      <c r="G4" s="2">
        <v>1.039495496</v>
      </c>
      <c r="H4" s="2">
        <v>1.21128119</v>
      </c>
      <c r="I4" s="2">
        <v>1.2320325999999999</v>
      </c>
      <c r="J4" s="2">
        <v>1.3914348000000001</v>
      </c>
      <c r="K4" s="2">
        <v>1.53791677</v>
      </c>
      <c r="L4" s="2">
        <v>1.61033834</v>
      </c>
      <c r="M4" s="2">
        <v>1.64628496</v>
      </c>
      <c r="N4" s="2">
        <v>1.58357897</v>
      </c>
    </row>
    <row r="5" spans="1:14" x14ac:dyDescent="0.2">
      <c r="A5">
        <v>1994</v>
      </c>
      <c r="B5" s="2">
        <v>0.40526662400000002</v>
      </c>
      <c r="C5" s="2">
        <v>0.65068223199999997</v>
      </c>
      <c r="D5" s="2">
        <v>0.72849960800000002</v>
      </c>
      <c r="E5" s="2">
        <v>0.74723297700000002</v>
      </c>
      <c r="F5" s="2">
        <v>0.70736453099999996</v>
      </c>
      <c r="G5" s="2">
        <v>1.057313237</v>
      </c>
      <c r="H5" s="2">
        <v>1.39452065</v>
      </c>
      <c r="I5" s="2">
        <v>1.3474982</v>
      </c>
      <c r="J5" s="2">
        <v>1.3469198600000001</v>
      </c>
      <c r="K5" s="2">
        <v>1.3911817500000001</v>
      </c>
      <c r="L5" s="2">
        <v>1.3941476399999999</v>
      </c>
      <c r="M5" s="2">
        <v>1.3010208000000001</v>
      </c>
      <c r="N5" s="2">
        <v>1.3412601099999999</v>
      </c>
    </row>
    <row r="6" spans="1:14" x14ac:dyDescent="0.2">
      <c r="A6">
        <v>1995</v>
      </c>
      <c r="B6" s="2">
        <v>0.37708986300000003</v>
      </c>
      <c r="C6" s="2">
        <v>0.49815483300000002</v>
      </c>
      <c r="D6" s="2">
        <v>0.73532449300000002</v>
      </c>
      <c r="E6" s="2">
        <v>0.83997333299999999</v>
      </c>
      <c r="F6" s="2">
        <v>0.85633702499999997</v>
      </c>
      <c r="G6" s="2">
        <v>0.98566918400000003</v>
      </c>
      <c r="H6" s="2">
        <v>1.2201855500000001</v>
      </c>
      <c r="I6" s="2">
        <v>1.31482583</v>
      </c>
      <c r="J6" s="2">
        <v>1.3876079800000001</v>
      </c>
      <c r="K6" s="2">
        <v>1.4769455499999999</v>
      </c>
      <c r="L6" s="2">
        <v>1.3898841399999999</v>
      </c>
      <c r="M6" s="2">
        <v>1.2974704619999999</v>
      </c>
      <c r="N6" s="2">
        <v>1.340887086</v>
      </c>
    </row>
    <row r="7" spans="1:14" x14ac:dyDescent="0.2">
      <c r="A7">
        <v>1996</v>
      </c>
      <c r="B7" s="2">
        <v>0.32274860300000002</v>
      </c>
      <c r="C7" s="2">
        <v>0.42734274999999999</v>
      </c>
      <c r="D7" s="2">
        <v>0.67863592500000003</v>
      </c>
      <c r="E7" s="2">
        <v>0.79367553300000004</v>
      </c>
      <c r="F7" s="2">
        <v>0.94852852899999995</v>
      </c>
      <c r="G7" s="2">
        <v>0.95264307500000001</v>
      </c>
      <c r="H7" s="2">
        <v>1.0202686670000001</v>
      </c>
      <c r="I7" s="2">
        <v>1.095993765</v>
      </c>
      <c r="J7" s="2">
        <v>1.3619166389999999</v>
      </c>
      <c r="K7" s="2">
        <v>1.50001019</v>
      </c>
      <c r="L7" s="2">
        <v>1.52034212</v>
      </c>
      <c r="M7" s="2">
        <v>1.7102096499999999</v>
      </c>
      <c r="N7" s="2">
        <v>1.59813542</v>
      </c>
    </row>
    <row r="8" spans="1:14" x14ac:dyDescent="0.2">
      <c r="A8">
        <v>1997</v>
      </c>
      <c r="B8" s="2">
        <v>0.31503196999999999</v>
      </c>
      <c r="C8" s="2">
        <v>0.47067610500000001</v>
      </c>
      <c r="D8" s="2">
        <v>0.55850195400000002</v>
      </c>
      <c r="E8" s="2">
        <v>0.74738351599999997</v>
      </c>
      <c r="F8" s="2">
        <v>0.89271527399999995</v>
      </c>
      <c r="G8" s="2">
        <v>1.07220585</v>
      </c>
      <c r="H8" s="2">
        <v>1.0905433360000001</v>
      </c>
      <c r="I8" s="2">
        <v>1.2428800310000001</v>
      </c>
      <c r="J8" s="2">
        <v>1.3458074</v>
      </c>
      <c r="K8" s="2">
        <v>1.44292292</v>
      </c>
      <c r="L8" s="2">
        <v>1.6677276000000001</v>
      </c>
      <c r="M8" s="2">
        <v>1.42339697</v>
      </c>
      <c r="N8" s="2">
        <v>1.3831085599999999</v>
      </c>
    </row>
    <row r="9" spans="1:14" x14ac:dyDescent="0.2">
      <c r="A9">
        <v>1998</v>
      </c>
      <c r="B9" s="2">
        <v>0.36837766100000002</v>
      </c>
      <c r="C9" s="2">
        <v>0.58858912900000004</v>
      </c>
      <c r="D9" s="2">
        <v>0.62727587500000004</v>
      </c>
      <c r="E9" s="2">
        <v>0.62064388999999998</v>
      </c>
      <c r="F9" s="2">
        <v>0.77505537199999996</v>
      </c>
      <c r="G9" s="2">
        <v>1.029246329</v>
      </c>
      <c r="H9" s="2">
        <v>1.1685028399999999</v>
      </c>
      <c r="I9" s="2">
        <v>1.25266839</v>
      </c>
      <c r="J9" s="2">
        <v>1.3267773700000001</v>
      </c>
      <c r="K9" s="2">
        <v>1.4521300800000001</v>
      </c>
      <c r="L9" s="2">
        <v>1.4136468900000001</v>
      </c>
      <c r="M9" s="2">
        <v>1.52324441</v>
      </c>
      <c r="N9" s="2">
        <v>1.5371140999999999</v>
      </c>
    </row>
    <row r="10" spans="1:14" x14ac:dyDescent="0.2">
      <c r="A10">
        <v>1999</v>
      </c>
      <c r="B10" s="2">
        <v>0.40473760600000003</v>
      </c>
      <c r="C10" s="2">
        <v>0.50737361400000003</v>
      </c>
      <c r="D10" s="2">
        <v>0.642725412</v>
      </c>
      <c r="E10" s="2">
        <v>0.70053221600000004</v>
      </c>
      <c r="F10" s="2">
        <v>0.72792719800000005</v>
      </c>
      <c r="G10" s="2">
        <v>0.890782721</v>
      </c>
      <c r="H10" s="2">
        <v>1.036612622</v>
      </c>
      <c r="I10" s="2">
        <v>1.2500708300000001</v>
      </c>
      <c r="J10" s="2">
        <v>1.248240432</v>
      </c>
      <c r="K10" s="2">
        <v>1.43060692</v>
      </c>
      <c r="L10" s="2">
        <f>AVERAGE(L2:L9)</f>
        <v>1.4293325636250003</v>
      </c>
      <c r="M10" s="2">
        <f>AVERAGE(M2:M9)</f>
        <v>1.4437617252500001</v>
      </c>
      <c r="N10" s="2">
        <v>1.235554203</v>
      </c>
    </row>
    <row r="11" spans="1:14" x14ac:dyDescent="0.2">
      <c r="A11">
        <v>2000</v>
      </c>
      <c r="B11" s="2">
        <v>0.35270836799999999</v>
      </c>
      <c r="C11" s="2">
        <v>0.52578446899999998</v>
      </c>
      <c r="D11" s="2">
        <v>0.62924242699999999</v>
      </c>
      <c r="E11" s="2">
        <v>0.730682041</v>
      </c>
      <c r="F11" s="2">
        <v>0.78200124800000004</v>
      </c>
      <c r="G11" s="2">
        <v>0.80583256999999997</v>
      </c>
      <c r="H11" s="2">
        <v>0.96579178099999996</v>
      </c>
      <c r="I11" s="2">
        <v>1.0065317170000001</v>
      </c>
      <c r="J11" s="2">
        <v>1.24215959</v>
      </c>
      <c r="K11" s="2">
        <v>1.320810898</v>
      </c>
      <c r="L11" s="2">
        <f>AVERAGE(L3:L10)</f>
        <v>1.453020866578125</v>
      </c>
      <c r="M11" s="2">
        <v>1.16522963</v>
      </c>
      <c r="N11" s="2">
        <v>1.46629382</v>
      </c>
    </row>
    <row r="12" spans="1:14" x14ac:dyDescent="0.2">
      <c r="A12">
        <v>2001</v>
      </c>
      <c r="B12" s="2">
        <v>0.32697119099999999</v>
      </c>
      <c r="C12" s="2">
        <v>0.50346252599999997</v>
      </c>
      <c r="D12" s="2">
        <v>0.66903487900000003</v>
      </c>
      <c r="E12" s="2">
        <v>0.78766595500000003</v>
      </c>
      <c r="F12" s="2">
        <v>0.95771825799999999</v>
      </c>
      <c r="G12" s="2">
        <v>0.98661956500000003</v>
      </c>
      <c r="H12" s="2">
        <v>1.0631794699999999</v>
      </c>
      <c r="I12" s="2">
        <v>1.1154464820000001</v>
      </c>
      <c r="J12" s="2">
        <v>1.3138952800000001</v>
      </c>
      <c r="K12" s="2">
        <v>1.4349928999999999</v>
      </c>
      <c r="L12" s="2">
        <v>1.5626480730000001</v>
      </c>
      <c r="M12" s="2">
        <v>1.4333403</v>
      </c>
      <c r="N12" s="2">
        <v>1.46689118</v>
      </c>
    </row>
    <row r="13" spans="1:14" x14ac:dyDescent="0.2">
      <c r="A13">
        <v>2002</v>
      </c>
      <c r="B13" s="2">
        <v>0.38608136500000001</v>
      </c>
      <c r="C13" s="2">
        <v>0.50899233200000005</v>
      </c>
      <c r="D13" s="2">
        <v>0.66613830100000004</v>
      </c>
      <c r="E13" s="2">
        <v>0.79498863799999997</v>
      </c>
      <c r="F13" s="2">
        <v>0.90973658800000001</v>
      </c>
      <c r="G13" s="2">
        <v>1.0294999760000001</v>
      </c>
      <c r="H13" s="2">
        <v>1.1039371099999999</v>
      </c>
      <c r="I13" s="2">
        <v>1.094826922</v>
      </c>
      <c r="J13" s="2">
        <v>1.28846182</v>
      </c>
      <c r="K13" s="2">
        <v>1.4480751700000001</v>
      </c>
      <c r="L13" s="2">
        <v>1.5967901</v>
      </c>
      <c r="M13" s="2">
        <v>1.342783668</v>
      </c>
      <c r="N13" s="2">
        <v>1.6825219300000001</v>
      </c>
    </row>
    <row r="14" spans="1:14" x14ac:dyDescent="0.2">
      <c r="A14">
        <v>2003</v>
      </c>
      <c r="B14" s="2">
        <v>0.48928823799999999</v>
      </c>
      <c r="C14" s="2">
        <v>0.54655928200000004</v>
      </c>
      <c r="D14" s="2">
        <v>0.64893459499999995</v>
      </c>
      <c r="E14" s="2">
        <v>0.76704551399999998</v>
      </c>
      <c r="F14" s="2">
        <v>0.862457327</v>
      </c>
      <c r="G14" s="2">
        <v>0.95326739599999999</v>
      </c>
      <c r="H14" s="2">
        <v>1.081378341</v>
      </c>
      <c r="I14" s="2">
        <v>1.1997925700000001</v>
      </c>
      <c r="J14" s="2">
        <v>1.2000169700000001</v>
      </c>
      <c r="K14" s="2">
        <v>1.2055391799999999</v>
      </c>
      <c r="L14" s="2">
        <v>1.3615026649999999</v>
      </c>
      <c r="M14" s="2">
        <v>1.377197601</v>
      </c>
      <c r="N14" s="2">
        <v>1.69915317</v>
      </c>
    </row>
    <row r="15" spans="1:14" x14ac:dyDescent="0.2">
      <c r="A15">
        <v>2004</v>
      </c>
      <c r="B15" s="2">
        <v>0.40901797000000001</v>
      </c>
      <c r="C15" s="2">
        <v>0.58270198600000001</v>
      </c>
      <c r="D15" s="2">
        <v>0.64026062800000005</v>
      </c>
      <c r="E15" s="2">
        <v>0.75845813100000004</v>
      </c>
      <c r="F15" s="2">
        <v>0.888571047</v>
      </c>
      <c r="G15" s="2">
        <v>0.92411166499999997</v>
      </c>
      <c r="H15" s="2">
        <v>1.0352945520000001</v>
      </c>
      <c r="I15" s="2">
        <v>1.161821378</v>
      </c>
      <c r="J15" s="2">
        <v>1.1096824380000001</v>
      </c>
      <c r="K15" s="2">
        <v>1.160295818</v>
      </c>
      <c r="L15" s="2">
        <v>1.333459146</v>
      </c>
      <c r="M15" s="2">
        <v>1.2810300889999999</v>
      </c>
      <c r="N15" s="2">
        <v>1.2132510700000001</v>
      </c>
    </row>
    <row r="16" spans="1:14" x14ac:dyDescent="0.2">
      <c r="A16">
        <v>2005</v>
      </c>
      <c r="B16" s="2">
        <v>0.34639855600000002</v>
      </c>
      <c r="C16" s="2">
        <v>0.50825602700000005</v>
      </c>
      <c r="D16" s="2">
        <v>0.64190091800000004</v>
      </c>
      <c r="E16" s="2">
        <v>0.74104308500000005</v>
      </c>
      <c r="F16" s="2">
        <v>0.88173943099999996</v>
      </c>
      <c r="G16" s="2">
        <v>0.95378384400000005</v>
      </c>
      <c r="H16" s="2">
        <v>1.0624631840000001</v>
      </c>
      <c r="I16" s="2">
        <v>1.0962984099999999</v>
      </c>
      <c r="J16" s="2">
        <v>1.2247241790000001</v>
      </c>
      <c r="K16" s="2">
        <v>1.27560092</v>
      </c>
      <c r="L16" s="2">
        <v>1.25146073</v>
      </c>
      <c r="M16" s="2">
        <v>1.174224326</v>
      </c>
      <c r="N16" s="2">
        <v>1.3729742490000001</v>
      </c>
    </row>
    <row r="17" spans="1:28" x14ac:dyDescent="0.2">
      <c r="A17">
        <v>2006</v>
      </c>
      <c r="B17" s="2">
        <v>0.30511706</v>
      </c>
      <c r="C17" s="2">
        <v>0.44741953099999998</v>
      </c>
      <c r="D17" s="2">
        <v>0.60596206399999997</v>
      </c>
      <c r="E17" s="2">
        <v>0.75457959399999996</v>
      </c>
      <c r="F17" s="2">
        <v>0.852636744</v>
      </c>
      <c r="G17" s="2">
        <v>0.95207157899999995</v>
      </c>
      <c r="H17" s="2">
        <v>1.064660379</v>
      </c>
      <c r="I17" s="2">
        <v>1.1144682800000001</v>
      </c>
      <c r="J17" s="2">
        <v>1.2192204369999999</v>
      </c>
      <c r="K17" s="2">
        <v>1.2340434680000001</v>
      </c>
      <c r="L17" s="2">
        <v>1.282166044</v>
      </c>
      <c r="M17" s="2">
        <v>1.39935871</v>
      </c>
      <c r="N17" s="2">
        <v>1.4617772899999999</v>
      </c>
    </row>
    <row r="18" spans="1:28" x14ac:dyDescent="0.2">
      <c r="A18">
        <v>2007</v>
      </c>
      <c r="B18" s="2">
        <v>0.346450376</v>
      </c>
      <c r="C18" s="2">
        <v>0.50595245799999999</v>
      </c>
      <c r="D18" s="2">
        <v>0.64108189999999998</v>
      </c>
      <c r="E18" s="2">
        <v>0.78121324000000003</v>
      </c>
      <c r="F18" s="2">
        <v>0.96184033999999996</v>
      </c>
      <c r="G18" s="2">
        <v>1.09794638</v>
      </c>
      <c r="H18" s="2">
        <v>1.1818616099999999</v>
      </c>
      <c r="I18" s="2">
        <v>1.27493799</v>
      </c>
      <c r="J18" s="2">
        <v>1.3041845299999999</v>
      </c>
      <c r="K18" s="2">
        <v>1.47701463</v>
      </c>
      <c r="L18" s="2">
        <v>1.5001639200000001</v>
      </c>
      <c r="M18" s="2">
        <v>1.7376032299999999</v>
      </c>
      <c r="N18" s="2">
        <v>1.52026134</v>
      </c>
    </row>
    <row r="19" spans="1:28" x14ac:dyDescent="0.2">
      <c r="A19">
        <v>2008</v>
      </c>
      <c r="B19" s="2">
        <v>0.32965354099999999</v>
      </c>
      <c r="C19" s="2">
        <v>0.51957448299999998</v>
      </c>
      <c r="D19" s="2">
        <v>0.65228515399999998</v>
      </c>
      <c r="E19" s="2">
        <v>0.77404446000000005</v>
      </c>
      <c r="F19" s="2">
        <v>0.90267483500000001</v>
      </c>
      <c r="G19" s="2">
        <v>1.049082275</v>
      </c>
      <c r="H19" s="2">
        <v>1.1185356500000001</v>
      </c>
      <c r="I19" s="2">
        <v>1.28179423</v>
      </c>
      <c r="J19" s="2">
        <v>1.4208071</v>
      </c>
      <c r="K19" s="2">
        <v>1.5240582300000001</v>
      </c>
      <c r="L19" s="2">
        <v>1.5526720899999999</v>
      </c>
      <c r="M19" s="2">
        <v>1.9211944700000001</v>
      </c>
      <c r="N19" s="2">
        <v>1.65965238</v>
      </c>
    </row>
    <row r="20" spans="1:28" x14ac:dyDescent="0.2">
      <c r="A20">
        <v>2009</v>
      </c>
      <c r="B20" s="2">
        <v>0.339597386</v>
      </c>
      <c r="C20" s="2">
        <v>0.52592318500000002</v>
      </c>
      <c r="D20" s="2">
        <v>0.70446937300000001</v>
      </c>
      <c r="E20" s="2">
        <v>0.87885154099999996</v>
      </c>
      <c r="F20" s="2">
        <v>1.001725644</v>
      </c>
      <c r="G20" s="2">
        <v>1.1254004</v>
      </c>
      <c r="H20" s="2">
        <v>1.39856113</v>
      </c>
      <c r="I20" s="2">
        <v>1.49005817</v>
      </c>
      <c r="J20" s="2">
        <v>1.5632283600000001</v>
      </c>
      <c r="K20" s="2">
        <v>1.6136672400000001</v>
      </c>
      <c r="L20" s="2">
        <v>1.81413939</v>
      </c>
      <c r="M20" s="2">
        <v>1.99574433</v>
      </c>
      <c r="N20" s="2">
        <v>2.2298296799999999</v>
      </c>
    </row>
    <row r="21" spans="1:28" x14ac:dyDescent="0.2">
      <c r="A21">
        <v>2010</v>
      </c>
      <c r="B21" s="2">
        <v>0.38297868699999998</v>
      </c>
      <c r="C21" s="2">
        <v>0.48948259100000002</v>
      </c>
      <c r="D21" s="2">
        <v>0.66449410200000003</v>
      </c>
      <c r="E21" s="2">
        <v>0.91516265600000002</v>
      </c>
      <c r="F21" s="2">
        <v>1.11856036</v>
      </c>
      <c r="G21" s="2">
        <v>1.2609021</v>
      </c>
      <c r="H21" s="2">
        <v>1.3711128800000001</v>
      </c>
      <c r="I21" s="2">
        <v>1.5874197000000001</v>
      </c>
      <c r="J21" s="2">
        <v>1.6586642899999999</v>
      </c>
      <c r="K21" s="2">
        <v>1.9240474999999999</v>
      </c>
      <c r="L21" s="2">
        <v>1.92283575</v>
      </c>
      <c r="M21" s="2">
        <v>2.07927632</v>
      </c>
      <c r="N21" s="2">
        <v>2.3162119900000002</v>
      </c>
    </row>
    <row r="22" spans="1:28" x14ac:dyDescent="0.2">
      <c r="A22">
        <v>2011</v>
      </c>
      <c r="B22" s="2">
        <v>0.29041160900000001</v>
      </c>
      <c r="C22" s="2">
        <v>0.50868443200000002</v>
      </c>
      <c r="D22" s="2">
        <v>0.66511497600000002</v>
      </c>
      <c r="E22" s="2">
        <v>0.808472144</v>
      </c>
      <c r="F22" s="2">
        <v>0.97573500599999996</v>
      </c>
      <c r="G22" s="2">
        <v>1.22470357</v>
      </c>
      <c r="H22" s="2">
        <v>1.3464160999999999</v>
      </c>
      <c r="I22" s="2">
        <v>1.5176902999999999</v>
      </c>
      <c r="J22" s="2">
        <v>1.58467716</v>
      </c>
      <c r="K22" s="2">
        <v>1.6210097299999999</v>
      </c>
      <c r="L22" s="2">
        <v>2.17603071</v>
      </c>
      <c r="M22" s="2">
        <v>1.75379734</v>
      </c>
      <c r="N22" s="2">
        <v>2.28679933</v>
      </c>
    </row>
    <row r="23" spans="1:28" x14ac:dyDescent="0.2">
      <c r="A23">
        <v>2012</v>
      </c>
      <c r="B23" s="2">
        <v>0.27036007899999998</v>
      </c>
      <c r="C23" s="2">
        <v>0.40963897399999999</v>
      </c>
      <c r="D23" s="2">
        <v>0.64271115599999995</v>
      </c>
      <c r="E23" s="2">
        <v>0.82371985199999997</v>
      </c>
      <c r="F23" s="2">
        <v>0.97437947599999997</v>
      </c>
      <c r="G23" s="2">
        <v>1.17166434</v>
      </c>
      <c r="H23" s="2">
        <v>1.3061895299999999</v>
      </c>
      <c r="I23" s="2">
        <v>1.51921456</v>
      </c>
      <c r="J23" s="2">
        <v>1.6142341899999999</v>
      </c>
      <c r="K23" s="2">
        <v>1.64407634</v>
      </c>
      <c r="L23" s="2">
        <v>1.71695646</v>
      </c>
      <c r="M23" s="2">
        <v>2.0401804800000001</v>
      </c>
      <c r="N23" s="2">
        <v>2.0862588899999999</v>
      </c>
    </row>
    <row r="24" spans="1:28" x14ac:dyDescent="0.2">
      <c r="A24">
        <v>2013</v>
      </c>
      <c r="B24" s="2">
        <v>0.28855872300000002</v>
      </c>
      <c r="C24" s="2">
        <v>0.44197592200000002</v>
      </c>
      <c r="D24" s="2">
        <v>0.56424349799999995</v>
      </c>
      <c r="E24" s="2">
        <v>0.78199227999999998</v>
      </c>
      <c r="F24" s="2">
        <v>1.13146386</v>
      </c>
      <c r="G24" s="2">
        <v>1.2839594700000001</v>
      </c>
      <c r="H24" s="2">
        <v>1.4259477</v>
      </c>
      <c r="I24" s="2">
        <v>1.69200945</v>
      </c>
      <c r="J24" s="2">
        <v>1.8337709099999999</v>
      </c>
      <c r="K24" s="2">
        <v>1.80581269</v>
      </c>
      <c r="L24" s="2">
        <v>1.96027938</v>
      </c>
      <c r="M24" s="2">
        <v>2.1865804500000001</v>
      </c>
      <c r="N24" s="2">
        <v>2.20673042</v>
      </c>
    </row>
    <row r="25" spans="1:28" x14ac:dyDescent="0.2">
      <c r="A25">
        <v>2014</v>
      </c>
      <c r="B25" s="2">
        <v>0.31631329800000002</v>
      </c>
      <c r="C25" s="2">
        <v>0.45464192399999998</v>
      </c>
      <c r="D25" s="2">
        <v>0.61695911599999997</v>
      </c>
      <c r="E25" s="2">
        <v>0.75100178399999995</v>
      </c>
      <c r="F25" s="2">
        <v>0.89350185900000001</v>
      </c>
      <c r="G25" s="2">
        <v>1.1541569599999999</v>
      </c>
      <c r="H25" s="2">
        <v>1.3099915099999999</v>
      </c>
      <c r="I25" s="2">
        <v>1.370274953</v>
      </c>
      <c r="J25" s="2">
        <v>1.6915376499999999</v>
      </c>
      <c r="K25" s="2">
        <v>1.8146651300000001</v>
      </c>
      <c r="L25" s="2">
        <v>1.73304554</v>
      </c>
      <c r="M25" s="2">
        <v>1.65809597</v>
      </c>
      <c r="N25" s="2">
        <v>2.2359191699999998</v>
      </c>
    </row>
    <row r="26" spans="1:28" x14ac:dyDescent="0.2">
      <c r="A26">
        <v>2015</v>
      </c>
      <c r="B26" s="2">
        <v>0.40307783400000002</v>
      </c>
      <c r="C26" s="2">
        <v>0.46302596499999998</v>
      </c>
      <c r="D26" s="2">
        <v>0.57050188700000004</v>
      </c>
      <c r="E26" s="2">
        <v>0.689736711</v>
      </c>
      <c r="F26" s="2">
        <v>0.78601693399999994</v>
      </c>
      <c r="G26" s="2">
        <v>0.88723834300000004</v>
      </c>
      <c r="H26" s="2">
        <v>1.144517813</v>
      </c>
      <c r="I26" s="2">
        <v>1.200508701</v>
      </c>
      <c r="J26" s="2">
        <v>1.3777770600000001</v>
      </c>
      <c r="K26" s="2">
        <v>1.8916251900000001</v>
      </c>
      <c r="L26" s="2">
        <v>1.4524032200000001</v>
      </c>
      <c r="M26" s="2">
        <v>1.60281008</v>
      </c>
      <c r="N26" s="2">
        <v>2.6271085900000002</v>
      </c>
    </row>
    <row r="27" spans="1:28" x14ac:dyDescent="0.2">
      <c r="A27" s="26">
        <v>2016</v>
      </c>
      <c r="B27" s="25">
        <v>0.40726420800000002</v>
      </c>
      <c r="C27" s="25">
        <v>0.53086899499999995</v>
      </c>
      <c r="D27" s="25">
        <v>0.55684727599999995</v>
      </c>
      <c r="E27" s="25">
        <v>0.64769455799999998</v>
      </c>
      <c r="F27" s="25">
        <v>0.73219136799999995</v>
      </c>
      <c r="G27" s="25">
        <v>0.80126061900000001</v>
      </c>
      <c r="H27" s="25">
        <v>0.94278595499999995</v>
      </c>
      <c r="I27" s="25">
        <v>1.046683754</v>
      </c>
      <c r="J27" s="25">
        <v>1.20051774</v>
      </c>
      <c r="K27" s="25">
        <f>AVERAGE(K2:K26)</f>
        <v>1.4860105613600001</v>
      </c>
      <c r="L27" s="25">
        <f>AVERAGE(L2:L26)</f>
        <v>1.5413426862881252</v>
      </c>
      <c r="M27" s="25">
        <v>1.869536944</v>
      </c>
      <c r="N27" s="25">
        <v>1.6383150500000001</v>
      </c>
    </row>
    <row r="28" spans="1:28" x14ac:dyDescent="0.2">
      <c r="A28">
        <v>2017</v>
      </c>
      <c r="B28" s="19">
        <f>'Bootstrapped 2917 data'!F2</f>
        <v>29359.340559440574</v>
      </c>
      <c r="C28" s="19">
        <f>'Bootstrapped 2917 data'!G2</f>
        <v>552332.36563436559</v>
      </c>
      <c r="D28" s="19">
        <f>'Bootstrapped 2917 data'!H2</f>
        <v>894749.58741258737</v>
      </c>
      <c r="E28" s="19">
        <f>'Bootstrapped 2917 data'!I2</f>
        <v>212575.12487512486</v>
      </c>
      <c r="F28" s="19">
        <f>'Bootstrapped 2917 data'!J2</f>
        <v>148294.49650349651</v>
      </c>
      <c r="G28" s="19">
        <f>'Bootstrapped 2917 data'!K2</f>
        <v>122883.6013986014</v>
      </c>
      <c r="H28" s="19">
        <f>'Bootstrapped 2917 data'!L2</f>
        <v>97040.337262737303</v>
      </c>
      <c r="I28" s="19">
        <f>'Bootstrapped 2917 data'!M2</f>
        <v>21464.109420579411</v>
      </c>
      <c r="J28" s="19">
        <f>'Bootstrapped 2917 data'!N2</f>
        <v>7864.6265434565448</v>
      </c>
      <c r="K28" s="19">
        <f>'Bootstrapped 2917 data'!O2</f>
        <v>6337.1345989949759</v>
      </c>
      <c r="L28" s="19">
        <f>'Bootstrapped 2917 data'!P2</f>
        <v>1116.297436123348</v>
      </c>
      <c r="M28" s="19">
        <f>'Bootstrapped 2917 data'!Q2</f>
        <v>518.80228720173568</v>
      </c>
      <c r="N28" s="19">
        <f>'Bootstrapped 2917 data'!R2</f>
        <v>305.96260198237877</v>
      </c>
      <c r="Y28">
        <v>1014</v>
      </c>
      <c r="Z28" t="s">
        <v>204</v>
      </c>
      <c r="AA28" s="24">
        <v>0.36870999999999998</v>
      </c>
      <c r="AB28" s="24">
        <v>2.8546999999999999E-2</v>
      </c>
    </row>
    <row r="29" spans="1:28" x14ac:dyDescent="0.2">
      <c r="A29">
        <v>2018</v>
      </c>
      <c r="B29" s="19">
        <v>0.39533000000000001</v>
      </c>
      <c r="C29" s="19">
        <v>0.49619999999999997</v>
      </c>
      <c r="D29" s="19">
        <v>0.69591000000000003</v>
      </c>
      <c r="E29" s="19">
        <v>0.83669000000000004</v>
      </c>
      <c r="F29" s="19">
        <v>0.88192999999999999</v>
      </c>
      <c r="G29" s="19">
        <v>0.96919</v>
      </c>
      <c r="H29" s="19">
        <v>1.0927</v>
      </c>
      <c r="I29" s="19">
        <v>1.1992</v>
      </c>
      <c r="J29" s="19">
        <v>1.3653999999999999</v>
      </c>
      <c r="K29" s="19">
        <v>1.5359</v>
      </c>
      <c r="L29" s="19">
        <v>1.6734</v>
      </c>
      <c r="M29" s="19">
        <v>1.8299000000000001</v>
      </c>
      <c r="N29" s="19">
        <v>1.9350000000000001</v>
      </c>
      <c r="Y29">
        <v>1015</v>
      </c>
      <c r="Z29" t="s">
        <v>204</v>
      </c>
      <c r="AA29" s="24">
        <v>0.56538999999999995</v>
      </c>
      <c r="AB29" s="24">
        <v>1.4167000000000001E-2</v>
      </c>
    </row>
    <row r="30" spans="1:28" x14ac:dyDescent="0.2">
      <c r="A30">
        <v>2019</v>
      </c>
      <c r="B30" s="19">
        <v>0.39533000000000001</v>
      </c>
      <c r="C30" s="19">
        <v>0.52281</v>
      </c>
      <c r="D30" s="19">
        <v>0.62670999999999999</v>
      </c>
      <c r="E30" s="19">
        <v>0.82557999999999998</v>
      </c>
      <c r="F30" s="19">
        <v>0.96257999999999999</v>
      </c>
      <c r="G30" s="19">
        <v>1.002</v>
      </c>
      <c r="H30" s="19">
        <v>1.0820000000000001</v>
      </c>
      <c r="I30" s="19">
        <v>1.1975</v>
      </c>
      <c r="J30" s="19">
        <v>1.2956000000000001</v>
      </c>
      <c r="K30" s="19">
        <v>1.4535</v>
      </c>
      <c r="L30" s="19">
        <v>1.6156999999999999</v>
      </c>
      <c r="M30" s="19">
        <v>1.7455000000000001</v>
      </c>
      <c r="N30" s="19">
        <v>1.8946000000000001</v>
      </c>
      <c r="AA30" s="24">
        <v>1.8946000000000001</v>
      </c>
      <c r="AB30" s="24">
        <v>1.0562999999999999E-2</v>
      </c>
    </row>
    <row r="31" spans="1:28" x14ac:dyDescent="0.2">
      <c r="B31">
        <v>0.40393241458541473</v>
      </c>
      <c r="C31">
        <v>0.49784357242757271</v>
      </c>
      <c r="D31">
        <v>0.65078630169830221</v>
      </c>
      <c r="E31">
        <v>0.69388099000999037</v>
      </c>
      <c r="F31">
        <v>0.75055241058940914</v>
      </c>
      <c r="G31">
        <v>0.82698238361638388</v>
      </c>
      <c r="H31">
        <v>0.89353728071927951</v>
      </c>
      <c r="I31">
        <v>0.91203566533466562</v>
      </c>
      <c r="J31">
        <v>1.0194033906093907</v>
      </c>
      <c r="K31">
        <v>1.0900929720279708</v>
      </c>
      <c r="L31">
        <v>0.83072100982318275</v>
      </c>
      <c r="M31">
        <v>1.4601639203539811</v>
      </c>
      <c r="N31">
        <v>1.6567195698924717</v>
      </c>
      <c r="Y31">
        <v>1017</v>
      </c>
      <c r="Z31" t="s">
        <v>204</v>
      </c>
      <c r="AA31" s="24">
        <v>0.75604000000000005</v>
      </c>
      <c r="AB31" s="24">
        <v>1.1013999999999999E-2</v>
      </c>
    </row>
    <row r="32" spans="1:28" x14ac:dyDescent="0.2">
      <c r="Y32">
        <v>1018</v>
      </c>
      <c r="Z32" t="s">
        <v>204</v>
      </c>
      <c r="AA32" s="24">
        <v>0.84914999999999996</v>
      </c>
      <c r="AB32" s="24">
        <v>1.0755000000000001E-2</v>
      </c>
    </row>
    <row r="33" spans="25:28" x14ac:dyDescent="0.2">
      <c r="Y33">
        <v>1019</v>
      </c>
      <c r="Z33" t="s">
        <v>204</v>
      </c>
      <c r="AA33" s="24">
        <v>0.97985</v>
      </c>
      <c r="AB33" s="24">
        <v>1.0315E-2</v>
      </c>
    </row>
    <row r="34" spans="25:28" x14ac:dyDescent="0.2">
      <c r="Y34">
        <v>1020</v>
      </c>
      <c r="Z34" t="s">
        <v>204</v>
      </c>
      <c r="AA34" s="24">
        <v>1.0943000000000001</v>
      </c>
      <c r="AB34" s="24">
        <v>9.7085000000000001E-3</v>
      </c>
    </row>
    <row r="35" spans="25:28" x14ac:dyDescent="0.2">
      <c r="Y35">
        <v>1021</v>
      </c>
      <c r="Z35" t="s">
        <v>204</v>
      </c>
      <c r="AA35" s="24">
        <v>1.2689999999999999</v>
      </c>
      <c r="AB35" s="24">
        <v>1.0808E-2</v>
      </c>
    </row>
    <row r="36" spans="25:28" x14ac:dyDescent="0.2">
      <c r="Y36">
        <v>1022</v>
      </c>
      <c r="Z36" t="s">
        <v>204</v>
      </c>
      <c r="AA36" s="24">
        <v>1.4478</v>
      </c>
      <c r="AB36" s="24">
        <v>9.8730999999999992E-3</v>
      </c>
    </row>
    <row r="37" spans="25:28" x14ac:dyDescent="0.2">
      <c r="Y37">
        <v>1023</v>
      </c>
      <c r="Z37" t="s">
        <v>204</v>
      </c>
      <c r="AA37" s="24">
        <v>1.5935999999999999</v>
      </c>
      <c r="AB37" s="24">
        <v>1.0624E-2</v>
      </c>
    </row>
    <row r="38" spans="25:28" x14ac:dyDescent="0.2">
      <c r="Y38">
        <v>1024</v>
      </c>
      <c r="Z38" t="s">
        <v>204</v>
      </c>
      <c r="AA38" s="24">
        <v>1.7579</v>
      </c>
      <c r="AB38" s="24">
        <v>1.2403000000000001E-2</v>
      </c>
    </row>
    <row r="39" spans="25:28" x14ac:dyDescent="0.2">
      <c r="Y39">
        <v>1025</v>
      </c>
      <c r="Z39" t="s">
        <v>204</v>
      </c>
      <c r="AA39" s="24">
        <v>1.8703000000000001</v>
      </c>
      <c r="AB39" s="24">
        <v>1.2336E-2</v>
      </c>
    </row>
    <row r="40" spans="25:28" x14ac:dyDescent="0.2">
      <c r="Y40">
        <v>1026</v>
      </c>
      <c r="Z40" t="s">
        <v>204</v>
      </c>
      <c r="AA40" s="24">
        <v>1.9345000000000001</v>
      </c>
      <c r="AB40" s="24">
        <v>1.2426E-2</v>
      </c>
    </row>
    <row r="41" spans="25:28" x14ac:dyDescent="0.2">
      <c r="Y41">
        <v>1027</v>
      </c>
      <c r="Z41" t="s">
        <v>203</v>
      </c>
      <c r="AA41" s="24">
        <v>0.39533000000000001</v>
      </c>
      <c r="AB41" s="24">
        <v>5.7688999999999997E-2</v>
      </c>
    </row>
    <row r="42" spans="25:28" x14ac:dyDescent="0.2">
      <c r="Y42">
        <v>1028</v>
      </c>
      <c r="Z42" t="s">
        <v>203</v>
      </c>
      <c r="AA42" s="24">
        <v>0.49619999999999997</v>
      </c>
      <c r="AB42" s="24">
        <v>5.3137999999999998E-2</v>
      </c>
    </row>
    <row r="43" spans="25:28" x14ac:dyDescent="0.2">
      <c r="Y43">
        <v>1029</v>
      </c>
      <c r="Z43" t="s">
        <v>203</v>
      </c>
      <c r="AA43" s="24">
        <v>0.69591000000000003</v>
      </c>
      <c r="AB43" s="24">
        <v>4.8032999999999999E-2</v>
      </c>
    </row>
    <row r="44" spans="25:28" x14ac:dyDescent="0.2">
      <c r="Y44">
        <v>1030</v>
      </c>
      <c r="Z44" t="s">
        <v>203</v>
      </c>
      <c r="AA44" s="24">
        <v>0.83669000000000004</v>
      </c>
      <c r="AB44" s="24">
        <v>4.6802999999999997E-2</v>
      </c>
    </row>
    <row r="45" spans="25:28" x14ac:dyDescent="0.2">
      <c r="Y45">
        <v>1031</v>
      </c>
      <c r="Z45" t="s">
        <v>203</v>
      </c>
      <c r="AA45" s="24">
        <v>0.88192999999999999</v>
      </c>
      <c r="AB45" s="24">
        <v>4.5614000000000002E-2</v>
      </c>
    </row>
    <row r="46" spans="25:28" x14ac:dyDescent="0.2">
      <c r="Y46">
        <v>1032</v>
      </c>
      <c r="Z46" t="s">
        <v>203</v>
      </c>
      <c r="AA46" s="24">
        <v>0.96919</v>
      </c>
      <c r="AB46" s="24">
        <v>4.3555000000000003E-2</v>
      </c>
    </row>
    <row r="47" spans="25:28" x14ac:dyDescent="0.2">
      <c r="Y47">
        <v>1033</v>
      </c>
      <c r="Z47" t="s">
        <v>203</v>
      </c>
      <c r="AA47" s="24">
        <v>1.0927</v>
      </c>
      <c r="AB47" s="24">
        <v>4.0994999999999997E-2</v>
      </c>
    </row>
    <row r="48" spans="25:28" x14ac:dyDescent="0.2">
      <c r="Y48">
        <v>1034</v>
      </c>
      <c r="Z48" t="s">
        <v>203</v>
      </c>
      <c r="AA48" s="24">
        <v>1.1992</v>
      </c>
      <c r="AB48" s="24">
        <v>3.8131999999999999E-2</v>
      </c>
    </row>
    <row r="49" spans="25:29" x14ac:dyDescent="0.2">
      <c r="Y49">
        <v>1035</v>
      </c>
      <c r="Z49" t="s">
        <v>203</v>
      </c>
      <c r="AA49" s="24">
        <v>1.3653999999999999</v>
      </c>
      <c r="AB49" s="24">
        <v>3.5638000000000003E-2</v>
      </c>
    </row>
    <row r="50" spans="25:29" x14ac:dyDescent="0.2">
      <c r="Y50">
        <v>1036</v>
      </c>
      <c r="Z50" t="s">
        <v>203</v>
      </c>
      <c r="AA50" s="24">
        <v>1.5359</v>
      </c>
      <c r="AB50" s="24">
        <v>3.2591000000000002E-2</v>
      </c>
    </row>
    <row r="51" spans="25:29" x14ac:dyDescent="0.2">
      <c r="Y51">
        <v>1037</v>
      </c>
      <c r="Z51" t="s">
        <v>203</v>
      </c>
      <c r="AA51" s="24">
        <v>1.6734</v>
      </c>
      <c r="AB51" s="24">
        <v>3.0172999999999998E-2</v>
      </c>
    </row>
    <row r="52" spans="25:29" x14ac:dyDescent="0.2">
      <c r="Y52">
        <v>1038</v>
      </c>
      <c r="Z52" t="s">
        <v>203</v>
      </c>
      <c r="AA52" s="24">
        <v>1.8299000000000001</v>
      </c>
      <c r="AB52" s="24">
        <v>2.8402E-2</v>
      </c>
    </row>
    <row r="53" spans="25:29" x14ac:dyDescent="0.2">
      <c r="Y53">
        <v>1039</v>
      </c>
      <c r="Z53" t="s">
        <v>203</v>
      </c>
      <c r="AA53" s="24">
        <v>1.9350000000000001</v>
      </c>
      <c r="AB53" s="24">
        <v>2.6164E-2</v>
      </c>
    </row>
    <row r="54" spans="25:29" x14ac:dyDescent="0.2">
      <c r="Z54">
        <v>1040</v>
      </c>
      <c r="AA54" s="24" t="s">
        <v>202</v>
      </c>
      <c r="AB54" s="24">
        <v>0.39533000000000001</v>
      </c>
      <c r="AC54" s="24">
        <v>5.7688999999999997E-2</v>
      </c>
    </row>
    <row r="55" spans="25:29" x14ac:dyDescent="0.2">
      <c r="Z55">
        <v>1041</v>
      </c>
      <c r="AA55" s="24" t="s">
        <v>202</v>
      </c>
      <c r="AB55" s="24">
        <v>0.52281</v>
      </c>
      <c r="AC55" s="24">
        <v>7.3051000000000005E-2</v>
      </c>
    </row>
    <row r="56" spans="25:29" x14ac:dyDescent="0.2">
      <c r="Z56">
        <v>1042</v>
      </c>
      <c r="AA56" s="24" t="s">
        <v>202</v>
      </c>
      <c r="AB56" s="24">
        <v>0.62670999999999999</v>
      </c>
      <c r="AC56" s="24">
        <v>7.0212999999999998E-2</v>
      </c>
    </row>
    <row r="57" spans="25:29" x14ac:dyDescent="0.2">
      <c r="Z57">
        <v>1043</v>
      </c>
      <c r="AA57" s="24" t="s">
        <v>202</v>
      </c>
      <c r="AB57" s="24">
        <v>0.82557999999999998</v>
      </c>
      <c r="AC57" s="24">
        <v>6.6229999999999997E-2</v>
      </c>
    </row>
    <row r="58" spans="25:29" x14ac:dyDescent="0.2">
      <c r="Z58">
        <v>1044</v>
      </c>
      <c r="AA58" s="24" t="s">
        <v>202</v>
      </c>
      <c r="AB58" s="24">
        <v>0.96257999999999999</v>
      </c>
      <c r="AC58" s="24">
        <v>6.4421000000000006E-2</v>
      </c>
    </row>
    <row r="59" spans="25:29" x14ac:dyDescent="0.2">
      <c r="Z59">
        <v>1045</v>
      </c>
      <c r="AA59" s="24" t="s">
        <v>202</v>
      </c>
      <c r="AB59" s="24">
        <v>1.002</v>
      </c>
      <c r="AC59" s="24">
        <v>6.2147000000000001E-2</v>
      </c>
    </row>
    <row r="60" spans="25:29" x14ac:dyDescent="0.2">
      <c r="Z60">
        <v>1046</v>
      </c>
      <c r="AA60" s="24" t="s">
        <v>202</v>
      </c>
      <c r="AB60" s="24">
        <v>1.0820000000000001</v>
      </c>
      <c r="AC60" s="24">
        <v>5.8917999999999998E-2</v>
      </c>
    </row>
    <row r="61" spans="25:29" x14ac:dyDescent="0.2">
      <c r="Z61">
        <v>1047</v>
      </c>
      <c r="AA61" s="24" t="s">
        <v>202</v>
      </c>
      <c r="AB61" s="24">
        <v>1.1975</v>
      </c>
      <c r="AC61" s="24">
        <v>5.5140000000000002E-2</v>
      </c>
    </row>
    <row r="62" spans="25:29" x14ac:dyDescent="0.2">
      <c r="Z62">
        <v>1048</v>
      </c>
      <c r="AA62" s="24" t="s">
        <v>202</v>
      </c>
      <c r="AB62" s="24">
        <v>1.2956000000000001</v>
      </c>
      <c r="AC62" s="24">
        <v>5.1062999999999997E-2</v>
      </c>
    </row>
    <row r="63" spans="25:29" x14ac:dyDescent="0.2">
      <c r="Z63">
        <v>1049</v>
      </c>
      <c r="AA63" s="24" t="s">
        <v>202</v>
      </c>
      <c r="AB63" s="24">
        <v>1.4535</v>
      </c>
      <c r="AC63" s="24">
        <v>4.7266000000000002E-2</v>
      </c>
    </row>
    <row r="64" spans="25:29" x14ac:dyDescent="0.2">
      <c r="Z64">
        <v>1050</v>
      </c>
      <c r="AA64" s="24" t="s">
        <v>202</v>
      </c>
      <c r="AB64" s="24">
        <v>1.6156999999999999</v>
      </c>
      <c r="AC64" s="24">
        <v>4.3122000000000001E-2</v>
      </c>
    </row>
    <row r="65" spans="26:29" x14ac:dyDescent="0.2">
      <c r="Z65">
        <v>1051</v>
      </c>
      <c r="AA65" s="24" t="s">
        <v>202</v>
      </c>
      <c r="AB65" s="24">
        <v>1.7455000000000001</v>
      </c>
      <c r="AC65" s="24">
        <v>3.9544000000000003E-2</v>
      </c>
    </row>
    <row r="66" spans="26:29" x14ac:dyDescent="0.2">
      <c r="Z66">
        <v>1052</v>
      </c>
      <c r="AA66" s="24" t="s">
        <v>202</v>
      </c>
      <c r="AB66" s="24">
        <v>1.8946000000000001</v>
      </c>
      <c r="AC66" s="24">
        <v>3.6576999999999998E-2</v>
      </c>
    </row>
  </sheetData>
  <conditionalFormatting sqref="B2:B30 C28:N28">
    <cfRule type="colorScale" priority="13">
      <colorScale>
        <cfvo type="min"/>
        <cfvo type="max"/>
        <color rgb="FFFCFCFF"/>
        <color rgb="FFF8696B"/>
      </colorScale>
    </cfRule>
  </conditionalFormatting>
  <conditionalFormatting sqref="C2:C30">
    <cfRule type="colorScale" priority="12">
      <colorScale>
        <cfvo type="min"/>
        <cfvo type="max"/>
        <color rgb="FFFCFCFF"/>
        <color rgb="FFF8696B"/>
      </colorScale>
    </cfRule>
  </conditionalFormatting>
  <conditionalFormatting sqref="D2:D30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:E30">
    <cfRule type="colorScale" priority="10">
      <colorScale>
        <cfvo type="min"/>
        <cfvo type="max"/>
        <color rgb="FFFCFCFF"/>
        <color rgb="FFF8696B"/>
      </colorScale>
    </cfRule>
  </conditionalFormatting>
  <conditionalFormatting sqref="F2:F30">
    <cfRule type="colorScale" priority="9">
      <colorScale>
        <cfvo type="min"/>
        <cfvo type="max"/>
        <color rgb="FFFCFCFF"/>
        <color rgb="FFF8696B"/>
      </colorScale>
    </cfRule>
  </conditionalFormatting>
  <conditionalFormatting sqref="G2:G30">
    <cfRule type="colorScale" priority="8">
      <colorScale>
        <cfvo type="min"/>
        <cfvo type="max"/>
        <color rgb="FFFCFCFF"/>
        <color rgb="FFF8696B"/>
      </colorScale>
    </cfRule>
  </conditionalFormatting>
  <conditionalFormatting sqref="H2:H30">
    <cfRule type="colorScale" priority="7">
      <colorScale>
        <cfvo type="min"/>
        <cfvo type="max"/>
        <color rgb="FFFCFCFF"/>
        <color rgb="FFF8696B"/>
      </colorScale>
    </cfRule>
  </conditionalFormatting>
  <conditionalFormatting sqref="I2:I30">
    <cfRule type="colorScale" priority="6">
      <colorScale>
        <cfvo type="min"/>
        <cfvo type="max"/>
        <color rgb="FFFCFCFF"/>
        <color rgb="FFF8696B"/>
      </colorScale>
    </cfRule>
  </conditionalFormatting>
  <conditionalFormatting sqref="J2:J30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0">
    <cfRule type="colorScale" priority="4">
      <colorScale>
        <cfvo type="min"/>
        <cfvo type="max"/>
        <color rgb="FFFCFCFF"/>
        <color rgb="FFF8696B"/>
      </colorScale>
    </cfRule>
  </conditionalFormatting>
  <conditionalFormatting sqref="N2:N30">
    <cfRule type="colorScale" priority="3">
      <colorScale>
        <cfvo type="min"/>
        <cfvo type="max"/>
        <color rgb="FFFCFCFF"/>
        <color rgb="FFF8696B"/>
      </colorScale>
    </cfRule>
  </conditionalFormatting>
  <conditionalFormatting sqref="K2:K30">
    <cfRule type="colorScale" priority="2">
      <colorScale>
        <cfvo type="min"/>
        <cfvo type="max"/>
        <color rgb="FFFCFCFF"/>
        <color rgb="FFF8696B"/>
      </colorScale>
    </cfRule>
  </conditionalFormatting>
  <conditionalFormatting sqref="L2:L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424"/>
  <sheetViews>
    <sheetView showGridLines="0" zoomScale="156" workbookViewId="0">
      <selection activeCell="I13" sqref="I13"/>
    </sheetView>
  </sheetViews>
  <sheetFormatPr baseColWidth="10" defaultColWidth="10.83203125" defaultRowHeight="14" x14ac:dyDescent="0.2"/>
  <cols>
    <col min="1" max="1" width="10.83203125" style="13"/>
    <col min="2" max="17" width="7" style="4" customWidth="1"/>
    <col min="18" max="18" width="9.6640625" style="4" customWidth="1"/>
    <col min="19" max="58" width="7" style="4" customWidth="1"/>
    <col min="59" max="16384" width="10.83203125" style="4"/>
  </cols>
  <sheetData>
    <row r="1" spans="2:56" x14ac:dyDescent="0.2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2:56" x14ac:dyDescent="0.2">
      <c r="B2" s="4" t="s">
        <v>0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</row>
    <row r="3" spans="2:56" x14ac:dyDescent="0.2">
      <c r="C3" s="4">
        <v>1964</v>
      </c>
      <c r="D3" s="4">
        <v>1982</v>
      </c>
      <c r="E3" s="4">
        <v>1994</v>
      </c>
    </row>
    <row r="4" spans="2:56" x14ac:dyDescent="0.2">
      <c r="B4" s="4" t="s">
        <v>0</v>
      </c>
      <c r="C4" s="4" t="s">
        <v>15</v>
      </c>
      <c r="D4" s="4">
        <v>46</v>
      </c>
      <c r="E4" s="4">
        <v>1</v>
      </c>
    </row>
    <row r="5" spans="2:56" x14ac:dyDescent="0.2">
      <c r="B5" s="4">
        <v>2018</v>
      </c>
    </row>
    <row r="6" spans="2:56" x14ac:dyDescent="0.2">
      <c r="B6" s="4" t="s">
        <v>0</v>
      </c>
      <c r="C6" s="4" t="s">
        <v>16</v>
      </c>
      <c r="D6" s="4" t="s">
        <v>17</v>
      </c>
      <c r="E6" s="4" t="s">
        <v>18</v>
      </c>
      <c r="F6" s="4" t="s">
        <v>19</v>
      </c>
      <c r="G6" s="4" t="s">
        <v>20</v>
      </c>
      <c r="H6" s="4" t="s">
        <v>21</v>
      </c>
      <c r="I6" s="4" t="s">
        <v>22</v>
      </c>
    </row>
    <row r="7" spans="2:56" x14ac:dyDescent="0.2">
      <c r="B7" s="4">
        <v>1</v>
      </c>
    </row>
    <row r="8" spans="2:56" x14ac:dyDescent="0.2">
      <c r="B8" s="4" t="s">
        <v>0</v>
      </c>
      <c r="C8" s="4" t="s">
        <v>23</v>
      </c>
      <c r="D8" s="4" t="s">
        <v>19</v>
      </c>
      <c r="E8" s="4" t="s">
        <v>21</v>
      </c>
      <c r="F8" s="4" t="s">
        <v>24</v>
      </c>
    </row>
    <row r="9" spans="2:56" x14ac:dyDescent="0.2">
      <c r="B9" s="4">
        <v>15</v>
      </c>
    </row>
    <row r="10" spans="2:56" x14ac:dyDescent="0.2">
      <c r="B10" s="4" t="s">
        <v>0</v>
      </c>
      <c r="C10" s="4" t="s">
        <v>25</v>
      </c>
      <c r="D10" s="4" t="s">
        <v>26</v>
      </c>
      <c r="E10" s="4" t="s">
        <v>21</v>
      </c>
    </row>
    <row r="11" spans="2:56" x14ac:dyDescent="0.2">
      <c r="B11" s="4">
        <v>0</v>
      </c>
      <c r="C11" s="4">
        <v>8.0000000000000002E-3</v>
      </c>
      <c r="D11" s="4">
        <v>0.28899999999999998</v>
      </c>
      <c r="E11" s="4">
        <v>0.64100000000000001</v>
      </c>
      <c r="F11" s="4">
        <v>0.84199999999999997</v>
      </c>
      <c r="G11" s="4">
        <v>0.90100000000000002</v>
      </c>
      <c r="H11" s="4">
        <v>0.94699999999999995</v>
      </c>
      <c r="I11" s="4">
        <v>0.96299999999999997</v>
      </c>
      <c r="J11" s="4">
        <v>0.97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</row>
    <row r="12" spans="2:56" x14ac:dyDescent="0.2">
      <c r="B12" s="4" t="s">
        <v>0</v>
      </c>
      <c r="C12" s="4" t="s">
        <v>27</v>
      </c>
      <c r="D12" s="4" t="s">
        <v>28</v>
      </c>
    </row>
    <row r="13" spans="2:56" x14ac:dyDescent="0.2">
      <c r="B13" s="4" t="s">
        <v>0</v>
      </c>
      <c r="C13" s="4">
        <v>1965</v>
      </c>
      <c r="D13" s="4">
        <v>1966</v>
      </c>
      <c r="E13" s="4">
        <v>1967</v>
      </c>
      <c r="F13" s="4">
        <v>1968</v>
      </c>
      <c r="G13" s="4">
        <v>1969</v>
      </c>
      <c r="H13" s="4">
        <v>1970</v>
      </c>
      <c r="I13" s="4">
        <v>1971</v>
      </c>
      <c r="J13" s="4">
        <v>1972</v>
      </c>
      <c r="K13" s="4">
        <v>1973</v>
      </c>
      <c r="L13" s="4">
        <v>1974</v>
      </c>
      <c r="M13" s="4">
        <v>1975</v>
      </c>
      <c r="N13" s="4">
        <v>1976</v>
      </c>
      <c r="O13" s="4">
        <v>1977</v>
      </c>
      <c r="P13" s="4">
        <v>1978</v>
      </c>
      <c r="Q13" s="4">
        <v>1979</v>
      </c>
      <c r="R13" s="4">
        <v>1980</v>
      </c>
      <c r="S13" s="4">
        <v>1981</v>
      </c>
      <c r="T13" s="4">
        <v>1982</v>
      </c>
      <c r="U13" s="4">
        <v>1983</v>
      </c>
      <c r="V13" s="4">
        <v>1984</v>
      </c>
      <c r="W13" s="4">
        <v>1985</v>
      </c>
      <c r="X13" s="4">
        <v>1986</v>
      </c>
      <c r="Y13" s="4">
        <v>1987</v>
      </c>
      <c r="Z13" s="4">
        <v>1988</v>
      </c>
      <c r="AA13" s="4">
        <v>1989</v>
      </c>
      <c r="AB13" s="4">
        <v>1990</v>
      </c>
      <c r="AC13" s="4">
        <v>1991</v>
      </c>
      <c r="AD13" s="4">
        <v>1992</v>
      </c>
      <c r="AE13" s="4">
        <v>1993</v>
      </c>
      <c r="AF13" s="4">
        <v>1994</v>
      </c>
      <c r="AG13" s="4">
        <v>1995</v>
      </c>
      <c r="AH13" s="4">
        <v>1996</v>
      </c>
      <c r="AI13" s="4">
        <v>1997</v>
      </c>
      <c r="AJ13" s="4">
        <v>1998</v>
      </c>
      <c r="AK13" s="4">
        <v>1999</v>
      </c>
      <c r="AL13" s="4">
        <v>2000</v>
      </c>
      <c r="AM13" s="4">
        <v>2001</v>
      </c>
      <c r="AN13" s="4">
        <v>2002</v>
      </c>
      <c r="AO13" s="4">
        <v>2003</v>
      </c>
      <c r="AP13" s="4">
        <v>2004</v>
      </c>
      <c r="AQ13" s="4">
        <v>2005</v>
      </c>
      <c r="AR13" s="4">
        <v>2006</v>
      </c>
      <c r="AS13" s="4">
        <v>2007</v>
      </c>
      <c r="AT13" s="4">
        <v>2008</v>
      </c>
      <c r="AU13" s="4">
        <v>2009</v>
      </c>
      <c r="AV13" s="4">
        <v>2010</v>
      </c>
      <c r="AW13" s="4">
        <v>2011</v>
      </c>
      <c r="AX13" s="4">
        <v>2012</v>
      </c>
      <c r="AY13" s="4">
        <v>2013</v>
      </c>
      <c r="AZ13" s="4">
        <v>2014</v>
      </c>
      <c r="BA13" s="4">
        <v>2015</v>
      </c>
      <c r="BB13" s="4">
        <f>BA13+1</f>
        <v>2016</v>
      </c>
      <c r="BC13" s="4">
        <f t="shared" ref="BC13:BD13" si="0">BB13+1</f>
        <v>2017</v>
      </c>
      <c r="BD13" s="4">
        <f t="shared" si="0"/>
        <v>2018</v>
      </c>
    </row>
    <row r="14" spans="2:56" x14ac:dyDescent="0.2">
      <c r="B14" s="4" t="s">
        <v>0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</row>
    <row r="15" spans="2:56" x14ac:dyDescent="0.2">
      <c r="B15" s="4">
        <v>8</v>
      </c>
      <c r="C15" s="4">
        <v>7</v>
      </c>
      <c r="D15" s="4">
        <v>2</v>
      </c>
      <c r="E15" s="4">
        <v>9</v>
      </c>
      <c r="F15" s="4">
        <v>7</v>
      </c>
      <c r="G15" s="4">
        <v>7</v>
      </c>
      <c r="H15" s="4">
        <v>7</v>
      </c>
      <c r="I15" s="4">
        <v>7</v>
      </c>
      <c r="J15" s="4">
        <v>8</v>
      </c>
      <c r="K15" s="4">
        <v>6</v>
      </c>
      <c r="L15" s="4">
        <v>5</v>
      </c>
      <c r="M15" s="4">
        <v>7</v>
      </c>
      <c r="N15" s="4">
        <v>8</v>
      </c>
      <c r="O15" s="4">
        <v>8</v>
      </c>
      <c r="P15" s="4">
        <v>7</v>
      </c>
      <c r="Q15" s="4">
        <v>5</v>
      </c>
      <c r="R15" s="4">
        <v>4</v>
      </c>
      <c r="S15" s="4">
        <v>6</v>
      </c>
      <c r="T15" s="4">
        <v>7</v>
      </c>
      <c r="U15" s="4">
        <v>8</v>
      </c>
      <c r="V15" s="4">
        <v>3</v>
      </c>
      <c r="W15" s="4">
        <v>7</v>
      </c>
      <c r="X15" s="4">
        <v>7</v>
      </c>
      <c r="Y15" s="4">
        <v>7</v>
      </c>
      <c r="Z15" s="4">
        <v>7</v>
      </c>
      <c r="AA15" s="4">
        <v>8</v>
      </c>
      <c r="AB15" s="4">
        <v>4</v>
      </c>
      <c r="AC15" s="4">
        <v>6</v>
      </c>
      <c r="AD15" s="4">
        <v>2</v>
      </c>
      <c r="AE15" s="4">
        <v>1</v>
      </c>
      <c r="AF15" s="4">
        <v>6</v>
      </c>
      <c r="AG15" s="4">
        <v>6</v>
      </c>
      <c r="AH15" s="4">
        <v>4</v>
      </c>
      <c r="AI15" s="4">
        <v>4</v>
      </c>
      <c r="AJ15" s="4">
        <v>10</v>
      </c>
      <c r="AK15" s="4">
        <v>4</v>
      </c>
      <c r="AL15" s="4">
        <v>4</v>
      </c>
      <c r="AM15" s="4">
        <v>4</v>
      </c>
      <c r="AN15" s="4">
        <v>4</v>
      </c>
      <c r="AO15" s="4">
        <v>4</v>
      </c>
      <c r="AP15" s="4">
        <v>4</v>
      </c>
      <c r="AQ15" s="4">
        <v>4</v>
      </c>
      <c r="AR15" s="4">
        <v>4</v>
      </c>
      <c r="AS15" s="4">
        <v>4</v>
      </c>
      <c r="AT15" s="4">
        <v>4</v>
      </c>
      <c r="AU15" s="4">
        <v>4</v>
      </c>
      <c r="AV15" s="4">
        <v>4</v>
      </c>
      <c r="AW15" s="4">
        <v>4</v>
      </c>
      <c r="AX15" s="4">
        <v>4</v>
      </c>
      <c r="AY15" s="4">
        <v>4</v>
      </c>
      <c r="AZ15" s="4">
        <v>4</v>
      </c>
      <c r="BA15" s="4">
        <v>4</v>
      </c>
      <c r="BB15" s="4">
        <v>4</v>
      </c>
      <c r="BC15" s="5">
        <v>4</v>
      </c>
      <c r="BD15" s="5">
        <v>4</v>
      </c>
    </row>
    <row r="16" spans="2:56" x14ac:dyDescent="0.2">
      <c r="B16" s="4">
        <v>5</v>
      </c>
      <c r="C16" s="4">
        <v>6</v>
      </c>
      <c r="D16" s="4">
        <v>6</v>
      </c>
      <c r="E16" s="4">
        <v>8</v>
      </c>
      <c r="F16" s="4">
        <v>5</v>
      </c>
      <c r="G16" s="4">
        <v>8</v>
      </c>
      <c r="H16" s="4">
        <v>5</v>
      </c>
      <c r="I16" s="4">
        <v>4</v>
      </c>
      <c r="J16" s="4">
        <v>8</v>
      </c>
      <c r="K16" s="4">
        <v>4</v>
      </c>
      <c r="L16" s="4">
        <v>5</v>
      </c>
      <c r="M16" s="4">
        <v>5</v>
      </c>
      <c r="N16" s="4">
        <v>6</v>
      </c>
      <c r="O16" s="4">
        <v>5</v>
      </c>
      <c r="P16" s="4">
        <v>8</v>
      </c>
      <c r="Q16" s="4">
        <v>11</v>
      </c>
      <c r="R16" s="4">
        <v>6</v>
      </c>
      <c r="S16" s="4">
        <v>7</v>
      </c>
      <c r="T16" s="4">
        <v>9</v>
      </c>
      <c r="U16" s="4">
        <v>10</v>
      </c>
      <c r="V16" s="4">
        <v>4</v>
      </c>
      <c r="W16" s="4">
        <v>4</v>
      </c>
      <c r="X16" s="4">
        <v>6</v>
      </c>
      <c r="Y16" s="4">
        <v>5</v>
      </c>
      <c r="Z16" s="4">
        <v>7</v>
      </c>
      <c r="AA16" s="4">
        <v>9</v>
      </c>
      <c r="AB16" s="4">
        <v>5</v>
      </c>
      <c r="AC16" s="4">
        <v>7</v>
      </c>
      <c r="AD16" s="4">
        <v>3</v>
      </c>
      <c r="AE16" s="4">
        <v>5</v>
      </c>
      <c r="AF16" s="4">
        <v>3</v>
      </c>
      <c r="AG16" s="4">
        <v>5</v>
      </c>
      <c r="AH16" s="4">
        <v>4</v>
      </c>
      <c r="AI16" s="4">
        <v>6</v>
      </c>
      <c r="AJ16" s="4">
        <v>11</v>
      </c>
      <c r="AK16" s="4">
        <v>4</v>
      </c>
      <c r="AL16" s="4">
        <v>4</v>
      </c>
      <c r="AM16" s="4">
        <v>4</v>
      </c>
      <c r="AN16" s="4">
        <v>4</v>
      </c>
      <c r="AO16" s="4">
        <v>4</v>
      </c>
      <c r="AP16" s="4">
        <v>4</v>
      </c>
      <c r="AQ16" s="4">
        <v>4</v>
      </c>
      <c r="AR16" s="4">
        <v>4</v>
      </c>
      <c r="AS16" s="4">
        <v>4</v>
      </c>
      <c r="AT16" s="4">
        <v>4</v>
      </c>
      <c r="AU16" s="4">
        <v>4</v>
      </c>
      <c r="AV16" s="4">
        <v>4</v>
      </c>
      <c r="AW16" s="4">
        <v>4</v>
      </c>
      <c r="AX16" s="4">
        <v>4</v>
      </c>
      <c r="AY16" s="4">
        <v>4</v>
      </c>
      <c r="AZ16" s="4">
        <v>4</v>
      </c>
      <c r="BA16" s="4">
        <v>4</v>
      </c>
      <c r="BB16" s="4">
        <v>4</v>
      </c>
      <c r="BC16" s="5">
        <v>4</v>
      </c>
      <c r="BD16" s="5">
        <v>4</v>
      </c>
    </row>
    <row r="17" spans="1:20" x14ac:dyDescent="0.2">
      <c r="B17" s="4" t="s">
        <v>0</v>
      </c>
      <c r="C17" s="4" t="s">
        <v>36</v>
      </c>
      <c r="D17" s="4" t="s">
        <v>37</v>
      </c>
      <c r="E17" s="4" t="s">
        <v>38</v>
      </c>
      <c r="F17" s="4" t="s">
        <v>12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4">
        <v>10</v>
      </c>
      <c r="P17" s="4">
        <v>11</v>
      </c>
      <c r="Q17" s="4">
        <v>12</v>
      </c>
      <c r="R17" s="4">
        <v>13</v>
      </c>
      <c r="S17" s="4">
        <v>14</v>
      </c>
      <c r="T17" s="4">
        <v>15</v>
      </c>
    </row>
    <row r="18" spans="1:20" x14ac:dyDescent="0.2">
      <c r="A18" s="13">
        <v>1964</v>
      </c>
      <c r="B18" s="4">
        <v>6.6E-3</v>
      </c>
      <c r="C18" s="4">
        <v>0.17</v>
      </c>
      <c r="D18" s="4">
        <v>0.30299999999999999</v>
      </c>
      <c r="E18" s="4">
        <v>0.44700000000000001</v>
      </c>
      <c r="F18" s="4">
        <v>0.58899999999999997</v>
      </c>
      <c r="G18" s="4">
        <v>0.72199999999999998</v>
      </c>
      <c r="H18" s="4">
        <v>0.84</v>
      </c>
      <c r="I18" s="4">
        <v>0.94199999999999995</v>
      </c>
      <c r="J18" s="4">
        <v>1.0289999999999999</v>
      </c>
      <c r="K18" s="4">
        <v>1.1020000000000001</v>
      </c>
      <c r="L18" s="4">
        <v>1.163</v>
      </c>
      <c r="M18" s="4">
        <v>1.212</v>
      </c>
      <c r="N18" s="4">
        <v>1.2529999999999999</v>
      </c>
      <c r="O18" s="4">
        <v>1.286</v>
      </c>
      <c r="P18" s="4">
        <v>1.3120000000000001</v>
      </c>
    </row>
    <row r="19" spans="1:20" x14ac:dyDescent="0.2">
      <c r="A19" s="13">
        <v>1965</v>
      </c>
      <c r="B19" s="4">
        <v>6.6E-3</v>
      </c>
      <c r="C19" s="4">
        <v>0.17</v>
      </c>
      <c r="D19" s="4">
        <v>0.30299999999999999</v>
      </c>
      <c r="E19" s="4">
        <v>0.44700000000000001</v>
      </c>
      <c r="F19" s="4">
        <v>0.58899999999999997</v>
      </c>
      <c r="G19" s="4">
        <v>0.72199999999999998</v>
      </c>
      <c r="H19" s="4">
        <v>0.84</v>
      </c>
      <c r="I19" s="4">
        <v>0.94199999999999995</v>
      </c>
      <c r="J19" s="4">
        <v>1.0289999999999999</v>
      </c>
      <c r="K19" s="4">
        <v>1.1020000000000001</v>
      </c>
      <c r="L19" s="4">
        <v>1.163</v>
      </c>
      <c r="M19" s="4">
        <v>1.212</v>
      </c>
      <c r="N19" s="4">
        <v>1.2529999999999999</v>
      </c>
      <c r="O19" s="4">
        <v>1.286</v>
      </c>
      <c r="P19" s="4">
        <v>1.3120000000000001</v>
      </c>
    </row>
    <row r="20" spans="1:20" x14ac:dyDescent="0.2">
      <c r="A20" s="13">
        <v>1966</v>
      </c>
      <c r="B20" s="4">
        <v>6.6E-3</v>
      </c>
      <c r="C20" s="4">
        <v>0.17</v>
      </c>
      <c r="D20" s="4">
        <v>0.30299999999999999</v>
      </c>
      <c r="E20" s="4">
        <v>0.44700000000000001</v>
      </c>
      <c r="F20" s="4">
        <v>0.58899999999999997</v>
      </c>
      <c r="G20" s="4">
        <v>0.72199999999999998</v>
      </c>
      <c r="H20" s="4">
        <v>0.84</v>
      </c>
      <c r="I20" s="4">
        <v>0.94199999999999995</v>
      </c>
      <c r="J20" s="4">
        <v>1.0289999999999999</v>
      </c>
      <c r="K20" s="4">
        <v>1.1020000000000001</v>
      </c>
      <c r="L20" s="4">
        <v>1.163</v>
      </c>
      <c r="M20" s="4">
        <v>1.212</v>
      </c>
      <c r="N20" s="4">
        <v>1.2529999999999999</v>
      </c>
      <c r="O20" s="4">
        <v>1.286</v>
      </c>
      <c r="P20" s="4">
        <v>1.3120000000000001</v>
      </c>
    </row>
    <row r="21" spans="1:20" x14ac:dyDescent="0.2">
      <c r="A21" s="13">
        <v>1967</v>
      </c>
      <c r="B21" s="4">
        <v>6.6E-3</v>
      </c>
      <c r="C21" s="4">
        <v>0.17</v>
      </c>
      <c r="D21" s="4">
        <v>0.30299999999999999</v>
      </c>
      <c r="E21" s="4">
        <v>0.44700000000000001</v>
      </c>
      <c r="F21" s="4">
        <v>0.58899999999999997</v>
      </c>
      <c r="G21" s="4">
        <v>0.72199999999999998</v>
      </c>
      <c r="H21" s="4">
        <v>0.84</v>
      </c>
      <c r="I21" s="4">
        <v>0.94199999999999995</v>
      </c>
      <c r="J21" s="4">
        <v>1.0289999999999999</v>
      </c>
      <c r="K21" s="4">
        <v>1.1020000000000001</v>
      </c>
      <c r="L21" s="4">
        <v>1.163</v>
      </c>
      <c r="M21" s="4">
        <v>1.212</v>
      </c>
      <c r="N21" s="4">
        <v>1.2529999999999999</v>
      </c>
      <c r="O21" s="4">
        <v>1.286</v>
      </c>
      <c r="P21" s="4">
        <v>1.3120000000000001</v>
      </c>
    </row>
    <row r="22" spans="1:20" x14ac:dyDescent="0.2">
      <c r="A22" s="13">
        <v>1968</v>
      </c>
      <c r="B22" s="4">
        <v>6.6E-3</v>
      </c>
      <c r="C22" s="4">
        <v>0.17</v>
      </c>
      <c r="D22" s="4">
        <v>0.30299999999999999</v>
      </c>
      <c r="E22" s="4">
        <v>0.44700000000000001</v>
      </c>
      <c r="F22" s="4">
        <v>0.58899999999999997</v>
      </c>
      <c r="G22" s="4">
        <v>0.72199999999999998</v>
      </c>
      <c r="H22" s="4">
        <v>0.84</v>
      </c>
      <c r="I22" s="4">
        <v>0.94199999999999995</v>
      </c>
      <c r="J22" s="4">
        <v>1.0289999999999999</v>
      </c>
      <c r="K22" s="4">
        <v>1.1020000000000001</v>
      </c>
      <c r="L22" s="4">
        <v>1.163</v>
      </c>
      <c r="M22" s="4">
        <v>1.212</v>
      </c>
      <c r="N22" s="4">
        <v>1.2529999999999999</v>
      </c>
      <c r="O22" s="4">
        <v>1.286</v>
      </c>
      <c r="P22" s="4">
        <v>1.3120000000000001</v>
      </c>
    </row>
    <row r="23" spans="1:20" x14ac:dyDescent="0.2">
      <c r="A23" s="13">
        <v>1969</v>
      </c>
      <c r="B23" s="4">
        <v>6.6E-3</v>
      </c>
      <c r="C23" s="4">
        <v>0.17</v>
      </c>
      <c r="D23" s="4">
        <v>0.30299999999999999</v>
      </c>
      <c r="E23" s="4">
        <v>0.44700000000000001</v>
      </c>
      <c r="F23" s="4">
        <v>0.58899999999999997</v>
      </c>
      <c r="G23" s="4">
        <v>0.72199999999999998</v>
      </c>
      <c r="H23" s="4">
        <v>0.84</v>
      </c>
      <c r="I23" s="4">
        <v>0.94199999999999995</v>
      </c>
      <c r="J23" s="4">
        <v>1.0289999999999999</v>
      </c>
      <c r="K23" s="4">
        <v>1.1020000000000001</v>
      </c>
      <c r="L23" s="4">
        <v>1.163</v>
      </c>
      <c r="M23" s="4">
        <v>1.212</v>
      </c>
      <c r="N23" s="4">
        <v>1.2529999999999999</v>
      </c>
      <c r="O23" s="4">
        <v>1.286</v>
      </c>
      <c r="P23" s="4">
        <v>1.3120000000000001</v>
      </c>
    </row>
    <row r="24" spans="1:20" x14ac:dyDescent="0.2">
      <c r="A24" s="13">
        <v>1970</v>
      </c>
      <c r="B24" s="4">
        <v>6.6E-3</v>
      </c>
      <c r="C24" s="4">
        <v>0.17</v>
      </c>
      <c r="D24" s="4">
        <v>0.30299999999999999</v>
      </c>
      <c r="E24" s="4">
        <v>0.44700000000000001</v>
      </c>
      <c r="F24" s="4">
        <v>0.58899999999999997</v>
      </c>
      <c r="G24" s="4">
        <v>0.72199999999999998</v>
      </c>
      <c r="H24" s="4">
        <v>0.84</v>
      </c>
      <c r="I24" s="4">
        <v>0.94199999999999995</v>
      </c>
      <c r="J24" s="4">
        <v>1.0289999999999999</v>
      </c>
      <c r="K24" s="4">
        <v>1.1020000000000001</v>
      </c>
      <c r="L24" s="4">
        <v>1.163</v>
      </c>
      <c r="M24" s="4">
        <v>1.212</v>
      </c>
      <c r="N24" s="4">
        <v>1.2529999999999999</v>
      </c>
      <c r="O24" s="4">
        <v>1.286</v>
      </c>
      <c r="P24" s="4">
        <v>1.3120000000000001</v>
      </c>
    </row>
    <row r="25" spans="1:20" x14ac:dyDescent="0.2">
      <c r="A25" s="13">
        <v>1971</v>
      </c>
      <c r="B25" s="4">
        <v>6.6E-3</v>
      </c>
      <c r="C25" s="4">
        <v>0.17</v>
      </c>
      <c r="D25" s="4">
        <v>0.30299999999999999</v>
      </c>
      <c r="E25" s="4">
        <v>0.44700000000000001</v>
      </c>
      <c r="F25" s="4">
        <v>0.58899999999999997</v>
      </c>
      <c r="G25" s="4">
        <v>0.72199999999999998</v>
      </c>
      <c r="H25" s="4">
        <v>0.84</v>
      </c>
      <c r="I25" s="4">
        <v>0.94199999999999995</v>
      </c>
      <c r="J25" s="4">
        <v>1.0289999999999999</v>
      </c>
      <c r="K25" s="4">
        <v>1.1020000000000001</v>
      </c>
      <c r="L25" s="4">
        <v>1.163</v>
      </c>
      <c r="M25" s="4">
        <v>1.212</v>
      </c>
      <c r="N25" s="4">
        <v>1.2529999999999999</v>
      </c>
      <c r="O25" s="4">
        <v>1.286</v>
      </c>
      <c r="P25" s="4">
        <v>1.3120000000000001</v>
      </c>
    </row>
    <row r="26" spans="1:20" x14ac:dyDescent="0.2">
      <c r="A26" s="13">
        <v>1972</v>
      </c>
      <c r="B26" s="4">
        <v>6.6E-3</v>
      </c>
      <c r="C26" s="4">
        <v>0.17</v>
      </c>
      <c r="D26" s="4">
        <v>0.30299999999999999</v>
      </c>
      <c r="E26" s="4">
        <v>0.44700000000000001</v>
      </c>
      <c r="F26" s="4">
        <v>0.58899999999999997</v>
      </c>
      <c r="G26" s="4">
        <v>0.72199999999999998</v>
      </c>
      <c r="H26" s="4">
        <v>0.84</v>
      </c>
      <c r="I26" s="4">
        <v>0.94199999999999995</v>
      </c>
      <c r="J26" s="4">
        <v>1.0289999999999999</v>
      </c>
      <c r="K26" s="4">
        <v>1.1020000000000001</v>
      </c>
      <c r="L26" s="4">
        <v>1.163</v>
      </c>
      <c r="M26" s="4">
        <v>1.212</v>
      </c>
      <c r="N26" s="4">
        <v>1.2529999999999999</v>
      </c>
      <c r="O26" s="4">
        <v>1.286</v>
      </c>
      <c r="P26" s="4">
        <v>1.3120000000000001</v>
      </c>
    </row>
    <row r="27" spans="1:20" x14ac:dyDescent="0.2">
      <c r="A27" s="13">
        <v>1973</v>
      </c>
      <c r="B27" s="4">
        <v>6.6E-3</v>
      </c>
      <c r="C27" s="4">
        <v>0.17</v>
      </c>
      <c r="D27" s="4">
        <v>0.30299999999999999</v>
      </c>
      <c r="E27" s="4">
        <v>0.44700000000000001</v>
      </c>
      <c r="F27" s="4">
        <v>0.58899999999999997</v>
      </c>
      <c r="G27" s="4">
        <v>0.72199999999999998</v>
      </c>
      <c r="H27" s="4">
        <v>0.84</v>
      </c>
      <c r="I27" s="4">
        <v>0.94199999999999995</v>
      </c>
      <c r="J27" s="4">
        <v>1.0289999999999999</v>
      </c>
      <c r="K27" s="4">
        <v>1.1020000000000001</v>
      </c>
      <c r="L27" s="4">
        <v>1.163</v>
      </c>
      <c r="M27" s="4">
        <v>1.212</v>
      </c>
      <c r="N27" s="4">
        <v>1.2529999999999999</v>
      </c>
      <c r="O27" s="4">
        <v>1.286</v>
      </c>
      <c r="P27" s="4">
        <v>1.3120000000000001</v>
      </c>
    </row>
    <row r="28" spans="1:20" x14ac:dyDescent="0.2">
      <c r="A28" s="13">
        <v>1974</v>
      </c>
      <c r="B28" s="4">
        <v>6.6E-3</v>
      </c>
      <c r="C28" s="4">
        <v>0.17</v>
      </c>
      <c r="D28" s="4">
        <v>0.30299999999999999</v>
      </c>
      <c r="E28" s="4">
        <v>0.44700000000000001</v>
      </c>
      <c r="F28" s="4">
        <v>0.58899999999999997</v>
      </c>
      <c r="G28" s="4">
        <v>0.72199999999999998</v>
      </c>
      <c r="H28" s="4">
        <v>0.84</v>
      </c>
      <c r="I28" s="4">
        <v>0.94199999999999995</v>
      </c>
      <c r="J28" s="4">
        <v>1.0289999999999999</v>
      </c>
      <c r="K28" s="4">
        <v>1.1020000000000001</v>
      </c>
      <c r="L28" s="4">
        <v>1.163</v>
      </c>
      <c r="M28" s="4">
        <v>1.212</v>
      </c>
      <c r="N28" s="4">
        <v>1.2529999999999999</v>
      </c>
      <c r="O28" s="4">
        <v>1.286</v>
      </c>
      <c r="P28" s="4">
        <v>1.3120000000000001</v>
      </c>
    </row>
    <row r="29" spans="1:20" x14ac:dyDescent="0.2">
      <c r="A29" s="13">
        <v>1975</v>
      </c>
      <c r="B29" s="4">
        <v>6.6E-3</v>
      </c>
      <c r="C29" s="4">
        <v>0.17</v>
      </c>
      <c r="D29" s="4">
        <v>0.30299999999999999</v>
      </c>
      <c r="E29" s="4">
        <v>0.44700000000000001</v>
      </c>
      <c r="F29" s="4">
        <v>0.58899999999999997</v>
      </c>
      <c r="G29" s="4">
        <v>0.72199999999999998</v>
      </c>
      <c r="H29" s="4">
        <v>0.84</v>
      </c>
      <c r="I29" s="4">
        <v>0.94199999999999995</v>
      </c>
      <c r="J29" s="4">
        <v>1.0289999999999999</v>
      </c>
      <c r="K29" s="4">
        <v>1.1020000000000001</v>
      </c>
      <c r="L29" s="4">
        <v>1.163</v>
      </c>
      <c r="M29" s="4">
        <v>1.212</v>
      </c>
      <c r="N29" s="4">
        <v>1.2529999999999999</v>
      </c>
      <c r="O29" s="4">
        <v>1.286</v>
      </c>
      <c r="P29" s="4">
        <v>1.3120000000000001</v>
      </c>
    </row>
    <row r="30" spans="1:20" x14ac:dyDescent="0.2">
      <c r="A30" s="13">
        <v>1976</v>
      </c>
      <c r="B30" s="4">
        <v>6.6E-3</v>
      </c>
      <c r="C30" s="4">
        <v>0.17</v>
      </c>
      <c r="D30" s="4">
        <v>0.30299999999999999</v>
      </c>
      <c r="E30" s="4">
        <v>0.44700000000000001</v>
      </c>
      <c r="F30" s="4">
        <v>0.58899999999999997</v>
      </c>
      <c r="G30" s="4">
        <v>0.72199999999999998</v>
      </c>
      <c r="H30" s="4">
        <v>0.84</v>
      </c>
      <c r="I30" s="4">
        <v>0.94199999999999995</v>
      </c>
      <c r="J30" s="4">
        <v>1.0289999999999999</v>
      </c>
      <c r="K30" s="4">
        <v>1.1020000000000001</v>
      </c>
      <c r="L30" s="4">
        <v>1.163</v>
      </c>
      <c r="M30" s="4">
        <v>1.212</v>
      </c>
      <c r="N30" s="4">
        <v>1.2529999999999999</v>
      </c>
      <c r="O30" s="4">
        <v>1.286</v>
      </c>
      <c r="P30" s="4">
        <v>1.3120000000000001</v>
      </c>
    </row>
    <row r="31" spans="1:20" x14ac:dyDescent="0.2">
      <c r="A31" s="13">
        <v>1977</v>
      </c>
      <c r="B31" s="4">
        <v>6.6E-3</v>
      </c>
      <c r="C31" s="4">
        <v>0.17</v>
      </c>
      <c r="D31" s="4">
        <v>0.30299999999999999</v>
      </c>
      <c r="E31" s="4">
        <v>0.44700000000000001</v>
      </c>
      <c r="F31" s="4">
        <v>0.58899999999999997</v>
      </c>
      <c r="G31" s="4">
        <v>0.72199999999999998</v>
      </c>
      <c r="H31" s="4">
        <v>0.84</v>
      </c>
      <c r="I31" s="4">
        <v>0.94199999999999995</v>
      </c>
      <c r="J31" s="4">
        <v>1.0289999999999999</v>
      </c>
      <c r="K31" s="4">
        <v>1.1020000000000001</v>
      </c>
      <c r="L31" s="4">
        <v>1.163</v>
      </c>
      <c r="M31" s="4">
        <v>1.212</v>
      </c>
      <c r="N31" s="4">
        <v>1.2529999999999999</v>
      </c>
      <c r="O31" s="4">
        <v>1.286</v>
      </c>
      <c r="P31" s="4">
        <v>1.3120000000000001</v>
      </c>
    </row>
    <row r="32" spans="1:20" x14ac:dyDescent="0.2">
      <c r="A32" s="13">
        <v>1978</v>
      </c>
      <c r="B32" s="4">
        <v>6.6E-3</v>
      </c>
      <c r="C32" s="4">
        <v>0.17</v>
      </c>
      <c r="D32" s="4">
        <v>0.30299999999999999</v>
      </c>
      <c r="E32" s="4">
        <v>0.44700000000000001</v>
      </c>
      <c r="F32" s="4">
        <v>0.58899999999999997</v>
      </c>
      <c r="G32" s="4">
        <v>0.72199999999999998</v>
      </c>
      <c r="H32" s="4">
        <v>0.84</v>
      </c>
      <c r="I32" s="4">
        <v>0.94199999999999995</v>
      </c>
      <c r="J32" s="4">
        <v>1.0289999999999999</v>
      </c>
      <c r="K32" s="4">
        <v>1.1020000000000001</v>
      </c>
      <c r="L32" s="4">
        <v>1.163</v>
      </c>
      <c r="M32" s="4">
        <v>1.212</v>
      </c>
      <c r="N32" s="4">
        <v>1.2529999999999999</v>
      </c>
      <c r="O32" s="4">
        <v>1.286</v>
      </c>
      <c r="P32" s="4">
        <v>1.3120000000000001</v>
      </c>
    </row>
    <row r="33" spans="1:16" x14ac:dyDescent="0.2">
      <c r="A33" s="13">
        <v>1979</v>
      </c>
      <c r="B33" s="4">
        <v>6.6E-3</v>
      </c>
      <c r="C33" s="4">
        <v>0.17</v>
      </c>
      <c r="D33" s="4">
        <v>0.30299999999999999</v>
      </c>
      <c r="E33" s="4">
        <v>0.44700000000000001</v>
      </c>
      <c r="F33" s="4">
        <v>0.58899999999999997</v>
      </c>
      <c r="G33" s="4">
        <v>0.72199999999999998</v>
      </c>
      <c r="H33" s="4">
        <v>0.84</v>
      </c>
      <c r="I33" s="4">
        <v>0.94199999999999995</v>
      </c>
      <c r="J33" s="4">
        <v>1.0289999999999999</v>
      </c>
      <c r="K33" s="4">
        <v>1.1020000000000001</v>
      </c>
      <c r="L33" s="4">
        <v>1.163</v>
      </c>
      <c r="M33" s="4">
        <v>1.212</v>
      </c>
      <c r="N33" s="4">
        <v>1.2529999999999999</v>
      </c>
      <c r="O33" s="4">
        <v>1.286</v>
      </c>
      <c r="P33" s="4">
        <v>1.3120000000000001</v>
      </c>
    </row>
    <row r="34" spans="1:16" x14ac:dyDescent="0.2">
      <c r="A34" s="13">
        <v>1980</v>
      </c>
      <c r="B34" s="4">
        <v>6.6E-3</v>
      </c>
      <c r="C34" s="4">
        <v>0.17</v>
      </c>
      <c r="D34" s="4">
        <v>0.30299999999999999</v>
      </c>
      <c r="E34" s="4">
        <v>0.44700000000000001</v>
      </c>
      <c r="F34" s="4">
        <v>0.58899999999999997</v>
      </c>
      <c r="G34" s="4">
        <v>0.72199999999999998</v>
      </c>
      <c r="H34" s="4">
        <v>0.84</v>
      </c>
      <c r="I34" s="4">
        <v>0.94199999999999995</v>
      </c>
      <c r="J34" s="4">
        <v>1.0289999999999999</v>
      </c>
      <c r="K34" s="4">
        <v>1.1020000000000001</v>
      </c>
      <c r="L34" s="4">
        <v>1.163</v>
      </c>
      <c r="M34" s="4">
        <v>1.212</v>
      </c>
      <c r="N34" s="4">
        <v>1.2529999999999999</v>
      </c>
      <c r="O34" s="4">
        <v>1.286</v>
      </c>
      <c r="P34" s="4">
        <v>1.3120000000000001</v>
      </c>
    </row>
    <row r="35" spans="1:16" x14ac:dyDescent="0.2">
      <c r="A35" s="13">
        <v>1981</v>
      </c>
      <c r="B35" s="4">
        <v>6.6E-3</v>
      </c>
      <c r="C35" s="4">
        <v>0.17</v>
      </c>
      <c r="D35" s="4">
        <v>0.30299999999999999</v>
      </c>
      <c r="E35" s="4">
        <v>0.44700000000000001</v>
      </c>
      <c r="F35" s="4">
        <v>0.58899999999999997</v>
      </c>
      <c r="G35" s="4">
        <v>0.72199999999999998</v>
      </c>
      <c r="H35" s="4">
        <v>0.84</v>
      </c>
      <c r="I35" s="4">
        <v>0.94199999999999995</v>
      </c>
      <c r="J35" s="4">
        <v>1.0289999999999999</v>
      </c>
      <c r="K35" s="4">
        <v>1.1020000000000001</v>
      </c>
      <c r="L35" s="4">
        <v>1.163</v>
      </c>
      <c r="M35" s="4">
        <v>1.212</v>
      </c>
      <c r="N35" s="4">
        <v>1.2529999999999999</v>
      </c>
      <c r="O35" s="4">
        <v>1.286</v>
      </c>
      <c r="P35" s="4">
        <v>1.3120000000000001</v>
      </c>
    </row>
    <row r="36" spans="1:16" x14ac:dyDescent="0.2">
      <c r="A36" s="13">
        <v>1982</v>
      </c>
      <c r="B36" s="4">
        <v>6.6E-3</v>
      </c>
      <c r="C36" s="4">
        <v>0.17</v>
      </c>
      <c r="D36" s="4">
        <v>0.30299999999999999</v>
      </c>
      <c r="E36" s="4">
        <v>0.44700000000000001</v>
      </c>
      <c r="F36" s="4">
        <v>0.58899999999999997</v>
      </c>
      <c r="G36" s="4">
        <v>0.72199999999999998</v>
      </c>
      <c r="H36" s="4">
        <v>0.84</v>
      </c>
      <c r="I36" s="4">
        <v>0.94199999999999995</v>
      </c>
      <c r="J36" s="4">
        <v>1.0289999999999999</v>
      </c>
      <c r="K36" s="4">
        <v>1.1020000000000001</v>
      </c>
      <c r="L36" s="4">
        <v>1.163</v>
      </c>
      <c r="M36" s="4">
        <v>1.212</v>
      </c>
      <c r="N36" s="4">
        <v>1.2529999999999999</v>
      </c>
      <c r="O36" s="4">
        <v>1.286</v>
      </c>
      <c r="P36" s="4">
        <v>1.3120000000000001</v>
      </c>
    </row>
    <row r="37" spans="1:16" x14ac:dyDescent="0.2">
      <c r="A37" s="13">
        <v>1983</v>
      </c>
      <c r="B37" s="4">
        <v>6.6E-3</v>
      </c>
      <c r="C37" s="4">
        <v>0.17</v>
      </c>
      <c r="D37" s="4">
        <v>0.30299999999999999</v>
      </c>
      <c r="E37" s="4">
        <v>0.44700000000000001</v>
      </c>
      <c r="F37" s="4">
        <v>0.58899999999999997</v>
      </c>
      <c r="G37" s="4">
        <v>0.72199999999999998</v>
      </c>
      <c r="H37" s="4">
        <v>0.84</v>
      </c>
      <c r="I37" s="4">
        <v>0.94199999999999995</v>
      </c>
      <c r="J37" s="4">
        <v>1.0289999999999999</v>
      </c>
      <c r="K37" s="4">
        <v>1.1020000000000001</v>
      </c>
      <c r="L37" s="4">
        <v>1.163</v>
      </c>
      <c r="M37" s="4">
        <v>1.212</v>
      </c>
      <c r="N37" s="4">
        <v>1.2529999999999999</v>
      </c>
      <c r="O37" s="4">
        <v>1.286</v>
      </c>
      <c r="P37" s="4">
        <v>1.3120000000000001</v>
      </c>
    </row>
    <row r="38" spans="1:16" x14ac:dyDescent="0.2">
      <c r="A38" s="13">
        <v>1984</v>
      </c>
      <c r="B38" s="4">
        <v>6.6E-3</v>
      </c>
      <c r="C38" s="4">
        <v>0.17</v>
      </c>
      <c r="D38" s="4">
        <v>0.30299999999999999</v>
      </c>
      <c r="E38" s="4">
        <v>0.44700000000000001</v>
      </c>
      <c r="F38" s="4">
        <v>0.58899999999999997</v>
      </c>
      <c r="G38" s="4">
        <v>0.72199999999999998</v>
      </c>
      <c r="H38" s="4">
        <v>0.84</v>
      </c>
      <c r="I38" s="4">
        <v>0.94199999999999995</v>
      </c>
      <c r="J38" s="4">
        <v>1.0289999999999999</v>
      </c>
      <c r="K38" s="4">
        <v>1.1020000000000001</v>
      </c>
      <c r="L38" s="4">
        <v>1.163</v>
      </c>
      <c r="M38" s="4">
        <v>1.212</v>
      </c>
      <c r="N38" s="4">
        <v>1.2529999999999999</v>
      </c>
      <c r="O38" s="4">
        <v>1.286</v>
      </c>
      <c r="P38" s="4">
        <v>1.3120000000000001</v>
      </c>
    </row>
    <row r="39" spans="1:16" x14ac:dyDescent="0.2">
      <c r="A39" s="13">
        <v>1985</v>
      </c>
      <c r="B39" s="4">
        <v>6.6E-3</v>
      </c>
      <c r="C39" s="4">
        <v>0.17</v>
      </c>
      <c r="D39" s="4">
        <v>0.30299999999999999</v>
      </c>
      <c r="E39" s="4">
        <v>0.44700000000000001</v>
      </c>
      <c r="F39" s="4">
        <v>0.58899999999999997</v>
      </c>
      <c r="G39" s="4">
        <v>0.72199999999999998</v>
      </c>
      <c r="H39" s="4">
        <v>0.84</v>
      </c>
      <c r="I39" s="4">
        <v>0.94199999999999995</v>
      </c>
      <c r="J39" s="4">
        <v>1.0289999999999999</v>
      </c>
      <c r="K39" s="4">
        <v>1.1020000000000001</v>
      </c>
      <c r="L39" s="4">
        <v>1.163</v>
      </c>
      <c r="M39" s="4">
        <v>1.212</v>
      </c>
      <c r="N39" s="4">
        <v>1.2529999999999999</v>
      </c>
      <c r="O39" s="4">
        <v>1.286</v>
      </c>
      <c r="P39" s="4">
        <v>1.3120000000000001</v>
      </c>
    </row>
    <row r="40" spans="1:16" x14ac:dyDescent="0.2">
      <c r="A40" s="13">
        <v>1986</v>
      </c>
      <c r="B40" s="4">
        <v>6.6E-3</v>
      </c>
      <c r="C40" s="4">
        <v>0.17</v>
      </c>
      <c r="D40" s="4">
        <v>0.30299999999999999</v>
      </c>
      <c r="E40" s="4">
        <v>0.44700000000000001</v>
      </c>
      <c r="F40" s="4">
        <v>0.58899999999999997</v>
      </c>
      <c r="G40" s="4">
        <v>0.72199999999999998</v>
      </c>
      <c r="H40" s="4">
        <v>0.84</v>
      </c>
      <c r="I40" s="4">
        <v>0.94199999999999995</v>
      </c>
      <c r="J40" s="4">
        <v>1.0289999999999999</v>
      </c>
      <c r="K40" s="4">
        <v>1.1020000000000001</v>
      </c>
      <c r="L40" s="4">
        <v>1.163</v>
      </c>
      <c r="M40" s="4">
        <v>1.212</v>
      </c>
      <c r="N40" s="4">
        <v>1.2529999999999999</v>
      </c>
      <c r="O40" s="4">
        <v>1.286</v>
      </c>
      <c r="P40" s="4">
        <v>1.3120000000000001</v>
      </c>
    </row>
    <row r="41" spans="1:16" x14ac:dyDescent="0.2">
      <c r="A41" s="13">
        <v>1987</v>
      </c>
      <c r="B41" s="4">
        <v>6.6E-3</v>
      </c>
      <c r="C41" s="4">
        <v>0.17</v>
      </c>
      <c r="D41" s="4">
        <v>0.30299999999999999</v>
      </c>
      <c r="E41" s="4">
        <v>0.44700000000000001</v>
      </c>
      <c r="F41" s="4">
        <v>0.58899999999999997</v>
      </c>
      <c r="G41" s="4">
        <v>0.72199999999999998</v>
      </c>
      <c r="H41" s="4">
        <v>0.84</v>
      </c>
      <c r="I41" s="4">
        <v>0.94199999999999995</v>
      </c>
      <c r="J41" s="4">
        <v>1.0289999999999999</v>
      </c>
      <c r="K41" s="4">
        <v>1.1020000000000001</v>
      </c>
      <c r="L41" s="4">
        <v>1.163</v>
      </c>
      <c r="M41" s="4">
        <v>1.212</v>
      </c>
      <c r="N41" s="4">
        <v>1.2529999999999999</v>
      </c>
      <c r="O41" s="4">
        <v>1.286</v>
      </c>
      <c r="P41" s="4">
        <v>1.3120000000000001</v>
      </c>
    </row>
    <row r="42" spans="1:16" x14ac:dyDescent="0.2">
      <c r="A42" s="13">
        <v>1988</v>
      </c>
      <c r="B42" s="4">
        <v>6.6E-3</v>
      </c>
      <c r="C42" s="4">
        <v>0.17</v>
      </c>
      <c r="D42" s="4">
        <v>0.30299999999999999</v>
      </c>
      <c r="E42" s="4">
        <v>0.44700000000000001</v>
      </c>
      <c r="F42" s="4">
        <v>0.58899999999999997</v>
      </c>
      <c r="G42" s="4">
        <v>0.72199999999999998</v>
      </c>
      <c r="H42" s="4">
        <v>0.84</v>
      </c>
      <c r="I42" s="4">
        <v>0.94199999999999995</v>
      </c>
      <c r="J42" s="4">
        <v>1.0289999999999999</v>
      </c>
      <c r="K42" s="4">
        <v>1.1020000000000001</v>
      </c>
      <c r="L42" s="4">
        <v>1.163</v>
      </c>
      <c r="M42" s="4">
        <v>1.212</v>
      </c>
      <c r="N42" s="4">
        <v>1.2529999999999999</v>
      </c>
      <c r="O42" s="4">
        <v>1.286</v>
      </c>
      <c r="P42" s="4">
        <v>1.3120000000000001</v>
      </c>
    </row>
    <row r="43" spans="1:16" x14ac:dyDescent="0.2">
      <c r="A43" s="13">
        <v>1989</v>
      </c>
      <c r="B43" s="4">
        <v>6.6E-3</v>
      </c>
      <c r="C43" s="4">
        <v>0.17</v>
      </c>
      <c r="D43" s="4">
        <v>0.30299999999999999</v>
      </c>
      <c r="E43" s="4">
        <v>0.44700000000000001</v>
      </c>
      <c r="F43" s="4">
        <v>0.58899999999999997</v>
      </c>
      <c r="G43" s="4">
        <v>0.72199999999999998</v>
      </c>
      <c r="H43" s="4">
        <v>0.84</v>
      </c>
      <c r="I43" s="4">
        <v>0.94199999999999995</v>
      </c>
      <c r="J43" s="4">
        <v>1.0289999999999999</v>
      </c>
      <c r="K43" s="4">
        <v>1.1020000000000001</v>
      </c>
      <c r="L43" s="4">
        <v>1.163</v>
      </c>
      <c r="M43" s="4">
        <v>1.212</v>
      </c>
      <c r="N43" s="4">
        <v>1.2529999999999999</v>
      </c>
      <c r="O43" s="4">
        <v>1.286</v>
      </c>
      <c r="P43" s="4">
        <v>1.3120000000000001</v>
      </c>
    </row>
    <row r="44" spans="1:16" x14ac:dyDescent="0.2">
      <c r="A44" s="13">
        <v>1990</v>
      </c>
      <c r="B44" s="4">
        <v>6.6E-3</v>
      </c>
      <c r="C44" s="4">
        <v>0.17</v>
      </c>
      <c r="D44" s="4">
        <v>0.30299999999999999</v>
      </c>
      <c r="E44" s="4">
        <v>0.44700000000000001</v>
      </c>
      <c r="F44" s="4">
        <v>0.58899999999999997</v>
      </c>
      <c r="G44" s="4">
        <v>0.72199999999999998</v>
      </c>
      <c r="H44" s="4">
        <v>0.84</v>
      </c>
      <c r="I44" s="4">
        <v>0.94199999999999995</v>
      </c>
      <c r="J44" s="4">
        <v>1.0289999999999999</v>
      </c>
      <c r="K44" s="4">
        <v>1.1020000000000001</v>
      </c>
      <c r="L44" s="4">
        <v>1.163</v>
      </c>
      <c r="M44" s="4">
        <v>1.212</v>
      </c>
      <c r="N44" s="4">
        <v>1.2529999999999999</v>
      </c>
      <c r="O44" s="4">
        <v>1.286</v>
      </c>
      <c r="P44" s="4">
        <v>1.3120000000000001</v>
      </c>
    </row>
    <row r="45" spans="1:16" x14ac:dyDescent="0.2">
      <c r="A45" s="13">
        <v>1991</v>
      </c>
      <c r="B45" s="4">
        <v>6.6E-3</v>
      </c>
      <c r="C45" s="4">
        <v>0.149613</v>
      </c>
      <c r="D45" s="4">
        <v>0.285831903</v>
      </c>
      <c r="E45" s="4">
        <v>0.4763462</v>
      </c>
      <c r="F45" s="4">
        <v>0.60438824400000002</v>
      </c>
      <c r="G45" s="4">
        <v>0.72757859000000003</v>
      </c>
      <c r="H45" s="4">
        <v>0.83865891699999995</v>
      </c>
      <c r="I45" s="4">
        <v>0.87330405300000002</v>
      </c>
      <c r="J45" s="4">
        <v>1.0139296170000001</v>
      </c>
      <c r="K45" s="4">
        <v>1.126930891</v>
      </c>
      <c r="L45" s="4">
        <v>1.12934103</v>
      </c>
      <c r="M45" s="4">
        <v>1.25103857</v>
      </c>
      <c r="N45" s="4">
        <v>1.2398261399999999</v>
      </c>
      <c r="O45" s="4">
        <v>1.30809624</v>
      </c>
      <c r="P45" s="4">
        <v>1.2493070900000001</v>
      </c>
    </row>
    <row r="46" spans="1:16" x14ac:dyDescent="0.2">
      <c r="A46" s="13">
        <v>1992</v>
      </c>
      <c r="B46" s="4">
        <v>6.6E-3</v>
      </c>
      <c r="C46" s="4">
        <v>0.179094</v>
      </c>
      <c r="D46" s="4">
        <v>0.39381160900000001</v>
      </c>
      <c r="E46" s="4">
        <v>0.46200888899999998</v>
      </c>
      <c r="F46" s="4">
        <v>0.64725544999999995</v>
      </c>
      <c r="G46" s="4">
        <v>0.70067005999999998</v>
      </c>
      <c r="H46" s="4">
        <v>0.811723113</v>
      </c>
      <c r="I46" s="4">
        <v>0.98187545700000001</v>
      </c>
      <c r="J46" s="4">
        <v>1.0305708149999999</v>
      </c>
      <c r="K46" s="4">
        <v>1.2103165199999999</v>
      </c>
      <c r="L46" s="4">
        <v>1.2263809299999999</v>
      </c>
      <c r="M46" s="4">
        <v>1.27217625</v>
      </c>
      <c r="N46" s="4">
        <v>1.198747639</v>
      </c>
      <c r="O46" s="4">
        <v>1.34037031</v>
      </c>
      <c r="P46" s="4">
        <v>1.4303851400000001</v>
      </c>
    </row>
    <row r="47" spans="1:16" x14ac:dyDescent="0.2">
      <c r="A47" s="13">
        <v>1993</v>
      </c>
      <c r="B47" s="4">
        <v>6.6E-3</v>
      </c>
      <c r="C47" s="4">
        <v>0.33130999999999999</v>
      </c>
      <c r="D47" s="4">
        <v>0.49703545100000002</v>
      </c>
      <c r="E47" s="4">
        <v>0.61014173900000002</v>
      </c>
      <c r="F47" s="4">
        <v>0.64977752600000005</v>
      </c>
      <c r="G47" s="4">
        <v>0.753521793</v>
      </c>
      <c r="H47" s="4">
        <v>0.90396379500000001</v>
      </c>
      <c r="I47" s="4">
        <v>1.039495496</v>
      </c>
      <c r="J47" s="4">
        <v>1.21128119</v>
      </c>
      <c r="K47" s="4">
        <v>1.2320325999999999</v>
      </c>
      <c r="L47" s="4">
        <v>1.3914348000000001</v>
      </c>
      <c r="M47" s="4">
        <v>1.53791677</v>
      </c>
      <c r="N47" s="4">
        <v>1.61033834</v>
      </c>
      <c r="O47" s="4">
        <v>1.64628496</v>
      </c>
      <c r="P47" s="4">
        <v>1.58357897</v>
      </c>
    </row>
    <row r="48" spans="1:16" x14ac:dyDescent="0.2">
      <c r="A48" s="13">
        <v>1994</v>
      </c>
      <c r="B48" s="4">
        <v>6.6E-3</v>
      </c>
      <c r="C48" s="4">
        <v>0.23309099999999999</v>
      </c>
      <c r="D48" s="4">
        <v>0.40526662400000002</v>
      </c>
      <c r="E48" s="4">
        <v>0.65068223199999997</v>
      </c>
      <c r="F48" s="4">
        <v>0.72849960800000002</v>
      </c>
      <c r="G48" s="4">
        <v>0.74723297700000002</v>
      </c>
      <c r="H48" s="4">
        <v>0.70736453099999996</v>
      </c>
      <c r="I48" s="4">
        <v>1.057313237</v>
      </c>
      <c r="J48" s="4">
        <v>1.39452065</v>
      </c>
      <c r="K48" s="4">
        <v>1.3474982</v>
      </c>
      <c r="L48" s="4">
        <v>1.3469198600000001</v>
      </c>
      <c r="M48" s="4">
        <v>1.3911817500000001</v>
      </c>
      <c r="N48" s="4">
        <v>1.3941476399999999</v>
      </c>
      <c r="O48" s="4">
        <v>1.3010208000000001</v>
      </c>
      <c r="P48" s="4">
        <v>1.3412601099999999</v>
      </c>
    </row>
    <row r="49" spans="1:16" x14ac:dyDescent="0.2">
      <c r="A49" s="13">
        <v>1995</v>
      </c>
      <c r="B49" s="4">
        <v>6.6E-3</v>
      </c>
      <c r="C49" s="4">
        <v>0.15348000000000001</v>
      </c>
      <c r="D49" s="4">
        <v>0.37708986300000003</v>
      </c>
      <c r="E49" s="4">
        <v>0.49815483300000002</v>
      </c>
      <c r="F49" s="4">
        <v>0.73532449300000002</v>
      </c>
      <c r="G49" s="4">
        <v>0.83997333299999999</v>
      </c>
      <c r="H49" s="4">
        <v>0.85633702499999997</v>
      </c>
      <c r="I49" s="4">
        <v>0.98566918400000003</v>
      </c>
      <c r="J49" s="4">
        <v>1.2201855500000001</v>
      </c>
      <c r="K49" s="4">
        <v>1.31482583</v>
      </c>
      <c r="L49" s="4">
        <v>1.3876079800000001</v>
      </c>
      <c r="M49" s="4">
        <v>1.4769455499999999</v>
      </c>
      <c r="N49" s="4">
        <v>1.3898841399999999</v>
      </c>
      <c r="O49" s="4">
        <v>1.2974704619999999</v>
      </c>
      <c r="P49" s="4">
        <v>1.340887086</v>
      </c>
    </row>
    <row r="50" spans="1:16" x14ac:dyDescent="0.2">
      <c r="A50" s="13">
        <v>1996</v>
      </c>
      <c r="B50" s="4">
        <v>6.6E-3</v>
      </c>
      <c r="C50" s="4">
        <v>0.29288900000000001</v>
      </c>
      <c r="D50" s="4">
        <v>0.32274860300000002</v>
      </c>
      <c r="E50" s="4">
        <v>0.42734274999999999</v>
      </c>
      <c r="F50" s="4">
        <v>0.67863592500000003</v>
      </c>
      <c r="G50" s="4">
        <v>0.79367553300000004</v>
      </c>
      <c r="H50" s="4">
        <v>0.94852852899999995</v>
      </c>
      <c r="I50" s="4">
        <v>0.95264307500000001</v>
      </c>
      <c r="J50" s="4">
        <v>1.0202686670000001</v>
      </c>
      <c r="K50" s="4">
        <v>1.095993765</v>
      </c>
      <c r="L50" s="4">
        <v>1.3619166389999999</v>
      </c>
      <c r="M50" s="4">
        <v>1.50001019</v>
      </c>
      <c r="N50" s="4">
        <v>1.52034212</v>
      </c>
      <c r="O50" s="4">
        <v>1.7102096499999999</v>
      </c>
      <c r="P50" s="4">
        <v>1.59813542</v>
      </c>
    </row>
    <row r="51" spans="1:16" x14ac:dyDescent="0.2">
      <c r="A51" s="13">
        <v>1997</v>
      </c>
      <c r="B51" s="4">
        <v>6.6E-3</v>
      </c>
      <c r="C51" s="4">
        <v>0.18718399999999999</v>
      </c>
      <c r="D51" s="4">
        <v>0.31503196999999999</v>
      </c>
      <c r="E51" s="4">
        <v>0.47067610500000001</v>
      </c>
      <c r="F51" s="4">
        <v>0.55850195400000002</v>
      </c>
      <c r="G51" s="4">
        <v>0.74738351599999997</v>
      </c>
      <c r="H51" s="4">
        <v>0.89271527399999995</v>
      </c>
      <c r="I51" s="4">
        <v>1.07220585</v>
      </c>
      <c r="J51" s="4">
        <v>1.0905433360000001</v>
      </c>
      <c r="K51" s="4">
        <v>1.2428800310000001</v>
      </c>
      <c r="L51" s="4">
        <v>1.3458074</v>
      </c>
      <c r="M51" s="4">
        <v>1.44292292</v>
      </c>
      <c r="N51" s="4">
        <v>1.6677276000000001</v>
      </c>
      <c r="O51" s="4">
        <v>1.42339697</v>
      </c>
      <c r="P51" s="4">
        <v>1.3831085599999999</v>
      </c>
    </row>
    <row r="52" spans="1:16" x14ac:dyDescent="0.2">
      <c r="A52" s="13">
        <v>1998</v>
      </c>
      <c r="B52" s="4">
        <v>6.6E-3</v>
      </c>
      <c r="C52" s="4">
        <v>0.19053600000000001</v>
      </c>
      <c r="D52" s="4">
        <v>0.36837766100000002</v>
      </c>
      <c r="E52" s="4">
        <v>0.58858912900000004</v>
      </c>
      <c r="F52" s="4">
        <v>0.62727587500000004</v>
      </c>
      <c r="G52" s="4">
        <v>0.62064388999999998</v>
      </c>
      <c r="H52" s="4">
        <v>0.77505537199999996</v>
      </c>
      <c r="I52" s="4">
        <v>1.029246329</v>
      </c>
      <c r="J52" s="4">
        <v>1.1685028399999999</v>
      </c>
      <c r="K52" s="4">
        <v>1.25266839</v>
      </c>
      <c r="L52" s="4">
        <v>1.3267773700000001</v>
      </c>
      <c r="M52" s="4">
        <v>1.4521300800000001</v>
      </c>
      <c r="N52" s="4">
        <v>1.4136468900000001</v>
      </c>
      <c r="O52" s="4">
        <v>1.52324441</v>
      </c>
      <c r="P52" s="4">
        <v>1.5371140999999999</v>
      </c>
    </row>
    <row r="53" spans="1:16" x14ac:dyDescent="0.2">
      <c r="A53" s="13">
        <v>1999</v>
      </c>
      <c r="B53" s="4">
        <v>6.6E-3</v>
      </c>
      <c r="C53" s="4">
        <v>0.187805</v>
      </c>
      <c r="D53" s="4">
        <v>0.40473760600000003</v>
      </c>
      <c r="E53" s="4">
        <v>0.50737361400000003</v>
      </c>
      <c r="F53" s="4">
        <v>0.642725412</v>
      </c>
      <c r="G53" s="4">
        <v>0.70053221600000004</v>
      </c>
      <c r="H53" s="4">
        <v>0.72792719800000005</v>
      </c>
      <c r="I53" s="4">
        <v>0.890782721</v>
      </c>
      <c r="J53" s="4">
        <v>1.036612622</v>
      </c>
      <c r="K53" s="4">
        <v>1.2500708300000001</v>
      </c>
      <c r="L53" s="4">
        <v>1.248240432</v>
      </c>
      <c r="M53" s="4">
        <v>1.43060692</v>
      </c>
      <c r="N53" s="4">
        <v>0.99033293099999997</v>
      </c>
      <c r="O53" s="4">
        <v>0.51599183999999998</v>
      </c>
      <c r="P53" s="4">
        <v>1.235554203</v>
      </c>
    </row>
    <row r="54" spans="1:16" x14ac:dyDescent="0.2">
      <c r="A54" s="13">
        <v>2000</v>
      </c>
      <c r="B54" s="4">
        <v>6.6E-3</v>
      </c>
      <c r="C54" s="4">
        <v>0.21770800000000001</v>
      </c>
      <c r="D54" s="4">
        <v>0.35270836799999999</v>
      </c>
      <c r="E54" s="4">
        <v>0.52578446899999998</v>
      </c>
      <c r="F54" s="4">
        <v>0.62924242699999999</v>
      </c>
      <c r="G54" s="4">
        <v>0.730682041</v>
      </c>
      <c r="H54" s="4">
        <v>0.78200124800000004</v>
      </c>
      <c r="I54" s="4">
        <v>0.80583256999999997</v>
      </c>
      <c r="J54" s="4">
        <v>0.96579178099999996</v>
      </c>
      <c r="K54" s="4">
        <v>1.0065317170000001</v>
      </c>
      <c r="L54" s="4">
        <v>1.24215959</v>
      </c>
      <c r="M54" s="4">
        <v>1.320810898</v>
      </c>
      <c r="N54" s="4">
        <v>1.1006466610000001</v>
      </c>
      <c r="O54" s="4">
        <v>1.16522963</v>
      </c>
      <c r="P54" s="4">
        <v>1.46629382</v>
      </c>
    </row>
    <row r="55" spans="1:16" x14ac:dyDescent="0.2">
      <c r="A55" s="13">
        <v>2001</v>
      </c>
      <c r="B55" s="4">
        <v>6.4999999999999997E-3</v>
      </c>
      <c r="C55" s="4">
        <v>0.22672500000000001</v>
      </c>
      <c r="D55" s="4">
        <v>0.32697119099999999</v>
      </c>
      <c r="E55" s="4">
        <v>0.50346252599999997</v>
      </c>
      <c r="F55" s="4">
        <v>0.66903487900000003</v>
      </c>
      <c r="G55" s="4">
        <v>0.78766595500000003</v>
      </c>
      <c r="H55" s="4">
        <v>0.95771825799999999</v>
      </c>
      <c r="I55" s="4">
        <v>0.98661956500000003</v>
      </c>
      <c r="J55" s="4">
        <v>1.0631794699999999</v>
      </c>
      <c r="K55" s="4">
        <v>1.1154464820000001</v>
      </c>
      <c r="L55" s="4">
        <v>1.3138952800000001</v>
      </c>
      <c r="M55" s="4">
        <v>1.4349928999999999</v>
      </c>
      <c r="N55" s="4">
        <v>1.5626480730000001</v>
      </c>
      <c r="O55" s="4">
        <v>1.4333403</v>
      </c>
      <c r="P55" s="4">
        <v>1.46689118</v>
      </c>
    </row>
    <row r="56" spans="1:16" x14ac:dyDescent="0.2">
      <c r="A56" s="13">
        <v>2002</v>
      </c>
      <c r="B56" s="4">
        <v>6.7000000000000002E-3</v>
      </c>
      <c r="C56" s="4">
        <v>0.231265</v>
      </c>
      <c r="D56" s="4">
        <v>0.38608136500000001</v>
      </c>
      <c r="E56" s="4">
        <v>0.50899233200000005</v>
      </c>
      <c r="F56" s="4">
        <v>0.66613830100000004</v>
      </c>
      <c r="G56" s="4">
        <v>0.79498863799999997</v>
      </c>
      <c r="H56" s="4">
        <v>0.90973658800000001</v>
      </c>
      <c r="I56" s="4">
        <v>1.0294999760000001</v>
      </c>
      <c r="J56" s="4">
        <v>1.1039371099999999</v>
      </c>
      <c r="K56" s="4">
        <v>1.094826922</v>
      </c>
      <c r="L56" s="4">
        <v>1.28846182</v>
      </c>
      <c r="M56" s="4">
        <v>1.4480751700000001</v>
      </c>
      <c r="N56" s="4">
        <v>1.5967901</v>
      </c>
      <c r="O56" s="4">
        <v>1.342783668</v>
      </c>
      <c r="P56" s="4">
        <v>1.6825219300000001</v>
      </c>
    </row>
    <row r="57" spans="1:16" x14ac:dyDescent="0.2">
      <c r="A57" s="13">
        <v>2003</v>
      </c>
      <c r="B57" s="4">
        <v>6.4999999999999997E-3</v>
      </c>
      <c r="C57" s="4">
        <v>0.27606999999999998</v>
      </c>
      <c r="D57" s="4">
        <v>0.48928823799999999</v>
      </c>
      <c r="E57" s="4">
        <v>0.54655928200000004</v>
      </c>
      <c r="F57" s="4">
        <v>0.64893459499999995</v>
      </c>
      <c r="G57" s="4">
        <v>0.76704551399999998</v>
      </c>
      <c r="H57" s="4">
        <v>0.862457327</v>
      </c>
      <c r="I57" s="4">
        <v>0.95326739599999999</v>
      </c>
      <c r="J57" s="4">
        <v>1.081378341</v>
      </c>
      <c r="K57" s="4">
        <v>1.1997925700000001</v>
      </c>
      <c r="L57" s="4">
        <v>1.2000169700000001</v>
      </c>
      <c r="M57" s="4">
        <v>1.2055391799999999</v>
      </c>
      <c r="N57" s="4">
        <v>1.3615026649999999</v>
      </c>
      <c r="O57" s="4">
        <v>1.377197601</v>
      </c>
      <c r="P57" s="4">
        <v>1.69915317</v>
      </c>
    </row>
    <row r="58" spans="1:16" x14ac:dyDescent="0.2">
      <c r="A58" s="13">
        <v>2004</v>
      </c>
      <c r="B58" s="4">
        <v>6.7000000000000002E-3</v>
      </c>
      <c r="C58" s="4">
        <v>0.13478499999999999</v>
      </c>
      <c r="D58" s="4">
        <v>0.40901797000000001</v>
      </c>
      <c r="E58" s="4">
        <v>0.58270198600000001</v>
      </c>
      <c r="F58" s="4">
        <v>0.64026062800000005</v>
      </c>
      <c r="G58" s="4">
        <v>0.75845813100000004</v>
      </c>
      <c r="H58" s="4">
        <v>0.888571047</v>
      </c>
      <c r="I58" s="4">
        <v>0.92411166499999997</v>
      </c>
      <c r="J58" s="4">
        <v>1.0352945520000001</v>
      </c>
      <c r="K58" s="4">
        <v>1.161821378</v>
      </c>
      <c r="L58" s="4">
        <v>1.1096824380000001</v>
      </c>
      <c r="M58" s="4">
        <v>1.160295818</v>
      </c>
      <c r="N58" s="4">
        <v>1.333459146</v>
      </c>
      <c r="O58" s="4">
        <v>1.2810300889999999</v>
      </c>
      <c r="P58" s="4">
        <v>1.2132510700000001</v>
      </c>
    </row>
    <row r="59" spans="1:16" x14ac:dyDescent="0.2">
      <c r="A59" s="13">
        <v>2005</v>
      </c>
      <c r="B59" s="4">
        <v>6.6E-3</v>
      </c>
      <c r="C59" s="4">
        <v>0.28263899999999997</v>
      </c>
      <c r="D59" s="4">
        <v>0.34639855600000002</v>
      </c>
      <c r="E59" s="4">
        <v>0.50825602700000005</v>
      </c>
      <c r="F59" s="4">
        <v>0.64190091800000004</v>
      </c>
      <c r="G59" s="4">
        <v>0.74104308500000005</v>
      </c>
      <c r="H59" s="4">
        <v>0.88173943099999996</v>
      </c>
      <c r="I59" s="4">
        <v>0.95378384400000005</v>
      </c>
      <c r="J59" s="4">
        <v>1.0624631840000001</v>
      </c>
      <c r="K59" s="4">
        <v>1.0962984099999999</v>
      </c>
      <c r="L59" s="4">
        <v>1.2247241790000001</v>
      </c>
      <c r="M59" s="4">
        <v>1.27560092</v>
      </c>
      <c r="N59" s="4">
        <v>1.25146073</v>
      </c>
      <c r="O59" s="4">
        <v>1.174224326</v>
      </c>
      <c r="P59" s="4">
        <v>1.3729742490000001</v>
      </c>
    </row>
    <row r="60" spans="1:16" x14ac:dyDescent="0.2">
      <c r="A60" s="13">
        <v>2006</v>
      </c>
      <c r="B60" s="4">
        <v>6.6E-3</v>
      </c>
      <c r="C60" s="4">
        <v>0.174065</v>
      </c>
      <c r="D60" s="4">
        <v>0.30511706</v>
      </c>
      <c r="E60" s="4">
        <v>0.44741953099999998</v>
      </c>
      <c r="F60" s="4">
        <v>0.60596206399999997</v>
      </c>
      <c r="G60" s="4">
        <v>0.75457959399999996</v>
      </c>
      <c r="H60" s="4">
        <v>0.852636744</v>
      </c>
      <c r="I60" s="4">
        <v>0.95207157899999995</v>
      </c>
      <c r="J60" s="4">
        <v>1.064660379</v>
      </c>
      <c r="K60" s="4">
        <v>1.1144682800000001</v>
      </c>
      <c r="L60" s="4">
        <v>1.2192204369999999</v>
      </c>
      <c r="M60" s="4">
        <v>1.2340434680000001</v>
      </c>
      <c r="N60" s="4">
        <v>1.282166044</v>
      </c>
      <c r="O60" s="4">
        <v>1.39935871</v>
      </c>
      <c r="P60" s="4">
        <v>1.4617772899999999</v>
      </c>
    </row>
    <row r="61" spans="1:16" x14ac:dyDescent="0.2">
      <c r="A61" s="13">
        <v>2007</v>
      </c>
      <c r="B61" s="4">
        <v>6.6333329999999999E-3</v>
      </c>
      <c r="C61" s="4">
        <v>0.154728</v>
      </c>
      <c r="D61" s="4">
        <v>0.346450376</v>
      </c>
      <c r="E61" s="4">
        <v>0.50595245799999999</v>
      </c>
      <c r="F61" s="4">
        <v>0.64108189999999998</v>
      </c>
      <c r="G61" s="4">
        <v>0.78121324000000003</v>
      </c>
      <c r="H61" s="4">
        <v>0.96184033999999996</v>
      </c>
      <c r="I61" s="4">
        <v>1.09794638</v>
      </c>
      <c r="J61" s="4">
        <v>1.1818616099999999</v>
      </c>
      <c r="K61" s="4">
        <v>1.27493799</v>
      </c>
      <c r="L61" s="4">
        <v>1.3041845299999999</v>
      </c>
      <c r="M61" s="4">
        <v>1.47701463</v>
      </c>
      <c r="N61" s="4">
        <v>1.5001639200000001</v>
      </c>
      <c r="O61" s="4">
        <v>1.7376032299999999</v>
      </c>
      <c r="P61" s="4">
        <v>1.52026134</v>
      </c>
    </row>
    <row r="62" spans="1:16" x14ac:dyDescent="0.2">
      <c r="A62" s="13">
        <v>2008</v>
      </c>
      <c r="B62" s="4">
        <v>6.6111110000000002E-3</v>
      </c>
      <c r="C62" s="4">
        <v>0.2076326</v>
      </c>
      <c r="D62" s="4">
        <v>0.32965354099999999</v>
      </c>
      <c r="E62" s="4">
        <v>0.51957448299999998</v>
      </c>
      <c r="F62" s="4">
        <v>0.65228515399999998</v>
      </c>
      <c r="G62" s="4">
        <v>0.77404446000000005</v>
      </c>
      <c r="H62" s="4">
        <v>0.90267483500000001</v>
      </c>
      <c r="I62" s="4">
        <v>1.049082275</v>
      </c>
      <c r="J62" s="4">
        <v>1.1185356500000001</v>
      </c>
      <c r="K62" s="4">
        <v>1.28179423</v>
      </c>
      <c r="L62" s="4">
        <v>1.4208071</v>
      </c>
      <c r="M62" s="4">
        <v>1.5240582300000001</v>
      </c>
      <c r="N62" s="4">
        <v>1.5526720899999999</v>
      </c>
      <c r="O62" s="4">
        <v>1.9211944700000001</v>
      </c>
      <c r="P62" s="4">
        <v>1.65965238</v>
      </c>
    </row>
    <row r="63" spans="1:16" x14ac:dyDescent="0.2">
      <c r="A63" s="13">
        <v>2009</v>
      </c>
      <c r="B63" s="4">
        <v>6.6044440000000001E-3</v>
      </c>
      <c r="C63" s="4">
        <v>0.135797</v>
      </c>
      <c r="D63" s="4">
        <v>0.339597386</v>
      </c>
      <c r="E63" s="4">
        <v>0.52592318500000002</v>
      </c>
      <c r="F63" s="4">
        <v>0.70446937300000001</v>
      </c>
      <c r="G63" s="4">
        <v>0.87885154099999996</v>
      </c>
      <c r="H63" s="4">
        <v>1.001725644</v>
      </c>
      <c r="I63" s="4">
        <v>1.1254004</v>
      </c>
      <c r="J63" s="4">
        <v>1.39856113</v>
      </c>
      <c r="K63" s="4">
        <v>1.49005817</v>
      </c>
      <c r="L63" s="4">
        <v>1.5632283600000001</v>
      </c>
      <c r="M63" s="4">
        <v>1.6136672400000001</v>
      </c>
      <c r="N63" s="4">
        <v>1.81413939</v>
      </c>
      <c r="O63" s="4">
        <v>1.99574433</v>
      </c>
      <c r="P63" s="4">
        <v>2.2298296799999999</v>
      </c>
    </row>
    <row r="64" spans="1:16" x14ac:dyDescent="0.2">
      <c r="A64" s="13">
        <v>2010</v>
      </c>
      <c r="B64" s="4">
        <v>4.9767699999999998E-2</v>
      </c>
      <c r="C64" s="4">
        <v>0.17485600000000001</v>
      </c>
      <c r="D64" s="4">
        <v>0.38297868699999998</v>
      </c>
      <c r="E64" s="4">
        <v>0.48948259100000002</v>
      </c>
      <c r="F64" s="4">
        <v>0.66449410200000003</v>
      </c>
      <c r="G64" s="4">
        <v>0.91516265600000002</v>
      </c>
      <c r="H64" s="4">
        <v>1.11856036</v>
      </c>
      <c r="I64" s="4">
        <v>1.2609021</v>
      </c>
      <c r="J64" s="4">
        <v>1.3711128800000001</v>
      </c>
      <c r="K64" s="4">
        <v>1.5874197000000001</v>
      </c>
      <c r="L64" s="4">
        <v>1.6586642899999999</v>
      </c>
      <c r="M64" s="4">
        <v>1.9240474999999999</v>
      </c>
      <c r="N64" s="4">
        <v>1.92283575</v>
      </c>
      <c r="O64" s="4">
        <v>2.07927632</v>
      </c>
      <c r="P64" s="4">
        <v>2.3162119900000002</v>
      </c>
    </row>
    <row r="65" spans="1:43" x14ac:dyDescent="0.2">
      <c r="A65" s="13">
        <v>2011</v>
      </c>
      <c r="B65" s="4">
        <v>3.0688206999999999E-2</v>
      </c>
      <c r="C65" s="4">
        <v>0.204737208</v>
      </c>
      <c r="D65" s="4">
        <v>0.29041160900000001</v>
      </c>
      <c r="E65" s="4">
        <v>0.50868443200000002</v>
      </c>
      <c r="F65" s="4">
        <v>0.66511497600000002</v>
      </c>
      <c r="G65" s="4">
        <v>0.808472144</v>
      </c>
      <c r="H65" s="4">
        <v>0.97573500599999996</v>
      </c>
      <c r="I65" s="4">
        <v>1.22470357</v>
      </c>
      <c r="J65" s="4">
        <v>1.3464160999999999</v>
      </c>
      <c r="K65" s="4">
        <v>1.5176902999999999</v>
      </c>
      <c r="L65" s="4">
        <v>1.58467716</v>
      </c>
      <c r="M65" s="4">
        <v>1.6210097299999999</v>
      </c>
      <c r="N65" s="4">
        <v>2.17603071</v>
      </c>
      <c r="O65" s="4">
        <v>1.75379734</v>
      </c>
      <c r="P65" s="4">
        <v>2.28679933</v>
      </c>
    </row>
    <row r="66" spans="1:43" x14ac:dyDescent="0.2">
      <c r="A66" s="13">
        <v>2012</v>
      </c>
      <c r="B66" s="4">
        <v>2.9020117000000002E-2</v>
      </c>
      <c r="C66" s="4">
        <v>0.14197272499999999</v>
      </c>
      <c r="D66" s="4">
        <v>0.27036007899999998</v>
      </c>
      <c r="E66" s="4">
        <v>0.40963897399999999</v>
      </c>
      <c r="F66" s="4">
        <v>0.64271115599999995</v>
      </c>
      <c r="G66" s="4">
        <v>0.82371985199999997</v>
      </c>
      <c r="H66" s="4">
        <v>0.97437947599999997</v>
      </c>
      <c r="I66" s="4">
        <v>1.17166434</v>
      </c>
      <c r="J66" s="4">
        <v>1.3061895299999999</v>
      </c>
      <c r="K66" s="4">
        <v>1.51921456</v>
      </c>
      <c r="L66" s="4">
        <v>1.6142341899999999</v>
      </c>
      <c r="M66" s="4">
        <v>1.64407634</v>
      </c>
      <c r="N66" s="4">
        <v>1.71695646</v>
      </c>
      <c r="O66" s="4">
        <v>2.0401804800000001</v>
      </c>
      <c r="P66" s="4">
        <v>2.0862588899999999</v>
      </c>
    </row>
    <row r="67" spans="1:43" x14ac:dyDescent="0.2">
      <c r="A67" s="13">
        <v>2013</v>
      </c>
      <c r="B67" s="4">
        <v>9.4955100000000001E-2</v>
      </c>
      <c r="C67" s="4">
        <v>0.1439405</v>
      </c>
      <c r="D67" s="4">
        <v>0.28855872300000002</v>
      </c>
      <c r="E67" s="4">
        <v>0.44197592200000002</v>
      </c>
      <c r="F67" s="4">
        <v>0.56424349799999995</v>
      </c>
      <c r="G67" s="4">
        <v>0.78199227999999998</v>
      </c>
      <c r="H67" s="4">
        <v>1.13146386</v>
      </c>
      <c r="I67" s="4">
        <v>1.2839594700000001</v>
      </c>
      <c r="J67" s="4">
        <v>1.4259477</v>
      </c>
      <c r="K67" s="4">
        <v>1.69200945</v>
      </c>
      <c r="L67" s="4">
        <v>1.8337709099999999</v>
      </c>
      <c r="M67" s="4">
        <v>1.80581269</v>
      </c>
      <c r="N67" s="4">
        <v>1.96027938</v>
      </c>
      <c r="O67" s="4">
        <v>2.1865804500000001</v>
      </c>
      <c r="P67" s="4">
        <v>2.20673042</v>
      </c>
    </row>
    <row r="68" spans="1:43" x14ac:dyDescent="0.2">
      <c r="A68" s="13">
        <v>2014</v>
      </c>
      <c r="B68" s="4">
        <v>1.4342608999999999E-2</v>
      </c>
      <c r="C68" s="4">
        <v>0.19287000000000001</v>
      </c>
      <c r="D68" s="4">
        <v>0.31631329800000002</v>
      </c>
      <c r="E68" s="4">
        <v>0.45464192399999998</v>
      </c>
      <c r="F68" s="4">
        <v>0.61695911599999997</v>
      </c>
      <c r="G68" s="4">
        <v>0.75100178399999995</v>
      </c>
      <c r="H68" s="4">
        <v>0.89350185900000001</v>
      </c>
      <c r="I68" s="4">
        <v>1.1541569599999999</v>
      </c>
      <c r="J68" s="4">
        <v>1.3099915099999999</v>
      </c>
      <c r="K68" s="4">
        <v>1.370274953</v>
      </c>
      <c r="L68" s="4">
        <v>1.6915376499999999</v>
      </c>
      <c r="M68" s="4">
        <v>1.8146651300000001</v>
      </c>
      <c r="N68" s="4">
        <v>1.73304554</v>
      </c>
      <c r="O68" s="4">
        <v>1.65809597</v>
      </c>
      <c r="P68" s="4">
        <v>2.2359191699999998</v>
      </c>
    </row>
    <row r="69" spans="1:43" x14ac:dyDescent="0.2">
      <c r="A69" s="13">
        <v>2015</v>
      </c>
      <c r="B69" s="4">
        <v>2.5182262E-2</v>
      </c>
      <c r="C69" s="4">
        <v>0.18132380300000001</v>
      </c>
      <c r="D69" s="4">
        <v>0.40307783400000002</v>
      </c>
      <c r="E69" s="4">
        <v>0.46302596499999998</v>
      </c>
      <c r="F69" s="4">
        <v>0.57050188700000004</v>
      </c>
      <c r="G69" s="4">
        <v>0.689736711</v>
      </c>
      <c r="H69" s="4">
        <v>0.78601693399999994</v>
      </c>
      <c r="I69" s="4">
        <v>0.88723834300000004</v>
      </c>
      <c r="J69" s="4">
        <v>1.144517813</v>
      </c>
      <c r="K69" s="4">
        <v>1.200508701</v>
      </c>
      <c r="L69" s="4">
        <v>1.3777770600000001</v>
      </c>
      <c r="M69" s="4">
        <v>1.8916251900000001</v>
      </c>
      <c r="N69" s="4">
        <v>1.4524032200000001</v>
      </c>
      <c r="O69" s="4">
        <v>1.60281008</v>
      </c>
      <c r="P69" s="4">
        <v>2.6271085900000002</v>
      </c>
    </row>
    <row r="70" spans="1:43" x14ac:dyDescent="0.2">
      <c r="A70" s="13">
        <v>2016</v>
      </c>
      <c r="B70" s="4">
        <v>2.5182262E-2</v>
      </c>
      <c r="C70" s="4">
        <v>0.18132380300000001</v>
      </c>
      <c r="D70" s="4">
        <v>0.40726420800000002</v>
      </c>
      <c r="E70" s="4">
        <v>0.53086899499999995</v>
      </c>
      <c r="F70" s="4">
        <v>0.55684727599999995</v>
      </c>
      <c r="G70" s="4">
        <v>0.64769455799999998</v>
      </c>
      <c r="H70" s="4">
        <v>0.73219136799999995</v>
      </c>
      <c r="I70" s="4">
        <v>0.80126061900000001</v>
      </c>
      <c r="J70" s="4">
        <v>0.94278595499999995</v>
      </c>
      <c r="K70" s="4">
        <v>1.046683754</v>
      </c>
      <c r="L70" s="4">
        <v>1.20051774</v>
      </c>
      <c r="M70" s="4">
        <v>0.63702886000000003</v>
      </c>
      <c r="N70" s="4">
        <v>1.087659782</v>
      </c>
      <c r="O70" s="4">
        <v>1.869536944</v>
      </c>
      <c r="P70" s="4">
        <v>1.6383150500000001</v>
      </c>
    </row>
    <row r="71" spans="1:43" x14ac:dyDescent="0.2">
      <c r="A71" s="13">
        <v>2017</v>
      </c>
      <c r="B71" s="4">
        <f>AVERAGE(B69:B70)</f>
        <v>2.5182262E-2</v>
      </c>
      <c r="C71" s="4">
        <v>0.19111972126789345</v>
      </c>
      <c r="D71" s="4">
        <v>0.40393241458541473</v>
      </c>
      <c r="E71" s="4">
        <v>0.49784357242757271</v>
      </c>
      <c r="F71" s="4">
        <v>0.65078630169830221</v>
      </c>
      <c r="G71" s="4">
        <v>0.69388099000999037</v>
      </c>
      <c r="H71" s="4">
        <v>0.75055241058940914</v>
      </c>
      <c r="I71" s="4">
        <v>0.82698238361638388</v>
      </c>
      <c r="J71" s="4">
        <v>0.89353728071927951</v>
      </c>
      <c r="K71" s="4">
        <v>0.91203566533466562</v>
      </c>
      <c r="L71" s="4">
        <v>1.0194033906093907</v>
      </c>
      <c r="M71" s="4">
        <v>1.0966663969849235</v>
      </c>
      <c r="N71" s="29">
        <f>AVERAGE(M71,O71)</f>
        <v>1.2784151586694523</v>
      </c>
      <c r="O71" s="4">
        <v>1.4601639203539811</v>
      </c>
      <c r="P71" s="4">
        <v>1.6567195698924717</v>
      </c>
    </row>
    <row r="72" spans="1:43" x14ac:dyDescent="0.2">
      <c r="A72" s="13">
        <f>A71+1</f>
        <v>2018</v>
      </c>
      <c r="B72" s="4">
        <f>AVERAGE(B70:B71)</f>
        <v>2.5182262E-2</v>
      </c>
      <c r="C72" s="4">
        <f t="shared" ref="C72" si="1">AVERAGE(C70:C71)</f>
        <v>0.18622176213394673</v>
      </c>
      <c r="D72" s="4">
        <v>0.33776600000000001</v>
      </c>
      <c r="E72" s="4">
        <v>0.47090900000000002</v>
      </c>
      <c r="F72" s="4">
        <v>0.60913700000000004</v>
      </c>
      <c r="G72" s="4">
        <v>0.74671399999999999</v>
      </c>
      <c r="H72" s="4">
        <v>0.79096900000000003</v>
      </c>
      <c r="I72" s="4">
        <v>0.86366799999999999</v>
      </c>
      <c r="J72" s="4">
        <v>0.97555199999999997</v>
      </c>
      <c r="K72" s="4">
        <v>1.0747359999999999</v>
      </c>
      <c r="L72" s="4">
        <v>1.226893</v>
      </c>
      <c r="M72" s="4">
        <v>1.38554</v>
      </c>
      <c r="N72" s="4">
        <v>1.51326</v>
      </c>
      <c r="O72" s="4">
        <v>1.658812</v>
      </c>
      <c r="P72" s="4">
        <v>1.7539929999999999</v>
      </c>
    </row>
    <row r="73" spans="1:43" x14ac:dyDescent="0.2">
      <c r="B73" s="4" t="s">
        <v>0</v>
      </c>
      <c r="C73" s="4">
        <v>10</v>
      </c>
      <c r="D73" s="4">
        <v>11</v>
      </c>
      <c r="E73" s="4">
        <v>12</v>
      </c>
      <c r="F73" s="4">
        <v>13</v>
      </c>
      <c r="G73" s="4">
        <v>14</v>
      </c>
      <c r="H73" s="4">
        <v>15</v>
      </c>
      <c r="I73" s="4">
        <v>16</v>
      </c>
      <c r="J73" s="4">
        <v>17</v>
      </c>
      <c r="K73" s="4">
        <v>18</v>
      </c>
      <c r="L73" s="4">
        <v>19</v>
      </c>
      <c r="M73" s="4">
        <v>20</v>
      </c>
      <c r="N73" s="4">
        <v>21</v>
      </c>
      <c r="O73" s="4">
        <v>22</v>
      </c>
      <c r="P73" s="4">
        <v>23</v>
      </c>
      <c r="Q73" s="4">
        <v>24</v>
      </c>
      <c r="R73" s="4">
        <v>25</v>
      </c>
      <c r="S73" s="4">
        <v>26</v>
      </c>
      <c r="T73" s="4">
        <v>27</v>
      </c>
      <c r="U73" s="4">
        <v>28</v>
      </c>
      <c r="V73" s="4">
        <v>29</v>
      </c>
      <c r="W73" s="4">
        <v>30</v>
      </c>
      <c r="X73" s="4">
        <v>31</v>
      </c>
      <c r="Y73" s="4">
        <v>32</v>
      </c>
      <c r="Z73" s="4">
        <v>33</v>
      </c>
      <c r="AA73" s="4">
        <v>34</v>
      </c>
      <c r="AB73" s="4">
        <v>35</v>
      </c>
      <c r="AC73" s="4">
        <v>36</v>
      </c>
      <c r="AD73" s="4">
        <v>37</v>
      </c>
      <c r="AE73" s="4">
        <v>38</v>
      </c>
      <c r="AF73" s="4">
        <v>39</v>
      </c>
      <c r="AG73" s="4">
        <v>40</v>
      </c>
      <c r="AH73" s="4">
        <v>41</v>
      </c>
      <c r="AI73" s="4">
        <v>42</v>
      </c>
      <c r="AJ73" s="4">
        <v>43</v>
      </c>
      <c r="AK73" s="4">
        <v>44</v>
      </c>
      <c r="AL73" s="4">
        <v>45</v>
      </c>
      <c r="AM73" s="4">
        <v>46</v>
      </c>
      <c r="AN73" s="4">
        <v>47</v>
      </c>
      <c r="AO73" s="4">
        <v>48</v>
      </c>
      <c r="AP73" s="4">
        <v>49</v>
      </c>
      <c r="AQ73" s="4">
        <v>50</v>
      </c>
    </row>
    <row r="74" spans="1:43" x14ac:dyDescent="0.2">
      <c r="A74" s="13">
        <v>1964</v>
      </c>
      <c r="C74" s="4">
        <v>8.4881665999999995E-2</v>
      </c>
      <c r="D74" s="4">
        <v>0.195868126</v>
      </c>
      <c r="E74" s="4">
        <v>0.31376278800000001</v>
      </c>
      <c r="F74" s="4">
        <v>0.459295544</v>
      </c>
      <c r="G74" s="4">
        <v>0.58862360199999997</v>
      </c>
      <c r="H74" s="4">
        <v>0.69781833100000001</v>
      </c>
      <c r="I74" s="4">
        <v>0.79679873899999998</v>
      </c>
      <c r="J74" s="4">
        <v>0.91486126300000004</v>
      </c>
      <c r="K74" s="4">
        <v>1.0569570109999999</v>
      </c>
      <c r="L74" s="4">
        <v>1.147231476</v>
      </c>
      <c r="M74" s="4">
        <v>1.290106451</v>
      </c>
      <c r="N74" s="4">
        <v>1.3879178889999999</v>
      </c>
      <c r="O74" s="4">
        <v>1.4316667599999999</v>
      </c>
      <c r="P74" s="4">
        <v>1.4070027190000001</v>
      </c>
      <c r="Q74" s="4">
        <v>1.522866931</v>
      </c>
    </row>
    <row r="75" spans="1:43" x14ac:dyDescent="0.2">
      <c r="A75" s="13">
        <v>1965</v>
      </c>
      <c r="C75" s="4">
        <v>8.4881665999999995E-2</v>
      </c>
      <c r="D75" s="4">
        <v>0.195868126</v>
      </c>
      <c r="E75" s="4">
        <v>0.31376278800000001</v>
      </c>
      <c r="F75" s="4">
        <v>0.459295544</v>
      </c>
      <c r="G75" s="4">
        <v>0.58862360199999997</v>
      </c>
      <c r="H75" s="4">
        <v>0.69781833100000001</v>
      </c>
      <c r="I75" s="4">
        <v>0.79679873899999998</v>
      </c>
      <c r="J75" s="4">
        <v>0.91486126300000004</v>
      </c>
      <c r="K75" s="4">
        <v>1.0569570109999999</v>
      </c>
      <c r="L75" s="4">
        <v>1.147231476</v>
      </c>
      <c r="M75" s="4">
        <v>1.290106451</v>
      </c>
      <c r="N75" s="4">
        <v>1.3879178889999999</v>
      </c>
      <c r="O75" s="4">
        <v>1.4316667599999999</v>
      </c>
      <c r="P75" s="4">
        <v>1.4070027190000001</v>
      </c>
      <c r="Q75" s="4">
        <v>1.522866931</v>
      </c>
    </row>
    <row r="76" spans="1:43" x14ac:dyDescent="0.2">
      <c r="A76" s="13">
        <v>1966</v>
      </c>
      <c r="C76" s="4">
        <v>8.4881665999999995E-2</v>
      </c>
      <c r="D76" s="4">
        <v>0.195868126</v>
      </c>
      <c r="E76" s="4">
        <v>0.31376278800000001</v>
      </c>
      <c r="F76" s="4">
        <v>0.459295544</v>
      </c>
      <c r="G76" s="4">
        <v>0.58862360199999997</v>
      </c>
      <c r="H76" s="4">
        <v>0.69781833100000001</v>
      </c>
      <c r="I76" s="4">
        <v>0.79679873899999998</v>
      </c>
      <c r="J76" s="4">
        <v>0.91486126300000004</v>
      </c>
      <c r="K76" s="4">
        <v>1.0569570109999999</v>
      </c>
      <c r="L76" s="4">
        <v>1.147231476</v>
      </c>
      <c r="M76" s="4">
        <v>1.290106451</v>
      </c>
      <c r="N76" s="4">
        <v>1.3879178889999999</v>
      </c>
      <c r="O76" s="4">
        <v>1.4316667599999999</v>
      </c>
      <c r="P76" s="4">
        <v>1.4070027190000001</v>
      </c>
      <c r="Q76" s="4">
        <v>1.522866931</v>
      </c>
    </row>
    <row r="77" spans="1:43" x14ac:dyDescent="0.2">
      <c r="A77" s="13">
        <v>1967</v>
      </c>
      <c r="C77" s="4">
        <v>8.4881665999999995E-2</v>
      </c>
      <c r="D77" s="4">
        <v>0.195868126</v>
      </c>
      <c r="E77" s="4">
        <v>0.31376278800000001</v>
      </c>
      <c r="F77" s="4">
        <v>0.459295544</v>
      </c>
      <c r="G77" s="4">
        <v>0.58862360199999997</v>
      </c>
      <c r="H77" s="4">
        <v>0.69781833100000001</v>
      </c>
      <c r="I77" s="4">
        <v>0.79679873899999998</v>
      </c>
      <c r="J77" s="4">
        <v>0.91486126300000004</v>
      </c>
      <c r="K77" s="4">
        <v>1.0569570109999999</v>
      </c>
      <c r="L77" s="4">
        <v>1.147231476</v>
      </c>
      <c r="M77" s="4">
        <v>1.290106451</v>
      </c>
      <c r="N77" s="4">
        <v>1.3879178889999999</v>
      </c>
      <c r="O77" s="4">
        <v>1.4316667599999999</v>
      </c>
      <c r="P77" s="4">
        <v>1.4070027190000001</v>
      </c>
      <c r="Q77" s="4">
        <v>1.522866931</v>
      </c>
    </row>
    <row r="78" spans="1:43" x14ac:dyDescent="0.2">
      <c r="A78" s="13">
        <v>1968</v>
      </c>
      <c r="C78" s="4">
        <v>8.4881665999999995E-2</v>
      </c>
      <c r="D78" s="4">
        <v>0.195868126</v>
      </c>
      <c r="E78" s="4">
        <v>0.31376278800000001</v>
      </c>
      <c r="F78" s="4">
        <v>0.459295544</v>
      </c>
      <c r="G78" s="4">
        <v>0.58862360199999997</v>
      </c>
      <c r="H78" s="4">
        <v>0.69781833100000001</v>
      </c>
      <c r="I78" s="4">
        <v>0.79679873899999998</v>
      </c>
      <c r="J78" s="4">
        <v>0.91486126300000004</v>
      </c>
      <c r="K78" s="4">
        <v>1.0569570109999999</v>
      </c>
      <c r="L78" s="4">
        <v>1.147231476</v>
      </c>
      <c r="M78" s="4">
        <v>1.290106451</v>
      </c>
      <c r="N78" s="4">
        <v>1.3879178889999999</v>
      </c>
      <c r="O78" s="4">
        <v>1.4316667599999999</v>
      </c>
      <c r="P78" s="4">
        <v>1.4070027190000001</v>
      </c>
      <c r="Q78" s="4">
        <v>1.522866931</v>
      </c>
    </row>
    <row r="79" spans="1:43" x14ac:dyDescent="0.2">
      <c r="A79" s="13">
        <v>1969</v>
      </c>
      <c r="C79" s="4">
        <v>8.4881665999999995E-2</v>
      </c>
      <c r="D79" s="4">
        <v>0.195868126</v>
      </c>
      <c r="E79" s="4">
        <v>0.31376278800000001</v>
      </c>
      <c r="F79" s="4">
        <v>0.459295544</v>
      </c>
      <c r="G79" s="4">
        <v>0.58862360199999997</v>
      </c>
      <c r="H79" s="4">
        <v>0.69781833100000001</v>
      </c>
      <c r="I79" s="4">
        <v>0.79679873899999998</v>
      </c>
      <c r="J79" s="4">
        <v>0.91486126300000004</v>
      </c>
      <c r="K79" s="4">
        <v>1.0569570109999999</v>
      </c>
      <c r="L79" s="4">
        <v>1.147231476</v>
      </c>
      <c r="M79" s="4">
        <v>1.290106451</v>
      </c>
      <c r="N79" s="4">
        <v>1.3879178889999999</v>
      </c>
      <c r="O79" s="4">
        <v>1.4316667599999999</v>
      </c>
      <c r="P79" s="4">
        <v>1.4070027190000001</v>
      </c>
      <c r="Q79" s="4">
        <v>1.522866931</v>
      </c>
    </row>
    <row r="80" spans="1:43" x14ac:dyDescent="0.2">
      <c r="A80" s="13">
        <v>1970</v>
      </c>
      <c r="C80" s="4">
        <v>8.4881665999999995E-2</v>
      </c>
      <c r="D80" s="4">
        <v>0.195868126</v>
      </c>
      <c r="E80" s="4">
        <v>0.31376278800000001</v>
      </c>
      <c r="F80" s="4">
        <v>0.459295544</v>
      </c>
      <c r="G80" s="4">
        <v>0.58862360199999997</v>
      </c>
      <c r="H80" s="4">
        <v>0.69781833100000001</v>
      </c>
      <c r="I80" s="4">
        <v>0.79679873899999998</v>
      </c>
      <c r="J80" s="4">
        <v>0.91486126300000004</v>
      </c>
      <c r="K80" s="4">
        <v>1.0569570109999999</v>
      </c>
      <c r="L80" s="4">
        <v>1.147231476</v>
      </c>
      <c r="M80" s="4">
        <v>1.290106451</v>
      </c>
      <c r="N80" s="4">
        <v>1.3879178889999999</v>
      </c>
      <c r="O80" s="4">
        <v>1.4316667599999999</v>
      </c>
      <c r="P80" s="4">
        <v>1.4070027190000001</v>
      </c>
      <c r="Q80" s="4">
        <v>1.522866931</v>
      </c>
    </row>
    <row r="81" spans="1:17" x14ac:dyDescent="0.2">
      <c r="A81" s="13">
        <v>1971</v>
      </c>
      <c r="C81" s="4">
        <v>8.4881665999999995E-2</v>
      </c>
      <c r="D81" s="4">
        <v>0.195868126</v>
      </c>
      <c r="E81" s="4">
        <v>0.31376278800000001</v>
      </c>
      <c r="F81" s="4">
        <v>0.459295544</v>
      </c>
      <c r="G81" s="4">
        <v>0.58862360199999997</v>
      </c>
      <c r="H81" s="4">
        <v>0.69781833100000001</v>
      </c>
      <c r="I81" s="4">
        <v>0.79679873899999998</v>
      </c>
      <c r="J81" s="4">
        <v>0.91486126300000004</v>
      </c>
      <c r="K81" s="4">
        <v>1.0569570109999999</v>
      </c>
      <c r="L81" s="4">
        <v>1.147231476</v>
      </c>
      <c r="M81" s="4">
        <v>1.290106451</v>
      </c>
      <c r="N81" s="4">
        <v>1.3879178889999999</v>
      </c>
      <c r="O81" s="4">
        <v>1.4316667599999999</v>
      </c>
      <c r="P81" s="4">
        <v>1.4070027190000001</v>
      </c>
      <c r="Q81" s="4">
        <v>1.522866931</v>
      </c>
    </row>
    <row r="82" spans="1:17" x14ac:dyDescent="0.2">
      <c r="A82" s="13">
        <v>1972</v>
      </c>
      <c r="C82" s="4">
        <v>8.4881665999999995E-2</v>
      </c>
      <c r="D82" s="4">
        <v>0.195868126</v>
      </c>
      <c r="E82" s="4">
        <v>0.31376278800000001</v>
      </c>
      <c r="F82" s="4">
        <v>0.459295544</v>
      </c>
      <c r="G82" s="4">
        <v>0.58862360199999997</v>
      </c>
      <c r="H82" s="4">
        <v>0.69781833100000001</v>
      </c>
      <c r="I82" s="4">
        <v>0.79679873899999998</v>
      </c>
      <c r="J82" s="4">
        <v>0.91486126300000004</v>
      </c>
      <c r="K82" s="4">
        <v>1.0569570109999999</v>
      </c>
      <c r="L82" s="4">
        <v>1.147231476</v>
      </c>
      <c r="M82" s="4">
        <v>1.290106451</v>
      </c>
      <c r="N82" s="4">
        <v>1.3879178889999999</v>
      </c>
      <c r="O82" s="4">
        <v>1.4316667599999999</v>
      </c>
      <c r="P82" s="4">
        <v>1.4070027190000001</v>
      </c>
      <c r="Q82" s="4">
        <v>1.522866931</v>
      </c>
    </row>
    <row r="83" spans="1:17" x14ac:dyDescent="0.2">
      <c r="A83" s="13">
        <v>1973</v>
      </c>
      <c r="C83" s="4">
        <v>8.4881665999999995E-2</v>
      </c>
      <c r="D83" s="4">
        <v>0.195868126</v>
      </c>
      <c r="E83" s="4">
        <v>0.31376278800000001</v>
      </c>
      <c r="F83" s="4">
        <v>0.459295544</v>
      </c>
      <c r="G83" s="4">
        <v>0.58862360199999997</v>
      </c>
      <c r="H83" s="4">
        <v>0.69781833100000001</v>
      </c>
      <c r="I83" s="4">
        <v>0.79679873899999998</v>
      </c>
      <c r="J83" s="4">
        <v>0.91486126300000004</v>
      </c>
      <c r="K83" s="4">
        <v>1.0569570109999999</v>
      </c>
      <c r="L83" s="4">
        <v>1.147231476</v>
      </c>
      <c r="M83" s="4">
        <v>1.290106451</v>
      </c>
      <c r="N83" s="4">
        <v>1.3879178889999999</v>
      </c>
      <c r="O83" s="4">
        <v>1.4316667599999999</v>
      </c>
      <c r="P83" s="4">
        <v>1.4070027190000001</v>
      </c>
      <c r="Q83" s="4">
        <v>1.522866931</v>
      </c>
    </row>
    <row r="84" spans="1:17" x14ac:dyDescent="0.2">
      <c r="A84" s="13">
        <v>1974</v>
      </c>
      <c r="C84" s="4">
        <v>8.4881665999999995E-2</v>
      </c>
      <c r="D84" s="4">
        <v>0.195868126</v>
      </c>
      <c r="E84" s="4">
        <v>0.31376278800000001</v>
      </c>
      <c r="F84" s="4">
        <v>0.459295544</v>
      </c>
      <c r="G84" s="4">
        <v>0.58862360199999997</v>
      </c>
      <c r="H84" s="4">
        <v>0.69781833100000001</v>
      </c>
      <c r="I84" s="4">
        <v>0.79679873899999998</v>
      </c>
      <c r="J84" s="4">
        <v>0.91486126300000004</v>
      </c>
      <c r="K84" s="4">
        <v>1.0569570109999999</v>
      </c>
      <c r="L84" s="4">
        <v>1.147231476</v>
      </c>
      <c r="M84" s="4">
        <v>1.290106451</v>
      </c>
      <c r="N84" s="4">
        <v>1.3879178889999999</v>
      </c>
      <c r="O84" s="4">
        <v>1.4316667599999999</v>
      </c>
      <c r="P84" s="4">
        <v>1.4070027190000001</v>
      </c>
      <c r="Q84" s="4">
        <v>1.522866931</v>
      </c>
    </row>
    <row r="85" spans="1:17" x14ac:dyDescent="0.2">
      <c r="A85" s="13">
        <v>1975</v>
      </c>
      <c r="C85" s="4">
        <v>8.4881665999999995E-2</v>
      </c>
      <c r="D85" s="4">
        <v>0.195868126</v>
      </c>
      <c r="E85" s="4">
        <v>0.31376278800000001</v>
      </c>
      <c r="F85" s="4">
        <v>0.459295544</v>
      </c>
      <c r="G85" s="4">
        <v>0.58862360199999997</v>
      </c>
      <c r="H85" s="4">
        <v>0.69781833100000001</v>
      </c>
      <c r="I85" s="4">
        <v>0.79679873899999998</v>
      </c>
      <c r="J85" s="4">
        <v>0.91486126300000004</v>
      </c>
      <c r="K85" s="4">
        <v>1.0569570109999999</v>
      </c>
      <c r="L85" s="4">
        <v>1.147231476</v>
      </c>
      <c r="M85" s="4">
        <v>1.290106451</v>
      </c>
      <c r="N85" s="4">
        <v>1.3879178889999999</v>
      </c>
      <c r="O85" s="4">
        <v>1.4316667599999999</v>
      </c>
      <c r="P85" s="4">
        <v>1.4070027190000001</v>
      </c>
      <c r="Q85" s="4">
        <v>1.522866931</v>
      </c>
    </row>
    <row r="86" spans="1:17" x14ac:dyDescent="0.2">
      <c r="A86" s="13">
        <v>1976</v>
      </c>
      <c r="C86" s="4">
        <v>8.4881665999999995E-2</v>
      </c>
      <c r="D86" s="4">
        <v>0.195868126</v>
      </c>
      <c r="E86" s="4">
        <v>0.31376278800000001</v>
      </c>
      <c r="F86" s="4">
        <v>0.459295544</v>
      </c>
      <c r="G86" s="4">
        <v>0.58862360199999997</v>
      </c>
      <c r="H86" s="4">
        <v>0.69781833100000001</v>
      </c>
      <c r="I86" s="4">
        <v>0.79679873899999998</v>
      </c>
      <c r="J86" s="4">
        <v>0.91486126300000004</v>
      </c>
      <c r="K86" s="4">
        <v>1.0569570109999999</v>
      </c>
      <c r="L86" s="4">
        <v>1.147231476</v>
      </c>
      <c r="M86" s="4">
        <v>1.290106451</v>
      </c>
      <c r="N86" s="4">
        <v>1.3879178889999999</v>
      </c>
      <c r="O86" s="4">
        <v>1.4316667599999999</v>
      </c>
      <c r="P86" s="4">
        <v>1.4070027190000001</v>
      </c>
      <c r="Q86" s="4">
        <v>1.522866931</v>
      </c>
    </row>
    <row r="87" spans="1:17" x14ac:dyDescent="0.2">
      <c r="A87" s="13">
        <v>1977</v>
      </c>
      <c r="C87" s="4">
        <v>8.4881665999999995E-2</v>
      </c>
      <c r="D87" s="4">
        <v>0.195868126</v>
      </c>
      <c r="E87" s="4">
        <v>0.31376278800000001</v>
      </c>
      <c r="F87" s="4">
        <v>0.459295544</v>
      </c>
      <c r="G87" s="4">
        <v>0.58862360199999997</v>
      </c>
      <c r="H87" s="4">
        <v>0.69781833100000001</v>
      </c>
      <c r="I87" s="4">
        <v>0.79679873899999998</v>
      </c>
      <c r="J87" s="4">
        <v>0.91486126300000004</v>
      </c>
      <c r="K87" s="4">
        <v>1.0569570109999999</v>
      </c>
      <c r="L87" s="4">
        <v>1.147231476</v>
      </c>
      <c r="M87" s="4">
        <v>1.290106451</v>
      </c>
      <c r="N87" s="4">
        <v>1.3879178889999999</v>
      </c>
      <c r="O87" s="4">
        <v>1.4316667599999999</v>
      </c>
      <c r="P87" s="4">
        <v>1.4070027190000001</v>
      </c>
      <c r="Q87" s="4">
        <v>1.522866931</v>
      </c>
    </row>
    <row r="88" spans="1:17" x14ac:dyDescent="0.2">
      <c r="A88" s="13">
        <v>1978</v>
      </c>
      <c r="C88" s="4">
        <v>8.4881665999999995E-2</v>
      </c>
      <c r="D88" s="4">
        <v>0.195868126</v>
      </c>
      <c r="E88" s="4">
        <v>0.31376278800000001</v>
      </c>
      <c r="F88" s="4">
        <v>0.459295544</v>
      </c>
      <c r="G88" s="4">
        <v>0.58862360199999997</v>
      </c>
      <c r="H88" s="4">
        <v>0.69781833100000001</v>
      </c>
      <c r="I88" s="4">
        <v>0.79679873899999998</v>
      </c>
      <c r="J88" s="4">
        <v>0.91486126300000004</v>
      </c>
      <c r="K88" s="4">
        <v>1.0569570109999999</v>
      </c>
      <c r="L88" s="4">
        <v>1.147231476</v>
      </c>
      <c r="M88" s="4">
        <v>1.290106451</v>
      </c>
      <c r="N88" s="4">
        <v>1.3879178889999999</v>
      </c>
      <c r="O88" s="4">
        <v>1.4316667599999999</v>
      </c>
      <c r="P88" s="4">
        <v>1.4070027190000001</v>
      </c>
      <c r="Q88" s="4">
        <v>1.522866931</v>
      </c>
    </row>
    <row r="89" spans="1:17" x14ac:dyDescent="0.2">
      <c r="A89" s="13">
        <v>1979</v>
      </c>
      <c r="C89" s="4">
        <v>8.4881665999999995E-2</v>
      </c>
      <c r="D89" s="4">
        <v>0.195868126</v>
      </c>
      <c r="E89" s="4">
        <v>0.31376278800000001</v>
      </c>
      <c r="F89" s="4">
        <v>0.459295544</v>
      </c>
      <c r="G89" s="4">
        <v>0.58862360199999997</v>
      </c>
      <c r="H89" s="4">
        <v>0.69781833100000001</v>
      </c>
      <c r="I89" s="4">
        <v>0.79679873899999998</v>
      </c>
      <c r="J89" s="4">
        <v>0.91486126300000004</v>
      </c>
      <c r="K89" s="4">
        <v>1.0569570109999999</v>
      </c>
      <c r="L89" s="4">
        <v>1.147231476</v>
      </c>
      <c r="M89" s="4">
        <v>1.290106451</v>
      </c>
      <c r="N89" s="4">
        <v>1.3879178889999999</v>
      </c>
      <c r="O89" s="4">
        <v>1.4316667599999999</v>
      </c>
      <c r="P89" s="4">
        <v>1.4070027190000001</v>
      </c>
      <c r="Q89" s="4">
        <v>1.522866931</v>
      </c>
    </row>
    <row r="90" spans="1:17" x14ac:dyDescent="0.2">
      <c r="A90" s="13">
        <v>1980</v>
      </c>
      <c r="C90" s="4">
        <v>8.4881665999999995E-2</v>
      </c>
      <c r="D90" s="4">
        <v>0.195868126</v>
      </c>
      <c r="E90" s="4">
        <v>0.31376278800000001</v>
      </c>
      <c r="F90" s="4">
        <v>0.459295544</v>
      </c>
      <c r="G90" s="4">
        <v>0.58862360199999997</v>
      </c>
      <c r="H90" s="4">
        <v>0.69781833100000001</v>
      </c>
      <c r="I90" s="4">
        <v>0.79679873899999998</v>
      </c>
      <c r="J90" s="4">
        <v>0.91486126300000004</v>
      </c>
      <c r="K90" s="4">
        <v>1.0569570109999999</v>
      </c>
      <c r="L90" s="4">
        <v>1.147231476</v>
      </c>
      <c r="M90" s="4">
        <v>1.290106451</v>
      </c>
      <c r="N90" s="4">
        <v>1.3879178889999999</v>
      </c>
      <c r="O90" s="4">
        <v>1.4316667599999999</v>
      </c>
      <c r="P90" s="4">
        <v>1.4070027190000001</v>
      </c>
      <c r="Q90" s="4">
        <v>1.522866931</v>
      </c>
    </row>
    <row r="91" spans="1:17" x14ac:dyDescent="0.2">
      <c r="A91" s="13">
        <v>1981</v>
      </c>
      <c r="C91" s="4">
        <v>8.4881665999999995E-2</v>
      </c>
      <c r="D91" s="4">
        <v>0.195868126</v>
      </c>
      <c r="E91" s="4">
        <v>0.31376278800000001</v>
      </c>
      <c r="F91" s="4">
        <v>0.459295544</v>
      </c>
      <c r="G91" s="4">
        <v>0.58862360199999997</v>
      </c>
      <c r="H91" s="4">
        <v>0.69781833100000001</v>
      </c>
      <c r="I91" s="4">
        <v>0.79679873899999998</v>
      </c>
      <c r="J91" s="4">
        <v>0.91486126300000004</v>
      </c>
      <c r="K91" s="4">
        <v>1.0569570109999999</v>
      </c>
      <c r="L91" s="4">
        <v>1.147231476</v>
      </c>
      <c r="M91" s="4">
        <v>1.290106451</v>
      </c>
      <c r="N91" s="4">
        <v>1.3879178889999999</v>
      </c>
      <c r="O91" s="4">
        <v>1.4316667599999999</v>
      </c>
      <c r="P91" s="4">
        <v>1.4070027190000001</v>
      </c>
      <c r="Q91" s="4">
        <v>1.522866931</v>
      </c>
    </row>
    <row r="92" spans="1:17" x14ac:dyDescent="0.2">
      <c r="A92" s="13">
        <v>1982</v>
      </c>
      <c r="C92" s="4">
        <v>8.4881665999999995E-2</v>
      </c>
      <c r="D92" s="4">
        <v>0.195868126</v>
      </c>
      <c r="E92" s="4">
        <v>0.31376278800000001</v>
      </c>
      <c r="F92" s="4">
        <v>0.459295544</v>
      </c>
      <c r="G92" s="4">
        <v>0.58862360199999997</v>
      </c>
      <c r="H92" s="4">
        <v>0.69781833100000001</v>
      </c>
      <c r="I92" s="4">
        <v>0.79679873899999998</v>
      </c>
      <c r="J92" s="4">
        <v>0.91486126300000004</v>
      </c>
      <c r="K92" s="4">
        <v>1.0569570109999999</v>
      </c>
      <c r="L92" s="4">
        <v>1.147231476</v>
      </c>
      <c r="M92" s="4">
        <v>1.290106451</v>
      </c>
      <c r="N92" s="4">
        <v>1.3879178889999999</v>
      </c>
      <c r="O92" s="4">
        <v>1.4316667599999999</v>
      </c>
      <c r="P92" s="4">
        <v>1.4070027190000001</v>
      </c>
      <c r="Q92" s="4">
        <v>1.522866931</v>
      </c>
    </row>
    <row r="93" spans="1:17" x14ac:dyDescent="0.2">
      <c r="A93" s="13">
        <v>1983</v>
      </c>
      <c r="C93" s="4">
        <v>8.4881665999999995E-2</v>
      </c>
      <c r="D93" s="4">
        <v>0.195868126</v>
      </c>
      <c r="E93" s="4">
        <v>0.31376278800000001</v>
      </c>
      <c r="F93" s="4">
        <v>0.459295544</v>
      </c>
      <c r="G93" s="4">
        <v>0.58862360199999997</v>
      </c>
      <c r="H93" s="4">
        <v>0.69781833100000001</v>
      </c>
      <c r="I93" s="4">
        <v>0.79679873899999998</v>
      </c>
      <c r="J93" s="4">
        <v>0.91486126300000004</v>
      </c>
      <c r="K93" s="4">
        <v>1.0569570109999999</v>
      </c>
      <c r="L93" s="4">
        <v>1.147231476</v>
      </c>
      <c r="M93" s="4">
        <v>1.290106451</v>
      </c>
      <c r="N93" s="4">
        <v>1.3879178889999999</v>
      </c>
      <c r="O93" s="4">
        <v>1.4316667599999999</v>
      </c>
      <c r="P93" s="4">
        <v>1.4070027190000001</v>
      </c>
      <c r="Q93" s="4">
        <v>1.522866931</v>
      </c>
    </row>
    <row r="94" spans="1:17" x14ac:dyDescent="0.2">
      <c r="A94" s="13">
        <v>1984</v>
      </c>
      <c r="C94" s="4">
        <v>8.4881665999999995E-2</v>
      </c>
      <c r="D94" s="4">
        <v>0.195868126</v>
      </c>
      <c r="E94" s="4">
        <v>0.31376278800000001</v>
      </c>
      <c r="F94" s="4">
        <v>0.459295544</v>
      </c>
      <c r="G94" s="4">
        <v>0.58862360199999997</v>
      </c>
      <c r="H94" s="4">
        <v>0.69781833100000001</v>
      </c>
      <c r="I94" s="4">
        <v>0.79679873899999998</v>
      </c>
      <c r="J94" s="4">
        <v>0.91486126300000004</v>
      </c>
      <c r="K94" s="4">
        <v>1.0569570109999999</v>
      </c>
      <c r="L94" s="4">
        <v>1.147231476</v>
      </c>
      <c r="M94" s="4">
        <v>1.290106451</v>
      </c>
      <c r="N94" s="4">
        <v>1.3879178889999999</v>
      </c>
      <c r="O94" s="4">
        <v>1.4316667599999999</v>
      </c>
      <c r="P94" s="4">
        <v>1.4070027190000001</v>
      </c>
      <c r="Q94" s="4">
        <v>1.522866931</v>
      </c>
    </row>
    <row r="95" spans="1:17" x14ac:dyDescent="0.2">
      <c r="A95" s="13">
        <v>1985</v>
      </c>
      <c r="C95" s="4">
        <v>8.4881665999999995E-2</v>
      </c>
      <c r="D95" s="4">
        <v>0.195868126</v>
      </c>
      <c r="E95" s="4">
        <v>0.31376278800000001</v>
      </c>
      <c r="F95" s="4">
        <v>0.459295544</v>
      </c>
      <c r="G95" s="4">
        <v>0.58862360199999997</v>
      </c>
      <c r="H95" s="4">
        <v>0.69781833100000001</v>
      </c>
      <c r="I95" s="4">
        <v>0.79679873899999998</v>
      </c>
      <c r="J95" s="4">
        <v>0.91486126300000004</v>
      </c>
      <c r="K95" s="4">
        <v>1.0569570109999999</v>
      </c>
      <c r="L95" s="4">
        <v>1.147231476</v>
      </c>
      <c r="M95" s="4">
        <v>1.290106451</v>
      </c>
      <c r="N95" s="4">
        <v>1.3879178889999999</v>
      </c>
      <c r="O95" s="4">
        <v>1.4316667599999999</v>
      </c>
      <c r="P95" s="4">
        <v>1.4070027190000001</v>
      </c>
      <c r="Q95" s="4">
        <v>1.522866931</v>
      </c>
    </row>
    <row r="96" spans="1:17" x14ac:dyDescent="0.2">
      <c r="A96" s="13">
        <v>1986</v>
      </c>
      <c r="C96" s="4">
        <v>8.4881665999999995E-2</v>
      </c>
      <c r="D96" s="4">
        <v>0.195868126</v>
      </c>
      <c r="E96" s="4">
        <v>0.31376278800000001</v>
      </c>
      <c r="F96" s="4">
        <v>0.459295544</v>
      </c>
      <c r="G96" s="4">
        <v>0.58862360199999997</v>
      </c>
      <c r="H96" s="4">
        <v>0.69781833100000001</v>
      </c>
      <c r="I96" s="4">
        <v>0.79679873899999998</v>
      </c>
      <c r="J96" s="4">
        <v>0.91486126300000004</v>
      </c>
      <c r="K96" s="4">
        <v>1.0569570109999999</v>
      </c>
      <c r="L96" s="4">
        <v>1.147231476</v>
      </c>
      <c r="M96" s="4">
        <v>1.290106451</v>
      </c>
      <c r="N96" s="4">
        <v>1.3879178889999999</v>
      </c>
      <c r="O96" s="4">
        <v>1.4316667599999999</v>
      </c>
      <c r="P96" s="4">
        <v>1.4070027190000001</v>
      </c>
      <c r="Q96" s="4">
        <v>1.522866931</v>
      </c>
    </row>
    <row r="97" spans="1:17" x14ac:dyDescent="0.2">
      <c r="A97" s="13">
        <v>1987</v>
      </c>
      <c r="C97" s="4">
        <v>8.4881665999999995E-2</v>
      </c>
      <c r="D97" s="4">
        <v>0.195868126</v>
      </c>
      <c r="E97" s="4">
        <v>0.31376278800000001</v>
      </c>
      <c r="F97" s="4">
        <v>0.459295544</v>
      </c>
      <c r="G97" s="4">
        <v>0.58862360199999997</v>
      </c>
      <c r="H97" s="4">
        <v>0.69781833100000001</v>
      </c>
      <c r="I97" s="4">
        <v>0.79679873899999998</v>
      </c>
      <c r="J97" s="4">
        <v>0.91486126300000004</v>
      </c>
      <c r="K97" s="4">
        <v>1.0569570109999999</v>
      </c>
      <c r="L97" s="4">
        <v>1.147231476</v>
      </c>
      <c r="M97" s="4">
        <v>1.290106451</v>
      </c>
      <c r="N97" s="4">
        <v>1.3879178889999999</v>
      </c>
      <c r="O97" s="4">
        <v>1.4316667599999999</v>
      </c>
      <c r="P97" s="4">
        <v>1.4070027190000001</v>
      </c>
      <c r="Q97" s="4">
        <v>1.522866931</v>
      </c>
    </row>
    <row r="98" spans="1:17" x14ac:dyDescent="0.2">
      <c r="A98" s="13">
        <v>1988</v>
      </c>
      <c r="C98" s="4">
        <v>8.4881665999999995E-2</v>
      </c>
      <c r="D98" s="4">
        <v>0.195868126</v>
      </c>
      <c r="E98" s="4">
        <v>0.31376278800000001</v>
      </c>
      <c r="F98" s="4">
        <v>0.459295544</v>
      </c>
      <c r="G98" s="4">
        <v>0.58862360199999997</v>
      </c>
      <c r="H98" s="4">
        <v>0.69781833100000001</v>
      </c>
      <c r="I98" s="4">
        <v>0.79679873899999998</v>
      </c>
      <c r="J98" s="4">
        <v>0.91486126300000004</v>
      </c>
      <c r="K98" s="4">
        <v>1.0569570109999999</v>
      </c>
      <c r="L98" s="4">
        <v>1.147231476</v>
      </c>
      <c r="M98" s="4">
        <v>1.290106451</v>
      </c>
      <c r="N98" s="4">
        <v>1.3879178889999999</v>
      </c>
      <c r="O98" s="4">
        <v>1.4316667599999999</v>
      </c>
      <c r="P98" s="4">
        <v>1.4070027190000001</v>
      </c>
      <c r="Q98" s="4">
        <v>1.522866931</v>
      </c>
    </row>
    <row r="99" spans="1:17" x14ac:dyDescent="0.2">
      <c r="A99" s="13">
        <v>1989</v>
      </c>
      <c r="C99" s="4">
        <v>8.4881665999999995E-2</v>
      </c>
      <c r="D99" s="4">
        <v>0.195868126</v>
      </c>
      <c r="E99" s="4">
        <v>0.31376278800000001</v>
      </c>
      <c r="F99" s="4">
        <v>0.459295544</v>
      </c>
      <c r="G99" s="4">
        <v>0.58862360199999997</v>
      </c>
      <c r="H99" s="4">
        <v>0.69781833100000001</v>
      </c>
      <c r="I99" s="4">
        <v>0.79679873899999998</v>
      </c>
      <c r="J99" s="4">
        <v>0.91486126300000004</v>
      </c>
      <c r="K99" s="4">
        <v>1.0569570109999999</v>
      </c>
      <c r="L99" s="4">
        <v>1.147231476</v>
      </c>
      <c r="M99" s="4">
        <v>1.290106451</v>
      </c>
      <c r="N99" s="4">
        <v>1.3879178889999999</v>
      </c>
      <c r="O99" s="4">
        <v>1.4316667599999999</v>
      </c>
      <c r="P99" s="4">
        <v>1.4070027190000001</v>
      </c>
      <c r="Q99" s="4">
        <v>1.522866931</v>
      </c>
    </row>
    <row r="100" spans="1:17" x14ac:dyDescent="0.2">
      <c r="A100" s="13">
        <v>1990</v>
      </c>
      <c r="C100" s="4">
        <v>8.4881665999999995E-2</v>
      </c>
      <c r="D100" s="4">
        <v>0.195868126</v>
      </c>
      <c r="E100" s="4">
        <v>0.31376278800000001</v>
      </c>
      <c r="F100" s="4">
        <v>0.459295544</v>
      </c>
      <c r="G100" s="4">
        <v>0.58862360199999997</v>
      </c>
      <c r="H100" s="4">
        <v>0.69781833100000001</v>
      </c>
      <c r="I100" s="4">
        <v>0.79679873899999998</v>
      </c>
      <c r="J100" s="4">
        <v>0.91486126300000004</v>
      </c>
      <c r="K100" s="4">
        <v>1.0569570109999999</v>
      </c>
      <c r="L100" s="4">
        <v>1.147231476</v>
      </c>
      <c r="M100" s="4">
        <v>1.290106451</v>
      </c>
      <c r="N100" s="4">
        <v>1.3879178889999999</v>
      </c>
      <c r="O100" s="4">
        <v>1.4316667599999999</v>
      </c>
      <c r="P100" s="4">
        <v>1.4070027190000001</v>
      </c>
      <c r="Q100" s="4">
        <v>1.522866931</v>
      </c>
    </row>
    <row r="101" spans="1:17" x14ac:dyDescent="0.2">
      <c r="A101" s="13">
        <v>1991</v>
      </c>
      <c r="C101" s="4">
        <v>8.4881665999999995E-2</v>
      </c>
      <c r="D101" s="4">
        <v>0.195868126</v>
      </c>
      <c r="E101" s="4">
        <v>0.31376278800000001</v>
      </c>
      <c r="F101" s="4">
        <v>0.459295544</v>
      </c>
      <c r="G101" s="4">
        <v>0.58862360199999997</v>
      </c>
      <c r="H101" s="4">
        <v>0.69781833100000001</v>
      </c>
      <c r="I101" s="4">
        <v>0.79679873899999998</v>
      </c>
      <c r="J101" s="4">
        <v>0.91486126300000004</v>
      </c>
      <c r="K101" s="4">
        <v>1.0569570109999999</v>
      </c>
      <c r="L101" s="4">
        <v>1.147231476</v>
      </c>
      <c r="M101" s="4">
        <v>1.290106451</v>
      </c>
      <c r="N101" s="4">
        <v>1.3879178889999999</v>
      </c>
      <c r="O101" s="4">
        <v>1.4316667599999999</v>
      </c>
      <c r="P101" s="4">
        <v>1.4070027190000001</v>
      </c>
      <c r="Q101" s="4">
        <v>1.522866931</v>
      </c>
    </row>
    <row r="102" spans="1:17" x14ac:dyDescent="0.2">
      <c r="A102" s="13">
        <v>1992</v>
      </c>
      <c r="C102" s="4">
        <v>8.4881665999999995E-2</v>
      </c>
      <c r="D102" s="4">
        <v>0.195868126</v>
      </c>
      <c r="E102" s="4">
        <v>0.31376278800000001</v>
      </c>
      <c r="F102" s="4">
        <v>0.459295544</v>
      </c>
      <c r="G102" s="4">
        <v>0.58862360199999997</v>
      </c>
      <c r="H102" s="4">
        <v>0.69781833100000001</v>
      </c>
      <c r="I102" s="4">
        <v>0.79679873899999998</v>
      </c>
      <c r="J102" s="4">
        <v>0.91486126300000004</v>
      </c>
      <c r="K102" s="4">
        <v>1.0569570109999999</v>
      </c>
      <c r="L102" s="4">
        <v>1.147231476</v>
      </c>
      <c r="M102" s="4">
        <v>1.290106451</v>
      </c>
      <c r="N102" s="4">
        <v>1.3879178889999999</v>
      </c>
      <c r="O102" s="4">
        <v>1.4316667599999999</v>
      </c>
      <c r="P102" s="4">
        <v>1.4070027190000001</v>
      </c>
      <c r="Q102" s="4">
        <v>1.522866931</v>
      </c>
    </row>
    <row r="103" spans="1:17" x14ac:dyDescent="0.2">
      <c r="A103" s="13">
        <v>1993</v>
      </c>
      <c r="C103" s="4">
        <v>8.4881665999999995E-2</v>
      </c>
      <c r="D103" s="4">
        <v>0.195868126</v>
      </c>
      <c r="E103" s="4">
        <v>0.31376278800000001</v>
      </c>
      <c r="F103" s="4">
        <v>0.459295544</v>
      </c>
      <c r="G103" s="4">
        <v>0.58862360199999997</v>
      </c>
      <c r="H103" s="4">
        <v>0.69781833100000001</v>
      </c>
      <c r="I103" s="4">
        <v>0.79679873899999998</v>
      </c>
      <c r="J103" s="4">
        <v>0.91486126300000004</v>
      </c>
      <c r="K103" s="4">
        <v>1.0569570109999999</v>
      </c>
      <c r="L103" s="4">
        <v>1.147231476</v>
      </c>
      <c r="M103" s="4">
        <v>1.290106451</v>
      </c>
      <c r="N103" s="4">
        <v>1.3879178889999999</v>
      </c>
      <c r="O103" s="4">
        <v>1.4316667599999999</v>
      </c>
      <c r="P103" s="4">
        <v>1.4070027190000001</v>
      </c>
      <c r="Q103" s="4">
        <v>1.522866931</v>
      </c>
    </row>
    <row r="104" spans="1:17" x14ac:dyDescent="0.2">
      <c r="A104" s="13">
        <v>1994</v>
      </c>
      <c r="C104" s="4">
        <v>8.4881665999999995E-2</v>
      </c>
      <c r="D104" s="4">
        <v>0.195868126</v>
      </c>
      <c r="E104" s="4">
        <v>0.31376278800000001</v>
      </c>
      <c r="F104" s="4">
        <v>0.459295544</v>
      </c>
      <c r="G104" s="4">
        <v>0.58862360199999997</v>
      </c>
      <c r="H104" s="4">
        <v>0.69781833100000001</v>
      </c>
      <c r="I104" s="4">
        <v>0.79679873899999998</v>
      </c>
      <c r="J104" s="4">
        <v>0.91486126300000004</v>
      </c>
      <c r="K104" s="4">
        <v>1.0569570109999999</v>
      </c>
      <c r="L104" s="4">
        <v>1.147231476</v>
      </c>
      <c r="M104" s="4">
        <v>1.290106451</v>
      </c>
      <c r="N104" s="4">
        <v>1.3879178889999999</v>
      </c>
      <c r="O104" s="4">
        <v>1.4316667599999999</v>
      </c>
      <c r="P104" s="4">
        <v>1.4070027190000001</v>
      </c>
      <c r="Q104" s="4">
        <v>1.522866931</v>
      </c>
    </row>
    <row r="105" spans="1:17" x14ac:dyDescent="0.2">
      <c r="A105" s="13">
        <v>1995</v>
      </c>
      <c r="C105" s="4">
        <v>8.4881665999999995E-2</v>
      </c>
      <c r="D105" s="4">
        <v>0.195868126</v>
      </c>
      <c r="E105" s="4">
        <v>0.31376278800000001</v>
      </c>
      <c r="F105" s="4">
        <v>0.459295544</v>
      </c>
      <c r="G105" s="4">
        <v>0.58862360199999997</v>
      </c>
      <c r="H105" s="4">
        <v>0.69781833100000001</v>
      </c>
      <c r="I105" s="4">
        <v>0.79679873899999998</v>
      </c>
      <c r="J105" s="4">
        <v>0.91486126300000004</v>
      </c>
      <c r="K105" s="4">
        <v>1.0569570109999999</v>
      </c>
      <c r="L105" s="4">
        <v>1.147231476</v>
      </c>
      <c r="M105" s="4">
        <v>1.290106451</v>
      </c>
      <c r="N105" s="4">
        <v>1.3879178889999999</v>
      </c>
      <c r="O105" s="4">
        <v>1.4316667599999999</v>
      </c>
      <c r="P105" s="4">
        <v>1.4070027190000001</v>
      </c>
      <c r="Q105" s="4">
        <v>1.522866931</v>
      </c>
    </row>
    <row r="106" spans="1:17" x14ac:dyDescent="0.2">
      <c r="A106" s="13">
        <v>1996</v>
      </c>
      <c r="C106" s="4">
        <v>8.4881665999999995E-2</v>
      </c>
      <c r="D106" s="4">
        <v>0.195868126</v>
      </c>
      <c r="E106" s="4">
        <v>0.31376278800000001</v>
      </c>
      <c r="F106" s="4">
        <v>0.459295544</v>
      </c>
      <c r="G106" s="4">
        <v>0.58862360199999997</v>
      </c>
      <c r="H106" s="4">
        <v>0.69781833100000001</v>
      </c>
      <c r="I106" s="4">
        <v>0.79679873899999998</v>
      </c>
      <c r="J106" s="4">
        <v>0.91486126300000004</v>
      </c>
      <c r="K106" s="4">
        <v>1.0569570109999999</v>
      </c>
      <c r="L106" s="4">
        <v>1.147231476</v>
      </c>
      <c r="M106" s="4">
        <v>1.290106451</v>
      </c>
      <c r="N106" s="4">
        <v>1.3879178889999999</v>
      </c>
      <c r="O106" s="4">
        <v>1.4316667599999999</v>
      </c>
      <c r="P106" s="4">
        <v>1.4070027190000001</v>
      </c>
      <c r="Q106" s="4">
        <v>1.522866931</v>
      </c>
    </row>
    <row r="107" spans="1:17" x14ac:dyDescent="0.2">
      <c r="A107" s="13">
        <v>1997</v>
      </c>
      <c r="C107" s="4">
        <v>8.4881665999999995E-2</v>
      </c>
      <c r="D107" s="4">
        <v>0.195868126</v>
      </c>
      <c r="E107" s="4">
        <v>0.31376278800000001</v>
      </c>
      <c r="F107" s="4">
        <v>0.459295544</v>
      </c>
      <c r="G107" s="4">
        <v>0.58862360199999997</v>
      </c>
      <c r="H107" s="4">
        <v>0.69781833100000001</v>
      </c>
      <c r="I107" s="4">
        <v>0.79679873899999998</v>
      </c>
      <c r="J107" s="4">
        <v>0.91486126300000004</v>
      </c>
      <c r="K107" s="4">
        <v>1.0569570109999999</v>
      </c>
      <c r="L107" s="4">
        <v>1.147231476</v>
      </c>
      <c r="M107" s="4">
        <v>1.290106451</v>
      </c>
      <c r="N107" s="4">
        <v>1.3879178889999999</v>
      </c>
      <c r="O107" s="4">
        <v>1.4316667599999999</v>
      </c>
      <c r="P107" s="4">
        <v>1.4070027190000001</v>
      </c>
      <c r="Q107" s="4">
        <v>1.522866931</v>
      </c>
    </row>
    <row r="108" spans="1:17" x14ac:dyDescent="0.2">
      <c r="A108" s="13">
        <v>1998</v>
      </c>
      <c r="C108" s="4">
        <v>8.4881665999999995E-2</v>
      </c>
      <c r="D108" s="4">
        <v>0.195868126</v>
      </c>
      <c r="E108" s="4">
        <v>0.31376278800000001</v>
      </c>
      <c r="F108" s="4">
        <v>0.459295544</v>
      </c>
      <c r="G108" s="4">
        <v>0.58862360199999997</v>
      </c>
      <c r="H108" s="4">
        <v>0.69781833100000001</v>
      </c>
      <c r="I108" s="4">
        <v>0.79679873899999998</v>
      </c>
      <c r="J108" s="4">
        <v>0.91486126300000004</v>
      </c>
      <c r="K108" s="4">
        <v>1.0569570109999999</v>
      </c>
      <c r="L108" s="4">
        <v>1.147231476</v>
      </c>
      <c r="M108" s="4">
        <v>1.290106451</v>
      </c>
      <c r="N108" s="4">
        <v>1.3879178889999999</v>
      </c>
      <c r="O108" s="4">
        <v>1.4316667599999999</v>
      </c>
      <c r="P108" s="4">
        <v>1.4070027190000001</v>
      </c>
      <c r="Q108" s="4">
        <v>1.522866931</v>
      </c>
    </row>
    <row r="109" spans="1:17" x14ac:dyDescent="0.2">
      <c r="A109" s="13">
        <v>1999</v>
      </c>
      <c r="C109" s="4">
        <v>8.4881665999999995E-2</v>
      </c>
      <c r="D109" s="4">
        <v>0.195868126</v>
      </c>
      <c r="E109" s="4">
        <v>0.31376278800000001</v>
      </c>
      <c r="F109" s="4">
        <v>0.459295544</v>
      </c>
      <c r="G109" s="4">
        <v>0.58862360199999997</v>
      </c>
      <c r="H109" s="4">
        <v>0.69781833100000001</v>
      </c>
      <c r="I109" s="4">
        <v>0.79679873899999998</v>
      </c>
      <c r="J109" s="4">
        <v>0.91486126300000004</v>
      </c>
      <c r="K109" s="4">
        <v>1.0569570109999999</v>
      </c>
      <c r="L109" s="4">
        <v>1.147231476</v>
      </c>
      <c r="M109" s="4">
        <v>1.290106451</v>
      </c>
      <c r="N109" s="4">
        <v>1.3879178889999999</v>
      </c>
      <c r="O109" s="4">
        <v>1.4316667599999999</v>
      </c>
      <c r="P109" s="4">
        <v>1.4070027190000001</v>
      </c>
      <c r="Q109" s="4">
        <v>1.522866931</v>
      </c>
    </row>
    <row r="110" spans="1:17" x14ac:dyDescent="0.2">
      <c r="A110" s="13">
        <v>2000</v>
      </c>
      <c r="C110" s="4">
        <v>8.4881665999999995E-2</v>
      </c>
      <c r="D110" s="4">
        <v>0.195868126</v>
      </c>
      <c r="E110" s="4">
        <v>0.31376278800000001</v>
      </c>
      <c r="F110" s="4">
        <v>0.459295544</v>
      </c>
      <c r="G110" s="4">
        <v>0.58862360199999997</v>
      </c>
      <c r="H110" s="4">
        <v>0.69781833100000001</v>
      </c>
      <c r="I110" s="4">
        <v>0.79679873899999998</v>
      </c>
      <c r="J110" s="4">
        <v>0.91486126300000004</v>
      </c>
      <c r="K110" s="4">
        <v>1.0569570109999999</v>
      </c>
      <c r="L110" s="4">
        <v>1.147231476</v>
      </c>
      <c r="M110" s="4">
        <v>1.290106451</v>
      </c>
      <c r="N110" s="4">
        <v>1.3879178889999999</v>
      </c>
      <c r="O110" s="4">
        <v>1.4316667599999999</v>
      </c>
      <c r="P110" s="4">
        <v>1.4070027190000001</v>
      </c>
      <c r="Q110" s="4">
        <v>1.522866931</v>
      </c>
    </row>
    <row r="111" spans="1:17" x14ac:dyDescent="0.2">
      <c r="A111" s="13">
        <v>2001</v>
      </c>
      <c r="C111" s="4">
        <v>8.4881665999999995E-2</v>
      </c>
      <c r="D111" s="4">
        <v>0.195868126</v>
      </c>
      <c r="E111" s="4">
        <v>0.31376278800000001</v>
      </c>
      <c r="F111" s="4">
        <v>0.459295544</v>
      </c>
      <c r="G111" s="4">
        <v>0.58862360199999997</v>
      </c>
      <c r="H111" s="4">
        <v>0.69781833100000001</v>
      </c>
      <c r="I111" s="4">
        <v>0.79679873899999998</v>
      </c>
      <c r="J111" s="4">
        <v>0.91486126300000004</v>
      </c>
      <c r="K111" s="4">
        <v>1.0569570109999999</v>
      </c>
      <c r="L111" s="4">
        <v>1.147231476</v>
      </c>
      <c r="M111" s="4">
        <v>1.290106451</v>
      </c>
      <c r="N111" s="4">
        <v>1.3879178889999999</v>
      </c>
      <c r="O111" s="4">
        <v>1.4316667599999999</v>
      </c>
      <c r="P111" s="4">
        <v>1.4070027190000001</v>
      </c>
      <c r="Q111" s="4">
        <v>1.522866931</v>
      </c>
    </row>
    <row r="112" spans="1:17" x14ac:dyDescent="0.2">
      <c r="A112" s="13">
        <v>2002</v>
      </c>
      <c r="C112" s="4">
        <v>8.4881665999999995E-2</v>
      </c>
      <c r="D112" s="4">
        <v>0.195868126</v>
      </c>
      <c r="E112" s="4">
        <v>0.31376278800000001</v>
      </c>
      <c r="F112" s="4">
        <v>0.459295544</v>
      </c>
      <c r="G112" s="4">
        <v>0.58862360199999997</v>
      </c>
      <c r="H112" s="4">
        <v>0.69781833100000001</v>
      </c>
      <c r="I112" s="4">
        <v>0.79679873899999998</v>
      </c>
      <c r="J112" s="4">
        <v>0.91486126300000004</v>
      </c>
      <c r="K112" s="4">
        <v>1.0569570109999999</v>
      </c>
      <c r="L112" s="4">
        <v>1.147231476</v>
      </c>
      <c r="M112" s="4">
        <v>1.290106451</v>
      </c>
      <c r="N112" s="4">
        <v>1.3879178889999999</v>
      </c>
      <c r="O112" s="4">
        <v>1.4316667599999999</v>
      </c>
      <c r="P112" s="4">
        <v>1.4070027190000001</v>
      </c>
      <c r="Q112" s="4">
        <v>1.522866931</v>
      </c>
    </row>
    <row r="113" spans="1:17" x14ac:dyDescent="0.2">
      <c r="A113" s="13">
        <v>2003</v>
      </c>
      <c r="C113" s="4">
        <v>8.4881665999999995E-2</v>
      </c>
      <c r="D113" s="4">
        <v>0.195868126</v>
      </c>
      <c r="E113" s="4">
        <v>0.31376278800000001</v>
      </c>
      <c r="F113" s="4">
        <v>0.459295544</v>
      </c>
      <c r="G113" s="4">
        <v>0.58862360199999997</v>
      </c>
      <c r="H113" s="4">
        <v>0.69781833100000001</v>
      </c>
      <c r="I113" s="4">
        <v>0.79679873899999998</v>
      </c>
      <c r="J113" s="4">
        <v>0.91486126300000004</v>
      </c>
      <c r="K113" s="4">
        <v>1.0569570109999999</v>
      </c>
      <c r="L113" s="4">
        <v>1.147231476</v>
      </c>
      <c r="M113" s="4">
        <v>1.290106451</v>
      </c>
      <c r="N113" s="4">
        <v>1.3879178889999999</v>
      </c>
      <c r="O113" s="4">
        <v>1.4316667599999999</v>
      </c>
      <c r="P113" s="4">
        <v>1.4070027190000001</v>
      </c>
      <c r="Q113" s="4">
        <v>1.522866931</v>
      </c>
    </row>
    <row r="114" spans="1:17" x14ac:dyDescent="0.2">
      <c r="A114" s="13">
        <v>2004</v>
      </c>
      <c r="C114" s="4">
        <v>8.4881665999999995E-2</v>
      </c>
      <c r="D114" s="4">
        <v>0.195868126</v>
      </c>
      <c r="E114" s="4">
        <v>0.31376278800000001</v>
      </c>
      <c r="F114" s="4">
        <v>0.459295544</v>
      </c>
      <c r="G114" s="4">
        <v>0.58862360199999997</v>
      </c>
      <c r="H114" s="4">
        <v>0.69781833100000001</v>
      </c>
      <c r="I114" s="4">
        <v>0.79679873899999998</v>
      </c>
      <c r="J114" s="4">
        <v>0.91486126300000004</v>
      </c>
      <c r="K114" s="4">
        <v>1.0569570109999999</v>
      </c>
      <c r="L114" s="4">
        <v>1.147231476</v>
      </c>
      <c r="M114" s="4">
        <v>1.290106451</v>
      </c>
      <c r="N114" s="4">
        <v>1.3879178889999999</v>
      </c>
      <c r="O114" s="4">
        <v>1.4316667599999999</v>
      </c>
      <c r="P114" s="4">
        <v>1.4070027190000001</v>
      </c>
      <c r="Q114" s="4">
        <v>1.522866931</v>
      </c>
    </row>
    <row r="115" spans="1:17" x14ac:dyDescent="0.2">
      <c r="A115" s="13">
        <v>2005</v>
      </c>
      <c r="C115" s="4">
        <v>8.4881665999999995E-2</v>
      </c>
      <c r="D115" s="4">
        <v>0.195868126</v>
      </c>
      <c r="E115" s="4">
        <v>0.31376278800000001</v>
      </c>
      <c r="F115" s="4">
        <v>0.459295544</v>
      </c>
      <c r="G115" s="4">
        <v>0.58862360199999997</v>
      </c>
      <c r="H115" s="4">
        <v>0.69781833100000001</v>
      </c>
      <c r="I115" s="4">
        <v>0.79679873899999998</v>
      </c>
      <c r="J115" s="4">
        <v>0.91486126300000004</v>
      </c>
      <c r="K115" s="4">
        <v>1.0569570109999999</v>
      </c>
      <c r="L115" s="4">
        <v>1.147231476</v>
      </c>
      <c r="M115" s="4">
        <v>1.290106451</v>
      </c>
      <c r="N115" s="4">
        <v>1.3879178889999999</v>
      </c>
      <c r="O115" s="4">
        <v>1.4316667599999999</v>
      </c>
      <c r="P115" s="4">
        <v>1.4070027190000001</v>
      </c>
      <c r="Q115" s="4">
        <v>1.522866931</v>
      </c>
    </row>
    <row r="116" spans="1:17" x14ac:dyDescent="0.2">
      <c r="A116" s="13">
        <v>2006</v>
      </c>
      <c r="C116" s="4">
        <v>8.4881665999999995E-2</v>
      </c>
      <c r="D116" s="4">
        <v>0.195868126</v>
      </c>
      <c r="E116" s="4">
        <v>0.31376278800000001</v>
      </c>
      <c r="F116" s="4">
        <v>0.459295544</v>
      </c>
      <c r="G116" s="4">
        <v>0.58862360199999997</v>
      </c>
      <c r="H116" s="4">
        <v>0.69781833100000001</v>
      </c>
      <c r="I116" s="4">
        <v>0.79679873899999998</v>
      </c>
      <c r="J116" s="4">
        <v>0.91486126300000004</v>
      </c>
      <c r="K116" s="4">
        <v>1.0569570109999999</v>
      </c>
      <c r="L116" s="4">
        <v>1.147231476</v>
      </c>
      <c r="M116" s="4">
        <v>1.290106451</v>
      </c>
      <c r="N116" s="4">
        <v>1.3879178889999999</v>
      </c>
      <c r="O116" s="4">
        <v>1.4316667599999999</v>
      </c>
      <c r="P116" s="4">
        <v>1.4070027190000001</v>
      </c>
      <c r="Q116" s="4">
        <v>1.522866931</v>
      </c>
    </row>
    <row r="117" spans="1:17" x14ac:dyDescent="0.2">
      <c r="A117" s="13">
        <v>2007</v>
      </c>
      <c r="C117" s="4">
        <v>8.4881665999999995E-2</v>
      </c>
      <c r="D117" s="4">
        <v>0.195868126</v>
      </c>
      <c r="E117" s="4">
        <v>0.31376278800000001</v>
      </c>
      <c r="F117" s="4">
        <v>0.459295544</v>
      </c>
      <c r="G117" s="4">
        <v>0.58862360199999997</v>
      </c>
      <c r="H117" s="4">
        <v>0.69781833100000001</v>
      </c>
      <c r="I117" s="4">
        <v>0.79679873899999998</v>
      </c>
      <c r="J117" s="4">
        <v>0.91486126300000004</v>
      </c>
      <c r="K117" s="4">
        <v>1.0569570109999999</v>
      </c>
      <c r="L117" s="4">
        <v>1.147231476</v>
      </c>
      <c r="M117" s="4">
        <v>1.290106451</v>
      </c>
      <c r="N117" s="4">
        <v>1.3879178889999999</v>
      </c>
      <c r="O117" s="4">
        <v>1.4316667599999999</v>
      </c>
      <c r="P117" s="4">
        <v>1.4070027190000001</v>
      </c>
      <c r="Q117" s="4">
        <v>1.522866931</v>
      </c>
    </row>
    <row r="118" spans="1:17" x14ac:dyDescent="0.2">
      <c r="A118" s="13">
        <v>2008</v>
      </c>
      <c r="C118" s="4">
        <v>8.4881665999999995E-2</v>
      </c>
      <c r="D118" s="4">
        <v>0.195868126</v>
      </c>
      <c r="E118" s="4">
        <v>0.31376278800000001</v>
      </c>
      <c r="F118" s="4">
        <v>0.459295544</v>
      </c>
      <c r="G118" s="4">
        <v>0.58862360199999997</v>
      </c>
      <c r="H118" s="4">
        <v>0.69781833100000001</v>
      </c>
      <c r="I118" s="4">
        <v>0.79679873899999998</v>
      </c>
      <c r="J118" s="4">
        <v>0.91486126300000004</v>
      </c>
      <c r="K118" s="4">
        <v>1.0569570109999999</v>
      </c>
      <c r="L118" s="4">
        <v>1.147231476</v>
      </c>
      <c r="M118" s="4">
        <v>1.290106451</v>
      </c>
      <c r="N118" s="4">
        <v>1.3879178889999999</v>
      </c>
      <c r="O118" s="4">
        <v>1.4316667599999999</v>
      </c>
      <c r="P118" s="4">
        <v>1.4070027190000001</v>
      </c>
      <c r="Q118" s="4">
        <v>1.522866931</v>
      </c>
    </row>
    <row r="119" spans="1:17" x14ac:dyDescent="0.2">
      <c r="A119" s="13">
        <v>2009</v>
      </c>
      <c r="C119" s="4">
        <v>8.4881665999999995E-2</v>
      </c>
      <c r="D119" s="4">
        <v>0.195868126</v>
      </c>
      <c r="E119" s="4">
        <v>0.31376278800000001</v>
      </c>
      <c r="F119" s="4">
        <v>0.459295544</v>
      </c>
      <c r="G119" s="4">
        <v>0.58862360199999997</v>
      </c>
      <c r="H119" s="4">
        <v>0.69781833100000001</v>
      </c>
      <c r="I119" s="4">
        <v>0.79679873899999998</v>
      </c>
      <c r="J119" s="4">
        <v>0.91486126300000004</v>
      </c>
      <c r="K119" s="4">
        <v>1.0569570109999999</v>
      </c>
      <c r="L119" s="4">
        <v>1.147231476</v>
      </c>
      <c r="M119" s="4">
        <v>1.290106451</v>
      </c>
      <c r="N119" s="4">
        <v>1.3879178889999999</v>
      </c>
      <c r="O119" s="4">
        <v>1.4316667599999999</v>
      </c>
      <c r="P119" s="4">
        <v>1.4070027190000001</v>
      </c>
      <c r="Q119" s="4">
        <v>1.522866931</v>
      </c>
    </row>
    <row r="120" spans="1:17" x14ac:dyDescent="0.2">
      <c r="A120" s="13">
        <v>2010</v>
      </c>
      <c r="C120" s="4">
        <v>8.4881665999999995E-2</v>
      </c>
      <c r="D120" s="4">
        <v>0.195868126</v>
      </c>
      <c r="E120" s="4">
        <v>0.31376278800000001</v>
      </c>
      <c r="F120" s="4">
        <v>0.459295544</v>
      </c>
      <c r="G120" s="4">
        <v>0.58862360199999997</v>
      </c>
      <c r="H120" s="4">
        <v>0.69781833100000001</v>
      </c>
      <c r="I120" s="4">
        <v>0.79679873899999998</v>
      </c>
      <c r="J120" s="4">
        <v>0.91486126300000004</v>
      </c>
      <c r="K120" s="4">
        <v>1.0569570109999999</v>
      </c>
      <c r="L120" s="4">
        <v>1.147231476</v>
      </c>
      <c r="M120" s="4">
        <v>1.290106451</v>
      </c>
      <c r="N120" s="4">
        <v>1.3879178889999999</v>
      </c>
      <c r="O120" s="4">
        <v>1.4316667599999999</v>
      </c>
      <c r="P120" s="4">
        <v>1.4070027190000001</v>
      </c>
      <c r="Q120" s="4">
        <v>1.522866931</v>
      </c>
    </row>
    <row r="121" spans="1:17" x14ac:dyDescent="0.2">
      <c r="A121" s="13">
        <v>2011</v>
      </c>
      <c r="C121" s="4">
        <v>8.4881665999999995E-2</v>
      </c>
      <c r="D121" s="4">
        <v>0.195868126</v>
      </c>
      <c r="E121" s="4">
        <v>0.31376278800000001</v>
      </c>
      <c r="F121" s="4">
        <v>0.459295544</v>
      </c>
      <c r="G121" s="4">
        <v>0.58862360199999997</v>
      </c>
      <c r="H121" s="4">
        <v>0.69781833100000001</v>
      </c>
      <c r="I121" s="4">
        <v>0.79679873899999998</v>
      </c>
      <c r="J121" s="4">
        <v>0.91486126300000004</v>
      </c>
      <c r="K121" s="4">
        <v>1.0569570109999999</v>
      </c>
      <c r="L121" s="4">
        <v>1.147231476</v>
      </c>
      <c r="M121" s="4">
        <v>1.290106451</v>
      </c>
      <c r="N121" s="4">
        <v>1.3879178889999999</v>
      </c>
      <c r="O121" s="4">
        <v>1.4316667599999999</v>
      </c>
      <c r="P121" s="4">
        <v>1.4070027190000001</v>
      </c>
      <c r="Q121" s="4">
        <v>1.522866931</v>
      </c>
    </row>
    <row r="122" spans="1:17" x14ac:dyDescent="0.2">
      <c r="A122" s="13">
        <v>2012</v>
      </c>
      <c r="C122" s="4">
        <v>8.4881665999999995E-2</v>
      </c>
      <c r="D122" s="4">
        <v>0.195868126</v>
      </c>
      <c r="E122" s="4">
        <v>0.31376278800000001</v>
      </c>
      <c r="F122" s="4">
        <v>0.459295544</v>
      </c>
      <c r="G122" s="4">
        <v>0.58862360199999997</v>
      </c>
      <c r="H122" s="4">
        <v>0.69781833100000001</v>
      </c>
      <c r="I122" s="4">
        <v>0.79679873899999998</v>
      </c>
      <c r="J122" s="4">
        <v>0.91486126300000004</v>
      </c>
      <c r="K122" s="4">
        <v>1.0569570109999999</v>
      </c>
      <c r="L122" s="4">
        <v>1.147231476</v>
      </c>
      <c r="M122" s="4">
        <v>1.290106451</v>
      </c>
      <c r="N122" s="4">
        <v>1.3879178889999999</v>
      </c>
      <c r="O122" s="4">
        <v>1.4316667599999999</v>
      </c>
      <c r="P122" s="4">
        <v>1.4070027190000001</v>
      </c>
      <c r="Q122" s="4">
        <v>1.522866931</v>
      </c>
    </row>
    <row r="123" spans="1:17" x14ac:dyDescent="0.2">
      <c r="A123" s="13">
        <v>2013</v>
      </c>
      <c r="C123" s="4">
        <v>8.4881665999999995E-2</v>
      </c>
      <c r="D123" s="4">
        <v>0.195868126</v>
      </c>
      <c r="E123" s="4">
        <v>0.31376278800000001</v>
      </c>
      <c r="F123" s="4">
        <v>0.459295544</v>
      </c>
      <c r="G123" s="4">
        <v>0.58862360199999997</v>
      </c>
      <c r="H123" s="4">
        <v>0.69781833100000001</v>
      </c>
      <c r="I123" s="4">
        <v>0.79679873899999998</v>
      </c>
      <c r="J123" s="4">
        <v>0.91486126300000004</v>
      </c>
      <c r="K123" s="4">
        <v>1.0569570109999999</v>
      </c>
      <c r="L123" s="4">
        <v>1.147231476</v>
      </c>
      <c r="M123" s="4">
        <v>1.290106451</v>
      </c>
      <c r="N123" s="4">
        <v>1.3879178889999999</v>
      </c>
      <c r="O123" s="4">
        <v>1.4316667599999999</v>
      </c>
      <c r="P123" s="4">
        <v>1.4070027190000001</v>
      </c>
      <c r="Q123" s="4">
        <v>1.522866931</v>
      </c>
    </row>
    <row r="124" spans="1:17" x14ac:dyDescent="0.2">
      <c r="A124" s="13">
        <v>2014</v>
      </c>
      <c r="C124" s="4">
        <v>8.4881665999999995E-2</v>
      </c>
      <c r="D124" s="4">
        <v>0.195868126</v>
      </c>
      <c r="E124" s="4">
        <v>0.31376278800000001</v>
      </c>
      <c r="F124" s="4">
        <v>0.459295544</v>
      </c>
      <c r="G124" s="4">
        <v>0.58862360199999997</v>
      </c>
      <c r="H124" s="4">
        <v>0.69781833100000001</v>
      </c>
      <c r="I124" s="4">
        <v>0.79679873899999998</v>
      </c>
      <c r="J124" s="4">
        <v>0.91486126300000004</v>
      </c>
      <c r="K124" s="4">
        <v>1.0569570109999999</v>
      </c>
      <c r="L124" s="4">
        <v>1.147231476</v>
      </c>
      <c r="M124" s="4">
        <v>1.290106451</v>
      </c>
      <c r="N124" s="4">
        <v>1.3879178889999999</v>
      </c>
      <c r="O124" s="4">
        <v>1.4316667599999999</v>
      </c>
      <c r="P124" s="4">
        <v>1.4070027190000001</v>
      </c>
      <c r="Q124" s="4">
        <v>1.522866931</v>
      </c>
    </row>
    <row r="125" spans="1:17" x14ac:dyDescent="0.2">
      <c r="A125" s="13">
        <v>2015</v>
      </c>
      <c r="C125" s="4">
        <v>8.4881665999999995E-2</v>
      </c>
      <c r="D125" s="4">
        <v>0.195868126</v>
      </c>
      <c r="E125" s="4">
        <v>0.31376278800000001</v>
      </c>
      <c r="F125" s="4">
        <v>0.459295544</v>
      </c>
      <c r="G125" s="4">
        <v>0.58862360199999997</v>
      </c>
      <c r="H125" s="4">
        <v>0.69781833100000001</v>
      </c>
      <c r="I125" s="4">
        <v>0.79679873899999998</v>
      </c>
      <c r="J125" s="4">
        <v>0.91486126300000004</v>
      </c>
      <c r="K125" s="4">
        <v>1.0569570109999999</v>
      </c>
      <c r="L125" s="4">
        <v>1.147231476</v>
      </c>
      <c r="M125" s="4">
        <v>1.290106451</v>
      </c>
      <c r="N125" s="4">
        <v>1.3879178889999999</v>
      </c>
      <c r="O125" s="4">
        <v>1.4316667599999999</v>
      </c>
      <c r="P125" s="4">
        <v>1.4070027190000001</v>
      </c>
      <c r="Q125" s="4">
        <v>1.522866931</v>
      </c>
    </row>
    <row r="126" spans="1:17" x14ac:dyDescent="0.2">
      <c r="A126" s="13">
        <v>2016</v>
      </c>
      <c r="C126" s="4">
        <v>8.4881665999999995E-2</v>
      </c>
      <c r="D126" s="4">
        <v>0.195868126</v>
      </c>
      <c r="E126" s="4">
        <v>0.31376278800000001</v>
      </c>
      <c r="F126" s="4">
        <v>0.459295544</v>
      </c>
      <c r="G126" s="4">
        <v>0.58862360199999997</v>
      </c>
      <c r="H126" s="4">
        <v>0.69781833100000001</v>
      </c>
      <c r="I126" s="4">
        <v>0.79679873899999998</v>
      </c>
      <c r="J126" s="4">
        <v>0.91486126300000004</v>
      </c>
      <c r="K126" s="4">
        <v>1.0569570109999999</v>
      </c>
      <c r="L126" s="4">
        <v>1.147231476</v>
      </c>
      <c r="M126" s="4">
        <v>1.290106451</v>
      </c>
      <c r="N126" s="4">
        <v>1.3879178889999999</v>
      </c>
      <c r="O126" s="4">
        <v>1.4316667599999999</v>
      </c>
      <c r="P126" s="4">
        <v>1.4070027190000001</v>
      </c>
      <c r="Q126" s="4">
        <v>1.522866931</v>
      </c>
    </row>
    <row r="127" spans="1:17" x14ac:dyDescent="0.2">
      <c r="A127" s="13">
        <v>2017</v>
      </c>
      <c r="C127" s="4">
        <v>8.4881665999999995E-2</v>
      </c>
      <c r="D127" s="4">
        <v>0.195868126</v>
      </c>
      <c r="E127" s="4">
        <v>0.31376278800000001</v>
      </c>
      <c r="F127" s="4">
        <v>0.459295544</v>
      </c>
      <c r="G127" s="4">
        <v>0.58862360199999997</v>
      </c>
      <c r="H127" s="4">
        <v>0.69781833100000001</v>
      </c>
      <c r="I127" s="4">
        <v>0.79679873899999998</v>
      </c>
      <c r="J127" s="4">
        <v>0.91486126300000004</v>
      </c>
      <c r="K127" s="4">
        <v>1.0569570109999999</v>
      </c>
      <c r="L127" s="4">
        <v>1.147231476</v>
      </c>
      <c r="M127" s="4">
        <v>1.290106451</v>
      </c>
      <c r="N127" s="4">
        <v>1.3879178889999999</v>
      </c>
      <c r="O127" s="4">
        <v>1.4316667599999999</v>
      </c>
      <c r="P127" s="4">
        <v>1.4070027190000001</v>
      </c>
      <c r="Q127" s="4">
        <v>1.522866931</v>
      </c>
    </row>
    <row r="128" spans="1:17" x14ac:dyDescent="0.2">
      <c r="C128" s="4">
        <v>8.4881665999999995E-2</v>
      </c>
      <c r="D128" s="4">
        <v>0.195868126</v>
      </c>
      <c r="E128" s="4">
        <v>0.31376278800000001</v>
      </c>
      <c r="F128" s="4">
        <v>0.459295544</v>
      </c>
      <c r="G128" s="4">
        <v>0.58862360199999997</v>
      </c>
      <c r="H128" s="4">
        <v>0.69781833100000001</v>
      </c>
      <c r="I128" s="4">
        <v>0.79679873899999998</v>
      </c>
      <c r="J128" s="4">
        <v>0.91486126300000004</v>
      </c>
      <c r="K128" s="4">
        <v>1.0569570109999999</v>
      </c>
      <c r="L128" s="4">
        <v>1.147231476</v>
      </c>
      <c r="M128" s="4">
        <v>1.290106451</v>
      </c>
      <c r="N128" s="4">
        <v>1.3879178889999999</v>
      </c>
      <c r="O128" s="4">
        <v>1.4316667599999999</v>
      </c>
      <c r="P128" s="4">
        <v>1.4070027190000001</v>
      </c>
      <c r="Q128" s="4">
        <v>1.522866931</v>
      </c>
    </row>
    <row r="129" spans="2:56" x14ac:dyDescent="0.2">
      <c r="B129" s="4" t="s">
        <v>39</v>
      </c>
      <c r="C129" s="4" t="s">
        <v>38</v>
      </c>
      <c r="D129" s="4" t="s">
        <v>40</v>
      </c>
      <c r="E129" s="4" t="s">
        <v>41</v>
      </c>
      <c r="F129" s="4" t="s">
        <v>42</v>
      </c>
      <c r="G129" s="4" t="s">
        <v>11</v>
      </c>
      <c r="H129" s="4">
        <v>1000</v>
      </c>
    </row>
    <row r="130" spans="2:56" x14ac:dyDescent="0.2">
      <c r="B130" s="4" t="s">
        <v>43</v>
      </c>
      <c r="C130" s="4">
        <v>1965</v>
      </c>
      <c r="D130" s="4">
        <v>1966</v>
      </c>
      <c r="E130" s="4">
        <v>1967</v>
      </c>
      <c r="F130" s="4">
        <v>1968</v>
      </c>
      <c r="G130" s="4">
        <v>1969</v>
      </c>
      <c r="H130" s="4">
        <v>1970</v>
      </c>
      <c r="I130" s="4">
        <v>1971</v>
      </c>
      <c r="J130" s="4">
        <v>1972</v>
      </c>
      <c r="K130" s="4">
        <v>1973</v>
      </c>
      <c r="L130" s="4">
        <v>1974</v>
      </c>
      <c r="M130" s="4">
        <v>1975</v>
      </c>
      <c r="N130" s="4">
        <v>1976</v>
      </c>
      <c r="O130" s="4">
        <v>1977</v>
      </c>
      <c r="P130" s="4">
        <v>1978</v>
      </c>
      <c r="Q130" s="4">
        <v>1979</v>
      </c>
      <c r="R130" s="4">
        <v>1980</v>
      </c>
      <c r="S130" s="4">
        <v>1981</v>
      </c>
      <c r="T130" s="4">
        <v>1982</v>
      </c>
      <c r="U130" s="4">
        <v>1983</v>
      </c>
      <c r="V130" s="4">
        <v>1984</v>
      </c>
      <c r="W130" s="4">
        <v>1985</v>
      </c>
      <c r="X130" s="4">
        <v>1986</v>
      </c>
      <c r="Y130" s="4">
        <v>1987</v>
      </c>
      <c r="Z130" s="4">
        <v>1988</v>
      </c>
      <c r="AA130" s="4">
        <v>1989</v>
      </c>
      <c r="AB130" s="4">
        <v>1990</v>
      </c>
      <c r="AC130" s="4">
        <v>1991</v>
      </c>
      <c r="AD130" s="4">
        <v>1992</v>
      </c>
      <c r="AE130" s="4">
        <v>1993</v>
      </c>
      <c r="AF130" s="4">
        <v>1994</v>
      </c>
      <c r="AG130" s="4">
        <v>1995</v>
      </c>
      <c r="AH130" s="4">
        <v>1996</v>
      </c>
      <c r="AI130" s="4">
        <v>1997</v>
      </c>
      <c r="AJ130" s="4">
        <v>1998</v>
      </c>
      <c r="AK130" s="4">
        <v>1999</v>
      </c>
      <c r="AL130" s="4">
        <v>2000</v>
      </c>
      <c r="AM130" s="4">
        <v>2001</v>
      </c>
      <c r="AN130" s="4">
        <v>2002</v>
      </c>
      <c r="AO130" s="4">
        <v>2003</v>
      </c>
      <c r="AP130" s="4">
        <v>2004</v>
      </c>
      <c r="AQ130" s="4">
        <v>2005</v>
      </c>
      <c r="AR130" s="4">
        <v>2006</v>
      </c>
      <c r="AS130" s="4">
        <v>2007</v>
      </c>
      <c r="AT130" s="4">
        <v>2008</v>
      </c>
      <c r="AU130" s="4">
        <v>2009</v>
      </c>
      <c r="AV130" s="4">
        <v>2010</v>
      </c>
      <c r="AW130" s="4">
        <v>2011</v>
      </c>
      <c r="AX130" s="4">
        <v>2012</v>
      </c>
      <c r="AY130" s="4">
        <v>2013</v>
      </c>
      <c r="AZ130" s="4">
        <v>2014</v>
      </c>
      <c r="BA130" s="4">
        <f>AZ130+1</f>
        <v>2015</v>
      </c>
      <c r="BB130" s="4">
        <f t="shared" ref="BB130:BD130" si="2">BA130+1</f>
        <v>2016</v>
      </c>
      <c r="BC130" s="4">
        <f t="shared" si="2"/>
        <v>2017</v>
      </c>
      <c r="BD130" s="4">
        <f t="shared" si="2"/>
        <v>2018</v>
      </c>
    </row>
    <row r="131" spans="2:56" x14ac:dyDescent="0.2">
      <c r="B131" s="4" t="s">
        <v>0</v>
      </c>
      <c r="C131" s="4" t="s">
        <v>44</v>
      </c>
      <c r="D131" s="4" t="s">
        <v>2</v>
      </c>
      <c r="E131" s="4" t="s">
        <v>45</v>
      </c>
      <c r="F131" s="4" t="s">
        <v>46</v>
      </c>
      <c r="G131" s="4" t="s">
        <v>47</v>
      </c>
      <c r="H131" s="4" t="s">
        <v>4</v>
      </c>
      <c r="I131" s="4">
        <v>83.458333330000002</v>
      </c>
      <c r="J131" s="4">
        <v>1199072.8840000001</v>
      </c>
      <c r="K131" s="4">
        <v>1205530.7209999999</v>
      </c>
      <c r="L131" s="4">
        <v>1000</v>
      </c>
      <c r="M131" s="6">
        <v>8019</v>
      </c>
    </row>
    <row r="132" spans="2:56" x14ac:dyDescent="0.2">
      <c r="B132" s="4">
        <v>174.792</v>
      </c>
      <c r="C132" s="4">
        <v>230.55099999999999</v>
      </c>
      <c r="D132" s="4">
        <v>261.678</v>
      </c>
      <c r="E132" s="4">
        <v>550.36199999999997</v>
      </c>
      <c r="F132" s="4">
        <v>702.18100000000004</v>
      </c>
      <c r="G132" s="4">
        <v>862.78899999999999</v>
      </c>
      <c r="H132" s="4">
        <v>1256.5650000000001</v>
      </c>
      <c r="I132" s="4">
        <v>1743.7629999999999</v>
      </c>
      <c r="J132" s="4">
        <v>1874.5340000000001</v>
      </c>
      <c r="K132" s="4">
        <v>1758.9190000000001</v>
      </c>
      <c r="L132" s="4">
        <v>1588.39</v>
      </c>
      <c r="M132" s="4">
        <v>1356.7360000000001</v>
      </c>
      <c r="N132" s="4">
        <v>1177.8219999999999</v>
      </c>
      <c r="O132" s="4">
        <v>978.37</v>
      </c>
      <c r="P132" s="4">
        <v>979.43100000000004</v>
      </c>
      <c r="Q132" s="4">
        <v>935.71400000000006</v>
      </c>
      <c r="R132" s="4">
        <v>958.28</v>
      </c>
      <c r="S132" s="4">
        <v>973.50199999999995</v>
      </c>
      <c r="T132" s="4">
        <v>955.96400000000006</v>
      </c>
      <c r="U132" s="4">
        <v>981.45</v>
      </c>
      <c r="V132" s="4">
        <v>1092.0550000000001</v>
      </c>
      <c r="W132" s="4">
        <v>1139.6759999999999</v>
      </c>
      <c r="X132" s="4">
        <v>1141.9929999999999</v>
      </c>
      <c r="Y132" s="4">
        <v>859.41600000000005</v>
      </c>
      <c r="Z132" s="4">
        <v>1228.721</v>
      </c>
      <c r="AA132" s="4">
        <v>1229.5999999999999</v>
      </c>
      <c r="AB132" s="4">
        <v>1455.193</v>
      </c>
      <c r="AC132" s="4">
        <v>1195.6436300000009</v>
      </c>
      <c r="AD132" s="4">
        <v>1390.2993500000002</v>
      </c>
      <c r="AE132" s="4">
        <v>1326.6023200000016</v>
      </c>
      <c r="AF132" s="4">
        <v>1329.3516600000005</v>
      </c>
      <c r="AG132" s="4">
        <v>1264.2468900000003</v>
      </c>
      <c r="AH132" s="4">
        <v>1192.7810900000009</v>
      </c>
      <c r="AI132" s="4">
        <v>1124.4330500000003</v>
      </c>
      <c r="AJ132" s="4">
        <v>1102.1591400000004</v>
      </c>
      <c r="AK132" s="4">
        <v>989.6803100000011</v>
      </c>
      <c r="AL132" s="4">
        <v>1132.7098500000013</v>
      </c>
      <c r="AM132" s="4">
        <v>1387.1970199999996</v>
      </c>
      <c r="AN132" s="4">
        <v>1480.7738800000006</v>
      </c>
      <c r="AO132" s="4">
        <v>1490.7792270000034</v>
      </c>
      <c r="AP132" s="4">
        <v>1480.5516689999997</v>
      </c>
      <c r="AQ132" s="4">
        <v>1483.0218089999996</v>
      </c>
      <c r="AR132" s="4">
        <v>1488.0310449999984</v>
      </c>
      <c r="AS132" s="4">
        <v>1354.5017890000004</v>
      </c>
      <c r="AT132" s="4">
        <v>990.5780680000006</v>
      </c>
      <c r="AU132" s="4">
        <v>810.78434600000082</v>
      </c>
      <c r="AV132" s="4">
        <v>810.2065047775194</v>
      </c>
      <c r="AW132" s="4">
        <v>1199.0411680291547</v>
      </c>
      <c r="AX132" s="4">
        <v>1205.2121373079972</v>
      </c>
      <c r="AY132" s="4">
        <v>1270.7650896585585</v>
      </c>
      <c r="AZ132" s="4">
        <v>1297.4194801216436</v>
      </c>
      <c r="BA132" s="4">
        <v>1321.5805829157161</v>
      </c>
      <c r="BB132" s="4">
        <v>1352.6592885176651</v>
      </c>
      <c r="BC132" s="5">
        <v>1359.2736388798521</v>
      </c>
      <c r="BD132" s="4">
        <v>1373.8593758126465</v>
      </c>
    </row>
    <row r="133" spans="2:56" x14ac:dyDescent="0.2">
      <c r="C133" s="4" t="s">
        <v>48</v>
      </c>
      <c r="D133" s="4" t="s">
        <v>49</v>
      </c>
      <c r="E133" s="4" t="s">
        <v>11</v>
      </c>
      <c r="F133" s="4" t="s">
        <v>50</v>
      </c>
      <c r="G133" s="4" t="s">
        <v>51</v>
      </c>
      <c r="H133" s="4" t="s">
        <v>52</v>
      </c>
      <c r="I133" s="4" t="s">
        <v>53</v>
      </c>
      <c r="J133" s="4">
        <v>1900</v>
      </c>
    </row>
    <row r="134" spans="2:56" x14ac:dyDescent="0.2">
      <c r="B134" s="4" t="s">
        <v>43</v>
      </c>
      <c r="C134" s="4">
        <v>1965</v>
      </c>
      <c r="D134" s="4">
        <v>1966</v>
      </c>
      <c r="E134" s="4">
        <v>1967</v>
      </c>
      <c r="F134" s="4">
        <v>1968</v>
      </c>
      <c r="G134" s="4">
        <v>1969</v>
      </c>
      <c r="H134" s="4">
        <v>1970</v>
      </c>
      <c r="I134" s="4">
        <v>1971</v>
      </c>
      <c r="J134" s="4">
        <v>1972</v>
      </c>
      <c r="K134" s="4">
        <v>1973</v>
      </c>
      <c r="L134" s="4">
        <v>1974</v>
      </c>
      <c r="M134" s="4">
        <v>1975</v>
      </c>
      <c r="N134" s="4">
        <v>1976</v>
      </c>
      <c r="O134" s="4">
        <v>1977</v>
      </c>
      <c r="P134" s="4">
        <v>1978</v>
      </c>
      <c r="Q134" s="4">
        <v>1979</v>
      </c>
      <c r="R134" s="4">
        <v>1980</v>
      </c>
      <c r="S134" s="4">
        <v>1981</v>
      </c>
      <c r="T134" s="4">
        <v>1982</v>
      </c>
      <c r="U134" s="4">
        <v>1983</v>
      </c>
      <c r="V134" s="4">
        <v>1984</v>
      </c>
      <c r="W134" s="4">
        <v>1985</v>
      </c>
      <c r="X134" s="4">
        <v>1986</v>
      </c>
      <c r="Y134" s="4">
        <v>1987</v>
      </c>
      <c r="Z134" s="4">
        <v>1988</v>
      </c>
      <c r="AA134" s="4">
        <v>1989</v>
      </c>
      <c r="AB134" s="4">
        <v>1990</v>
      </c>
      <c r="AC134" s="4">
        <v>1991</v>
      </c>
      <c r="AD134" s="4">
        <v>1992</v>
      </c>
      <c r="AE134" s="4">
        <v>1993</v>
      </c>
      <c r="AF134" s="4">
        <v>1994</v>
      </c>
      <c r="AG134" s="4">
        <v>1995</v>
      </c>
      <c r="AH134" s="4">
        <v>1996</v>
      </c>
      <c r="AI134" s="4">
        <v>1997</v>
      </c>
      <c r="AJ134" s="4">
        <v>1998</v>
      </c>
      <c r="AK134" s="4">
        <v>1999</v>
      </c>
      <c r="AL134" s="4">
        <v>2000</v>
      </c>
      <c r="AM134" s="4">
        <v>2001</v>
      </c>
      <c r="AN134" s="4">
        <v>2002</v>
      </c>
      <c r="AO134" s="4">
        <v>2003</v>
      </c>
      <c r="AP134" s="4">
        <v>2004</v>
      </c>
      <c r="AQ134" s="4">
        <v>2005</v>
      </c>
      <c r="AR134" s="4">
        <v>2006</v>
      </c>
      <c r="AS134" s="4">
        <v>2007</v>
      </c>
      <c r="AT134" s="4">
        <v>2008</v>
      </c>
      <c r="AU134" s="4">
        <v>2009</v>
      </c>
      <c r="AV134" s="4">
        <v>2010</v>
      </c>
      <c r="AW134" s="4">
        <v>2011</v>
      </c>
      <c r="AX134" s="4">
        <v>2012</v>
      </c>
      <c r="AY134" s="4">
        <v>2013</v>
      </c>
      <c r="AZ134" s="4">
        <v>2014</v>
      </c>
      <c r="BA134" s="4">
        <v>2015</v>
      </c>
      <c r="BB134" s="4">
        <f t="shared" ref="BB134:BD134" si="3">BA134+1</f>
        <v>2016</v>
      </c>
      <c r="BC134" s="4">
        <f t="shared" si="3"/>
        <v>2017</v>
      </c>
      <c r="BD134" s="4">
        <f t="shared" si="3"/>
        <v>2018</v>
      </c>
    </row>
    <row r="135" spans="2:56" x14ac:dyDescent="0.2">
      <c r="B135" s="4">
        <v>0.56384999999999996</v>
      </c>
      <c r="C135" s="4">
        <v>0.38424999999999998</v>
      </c>
      <c r="D135" s="4">
        <v>0.35361999999999999</v>
      </c>
      <c r="E135" s="4">
        <v>0.67945999999999995</v>
      </c>
      <c r="F135" s="4">
        <v>0.62695000000000001</v>
      </c>
      <c r="G135" s="4">
        <v>0.60335000000000005</v>
      </c>
      <c r="H135" s="4">
        <v>1.0384800000000001</v>
      </c>
      <c r="I135" s="4">
        <v>1.5569299999999999</v>
      </c>
      <c r="J135" s="4">
        <v>1.5365</v>
      </c>
      <c r="K135" s="4">
        <v>1.7244299999999999</v>
      </c>
      <c r="L135" s="4">
        <v>1.5726599999999999</v>
      </c>
      <c r="M135" s="4">
        <v>1.49092</v>
      </c>
      <c r="N135" s="4">
        <v>1.28024</v>
      </c>
      <c r="O135" s="4">
        <v>1.526946667</v>
      </c>
      <c r="P135" s="4">
        <v>1.5219494440000001</v>
      </c>
      <c r="Q135" s="4">
        <v>1.5195243519999999</v>
      </c>
      <c r="R135" s="4">
        <v>1.48537341</v>
      </c>
      <c r="S135" s="4">
        <v>1.48537341</v>
      </c>
      <c r="T135" s="4">
        <v>1.48537341</v>
      </c>
      <c r="U135" s="4">
        <v>1.48537341</v>
      </c>
      <c r="V135" s="4">
        <v>1.48537341</v>
      </c>
      <c r="W135" s="4">
        <v>1.48537341</v>
      </c>
      <c r="X135" s="4">
        <v>1.48537341</v>
      </c>
      <c r="Y135" s="4">
        <v>1.48537341</v>
      </c>
      <c r="Z135" s="4">
        <v>1.48537341</v>
      </c>
      <c r="AA135" s="4">
        <v>1.48537341</v>
      </c>
      <c r="AB135" s="4">
        <v>1.48537341</v>
      </c>
      <c r="AC135" s="4">
        <v>1.48537341</v>
      </c>
      <c r="AD135" s="4">
        <v>1.48537341</v>
      </c>
      <c r="AE135" s="4">
        <v>1.48537341</v>
      </c>
      <c r="AF135" s="4">
        <v>1.48537341</v>
      </c>
      <c r="AG135" s="4">
        <v>1.48537341</v>
      </c>
      <c r="AH135" s="4">
        <v>1.48537341</v>
      </c>
      <c r="AI135" s="4">
        <v>1.48537341</v>
      </c>
      <c r="AJ135" s="4">
        <v>1.48537341</v>
      </c>
      <c r="AK135" s="4">
        <v>1.48537341</v>
      </c>
      <c r="AL135" s="4">
        <v>1.48537341</v>
      </c>
      <c r="AM135" s="4">
        <v>1.48537341</v>
      </c>
      <c r="AN135" s="4">
        <v>1.48537341</v>
      </c>
      <c r="AO135" s="4">
        <v>1.5</v>
      </c>
      <c r="AP135" s="4">
        <v>1.5</v>
      </c>
      <c r="AQ135" s="4">
        <v>1.5</v>
      </c>
      <c r="AR135" s="4">
        <v>1.5</v>
      </c>
      <c r="AS135" s="4">
        <v>1.5</v>
      </c>
      <c r="AT135" s="4">
        <v>1.5</v>
      </c>
      <c r="AU135" s="4">
        <v>1.5</v>
      </c>
      <c r="AV135" s="4">
        <v>1.5</v>
      </c>
      <c r="AW135" s="4">
        <v>1.5</v>
      </c>
      <c r="AX135" s="4">
        <v>1.5</v>
      </c>
      <c r="AY135" s="4">
        <v>1.5</v>
      </c>
      <c r="AZ135" s="4">
        <v>1.5</v>
      </c>
      <c r="BA135" s="4">
        <v>1.5</v>
      </c>
      <c r="BB135" s="4">
        <v>1.5</v>
      </c>
      <c r="BC135" s="5">
        <v>1.5</v>
      </c>
      <c r="BD135" s="4">
        <v>1.5</v>
      </c>
    </row>
    <row r="136" spans="2:56" x14ac:dyDescent="0.2">
      <c r="B136" s="4" t="s">
        <v>0</v>
      </c>
      <c r="C136" s="4" t="s">
        <v>54</v>
      </c>
      <c r="D136" s="4" t="s">
        <v>55</v>
      </c>
      <c r="E136" s="4" t="s">
        <v>1</v>
      </c>
    </row>
    <row r="137" spans="2:56" x14ac:dyDescent="0.2">
      <c r="B137" s="4" t="s">
        <v>0</v>
      </c>
      <c r="C137" s="4" t="s">
        <v>56</v>
      </c>
    </row>
    <row r="138" spans="2:56" x14ac:dyDescent="0.2">
      <c r="B138" s="4">
        <v>12</v>
      </c>
    </row>
    <row r="139" spans="2:56" x14ac:dyDescent="0.2">
      <c r="B139" s="4" t="s">
        <v>57</v>
      </c>
    </row>
    <row r="140" spans="2:56" x14ac:dyDescent="0.2">
      <c r="B140" s="4">
        <v>1965</v>
      </c>
      <c r="C140" s="4">
        <v>1966</v>
      </c>
      <c r="D140" s="4">
        <v>1967</v>
      </c>
      <c r="E140" s="4">
        <v>1968</v>
      </c>
      <c r="F140" s="4">
        <v>1969</v>
      </c>
      <c r="G140" s="4">
        <v>1970</v>
      </c>
      <c r="H140" s="4">
        <v>1971</v>
      </c>
      <c r="I140" s="4">
        <v>1972</v>
      </c>
      <c r="J140" s="4">
        <v>1973</v>
      </c>
      <c r="K140" s="4">
        <v>1974</v>
      </c>
      <c r="L140" s="4">
        <v>1975</v>
      </c>
      <c r="M140" s="4">
        <v>1976</v>
      </c>
    </row>
    <row r="141" spans="2:56" x14ac:dyDescent="0.2">
      <c r="B141" s="4">
        <v>2816.4374280000002</v>
      </c>
      <c r="C141" s="4">
        <v>3473.5804750000002</v>
      </c>
      <c r="D141" s="4">
        <v>3802.169891</v>
      </c>
      <c r="E141" s="4">
        <v>5257.3046009999998</v>
      </c>
      <c r="F141" s="4">
        <v>6712.4684180000004</v>
      </c>
      <c r="G141" s="4">
        <v>5679.8098280000004</v>
      </c>
      <c r="H141" s="4">
        <v>5257.3312830000004</v>
      </c>
      <c r="I141" s="4">
        <v>5726.7434839999996</v>
      </c>
      <c r="J141" s="4">
        <v>4787.923949</v>
      </c>
      <c r="K141" s="4">
        <v>4740.9925880000001</v>
      </c>
      <c r="L141" s="4">
        <v>4271.5744599999998</v>
      </c>
      <c r="M141" s="4">
        <v>4318.5230579999998</v>
      </c>
    </row>
    <row r="142" spans="2:56" x14ac:dyDescent="0.2">
      <c r="B142" s="4" t="s">
        <v>0</v>
      </c>
      <c r="C142" s="4" t="s">
        <v>58</v>
      </c>
    </row>
    <row r="143" spans="2:56" x14ac:dyDescent="0.2">
      <c r="B143" s="4">
        <v>563.28748559999997</v>
      </c>
      <c r="C143" s="4">
        <v>694.716095</v>
      </c>
      <c r="D143" s="4">
        <v>760.43397809999999</v>
      </c>
      <c r="E143" s="4">
        <v>1051.46092</v>
      </c>
      <c r="F143" s="4">
        <v>1342.493684</v>
      </c>
      <c r="G143" s="4">
        <v>1135.9619660000001</v>
      </c>
      <c r="H143" s="4">
        <v>1051.466257</v>
      </c>
      <c r="I143" s="4">
        <v>1145.3486969999999</v>
      </c>
      <c r="J143" s="4">
        <v>957.58478979999995</v>
      </c>
      <c r="K143" s="4">
        <v>948.19851759999995</v>
      </c>
      <c r="L143" s="4">
        <v>854.31489190000002</v>
      </c>
      <c r="M143" s="4">
        <v>863.70461160000002</v>
      </c>
    </row>
    <row r="144" spans="2:56" x14ac:dyDescent="0.2">
      <c r="B144" s="4" t="s">
        <v>0</v>
      </c>
      <c r="C144" s="4" t="s">
        <v>59</v>
      </c>
      <c r="D144" s="4" t="s">
        <v>47</v>
      </c>
    </row>
    <row r="145" spans="1:18" x14ac:dyDescent="0.2">
      <c r="B145" s="4">
        <v>13</v>
      </c>
      <c r="C145" s="4" t="s">
        <v>0</v>
      </c>
      <c r="D145" s="4" t="s">
        <v>56</v>
      </c>
    </row>
    <row r="146" spans="1:18" x14ac:dyDescent="0.2">
      <c r="B146" s="4" t="s">
        <v>57</v>
      </c>
    </row>
    <row r="147" spans="1:18" x14ac:dyDescent="0.2">
      <c r="C147" s="4">
        <v>2006</v>
      </c>
      <c r="D147" s="4">
        <v>2007</v>
      </c>
      <c r="E147" s="4">
        <v>2008</v>
      </c>
      <c r="F147" s="4">
        <v>2009</v>
      </c>
      <c r="G147" s="4">
        <v>2010</v>
      </c>
      <c r="H147" s="4">
        <v>2011</v>
      </c>
      <c r="I147" s="4">
        <v>2012</v>
      </c>
      <c r="J147" s="4">
        <v>2013</v>
      </c>
      <c r="K147" s="4">
        <v>2014</v>
      </c>
      <c r="L147" s="4">
        <v>2015</v>
      </c>
      <c r="M147" s="5">
        <v>2016</v>
      </c>
      <c r="N147" s="5">
        <v>2017</v>
      </c>
      <c r="O147" s="4">
        <v>2018</v>
      </c>
    </row>
    <row r="148" spans="1:18" x14ac:dyDescent="0.2">
      <c r="B148" s="4" t="s">
        <v>60</v>
      </c>
    </row>
    <row r="149" spans="1:18" x14ac:dyDescent="0.2">
      <c r="C149" s="4">
        <v>0.55500000000000005</v>
      </c>
      <c r="D149" s="4">
        <v>0.63800000000000001</v>
      </c>
      <c r="E149" s="4">
        <v>0.316</v>
      </c>
      <c r="F149" s="4">
        <v>0.28499999999999998</v>
      </c>
      <c r="G149" s="4">
        <v>0.67900000000000005</v>
      </c>
      <c r="H149" s="4">
        <v>0.54300000000000004</v>
      </c>
      <c r="I149" s="4">
        <v>0.66100000000000003</v>
      </c>
      <c r="J149" s="4">
        <v>0.69399999999999995</v>
      </c>
      <c r="K149" s="4">
        <v>0.89700000000000002</v>
      </c>
      <c r="L149" s="4">
        <v>0.95299999999999996</v>
      </c>
      <c r="M149" s="4">
        <v>0.77600000000000002</v>
      </c>
      <c r="N149" s="4">
        <v>0.73</v>
      </c>
      <c r="O149" s="4">
        <v>0.67200000000000004</v>
      </c>
      <c r="P149" s="4" t="s">
        <v>0</v>
      </c>
      <c r="Q149" s="4">
        <f>AVERAGE(C149:O149)</f>
        <v>0.6460769230769231</v>
      </c>
    </row>
    <row r="150" spans="1:18" x14ac:dyDescent="0.2">
      <c r="B150" s="4" t="s">
        <v>61</v>
      </c>
      <c r="C150" s="4">
        <v>5.0999999999999997E-2</v>
      </c>
      <c r="D150" s="4">
        <v>8.6499999999999994E-2</v>
      </c>
      <c r="E150" s="4">
        <v>6.4299999999999996E-2</v>
      </c>
      <c r="F150" s="4">
        <v>0.1203</v>
      </c>
      <c r="G150" s="4">
        <v>8.5800000000000001E-2</v>
      </c>
      <c r="H150" s="4">
        <v>5.7200000000000001E-2</v>
      </c>
      <c r="I150" s="4">
        <v>6.25E-2</v>
      </c>
      <c r="J150" s="4">
        <v>3.9E-2</v>
      </c>
      <c r="K150" s="4">
        <v>4.2799999999999998E-2</v>
      </c>
      <c r="L150" s="4">
        <v>4.5600000000000002E-2</v>
      </c>
      <c r="M150" s="4">
        <v>3.6499999999999998E-2</v>
      </c>
      <c r="N150" s="4">
        <v>3.4200000000000001E-2</v>
      </c>
      <c r="O150" s="4">
        <v>3.3599999999999998E-2</v>
      </c>
      <c r="P150" s="4" t="s">
        <v>0</v>
      </c>
      <c r="Q150" s="4">
        <f>AVERAGE(C150:O150)</f>
        <v>5.8407692307692299E-2</v>
      </c>
    </row>
    <row r="151" spans="1:18" x14ac:dyDescent="0.2">
      <c r="C151" s="4">
        <f>C150*C149*$R$151</f>
        <v>0.14538324772817071</v>
      </c>
      <c r="D151" s="4">
        <f t="shared" ref="D151:O151" si="4">D150*D149*$R$151</f>
        <v>0.28345752666930074</v>
      </c>
      <c r="E151" s="4">
        <f t="shared" si="4"/>
        <v>0.1043636507309364</v>
      </c>
      <c r="F151" s="4">
        <f t="shared" si="4"/>
        <v>0.17610094824180167</v>
      </c>
      <c r="G151" s="4">
        <f t="shared" si="4"/>
        <v>0.29923216120110635</v>
      </c>
      <c r="H151" s="4">
        <f t="shared" si="4"/>
        <v>0.15953172659028056</v>
      </c>
      <c r="I151" s="4">
        <f t="shared" si="4"/>
        <v>0.21219379691821419</v>
      </c>
      <c r="J151" s="4">
        <f t="shared" si="4"/>
        <v>0.13901935993678388</v>
      </c>
      <c r="K151" s="4">
        <f t="shared" si="4"/>
        <v>0.19719114974318452</v>
      </c>
      <c r="L151" s="4">
        <f t="shared" si="4"/>
        <v>0.22320758593441328</v>
      </c>
      <c r="M151" s="4">
        <f t="shared" si="4"/>
        <v>0.14548083761359148</v>
      </c>
      <c r="N151" s="4">
        <f t="shared" si="4"/>
        <v>0.12823310944290794</v>
      </c>
      <c r="O151" s="4">
        <f t="shared" si="4"/>
        <v>0.11597376531015412</v>
      </c>
      <c r="P151" s="4" t="s">
        <v>0</v>
      </c>
      <c r="Q151" s="4">
        <f t="array" ref="Q151">AVERAGE(C151:O151/C149:O149)</f>
        <v>0.30000000000000004</v>
      </c>
      <c r="R151" s="4">
        <v>5.1363097589885429</v>
      </c>
    </row>
    <row r="152" spans="1:18" x14ac:dyDescent="0.2">
      <c r="B152" s="4" t="s">
        <v>0</v>
      </c>
      <c r="C152" s="4" t="s">
        <v>36</v>
      </c>
      <c r="D152" s="4" t="s">
        <v>37</v>
      </c>
      <c r="E152" s="4" t="s">
        <v>38</v>
      </c>
      <c r="F152" s="4" t="s">
        <v>59</v>
      </c>
    </row>
    <row r="153" spans="1:18" x14ac:dyDescent="0.2">
      <c r="B153" s="4" t="s">
        <v>62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>
        <v>14</v>
      </c>
      <c r="P153" s="4">
        <v>15</v>
      </c>
    </row>
    <row r="154" spans="1:18" x14ac:dyDescent="0.2">
      <c r="A154" s="13">
        <v>2006</v>
      </c>
      <c r="B154" s="4">
        <v>1.9380752000000001E-2</v>
      </c>
      <c r="C154" s="4">
        <v>0.10145982200000001</v>
      </c>
      <c r="D154" s="4">
        <v>0.24414475499999999</v>
      </c>
      <c r="E154" s="4">
        <v>0.37814567100000002</v>
      </c>
      <c r="F154" s="4">
        <v>0.52699222899999998</v>
      </c>
      <c r="G154" s="4">
        <v>0.65206661499999996</v>
      </c>
      <c r="H154" s="4">
        <v>0.76360385099999994</v>
      </c>
      <c r="I154" s="4">
        <v>0.84666801899999999</v>
      </c>
      <c r="J154" s="4">
        <v>0.93351983299999997</v>
      </c>
      <c r="K154" s="4">
        <v>0.97143749400000001</v>
      </c>
      <c r="L154" s="4">
        <v>1.0011509190000001</v>
      </c>
      <c r="M154" s="4">
        <v>1.1495346909999999</v>
      </c>
      <c r="N154" s="4">
        <v>1.2116872009999999</v>
      </c>
      <c r="O154" s="4">
        <v>1.281049807</v>
      </c>
      <c r="P154" s="4">
        <v>1.179917849</v>
      </c>
    </row>
    <row r="155" spans="1:18" x14ac:dyDescent="0.2">
      <c r="A155" s="13">
        <v>2007</v>
      </c>
      <c r="B155" s="4">
        <v>1.8495648999999999E-2</v>
      </c>
      <c r="C155" s="4">
        <v>8.7193363999999995E-2</v>
      </c>
      <c r="D155" s="4">
        <v>0.279247415</v>
      </c>
      <c r="E155" s="4">
        <v>0.43718783300000003</v>
      </c>
      <c r="F155" s="4">
        <v>0.58248880300000005</v>
      </c>
      <c r="G155" s="4">
        <v>0.68663239899999995</v>
      </c>
      <c r="H155" s="4">
        <v>0.78823631599999999</v>
      </c>
      <c r="I155" s="4">
        <v>0.87099972599999997</v>
      </c>
      <c r="J155" s="4">
        <v>0.970100191</v>
      </c>
      <c r="K155" s="4">
        <v>1.1027085160000001</v>
      </c>
      <c r="L155" s="4">
        <v>1.1056714510000001</v>
      </c>
      <c r="M155" s="4">
        <v>1.2369484479999999</v>
      </c>
      <c r="N155" s="4">
        <v>1.2354868450000001</v>
      </c>
      <c r="O155" s="4">
        <v>1.749460306</v>
      </c>
      <c r="P155" s="4">
        <v>1.230626606</v>
      </c>
    </row>
    <row r="156" spans="1:18" x14ac:dyDescent="0.2">
      <c r="A156" s="13">
        <v>2008</v>
      </c>
      <c r="B156" s="4">
        <v>2.2553568E-2</v>
      </c>
      <c r="C156" s="4">
        <v>8.3533376000000006E-2</v>
      </c>
      <c r="D156" s="4">
        <v>0.21397105999999999</v>
      </c>
      <c r="E156" s="4">
        <v>0.40660791499999999</v>
      </c>
      <c r="F156" s="4">
        <v>0.57580060799999999</v>
      </c>
      <c r="G156" s="4">
        <v>0.68906324200000002</v>
      </c>
      <c r="H156" s="4">
        <v>0.80522349299999996</v>
      </c>
      <c r="I156" s="4">
        <v>0.98197084899999998</v>
      </c>
      <c r="J156" s="4">
        <v>0.96832022399999995</v>
      </c>
      <c r="K156" s="4">
        <v>1.262557586</v>
      </c>
      <c r="L156" s="4">
        <v>1.2472124309999999</v>
      </c>
      <c r="M156" s="4">
        <v>1.2466489679999999</v>
      </c>
      <c r="N156" s="4">
        <v>1.389705798</v>
      </c>
      <c r="O156" s="4">
        <v>1.6380326970000001</v>
      </c>
      <c r="P156" s="4">
        <v>1.2469683009999999</v>
      </c>
    </row>
    <row r="157" spans="1:18" x14ac:dyDescent="0.2">
      <c r="A157" s="13">
        <v>2009</v>
      </c>
      <c r="B157" s="4">
        <v>2.0319990999999999E-2</v>
      </c>
      <c r="C157" s="4">
        <v>0.10850145999999999</v>
      </c>
      <c r="D157" s="4">
        <v>0.24195861900000001</v>
      </c>
      <c r="E157" s="4">
        <v>0.41645069600000001</v>
      </c>
      <c r="F157" s="4">
        <v>0.64661924500000001</v>
      </c>
      <c r="G157" s="4">
        <v>0.78533266300000004</v>
      </c>
      <c r="H157" s="4">
        <v>0.95014345300000003</v>
      </c>
      <c r="I157" s="4">
        <v>1.0306215750000001</v>
      </c>
      <c r="J157" s="4">
        <v>1.0640246280000001</v>
      </c>
      <c r="K157" s="4">
        <v>1.3283554529999999</v>
      </c>
      <c r="L157" s="4">
        <v>1.326541881</v>
      </c>
      <c r="M157" s="4">
        <v>1.5470371329999999</v>
      </c>
      <c r="N157" s="4">
        <v>1.5565858539999999</v>
      </c>
      <c r="O157" s="4">
        <v>1.5368162080000001</v>
      </c>
      <c r="P157" s="4">
        <v>1.7437159609999999</v>
      </c>
    </row>
    <row r="158" spans="1:18" x14ac:dyDescent="0.2">
      <c r="A158" s="13">
        <v>2010</v>
      </c>
      <c r="B158" s="4">
        <v>3.1689083999999999E-2</v>
      </c>
      <c r="C158" s="4">
        <v>0.11734314799999999</v>
      </c>
      <c r="D158" s="4">
        <v>0.221257593</v>
      </c>
      <c r="E158" s="4">
        <v>0.44114833799999997</v>
      </c>
      <c r="F158" s="4">
        <v>0.56523318099999997</v>
      </c>
      <c r="G158" s="4">
        <v>0.72191307000000005</v>
      </c>
      <c r="H158" s="4">
        <v>0.93679943799999998</v>
      </c>
      <c r="I158" s="4">
        <v>1.3365648569999999</v>
      </c>
      <c r="J158" s="4">
        <v>1.574484153</v>
      </c>
      <c r="K158" s="4">
        <v>1.6224372220000001</v>
      </c>
      <c r="L158" s="4">
        <v>1.692529159</v>
      </c>
      <c r="M158" s="4">
        <v>1.895356839</v>
      </c>
      <c r="N158" s="4">
        <v>1.9269976470000001</v>
      </c>
      <c r="O158" s="4">
        <v>1.9414515240000001</v>
      </c>
      <c r="P158" s="4">
        <v>1.96177442</v>
      </c>
    </row>
    <row r="159" spans="1:18" x14ac:dyDescent="0.2">
      <c r="A159" s="13">
        <v>2011</v>
      </c>
      <c r="B159" s="4">
        <v>2.9375575000000001E-2</v>
      </c>
      <c r="C159" s="4">
        <v>0.106631395</v>
      </c>
      <c r="D159" s="4">
        <v>0.20897274199999999</v>
      </c>
      <c r="E159" s="4">
        <v>0.40841345800000001</v>
      </c>
      <c r="F159" s="4">
        <v>0.54885837500000001</v>
      </c>
      <c r="G159" s="4">
        <v>0.70586089699999999</v>
      </c>
      <c r="H159" s="4">
        <v>0.88746961899999999</v>
      </c>
      <c r="I159" s="4">
        <v>1.1324740360000001</v>
      </c>
      <c r="J159" s="4">
        <v>1.4220402940000001</v>
      </c>
      <c r="K159" s="4">
        <v>1.444774336</v>
      </c>
      <c r="L159" s="4">
        <v>1.510418611</v>
      </c>
      <c r="M159" s="4">
        <v>1.6415487989999999</v>
      </c>
      <c r="N159" s="4">
        <v>1.6941674689999999</v>
      </c>
      <c r="O159" s="4">
        <v>1.853097483</v>
      </c>
      <c r="P159" s="4">
        <v>1.8597176419999999</v>
      </c>
    </row>
    <row r="160" spans="1:18" x14ac:dyDescent="0.2">
      <c r="A160" s="13">
        <v>2012</v>
      </c>
      <c r="B160" s="4">
        <v>2.7062065E-2</v>
      </c>
      <c r="C160" s="4">
        <v>9.5919641999999999E-2</v>
      </c>
      <c r="D160" s="4">
        <v>0.196687891</v>
      </c>
      <c r="E160" s="4">
        <v>0.37567857900000001</v>
      </c>
      <c r="F160" s="4">
        <v>0.53248356900000005</v>
      </c>
      <c r="G160" s="4">
        <v>0.68980872500000001</v>
      </c>
      <c r="H160" s="4">
        <v>0.83813980099999996</v>
      </c>
      <c r="I160" s="4">
        <v>0.92838321599999996</v>
      </c>
      <c r="J160" s="4">
        <v>1.269596435</v>
      </c>
      <c r="K160" s="4">
        <v>1.2671114489999999</v>
      </c>
      <c r="L160" s="4">
        <v>1.3283080629999999</v>
      </c>
      <c r="M160" s="4">
        <v>1.3877407589999999</v>
      </c>
      <c r="N160" s="4">
        <v>1.461337291</v>
      </c>
      <c r="O160" s="4">
        <v>1.764743441</v>
      </c>
      <c r="P160" s="4">
        <v>1.757660864</v>
      </c>
    </row>
    <row r="161" spans="1:55" x14ac:dyDescent="0.2">
      <c r="A161" s="13">
        <v>2013</v>
      </c>
      <c r="B161" s="4">
        <v>2.9375575000000001E-2</v>
      </c>
      <c r="C161" s="4">
        <v>0.106631395</v>
      </c>
      <c r="D161" s="4">
        <v>0.20897274199999999</v>
      </c>
      <c r="E161" s="4">
        <v>0.40841345800000001</v>
      </c>
      <c r="F161" s="4">
        <v>0.54885837500000001</v>
      </c>
      <c r="G161" s="4">
        <v>0.70586089699999999</v>
      </c>
      <c r="H161" s="4">
        <v>0.88746961899999999</v>
      </c>
      <c r="I161" s="4">
        <v>1.1324740360000001</v>
      </c>
      <c r="J161" s="4">
        <v>1.4220402940000001</v>
      </c>
      <c r="K161" s="4">
        <v>1.444774336</v>
      </c>
      <c r="L161" s="4">
        <v>1.510418611</v>
      </c>
      <c r="M161" s="4">
        <v>1.6415487989999999</v>
      </c>
      <c r="N161" s="4">
        <v>1.6941674689999999</v>
      </c>
      <c r="O161" s="4">
        <v>1.853097483</v>
      </c>
      <c r="P161" s="4">
        <v>1.8597176419999999</v>
      </c>
    </row>
    <row r="162" spans="1:55" x14ac:dyDescent="0.2">
      <c r="A162" s="13">
        <v>2014</v>
      </c>
      <c r="B162" s="4">
        <v>2.5225422000000001E-2</v>
      </c>
      <c r="C162" s="4">
        <v>0.13456103799999999</v>
      </c>
      <c r="D162" s="4">
        <v>0.22362502000000001</v>
      </c>
      <c r="E162" s="4">
        <v>0.39429725100000002</v>
      </c>
      <c r="F162" s="4">
        <v>0.54727595100000004</v>
      </c>
      <c r="G162" s="4">
        <v>0.69453373399999996</v>
      </c>
      <c r="H162" s="4">
        <v>0.76282845600000004</v>
      </c>
      <c r="I162" s="4">
        <v>0.99709786499999997</v>
      </c>
      <c r="J162" s="4">
        <v>1.142014088</v>
      </c>
      <c r="K162" s="4">
        <v>1.2663642900000001</v>
      </c>
      <c r="L162" s="4">
        <v>1.4441065390000001</v>
      </c>
      <c r="M162" s="4">
        <v>1.7110011249999999</v>
      </c>
      <c r="N162" s="4">
        <v>1.9030163040000001</v>
      </c>
      <c r="O162" s="4">
        <v>1.7945568460000001</v>
      </c>
      <c r="P162" s="4">
        <v>1.7766869240000001</v>
      </c>
    </row>
    <row r="163" spans="1:55" x14ac:dyDescent="0.2">
      <c r="A163" s="13">
        <v>2015</v>
      </c>
      <c r="B163" s="4">
        <v>2.2663922E-2</v>
      </c>
      <c r="C163" s="4">
        <v>7.6370721000000003E-2</v>
      </c>
      <c r="D163" s="4">
        <v>0.20628748999999999</v>
      </c>
      <c r="E163" s="4">
        <v>0.38888217200000003</v>
      </c>
      <c r="F163" s="4">
        <v>0.57437083799999999</v>
      </c>
      <c r="G163" s="4">
        <v>0.62703836000000002</v>
      </c>
      <c r="H163" s="4">
        <v>0.80576405200000001</v>
      </c>
      <c r="I163" s="4">
        <v>0.94094098999999998</v>
      </c>
      <c r="J163" s="4">
        <v>1.0459384430000001</v>
      </c>
      <c r="K163" s="4">
        <v>1.065510102</v>
      </c>
      <c r="L163" s="4">
        <v>1.30555602</v>
      </c>
      <c r="M163" s="4">
        <v>1.6099144869999999</v>
      </c>
      <c r="N163" s="4">
        <v>1.4115746499999999</v>
      </c>
      <c r="O163" s="4">
        <v>1.6114570420000001</v>
      </c>
      <c r="P163" s="4">
        <v>2.2200154310000002</v>
      </c>
    </row>
    <row r="164" spans="1:55" x14ac:dyDescent="0.2">
      <c r="A164" s="13">
        <v>2016</v>
      </c>
      <c r="B164" s="4">
        <f t="shared" ref="B164:P164" si="5">B380</f>
        <v>3.3300214746314831E-2</v>
      </c>
      <c r="C164" s="4">
        <f t="shared" si="5"/>
        <v>0.10991502227034132</v>
      </c>
      <c r="D164" s="4">
        <f t="shared" si="5"/>
        <v>0.26589982348704277</v>
      </c>
      <c r="E164" s="4">
        <f t="shared" si="5"/>
        <v>0.48098001159542086</v>
      </c>
      <c r="F164" s="4">
        <f t="shared" si="5"/>
        <v>0.53885808541347457</v>
      </c>
      <c r="G164" s="4">
        <f t="shared" si="5"/>
        <v>0.6323383499592018</v>
      </c>
      <c r="H164" s="4">
        <f t="shared" si="5"/>
        <v>0.6966441282441368</v>
      </c>
      <c r="I164" s="4">
        <f t="shared" si="5"/>
        <v>0.78559349524697342</v>
      </c>
      <c r="J164" s="4">
        <f t="shared" si="5"/>
        <v>0.84670904429615823</v>
      </c>
      <c r="K164" s="4">
        <f t="shared" si="5"/>
        <v>0.96047921325482999</v>
      </c>
      <c r="L164" s="4">
        <f t="shared" si="5"/>
        <v>1.1667735468267804</v>
      </c>
      <c r="M164" s="4">
        <f t="shared" si="5"/>
        <v>1.3694739355555452</v>
      </c>
      <c r="N164" s="4">
        <f t="shared" si="5"/>
        <v>1.6232018942992206</v>
      </c>
      <c r="O164" s="4">
        <f t="shared" si="5"/>
        <v>1.684791209495754</v>
      </c>
      <c r="P164" s="4">
        <f t="shared" si="5"/>
        <v>1.7382179999859317</v>
      </c>
    </row>
    <row r="165" spans="1:55" x14ac:dyDescent="0.2">
      <c r="A165" s="13">
        <v>2017</v>
      </c>
      <c r="B165" s="4">
        <f>B278</f>
        <v>2.1695847746844046E-2</v>
      </c>
      <c r="C165" s="4">
        <f t="shared" ref="C165:P165" si="6">C278</f>
        <v>9.812692587979327E-2</v>
      </c>
      <c r="D165" s="4">
        <f t="shared" si="6"/>
        <v>0.19830637309475097</v>
      </c>
      <c r="E165" s="4">
        <f t="shared" si="6"/>
        <v>0.3982752478970199</v>
      </c>
      <c r="F165" s="4">
        <f t="shared" si="6"/>
        <v>0.52798778893380194</v>
      </c>
      <c r="G165" s="4">
        <f t="shared" si="6"/>
        <v>0.59520438679692833</v>
      </c>
      <c r="H165" s="4">
        <f t="shared" si="6"/>
        <v>0.68596759929798679</v>
      </c>
      <c r="I165" s="4">
        <f t="shared" si="6"/>
        <v>0.73654037909546233</v>
      </c>
      <c r="J165" s="4">
        <f t="shared" si="6"/>
        <v>0.81809528647604746</v>
      </c>
      <c r="K165" s="4">
        <f t="shared" si="6"/>
        <v>0.81914845180598761</v>
      </c>
      <c r="L165" s="4">
        <f t="shared" si="6"/>
        <v>0.94734698837514619</v>
      </c>
      <c r="M165" s="4">
        <f t="shared" si="6"/>
        <v>0.8157862010174356</v>
      </c>
      <c r="N165" s="4">
        <f t="shared" si="6"/>
        <v>1.18283159906225</v>
      </c>
      <c r="O165" s="4">
        <f t="shared" si="6"/>
        <v>1.3194748156182425</v>
      </c>
      <c r="P165" s="4">
        <f t="shared" si="6"/>
        <v>1.5784266295281495</v>
      </c>
    </row>
    <row r="166" spans="1:55" x14ac:dyDescent="0.2">
      <c r="A166" s="13">
        <v>2018</v>
      </c>
      <c r="B166" s="4">
        <v>2.9279013422991766E-2</v>
      </c>
      <c r="C166" s="4">
        <v>0.11388751303725106</v>
      </c>
      <c r="D166" s="4">
        <v>0.25112267542221756</v>
      </c>
      <c r="E166" s="4">
        <v>0.40643369011303943</v>
      </c>
      <c r="F166" s="4">
        <v>0.5120223554914578</v>
      </c>
      <c r="G166" s="4">
        <v>0.59579568500494884</v>
      </c>
      <c r="H166" s="4">
        <v>0.67860015636798476</v>
      </c>
      <c r="I166" s="4">
        <v>0.72186286051396042</v>
      </c>
      <c r="J166" s="4">
        <v>0.81782517959969436</v>
      </c>
      <c r="K166" s="4">
        <v>0.87489912127306946</v>
      </c>
      <c r="L166" s="4">
        <v>0.97760769592721664</v>
      </c>
      <c r="M166" s="4">
        <v>1.04470758364877</v>
      </c>
      <c r="N166" s="4">
        <v>1.1519333895961907</v>
      </c>
      <c r="O166" s="4">
        <v>1.389053392508069</v>
      </c>
      <c r="P166" s="4">
        <v>1.6261733954199471</v>
      </c>
    </row>
    <row r="167" spans="1:55" x14ac:dyDescent="0.2">
      <c r="A167" s="13">
        <v>1000</v>
      </c>
      <c r="B167" s="4" t="str">
        <f t="shared" ref="B167:P167" si="7">B382</f>
        <v>#</v>
      </c>
      <c r="C167" s="4" t="str">
        <f t="shared" si="7"/>
        <v>Relative_Mean_Temp</v>
      </c>
      <c r="D167" s="4">
        <f t="shared" si="7"/>
        <v>1984</v>
      </c>
      <c r="E167" s="4">
        <f t="shared" si="7"/>
        <v>1985</v>
      </c>
      <c r="F167" s="4">
        <f t="shared" si="7"/>
        <v>1986</v>
      </c>
      <c r="G167" s="4">
        <f t="shared" si="7"/>
        <v>1987</v>
      </c>
      <c r="H167" s="4">
        <f t="shared" si="7"/>
        <v>1988</v>
      </c>
      <c r="I167" s="4">
        <f t="shared" si="7"/>
        <v>1989</v>
      </c>
      <c r="J167" s="4">
        <f t="shared" si="7"/>
        <v>1990</v>
      </c>
      <c r="K167" s="4">
        <f t="shared" si="7"/>
        <v>1991</v>
      </c>
      <c r="L167" s="4">
        <f t="shared" si="7"/>
        <v>1992</v>
      </c>
      <c r="M167" s="4">
        <f t="shared" si="7"/>
        <v>1993</v>
      </c>
      <c r="N167" s="4">
        <f t="shared" si="7"/>
        <v>1994</v>
      </c>
      <c r="O167" s="4">
        <f t="shared" si="7"/>
        <v>1995</v>
      </c>
      <c r="P167" s="4">
        <f t="shared" si="7"/>
        <v>1996</v>
      </c>
    </row>
    <row r="168" spans="1:55" x14ac:dyDescent="0.2">
      <c r="B168" s="4" t="s">
        <v>63</v>
      </c>
      <c r="C168" s="4" t="s">
        <v>19</v>
      </c>
      <c r="D168" s="4" t="s">
        <v>64</v>
      </c>
      <c r="E168" s="4" t="s">
        <v>19</v>
      </c>
      <c r="F168" s="4" t="s">
        <v>21</v>
      </c>
      <c r="G168" s="4" t="s">
        <v>65</v>
      </c>
      <c r="H168" s="4" t="s">
        <v>47</v>
      </c>
    </row>
    <row r="169" spans="1:55" x14ac:dyDescent="0.2">
      <c r="B169" s="4">
        <v>3</v>
      </c>
    </row>
    <row r="170" spans="1:55" x14ac:dyDescent="0.2">
      <c r="B170" s="4" t="s">
        <v>66</v>
      </c>
      <c r="C170" s="4" t="s">
        <v>19</v>
      </c>
      <c r="D170" s="4" t="s">
        <v>67</v>
      </c>
      <c r="E170" s="4" t="s">
        <v>68</v>
      </c>
      <c r="F170" s="4" t="s">
        <v>69</v>
      </c>
      <c r="G170" s="4" t="s">
        <v>70</v>
      </c>
      <c r="H170" s="4" t="s">
        <v>71</v>
      </c>
      <c r="I170" s="4" t="s">
        <v>72</v>
      </c>
      <c r="J170" s="4" t="s">
        <v>14</v>
      </c>
      <c r="K170" s="4" t="s">
        <v>21</v>
      </c>
      <c r="L170" s="4" t="s">
        <v>47</v>
      </c>
    </row>
    <row r="171" spans="1:55" x14ac:dyDescent="0.2">
      <c r="B171" s="4">
        <v>1</v>
      </c>
      <c r="C171" s="4">
        <v>1</v>
      </c>
      <c r="D171" s="4">
        <v>1</v>
      </c>
    </row>
    <row r="172" spans="1:55" x14ac:dyDescent="0.2">
      <c r="B172" s="4">
        <v>54</v>
      </c>
      <c r="C172" s="4">
        <v>37</v>
      </c>
      <c r="D172" s="4">
        <v>16</v>
      </c>
    </row>
    <row r="173" spans="1:55" x14ac:dyDescent="0.2">
      <c r="B173" s="4" t="s">
        <v>0</v>
      </c>
      <c r="C173" s="4" t="s">
        <v>73</v>
      </c>
      <c r="D173" s="4">
        <v>1900</v>
      </c>
    </row>
    <row r="174" spans="1:55" x14ac:dyDescent="0.2">
      <c r="B174" s="4">
        <v>1964</v>
      </c>
      <c r="C174" s="4">
        <v>1965</v>
      </c>
      <c r="D174" s="4">
        <v>1966</v>
      </c>
      <c r="E174" s="4">
        <v>1967</v>
      </c>
      <c r="F174" s="4">
        <v>1968</v>
      </c>
      <c r="G174" s="4">
        <v>1969</v>
      </c>
      <c r="H174" s="4">
        <v>1970</v>
      </c>
      <c r="I174" s="4">
        <v>1971</v>
      </c>
      <c r="J174" s="4">
        <v>1972</v>
      </c>
      <c r="K174" s="4">
        <v>1973</v>
      </c>
      <c r="L174" s="4">
        <v>1974</v>
      </c>
      <c r="M174" s="4">
        <v>1975</v>
      </c>
      <c r="N174" s="4">
        <v>1976</v>
      </c>
      <c r="O174" s="4">
        <v>1977</v>
      </c>
      <c r="P174" s="4">
        <v>1978</v>
      </c>
      <c r="Q174" s="4">
        <v>1979</v>
      </c>
      <c r="R174" s="4">
        <v>1980</v>
      </c>
      <c r="S174" s="4">
        <v>1981</v>
      </c>
      <c r="T174" s="4">
        <v>1982</v>
      </c>
      <c r="U174" s="4">
        <v>1983</v>
      </c>
      <c r="V174" s="4">
        <v>1984</v>
      </c>
      <c r="W174" s="4">
        <v>1985</v>
      </c>
      <c r="X174" s="4">
        <v>1986</v>
      </c>
      <c r="Y174" s="4">
        <v>1987</v>
      </c>
      <c r="Z174" s="4">
        <v>1988</v>
      </c>
      <c r="AA174" s="4">
        <v>1989</v>
      </c>
      <c r="AB174" s="4">
        <v>1990</v>
      </c>
      <c r="AC174" s="4">
        <v>1991</v>
      </c>
      <c r="AD174" s="4">
        <v>1992</v>
      </c>
      <c r="AE174" s="4">
        <v>1993</v>
      </c>
      <c r="AF174" s="4">
        <v>1994</v>
      </c>
      <c r="AG174" s="4">
        <v>1995</v>
      </c>
      <c r="AH174" s="4">
        <v>1996</v>
      </c>
      <c r="AI174" s="4">
        <v>1997</v>
      </c>
      <c r="AJ174" s="4">
        <v>1998</v>
      </c>
      <c r="AK174" s="4">
        <v>1999</v>
      </c>
      <c r="AL174" s="4">
        <v>2000</v>
      </c>
      <c r="AM174" s="4">
        <v>2001</v>
      </c>
      <c r="AN174" s="4">
        <v>2002</v>
      </c>
      <c r="AO174" s="4">
        <v>2003</v>
      </c>
      <c r="AP174" s="4">
        <v>2004</v>
      </c>
      <c r="AQ174" s="4">
        <v>2005</v>
      </c>
      <c r="AR174" s="4">
        <v>2006</v>
      </c>
      <c r="AS174" s="4">
        <v>2007</v>
      </c>
      <c r="AT174" s="4">
        <v>2008</v>
      </c>
      <c r="AU174" s="4">
        <v>2009</v>
      </c>
      <c r="AV174" s="4">
        <v>2010</v>
      </c>
      <c r="AW174" s="4">
        <v>2011</v>
      </c>
      <c r="AX174" s="4">
        <v>2012</v>
      </c>
      <c r="AY174" s="4">
        <v>2013</v>
      </c>
      <c r="AZ174" s="4">
        <v>2014</v>
      </c>
      <c r="BA174" s="4">
        <v>2015</v>
      </c>
      <c r="BB174" s="4">
        <v>2016</v>
      </c>
      <c r="BC174" s="5">
        <v>2017</v>
      </c>
    </row>
    <row r="175" spans="1:55" x14ac:dyDescent="0.2">
      <c r="B175" s="4">
        <v>1982</v>
      </c>
      <c r="C175" s="4">
        <v>1983</v>
      </c>
      <c r="D175" s="4">
        <v>1984</v>
      </c>
      <c r="E175" s="4">
        <v>1985</v>
      </c>
      <c r="F175" s="4">
        <v>1986</v>
      </c>
      <c r="G175" s="4">
        <v>1987</v>
      </c>
      <c r="H175" s="4">
        <v>1988</v>
      </c>
      <c r="I175" s="4">
        <v>1989</v>
      </c>
      <c r="J175" s="4">
        <v>1990</v>
      </c>
      <c r="K175" s="4">
        <v>1991</v>
      </c>
      <c r="L175" s="4">
        <v>1992</v>
      </c>
      <c r="M175" s="4">
        <v>1993</v>
      </c>
      <c r="N175" s="4">
        <v>1994</v>
      </c>
      <c r="O175" s="4">
        <v>1995</v>
      </c>
      <c r="P175" s="4">
        <v>1996</v>
      </c>
      <c r="Q175" s="4">
        <v>1997</v>
      </c>
      <c r="R175" s="4">
        <v>1998</v>
      </c>
      <c r="S175" s="4">
        <v>1999</v>
      </c>
      <c r="T175" s="4">
        <v>2000</v>
      </c>
      <c r="U175" s="4">
        <v>2001</v>
      </c>
      <c r="V175" s="4">
        <v>2002</v>
      </c>
      <c r="W175" s="4">
        <v>2003</v>
      </c>
      <c r="X175" s="4">
        <v>2004</v>
      </c>
      <c r="Y175" s="4">
        <v>2005</v>
      </c>
      <c r="Z175" s="4">
        <v>2006</v>
      </c>
      <c r="AA175" s="4">
        <v>2007</v>
      </c>
      <c r="AB175" s="4">
        <v>2008</v>
      </c>
      <c r="AC175" s="4">
        <v>2009</v>
      </c>
      <c r="AD175" s="4">
        <v>2010</v>
      </c>
      <c r="AE175" s="4">
        <v>2011</v>
      </c>
      <c r="AF175" s="4">
        <v>2012</v>
      </c>
      <c r="AG175" s="4">
        <v>2013</v>
      </c>
      <c r="AH175" s="4">
        <v>2014</v>
      </c>
      <c r="AI175" s="4">
        <v>2015</v>
      </c>
      <c r="AJ175" s="4">
        <v>2016</v>
      </c>
      <c r="AK175" s="4">
        <v>2017</v>
      </c>
      <c r="AL175" s="5">
        <v>2018</v>
      </c>
    </row>
    <row r="176" spans="1:55" x14ac:dyDescent="0.2">
      <c r="C176" s="4">
        <v>1994</v>
      </c>
      <c r="D176" s="4">
        <v>1996</v>
      </c>
      <c r="E176" s="4">
        <v>1997</v>
      </c>
      <c r="F176" s="4">
        <v>1999</v>
      </c>
      <c r="G176" s="4">
        <v>2000</v>
      </c>
      <c r="H176" s="4">
        <v>2002</v>
      </c>
      <c r="I176" s="4">
        <v>2004</v>
      </c>
      <c r="J176" s="4">
        <v>2006</v>
      </c>
      <c r="K176" s="4">
        <v>2007</v>
      </c>
      <c r="L176" s="4">
        <v>2008</v>
      </c>
      <c r="M176" s="4">
        <v>2009</v>
      </c>
      <c r="N176" s="4">
        <v>2010</v>
      </c>
      <c r="O176" s="4">
        <v>2012</v>
      </c>
      <c r="P176" s="4">
        <v>2014</v>
      </c>
      <c r="Q176" s="4">
        <v>2016</v>
      </c>
      <c r="R176" s="4">
        <v>2018</v>
      </c>
    </row>
    <row r="177" spans="1:55" x14ac:dyDescent="0.2">
      <c r="A177" s="13">
        <f>50/A180</f>
        <v>1.0322580645161288</v>
      </c>
      <c r="B177" s="4" t="s">
        <v>0</v>
      </c>
      <c r="C177" s="4" t="s">
        <v>74</v>
      </c>
      <c r="D177" s="4" t="s">
        <v>75</v>
      </c>
      <c r="E177" s="4" t="s">
        <v>4</v>
      </c>
      <c r="F177" s="4" t="s">
        <v>12</v>
      </c>
      <c r="G177" s="4" t="s">
        <v>13</v>
      </c>
      <c r="H177" s="4" t="s">
        <v>14</v>
      </c>
      <c r="I177" s="4" t="s">
        <v>71</v>
      </c>
      <c r="J177" s="4">
        <v>1999</v>
      </c>
    </row>
    <row r="178" spans="1:55" x14ac:dyDescent="0.2">
      <c r="A178" s="13">
        <f>AVERAGE(AC178:BZ178)</f>
        <v>454.81481481481484</v>
      </c>
      <c r="B178" s="4">
        <v>10</v>
      </c>
      <c r="C178" s="4">
        <v>10</v>
      </c>
      <c r="D178" s="4">
        <v>10</v>
      </c>
      <c r="E178" s="4">
        <v>10</v>
      </c>
      <c r="F178" s="4">
        <v>10</v>
      </c>
      <c r="G178" s="4">
        <v>10</v>
      </c>
      <c r="H178" s="4">
        <v>10</v>
      </c>
      <c r="I178" s="4">
        <v>10</v>
      </c>
      <c r="J178" s="4">
        <v>10</v>
      </c>
      <c r="K178" s="4">
        <v>10</v>
      </c>
      <c r="L178" s="4">
        <v>10</v>
      </c>
      <c r="M178" s="4">
        <v>10</v>
      </c>
      <c r="N178" s="4">
        <v>10</v>
      </c>
      <c r="O178" s="4">
        <v>10</v>
      </c>
      <c r="P178" s="4">
        <v>39</v>
      </c>
      <c r="Q178" s="4">
        <v>39</v>
      </c>
      <c r="R178" s="4">
        <v>39</v>
      </c>
      <c r="S178" s="4">
        <v>39</v>
      </c>
      <c r="T178" s="4">
        <v>39</v>
      </c>
      <c r="U178" s="4">
        <v>39</v>
      </c>
      <c r="V178" s="4">
        <v>39</v>
      </c>
      <c r="W178" s="4">
        <v>39</v>
      </c>
      <c r="X178" s="4">
        <v>39</v>
      </c>
      <c r="Y178" s="4">
        <v>39</v>
      </c>
      <c r="Z178" s="4">
        <v>39</v>
      </c>
      <c r="AA178" s="4">
        <v>39</v>
      </c>
      <c r="AB178" s="4">
        <v>39</v>
      </c>
      <c r="AC178" s="4">
        <v>134</v>
      </c>
      <c r="AD178" s="4">
        <v>155</v>
      </c>
      <c r="AE178" s="4">
        <v>211</v>
      </c>
      <c r="AF178" s="4">
        <v>83</v>
      </c>
      <c r="AG178" s="4">
        <v>107</v>
      </c>
      <c r="AH178" s="4">
        <v>115</v>
      </c>
      <c r="AI178" s="4">
        <v>198</v>
      </c>
      <c r="AJ178" s="4">
        <v>208</v>
      </c>
      <c r="AK178" s="4">
        <v>730</v>
      </c>
      <c r="AL178" s="4">
        <v>725</v>
      </c>
      <c r="AM178" s="4">
        <v>467</v>
      </c>
      <c r="AN178" s="4">
        <v>697</v>
      </c>
      <c r="AO178" s="4">
        <v>623</v>
      </c>
      <c r="AP178" s="4">
        <v>532</v>
      </c>
      <c r="AQ178" s="4">
        <v>638</v>
      </c>
      <c r="AR178" s="4">
        <v>525</v>
      </c>
      <c r="AS178" s="4">
        <v>654</v>
      </c>
      <c r="AT178" s="4">
        <v>545</v>
      </c>
      <c r="AU178" s="4">
        <v>371</v>
      </c>
      <c r="AV178" s="4">
        <v>383</v>
      </c>
      <c r="AW178" s="4">
        <v>716</v>
      </c>
      <c r="AX178" s="4">
        <v>659</v>
      </c>
      <c r="AY178" s="4">
        <v>624</v>
      </c>
      <c r="AZ178" s="4">
        <v>631</v>
      </c>
      <c r="BA178" s="4">
        <v>539</v>
      </c>
      <c r="BB178" s="4">
        <v>510</v>
      </c>
      <c r="BC178" s="5">
        <v>500</v>
      </c>
    </row>
    <row r="179" spans="1:55" x14ac:dyDescent="0.2">
      <c r="A179" s="13">
        <f>AVERAGE(B179:XFD179)</f>
        <v>99.837837837837839</v>
      </c>
      <c r="B179" s="4">
        <v>105</v>
      </c>
      <c r="C179" s="4">
        <v>126</v>
      </c>
      <c r="D179" s="4">
        <v>118</v>
      </c>
      <c r="E179" s="4">
        <v>125</v>
      </c>
      <c r="F179" s="4">
        <v>88</v>
      </c>
      <c r="G179" s="4">
        <v>105</v>
      </c>
      <c r="H179" s="4">
        <v>76</v>
      </c>
      <c r="I179" s="4">
        <v>80</v>
      </c>
      <c r="J179" s="4">
        <v>82</v>
      </c>
      <c r="K179" s="4">
        <v>71</v>
      </c>
      <c r="L179" s="4">
        <v>82</v>
      </c>
      <c r="M179" s="4">
        <v>90</v>
      </c>
      <c r="N179" s="4">
        <v>74</v>
      </c>
      <c r="O179" s="4">
        <v>75</v>
      </c>
      <c r="P179" s="4">
        <v>90</v>
      </c>
      <c r="Q179" s="4">
        <v>78</v>
      </c>
      <c r="R179" s="4">
        <v>82</v>
      </c>
      <c r="S179" s="4">
        <v>90</v>
      </c>
      <c r="T179" s="4">
        <v>101</v>
      </c>
      <c r="U179" s="4">
        <v>107</v>
      </c>
      <c r="V179" s="4">
        <v>110</v>
      </c>
      <c r="W179" s="4">
        <v>107</v>
      </c>
      <c r="X179" s="4">
        <v>108</v>
      </c>
      <c r="Y179" s="4">
        <v>109</v>
      </c>
      <c r="Z179" s="4">
        <v>102</v>
      </c>
      <c r="AA179" s="4">
        <v>97</v>
      </c>
      <c r="AB179" s="4">
        <v>82</v>
      </c>
      <c r="AC179" s="4">
        <v>87</v>
      </c>
      <c r="AD179" s="4">
        <v>90</v>
      </c>
      <c r="AE179" s="4">
        <v>113</v>
      </c>
      <c r="AF179" s="4">
        <v>116</v>
      </c>
      <c r="AG179" s="4">
        <v>120</v>
      </c>
      <c r="AH179" s="4">
        <v>137</v>
      </c>
      <c r="AI179" s="4">
        <v>151</v>
      </c>
      <c r="AJ179" s="4">
        <v>115</v>
      </c>
      <c r="AK179" s="4">
        <v>105</v>
      </c>
      <c r="AL179" s="30">
        <v>100</v>
      </c>
    </row>
    <row r="180" spans="1:55" x14ac:dyDescent="0.2">
      <c r="A180" s="13">
        <f>AVERAGE(B180:XFD180)</f>
        <v>48.437500000000007</v>
      </c>
      <c r="B180" s="18">
        <v>43.181818181818187</v>
      </c>
      <c r="C180" s="18">
        <v>32.38636363636364</v>
      </c>
      <c r="D180" s="18">
        <v>48.863636363636367</v>
      </c>
      <c r="E180" s="18">
        <v>67.045454545454547</v>
      </c>
      <c r="F180" s="18">
        <v>70.454545454545467</v>
      </c>
      <c r="G180" s="18">
        <v>71.590909090909093</v>
      </c>
      <c r="H180" s="18">
        <v>51.13636363636364</v>
      </c>
      <c r="I180" s="18">
        <v>47.159090909090914</v>
      </c>
      <c r="J180" s="18">
        <v>39.20454545454546</v>
      </c>
      <c r="K180" s="18">
        <v>35.227272727272734</v>
      </c>
      <c r="L180" s="18">
        <v>26.13636363636364</v>
      </c>
      <c r="M180" s="18">
        <v>33.522727272727273</v>
      </c>
      <c r="N180" s="18">
        <v>43.750000000000007</v>
      </c>
      <c r="O180" s="18">
        <v>78.977272727272734</v>
      </c>
      <c r="P180" s="18">
        <v>61.363636363636367</v>
      </c>
      <c r="Q180" s="5">
        <v>25</v>
      </c>
      <c r="AT180" s="5"/>
    </row>
    <row r="181" spans="1:55" x14ac:dyDescent="0.2">
      <c r="B181" s="4" t="s">
        <v>78</v>
      </c>
      <c r="C181" s="4" t="s">
        <v>79</v>
      </c>
      <c r="D181" s="4" t="s">
        <v>80</v>
      </c>
      <c r="E181" s="4" t="s">
        <v>81</v>
      </c>
      <c r="F181" s="4" t="s">
        <v>56</v>
      </c>
      <c r="G181" s="4" t="s">
        <v>82</v>
      </c>
      <c r="H181" s="4" t="s">
        <v>83</v>
      </c>
      <c r="I181" s="4" t="s">
        <v>7</v>
      </c>
      <c r="J181" s="4" t="s">
        <v>84</v>
      </c>
      <c r="K181" s="4" t="s">
        <v>85</v>
      </c>
      <c r="L181" s="4" t="s">
        <v>86</v>
      </c>
      <c r="M181" s="4" t="s">
        <v>2</v>
      </c>
      <c r="N181" s="4" t="s">
        <v>87</v>
      </c>
      <c r="O181" s="4" t="s">
        <v>21</v>
      </c>
      <c r="P181" s="4" t="s">
        <v>88</v>
      </c>
    </row>
    <row r="182" spans="1:55" x14ac:dyDescent="0.2">
      <c r="A182" s="13">
        <v>1964</v>
      </c>
      <c r="B182" s="4">
        <v>2.5321E-2</v>
      </c>
      <c r="C182" s="4">
        <v>0.105571</v>
      </c>
      <c r="D182" s="4">
        <v>0.16556299999999999</v>
      </c>
      <c r="E182" s="4">
        <v>0.19361100000000001</v>
      </c>
      <c r="F182" s="4">
        <v>9.5441999999999999E-2</v>
      </c>
      <c r="G182" s="4">
        <v>0.26840700000000001</v>
      </c>
      <c r="H182" s="4">
        <v>0.120764</v>
      </c>
      <c r="I182" s="4">
        <v>2.5321E-2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</row>
    <row r="183" spans="1:55" x14ac:dyDescent="0.2">
      <c r="A183" s="13">
        <v>1965</v>
      </c>
      <c r="B183" s="4">
        <v>1.417E-2</v>
      </c>
      <c r="C183" s="4">
        <v>1.5327E-2</v>
      </c>
      <c r="D183" s="4">
        <v>0.20416400000000001</v>
      </c>
      <c r="E183" s="4">
        <v>0.55031799999999997</v>
      </c>
      <c r="F183" s="4">
        <v>0.13475999999999999</v>
      </c>
      <c r="G183" s="4">
        <v>3.3544999999999998E-2</v>
      </c>
      <c r="H183" s="4">
        <v>3.2389000000000001E-2</v>
      </c>
      <c r="I183" s="4">
        <v>1.5327E-2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</row>
    <row r="184" spans="1:55" x14ac:dyDescent="0.2">
      <c r="A184" s="13">
        <v>1966</v>
      </c>
      <c r="B184" s="4">
        <v>2.8427999999999998E-2</v>
      </c>
      <c r="C184" s="4">
        <v>0.16830200000000001</v>
      </c>
      <c r="D184" s="4">
        <v>5.7357999999999999E-2</v>
      </c>
      <c r="E184" s="4">
        <v>0.420126</v>
      </c>
      <c r="F184" s="4">
        <v>0.26490599999999997</v>
      </c>
      <c r="G184" s="4">
        <v>2.4150999999999999E-2</v>
      </c>
      <c r="H184" s="4">
        <v>2.6415000000000001E-2</v>
      </c>
      <c r="I184" s="4">
        <v>1.0314E-2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</row>
    <row r="185" spans="1:55" x14ac:dyDescent="0.2">
      <c r="A185" s="13">
        <v>1967</v>
      </c>
      <c r="B185" s="4">
        <v>9.4669999999999997E-3</v>
      </c>
      <c r="C185" s="4">
        <v>0.110178</v>
      </c>
      <c r="D185" s="4">
        <v>0.577515</v>
      </c>
      <c r="E185" s="4">
        <v>8.7692000000000006E-2</v>
      </c>
      <c r="F185" s="4">
        <v>0.16</v>
      </c>
      <c r="G185" s="4">
        <v>3.7988000000000001E-2</v>
      </c>
      <c r="H185" s="4">
        <v>1.1479E-2</v>
      </c>
      <c r="I185" s="4">
        <v>5.6800000000000002E-3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</row>
    <row r="186" spans="1:55" x14ac:dyDescent="0.2">
      <c r="A186" s="13">
        <v>1968</v>
      </c>
      <c r="B186" s="4">
        <v>3.2939000000000003E-2</v>
      </c>
      <c r="C186" s="4">
        <v>0.178617</v>
      </c>
      <c r="D186" s="4">
        <v>0.14021800000000001</v>
      </c>
      <c r="E186" s="4">
        <v>0.46851700000000002</v>
      </c>
      <c r="F186" s="4">
        <v>0.10736999999999999</v>
      </c>
      <c r="G186" s="4">
        <v>3.0572999999999999E-2</v>
      </c>
      <c r="H186" s="4">
        <v>3.6579E-2</v>
      </c>
      <c r="I186" s="4">
        <v>5.1869999999999998E-3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</row>
    <row r="187" spans="1:55" x14ac:dyDescent="0.2">
      <c r="A187" s="13">
        <v>1969</v>
      </c>
      <c r="B187" s="4">
        <v>1.4678E-2</v>
      </c>
      <c r="C187" s="4">
        <v>7.9766000000000004E-2</v>
      </c>
      <c r="D187" s="4">
        <v>0.459233</v>
      </c>
      <c r="E187" s="4">
        <v>0.31568400000000002</v>
      </c>
      <c r="F187" s="4">
        <v>0.10843</v>
      </c>
      <c r="G187" s="4">
        <v>2.3050000000000002E-3</v>
      </c>
      <c r="H187" s="4">
        <v>1.2142E-2</v>
      </c>
      <c r="I187" s="4">
        <v>7.7609999999999997E-3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</row>
    <row r="188" spans="1:55" x14ac:dyDescent="0.2">
      <c r="A188" s="13">
        <v>1970</v>
      </c>
      <c r="B188" s="4">
        <v>0.15676200000000001</v>
      </c>
      <c r="C188" s="4">
        <v>0.238147</v>
      </c>
      <c r="D188" s="4">
        <v>0.37426300000000001</v>
      </c>
      <c r="E188" s="4">
        <v>0.17669899999999999</v>
      </c>
      <c r="F188" s="4">
        <v>3.4247E-2</v>
      </c>
      <c r="G188" s="4">
        <v>1.1143E-2</v>
      </c>
      <c r="H188" s="4">
        <v>5.5710000000000004E-3</v>
      </c>
      <c r="I188" s="4">
        <v>3.1679999999999998E-3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</row>
    <row r="189" spans="1:55" x14ac:dyDescent="0.2">
      <c r="A189" s="13">
        <v>1971</v>
      </c>
      <c r="B189" s="4">
        <v>0.165462</v>
      </c>
      <c r="C189" s="4">
        <v>4.9415000000000001E-2</v>
      </c>
      <c r="D189" s="4">
        <v>0.27603</v>
      </c>
      <c r="E189" s="4">
        <v>0.18528700000000001</v>
      </c>
      <c r="F189" s="4">
        <v>0.27468900000000002</v>
      </c>
      <c r="G189" s="4">
        <v>2.6682999999999998E-2</v>
      </c>
      <c r="H189" s="4">
        <v>1.7514999999999999E-2</v>
      </c>
      <c r="I189" s="4">
        <v>4.9189999999999998E-3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</row>
    <row r="190" spans="1:55" x14ac:dyDescent="0.2">
      <c r="A190" s="13">
        <v>1972</v>
      </c>
      <c r="B190" s="4">
        <v>3.1427999999999998E-2</v>
      </c>
      <c r="C190" s="4">
        <v>0.15159600000000001</v>
      </c>
      <c r="D190" s="4">
        <v>0.349715</v>
      </c>
      <c r="E190" s="4">
        <v>0.28007900000000002</v>
      </c>
      <c r="F190" s="4">
        <v>0.11734700000000001</v>
      </c>
      <c r="G190" s="4">
        <v>4.6027999999999999E-2</v>
      </c>
      <c r="H190" s="4">
        <v>1.7471E-2</v>
      </c>
      <c r="I190" s="4">
        <v>6.3350000000000004E-3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</row>
    <row r="191" spans="1:55" x14ac:dyDescent="0.2">
      <c r="A191" s="13">
        <v>1973</v>
      </c>
      <c r="B191" s="4">
        <v>1.1129E-2</v>
      </c>
      <c r="C191" s="4">
        <v>0.100338</v>
      </c>
      <c r="D191" s="4">
        <v>0.121466</v>
      </c>
      <c r="E191" s="4">
        <v>0.26405400000000001</v>
      </c>
      <c r="F191" s="4">
        <v>0.202123</v>
      </c>
      <c r="G191" s="4">
        <v>0.13807</v>
      </c>
      <c r="H191" s="4">
        <v>7.6822000000000001E-2</v>
      </c>
      <c r="I191" s="4">
        <v>5.5642999999999998E-2</v>
      </c>
      <c r="J191" s="4">
        <v>2.4972000000000001E-2</v>
      </c>
      <c r="K191" s="4">
        <v>4.4980000000000003E-3</v>
      </c>
      <c r="L191" s="4">
        <v>5.6599999999999999E-4</v>
      </c>
      <c r="M191" s="4">
        <v>1.4999999999999999E-4</v>
      </c>
      <c r="N191" s="4">
        <v>3.2499999999999997E-5</v>
      </c>
      <c r="O191" s="4">
        <v>1.3799999999999999E-4</v>
      </c>
      <c r="P191" s="4">
        <v>0</v>
      </c>
    </row>
    <row r="192" spans="1:55" x14ac:dyDescent="0.2">
      <c r="A192" s="13">
        <v>1974</v>
      </c>
      <c r="B192" s="4">
        <v>2.4247000000000001E-2</v>
      </c>
      <c r="C192" s="4">
        <v>0.52727900000000005</v>
      </c>
      <c r="D192" s="4">
        <v>0.19487099999999999</v>
      </c>
      <c r="E192" s="4">
        <v>5.5426999999999997E-2</v>
      </c>
      <c r="F192" s="4">
        <v>7.4453000000000005E-2</v>
      </c>
      <c r="G192" s="4">
        <v>4.0191999999999999E-2</v>
      </c>
      <c r="H192" s="4">
        <v>2.5745000000000001E-2</v>
      </c>
      <c r="I192" s="4">
        <v>2.1690000000000001E-2</v>
      </c>
      <c r="J192" s="4">
        <v>2.1288999999999999E-2</v>
      </c>
      <c r="K192" s="4">
        <v>8.9540000000000002E-3</v>
      </c>
      <c r="L192" s="4">
        <v>3.6380000000000002E-3</v>
      </c>
      <c r="M192" s="4">
        <v>9.5E-4</v>
      </c>
      <c r="N192" s="4">
        <v>9.4799999999999995E-4</v>
      </c>
      <c r="O192" s="4">
        <v>1.6899999999999999E-4</v>
      </c>
      <c r="P192" s="4">
        <v>1.47E-4</v>
      </c>
    </row>
    <row r="193" spans="1:16" x14ac:dyDescent="0.2">
      <c r="A193" s="13">
        <v>1975</v>
      </c>
      <c r="B193" s="4">
        <v>8.5430000000000002E-3</v>
      </c>
      <c r="C193" s="4">
        <v>0.150288</v>
      </c>
      <c r="D193" s="4">
        <v>0.69184299999999999</v>
      </c>
      <c r="E193" s="4">
        <v>5.3185000000000003E-2</v>
      </c>
      <c r="F193" s="4">
        <v>1.4149E-2</v>
      </c>
      <c r="G193" s="4">
        <v>2.6572999999999999E-2</v>
      </c>
      <c r="H193" s="4">
        <v>2.5451999999999999E-2</v>
      </c>
      <c r="I193" s="4">
        <v>1.3868999999999999E-2</v>
      </c>
      <c r="J193" s="4">
        <v>8.1620000000000009E-3</v>
      </c>
      <c r="K193" s="4">
        <v>5.7470000000000004E-3</v>
      </c>
      <c r="L193" s="4">
        <v>1.421E-3</v>
      </c>
      <c r="M193" s="4">
        <v>5.62E-4</v>
      </c>
      <c r="N193" s="4">
        <v>9.0400000000000002E-5</v>
      </c>
      <c r="O193" s="4">
        <v>1.16E-4</v>
      </c>
      <c r="P193" s="4">
        <v>0</v>
      </c>
    </row>
    <row r="194" spans="1:16" x14ac:dyDescent="0.2">
      <c r="A194" s="13">
        <v>1976</v>
      </c>
      <c r="B194" s="4">
        <v>2.0000000000000001E-4</v>
      </c>
      <c r="C194" s="4">
        <v>0.120162</v>
      </c>
      <c r="D194" s="4">
        <v>0.45461600000000002</v>
      </c>
      <c r="E194" s="4">
        <v>0.30598599999999998</v>
      </c>
      <c r="F194" s="4">
        <v>3.0152000000000002E-2</v>
      </c>
      <c r="G194" s="4">
        <v>1.3916E-2</v>
      </c>
      <c r="H194" s="4">
        <v>1.9279000000000001E-2</v>
      </c>
      <c r="I194" s="4">
        <v>2.2363000000000001E-2</v>
      </c>
      <c r="J194" s="4">
        <v>1.7395999999999998E-2</v>
      </c>
      <c r="K194" s="4">
        <v>8.5719999999999998E-3</v>
      </c>
      <c r="L194" s="4">
        <v>3.9560000000000003E-3</v>
      </c>
      <c r="M194" s="4">
        <v>2.7060000000000001E-3</v>
      </c>
      <c r="N194" s="4">
        <v>6.9700000000000003E-4</v>
      </c>
      <c r="O194" s="4">
        <v>0</v>
      </c>
      <c r="P194" s="4">
        <v>0</v>
      </c>
    </row>
    <row r="195" spans="1:16" x14ac:dyDescent="0.2">
      <c r="A195" s="13">
        <v>1977</v>
      </c>
      <c r="B195" s="4">
        <v>3.7671999999999997E-2</v>
      </c>
      <c r="C195" s="4">
        <v>0.247673</v>
      </c>
      <c r="D195" s="4">
        <v>0.331098</v>
      </c>
      <c r="E195" s="4">
        <v>0.23990500000000001</v>
      </c>
      <c r="F195" s="4">
        <v>8.6128999999999997E-2</v>
      </c>
      <c r="G195" s="4">
        <v>1.9158000000000001E-2</v>
      </c>
      <c r="H195" s="4">
        <v>7.0299999999999998E-3</v>
      </c>
      <c r="I195" s="4">
        <v>1.0141000000000001E-2</v>
      </c>
      <c r="J195" s="4">
        <v>8.1110000000000002E-3</v>
      </c>
      <c r="K195" s="4">
        <v>6.5139999999999998E-3</v>
      </c>
      <c r="L195" s="4">
        <v>3.3600000000000001E-3</v>
      </c>
      <c r="M195" s="4">
        <v>1.6670000000000001E-3</v>
      </c>
      <c r="N195" s="4">
        <v>1.2290000000000001E-3</v>
      </c>
      <c r="O195" s="4">
        <v>2.4499999999999999E-4</v>
      </c>
      <c r="P195" s="4">
        <v>6.7799999999999995E-5</v>
      </c>
    </row>
    <row r="196" spans="1:16" x14ac:dyDescent="0.2">
      <c r="A196" s="13">
        <v>1978</v>
      </c>
      <c r="B196" s="4">
        <v>1.2042000000000001E-2</v>
      </c>
      <c r="C196" s="4">
        <v>0.186306</v>
      </c>
      <c r="D196" s="4">
        <v>0.308118</v>
      </c>
      <c r="E196" s="4">
        <v>0.26135900000000001</v>
      </c>
      <c r="F196" s="4">
        <v>0.15068000000000001</v>
      </c>
      <c r="G196" s="4">
        <v>4.0794999999999998E-2</v>
      </c>
      <c r="H196" s="4">
        <v>1.1771999999999999E-2</v>
      </c>
      <c r="I196" s="4">
        <v>7.0980000000000001E-3</v>
      </c>
      <c r="J196" s="4">
        <v>8.0470000000000003E-3</v>
      </c>
      <c r="K196" s="4">
        <v>6.4710000000000002E-3</v>
      </c>
      <c r="L196" s="4">
        <v>4.5589999999999997E-3</v>
      </c>
      <c r="M196" s="4">
        <v>1.7409999999999999E-3</v>
      </c>
      <c r="N196" s="4">
        <v>7.2199999999999999E-4</v>
      </c>
      <c r="O196" s="4">
        <v>2.2100000000000001E-4</v>
      </c>
      <c r="P196" s="4">
        <v>6.9200000000000002E-5</v>
      </c>
    </row>
    <row r="197" spans="1:16" x14ac:dyDescent="0.2">
      <c r="A197" s="13">
        <v>1979</v>
      </c>
      <c r="B197" s="4">
        <v>3.95E-2</v>
      </c>
      <c r="C197" s="4">
        <v>0.21152499999999999</v>
      </c>
      <c r="D197" s="4">
        <v>0.28037299999999998</v>
      </c>
      <c r="E197" s="4">
        <v>0.16364799999999999</v>
      </c>
      <c r="F197" s="4">
        <v>0.152892</v>
      </c>
      <c r="G197" s="4">
        <v>8.3939E-2</v>
      </c>
      <c r="H197" s="4">
        <v>2.1921E-2</v>
      </c>
      <c r="I197" s="4">
        <v>1.0012E-2</v>
      </c>
      <c r="J197" s="4">
        <v>1.3972999999999999E-2</v>
      </c>
      <c r="K197" s="4">
        <v>1.0706E-2</v>
      </c>
      <c r="L197" s="4">
        <v>6.862E-3</v>
      </c>
      <c r="M197" s="4">
        <v>3.0690000000000001E-3</v>
      </c>
      <c r="N197" s="4">
        <v>1.1529999999999999E-3</v>
      </c>
      <c r="O197" s="4">
        <v>2.0599999999999999E-4</v>
      </c>
      <c r="P197" s="4">
        <v>2.22E-4</v>
      </c>
    </row>
    <row r="198" spans="1:16" x14ac:dyDescent="0.2">
      <c r="A198" s="13">
        <v>1980</v>
      </c>
      <c r="B198" s="4">
        <v>4.0340000000000003E-3</v>
      </c>
      <c r="C198" s="4">
        <v>0.19093199999999999</v>
      </c>
      <c r="D198" s="4">
        <v>0.33992600000000001</v>
      </c>
      <c r="E198" s="4">
        <v>0.183116</v>
      </c>
      <c r="F198" s="4">
        <v>0.10412399999999999</v>
      </c>
      <c r="G198" s="4">
        <v>8.7117E-2</v>
      </c>
      <c r="H198" s="4">
        <v>3.4571999999999999E-2</v>
      </c>
      <c r="I198" s="4">
        <v>1.5525000000000001E-2</v>
      </c>
      <c r="J198" s="4">
        <v>8.9809999999999994E-3</v>
      </c>
      <c r="K198" s="4">
        <v>9.8770000000000004E-3</v>
      </c>
      <c r="L198" s="4">
        <v>1.0508E-2</v>
      </c>
      <c r="M198" s="4">
        <v>6.561E-3</v>
      </c>
      <c r="N198" s="4">
        <v>3.192E-3</v>
      </c>
      <c r="O198" s="4">
        <v>1.036E-3</v>
      </c>
      <c r="P198" s="4">
        <v>5.0000000000000001E-4</v>
      </c>
    </row>
    <row r="199" spans="1:16" x14ac:dyDescent="0.2">
      <c r="A199" s="13">
        <v>1981</v>
      </c>
      <c r="B199" s="4">
        <v>2.6200000000000003E-4</v>
      </c>
      <c r="C199" s="4">
        <v>3.3202000000000002E-2</v>
      </c>
      <c r="D199" s="4">
        <v>0.46571299999999999</v>
      </c>
      <c r="E199" s="4">
        <v>0.29335</v>
      </c>
      <c r="F199" s="4">
        <v>0.10438699999999999</v>
      </c>
      <c r="G199" s="4">
        <v>4.7308000000000003E-2</v>
      </c>
      <c r="H199" s="4">
        <v>2.3758000000000001E-2</v>
      </c>
      <c r="I199" s="4">
        <v>1.3610000000000001E-2</v>
      </c>
      <c r="J199" s="4">
        <v>7.4029999999999999E-3</v>
      </c>
      <c r="K199" s="4">
        <v>4.2989999999999999E-3</v>
      </c>
      <c r="L199" s="4">
        <v>3.4529999999999999E-3</v>
      </c>
      <c r="M199" s="4">
        <v>2.1150000000000001E-3</v>
      </c>
      <c r="N199" s="4">
        <v>6.9899999999999997E-4</v>
      </c>
      <c r="O199" s="4">
        <v>2.9E-4</v>
      </c>
      <c r="P199" s="4">
        <v>1.5200000000000001E-4</v>
      </c>
    </row>
    <row r="200" spans="1:16" x14ac:dyDescent="0.2">
      <c r="A200" s="13">
        <v>1982</v>
      </c>
      <c r="B200" s="4">
        <v>2.3700000000000001E-3</v>
      </c>
      <c r="C200" s="4">
        <v>1.2649000000000001E-2</v>
      </c>
      <c r="D200" s="4">
        <v>8.0549999999999997E-2</v>
      </c>
      <c r="E200" s="4">
        <v>0.58499100000000004</v>
      </c>
      <c r="F200" s="4">
        <v>0.21074300000000001</v>
      </c>
      <c r="G200" s="4">
        <v>5.1754000000000001E-2</v>
      </c>
      <c r="H200" s="4">
        <v>1.7953E-2</v>
      </c>
      <c r="I200" s="4">
        <v>1.7972999999999999E-2</v>
      </c>
      <c r="J200" s="4">
        <v>1.0743000000000001E-2</v>
      </c>
      <c r="K200" s="4">
        <v>4.5310000000000003E-3</v>
      </c>
      <c r="L200" s="4">
        <v>2.7039999999999998E-3</v>
      </c>
      <c r="M200" s="4">
        <v>1.5870000000000001E-3</v>
      </c>
      <c r="N200" s="4">
        <v>9.2800000000000001E-4</v>
      </c>
      <c r="O200" s="4">
        <v>3.4400000000000001E-4</v>
      </c>
      <c r="P200" s="4">
        <v>1.8000000000000001E-4</v>
      </c>
    </row>
    <row r="201" spans="1:16" x14ac:dyDescent="0.2">
      <c r="A201" s="13">
        <v>1983</v>
      </c>
      <c r="B201" s="4">
        <v>2.9060000000000002E-3</v>
      </c>
      <c r="C201" s="4">
        <v>6.7964999999999998E-2</v>
      </c>
      <c r="D201" s="4">
        <v>9.0430999999999997E-2</v>
      </c>
      <c r="E201" s="4">
        <v>0.17937800000000001</v>
      </c>
      <c r="F201" s="4">
        <v>0.46820899999999999</v>
      </c>
      <c r="G201" s="4">
        <v>0.12509300000000001</v>
      </c>
      <c r="H201" s="4">
        <v>2.3737999999999999E-2</v>
      </c>
      <c r="I201" s="4">
        <v>1.4167000000000001E-2</v>
      </c>
      <c r="J201" s="4">
        <v>1.1353E-2</v>
      </c>
      <c r="K201" s="4">
        <v>6.3619999999999996E-3</v>
      </c>
      <c r="L201" s="4">
        <v>4.3559999999999996E-3</v>
      </c>
      <c r="M201" s="4">
        <v>2.8080000000000002E-3</v>
      </c>
      <c r="N201" s="4">
        <v>2.0170000000000001E-3</v>
      </c>
      <c r="O201" s="4">
        <v>9.9700000000000006E-4</v>
      </c>
      <c r="P201" s="4">
        <v>2.1800000000000001E-4</v>
      </c>
    </row>
    <row r="202" spans="1:16" x14ac:dyDescent="0.2">
      <c r="A202" s="13">
        <v>1984</v>
      </c>
      <c r="B202" s="4">
        <v>1.0820000000000001E-3</v>
      </c>
      <c r="C202" s="4">
        <v>2.3623000000000002E-2</v>
      </c>
      <c r="D202" s="4">
        <v>4.5693999999999999E-2</v>
      </c>
      <c r="E202" s="4">
        <v>0.22206999999999999</v>
      </c>
      <c r="F202" s="4">
        <v>0.25354900000000002</v>
      </c>
      <c r="G202" s="4">
        <v>0.33724700000000002</v>
      </c>
      <c r="H202" s="4">
        <v>6.9013000000000005E-2</v>
      </c>
      <c r="I202" s="4">
        <v>1.8339999999999999E-2</v>
      </c>
      <c r="J202" s="4">
        <v>1.2938E-2</v>
      </c>
      <c r="K202" s="4">
        <v>8.0669999999999995E-3</v>
      </c>
      <c r="L202" s="4">
        <v>3.6600000000000001E-3</v>
      </c>
      <c r="M202" s="4">
        <v>1.299E-3</v>
      </c>
      <c r="N202" s="4">
        <v>1.5100000000000001E-3</v>
      </c>
      <c r="O202" s="4">
        <v>8.61E-4</v>
      </c>
      <c r="P202" s="4">
        <v>1.0460000000000001E-3</v>
      </c>
    </row>
    <row r="203" spans="1:16" x14ac:dyDescent="0.2">
      <c r="A203" s="13">
        <v>1985</v>
      </c>
      <c r="B203" s="4">
        <v>1.377E-3</v>
      </c>
      <c r="C203" s="4">
        <v>2.8742E-2</v>
      </c>
      <c r="D203" s="4">
        <v>0.198541</v>
      </c>
      <c r="E203" s="4">
        <v>6.3409999999999994E-2</v>
      </c>
      <c r="F203" s="4">
        <v>0.190469</v>
      </c>
      <c r="G203" s="4">
        <v>0.16742599999999999</v>
      </c>
      <c r="H203" s="4">
        <v>0.23080999999999999</v>
      </c>
      <c r="I203" s="4">
        <v>5.8574000000000001E-2</v>
      </c>
      <c r="J203" s="4">
        <v>1.9047999999999999E-2</v>
      </c>
      <c r="K203" s="4">
        <v>1.3448999999999999E-2</v>
      </c>
      <c r="L203" s="4">
        <v>1.2929E-2</v>
      </c>
      <c r="M203" s="4">
        <v>5.5529999999999998E-3</v>
      </c>
      <c r="N203" s="4">
        <v>4.9090000000000002E-3</v>
      </c>
      <c r="O203" s="4">
        <v>2.088E-3</v>
      </c>
      <c r="P203" s="4">
        <v>2.6749999999999999E-3</v>
      </c>
    </row>
    <row r="204" spans="1:16" x14ac:dyDescent="0.2">
      <c r="A204" s="13">
        <v>1986</v>
      </c>
      <c r="B204" s="4">
        <v>1.5139999999999999E-3</v>
      </c>
      <c r="C204" s="4">
        <v>4.2153999999999997E-2</v>
      </c>
      <c r="D204" s="4">
        <v>4.5221999999999998E-2</v>
      </c>
      <c r="E204" s="4">
        <v>0.36684699999999998</v>
      </c>
      <c r="F204" s="4">
        <v>0.10492600000000001</v>
      </c>
      <c r="G204" s="4">
        <v>0.18529300000000001</v>
      </c>
      <c r="H204" s="4">
        <v>0.108734</v>
      </c>
      <c r="I204" s="4">
        <v>0.105004</v>
      </c>
      <c r="J204" s="4">
        <v>2.9249000000000001E-2</v>
      </c>
      <c r="K204" s="4">
        <v>7.4400000000000004E-3</v>
      </c>
      <c r="L204" s="4">
        <v>1.637E-3</v>
      </c>
      <c r="M204" s="4">
        <v>1.2639999999999999E-3</v>
      </c>
      <c r="N204" s="4">
        <v>1.3200000000000001E-4</v>
      </c>
      <c r="O204" s="4">
        <v>5.8299999999999997E-4</v>
      </c>
      <c r="P204" s="4">
        <v>0</v>
      </c>
    </row>
    <row r="205" spans="1:16" x14ac:dyDescent="0.2">
      <c r="A205" s="13">
        <v>1987</v>
      </c>
      <c r="B205" s="4">
        <v>0</v>
      </c>
      <c r="C205" s="4">
        <v>1.4352999999999999E-2</v>
      </c>
      <c r="D205" s="4">
        <v>8.0902000000000002E-2</v>
      </c>
      <c r="E205" s="4">
        <v>5.6279000000000003E-2</v>
      </c>
      <c r="F205" s="4">
        <v>0.29985800000000001</v>
      </c>
      <c r="G205" s="4">
        <v>0.100715</v>
      </c>
      <c r="H205" s="4">
        <v>8.8820999999999997E-2</v>
      </c>
      <c r="I205" s="4">
        <v>6.5741999999999995E-2</v>
      </c>
      <c r="J205" s="4">
        <v>0.179309</v>
      </c>
      <c r="K205" s="4">
        <v>3.9206999999999999E-2</v>
      </c>
      <c r="L205" s="4">
        <v>2.8063999999999999E-2</v>
      </c>
      <c r="M205" s="4">
        <v>1.5557E-2</v>
      </c>
      <c r="N205" s="4">
        <v>2.0974E-2</v>
      </c>
      <c r="O205" s="4">
        <v>4.4209999999999996E-3</v>
      </c>
      <c r="P205" s="4">
        <v>5.7990000000000003E-3</v>
      </c>
    </row>
    <row r="206" spans="1:16" x14ac:dyDescent="0.2">
      <c r="A206" s="13">
        <v>1988</v>
      </c>
      <c r="B206" s="4">
        <v>0</v>
      </c>
      <c r="C206" s="4">
        <v>4.8669999999999998E-3</v>
      </c>
      <c r="D206" s="4">
        <v>0.20707800000000001</v>
      </c>
      <c r="E206" s="4">
        <v>0.19230800000000001</v>
      </c>
      <c r="F206" s="4">
        <v>0.115004</v>
      </c>
      <c r="G206" s="4">
        <v>0.24830199999999999</v>
      </c>
      <c r="H206" s="4">
        <v>0.10252699999999999</v>
      </c>
      <c r="I206" s="4">
        <v>4.7865999999999999E-2</v>
      </c>
      <c r="J206" s="4">
        <v>1.7871999999999999E-2</v>
      </c>
      <c r="K206" s="4">
        <v>4.4149000000000001E-2</v>
      </c>
      <c r="L206" s="4">
        <v>8.3239999999999998E-3</v>
      </c>
      <c r="M206" s="4">
        <v>4.6579999999999998E-3</v>
      </c>
      <c r="N206" s="4">
        <v>1.7149999999999999E-3</v>
      </c>
      <c r="O206" s="4">
        <v>2.506E-3</v>
      </c>
      <c r="P206" s="4">
        <v>2.8249999999999998E-3</v>
      </c>
    </row>
    <row r="207" spans="1:16" x14ac:dyDescent="0.2">
      <c r="A207" s="13">
        <v>1989</v>
      </c>
      <c r="B207" s="4">
        <v>0</v>
      </c>
      <c r="C207" s="4">
        <v>2.6710000000000002E-3</v>
      </c>
      <c r="D207" s="4">
        <v>3.0904000000000001E-2</v>
      </c>
      <c r="E207" s="4">
        <v>8.3527000000000004E-2</v>
      </c>
      <c r="F207" s="4">
        <v>0.25288300000000002</v>
      </c>
      <c r="G207" s="4">
        <v>9.3473000000000001E-2</v>
      </c>
      <c r="H207" s="4">
        <v>0.32077600000000001</v>
      </c>
      <c r="I207" s="4">
        <v>5.3997000000000003E-2</v>
      </c>
      <c r="J207" s="4">
        <v>5.8166000000000002E-2</v>
      </c>
      <c r="K207" s="4">
        <v>1.8176000000000001E-2</v>
      </c>
      <c r="L207" s="4">
        <v>7.2330000000000005E-2</v>
      </c>
      <c r="M207" s="4">
        <v>6.1019999999999998E-3</v>
      </c>
      <c r="N207" s="4">
        <v>2.235E-3</v>
      </c>
      <c r="O207" s="4">
        <v>1.436E-3</v>
      </c>
      <c r="P207" s="4">
        <v>3.3249999999999998E-3</v>
      </c>
    </row>
    <row r="208" spans="1:16" x14ac:dyDescent="0.2">
      <c r="A208" s="13">
        <v>1990</v>
      </c>
      <c r="B208" s="4">
        <v>7.5199999999999996E-4</v>
      </c>
      <c r="C208" s="4">
        <v>1.8901000000000001E-2</v>
      </c>
      <c r="D208" s="4">
        <v>3.2625000000000001E-2</v>
      </c>
      <c r="E208" s="4">
        <v>0.12570799999999999</v>
      </c>
      <c r="F208" s="4">
        <v>0.114964</v>
      </c>
      <c r="G208" s="4">
        <v>0.27363300000000002</v>
      </c>
      <c r="H208" s="4">
        <v>7.4005000000000001E-2</v>
      </c>
      <c r="I208" s="4">
        <v>0.21101500000000001</v>
      </c>
      <c r="J208" s="4">
        <v>3.7631999999999999E-2</v>
      </c>
      <c r="K208" s="4">
        <v>5.8368000000000003E-2</v>
      </c>
      <c r="L208" s="4">
        <v>5.1780000000000003E-3</v>
      </c>
      <c r="M208" s="4">
        <v>3.4402000000000002E-2</v>
      </c>
      <c r="N208" s="4">
        <v>4.8650000000000004E-3</v>
      </c>
      <c r="O208" s="4">
        <v>2.6770000000000001E-3</v>
      </c>
      <c r="P208" s="4">
        <v>5.2750000000000002E-3</v>
      </c>
    </row>
    <row r="209" spans="1:18" x14ac:dyDescent="0.2">
      <c r="A209" s="13">
        <v>1991</v>
      </c>
      <c r="B209" s="4">
        <v>389.57400000000001</v>
      </c>
      <c r="C209" s="4">
        <v>113171.246</v>
      </c>
      <c r="D209" s="4">
        <v>44377.118000000002</v>
      </c>
      <c r="E209" s="4">
        <v>88939.243000000002</v>
      </c>
      <c r="F209" s="4">
        <v>151831.85800000001</v>
      </c>
      <c r="G209" s="4">
        <v>181937.23800000001</v>
      </c>
      <c r="H209" s="4">
        <v>509695.98599999998</v>
      </c>
      <c r="I209" s="4">
        <v>81478.505999999994</v>
      </c>
      <c r="J209" s="4">
        <v>292863.18300000002</v>
      </c>
      <c r="K209" s="4">
        <v>29464.685000000001</v>
      </c>
      <c r="L209" s="4">
        <v>143946.71599999999</v>
      </c>
      <c r="M209" s="4">
        <v>18242.940999999999</v>
      </c>
      <c r="N209" s="4">
        <v>88287.566999999995</v>
      </c>
      <c r="O209" s="4">
        <v>21837.841</v>
      </c>
      <c r="P209" s="4">
        <v>50005.35</v>
      </c>
      <c r="Q209" s="4" t="s">
        <v>0</v>
      </c>
      <c r="R209" s="21">
        <f t="shared" ref="R209:R227" si="8">SUM(B209:P209)</f>
        <v>1816469.0520000004</v>
      </c>
    </row>
    <row r="210" spans="1:18" x14ac:dyDescent="0.2">
      <c r="A210" s="13">
        <v>1992</v>
      </c>
      <c r="B210" s="4">
        <v>1963.817</v>
      </c>
      <c r="C210" s="4">
        <v>88216.877999999997</v>
      </c>
      <c r="D210" s="4">
        <v>670812.79</v>
      </c>
      <c r="E210" s="4">
        <v>130291.321</v>
      </c>
      <c r="F210" s="4">
        <v>82898.781000000003</v>
      </c>
      <c r="G210" s="4">
        <v>110166.81600000001</v>
      </c>
      <c r="H210" s="4">
        <v>136177.829</v>
      </c>
      <c r="I210" s="4">
        <v>254831.21400000001</v>
      </c>
      <c r="J210" s="4">
        <v>102726.463</v>
      </c>
      <c r="K210" s="4">
        <v>152502.26300000001</v>
      </c>
      <c r="L210" s="4">
        <v>57876.972999999998</v>
      </c>
      <c r="M210" s="4">
        <v>45353.714999999997</v>
      </c>
      <c r="N210" s="4">
        <v>13708.388999999999</v>
      </c>
      <c r="O210" s="4">
        <v>43213.482000000004</v>
      </c>
      <c r="P210" s="4">
        <v>32332.071</v>
      </c>
      <c r="Q210" s="4" t="s">
        <v>0</v>
      </c>
      <c r="R210" s="21">
        <f t="shared" si="8"/>
        <v>1923072.8019999999</v>
      </c>
    </row>
    <row r="211" spans="1:18" x14ac:dyDescent="0.2">
      <c r="A211" s="13">
        <v>1993</v>
      </c>
      <c r="B211" s="4">
        <v>94.552999999999997</v>
      </c>
      <c r="C211" s="4">
        <v>6917.3739999999998</v>
      </c>
      <c r="D211" s="4">
        <v>243618.641</v>
      </c>
      <c r="E211" s="4">
        <v>1144408.8</v>
      </c>
      <c r="F211" s="4">
        <v>108022.22</v>
      </c>
      <c r="G211" s="4">
        <v>73939.486999999994</v>
      </c>
      <c r="H211" s="4">
        <v>68533.705000000002</v>
      </c>
      <c r="I211" s="4">
        <v>53098.612999999998</v>
      </c>
      <c r="J211" s="4">
        <v>91647.46</v>
      </c>
      <c r="K211" s="4">
        <v>20461.642</v>
      </c>
      <c r="L211" s="4">
        <v>35213.79</v>
      </c>
      <c r="M211" s="4">
        <v>10862.126</v>
      </c>
      <c r="N211" s="4">
        <v>13502.848</v>
      </c>
      <c r="O211" s="4">
        <v>7305.2520000000004</v>
      </c>
      <c r="P211" s="4">
        <v>16014.065000000001</v>
      </c>
      <c r="Q211" s="4" t="s">
        <v>0</v>
      </c>
      <c r="R211" s="21">
        <f t="shared" si="8"/>
        <v>1893640.5759999999</v>
      </c>
    </row>
    <row r="212" spans="1:18" x14ac:dyDescent="0.2">
      <c r="A212" s="13">
        <v>1994</v>
      </c>
      <c r="B212" s="4">
        <v>1167.769</v>
      </c>
      <c r="C212" s="4">
        <v>35589.735000000001</v>
      </c>
      <c r="D212" s="4">
        <v>58612.067999999999</v>
      </c>
      <c r="E212" s="4">
        <v>347405.30900000001</v>
      </c>
      <c r="F212" s="4">
        <v>1067224.702</v>
      </c>
      <c r="G212" s="4">
        <v>180474.84400000001</v>
      </c>
      <c r="H212" s="4">
        <v>57739.999000000003</v>
      </c>
      <c r="I212" s="4">
        <v>18728.565999999999</v>
      </c>
      <c r="J212" s="4">
        <v>12367.620999999999</v>
      </c>
      <c r="K212" s="4">
        <v>20247.034</v>
      </c>
      <c r="L212" s="4">
        <v>9182.09</v>
      </c>
      <c r="M212" s="4">
        <v>10150.168</v>
      </c>
      <c r="N212" s="4">
        <v>7576.5129999999999</v>
      </c>
      <c r="O212" s="4">
        <v>4058.4360000000001</v>
      </c>
      <c r="P212" s="4">
        <v>8040.1040000000003</v>
      </c>
      <c r="Q212" s="4" t="s">
        <v>0</v>
      </c>
      <c r="R212" s="21">
        <f t="shared" si="8"/>
        <v>1838564.9580000006</v>
      </c>
    </row>
    <row r="213" spans="1:18" x14ac:dyDescent="0.2">
      <c r="A213" s="13">
        <v>1995</v>
      </c>
      <c r="B213" s="4">
        <v>0</v>
      </c>
      <c r="C213" s="4">
        <v>362.23399999999998</v>
      </c>
      <c r="D213" s="4">
        <v>77134.933000000005</v>
      </c>
      <c r="E213" s="4">
        <v>148491.08600000001</v>
      </c>
      <c r="F213" s="4">
        <v>406831.16</v>
      </c>
      <c r="G213" s="4">
        <v>767104.99800000002</v>
      </c>
      <c r="H213" s="4">
        <v>121936.992</v>
      </c>
      <c r="I213" s="4">
        <v>31977.238000000001</v>
      </c>
      <c r="J213" s="4">
        <v>11202.132</v>
      </c>
      <c r="K213" s="4">
        <v>8112.6930000000002</v>
      </c>
      <c r="L213" s="4">
        <v>17685.144</v>
      </c>
      <c r="M213" s="4">
        <v>5228.7539999999999</v>
      </c>
      <c r="N213" s="4">
        <v>6653.2340000000004</v>
      </c>
      <c r="O213" s="4">
        <v>1347.8219999999999</v>
      </c>
      <c r="P213" s="4">
        <v>9082.5769999999993</v>
      </c>
      <c r="Q213" s="4" t="s">
        <v>0</v>
      </c>
      <c r="R213" s="21">
        <f t="shared" si="8"/>
        <v>1613150.9969999997</v>
      </c>
    </row>
    <row r="214" spans="1:18" x14ac:dyDescent="0.2">
      <c r="A214" s="13">
        <v>1996</v>
      </c>
      <c r="B214" s="4">
        <v>0</v>
      </c>
      <c r="C214" s="4">
        <v>16705.888999999999</v>
      </c>
      <c r="D214" s="4">
        <v>51918.124000000003</v>
      </c>
      <c r="E214" s="4">
        <v>82638.434999999998</v>
      </c>
      <c r="F214" s="4">
        <v>161493.758</v>
      </c>
      <c r="G214" s="4">
        <v>362775.97700000001</v>
      </c>
      <c r="H214" s="4">
        <v>481648.022</v>
      </c>
      <c r="I214" s="4">
        <v>186012.14199999999</v>
      </c>
      <c r="J214" s="4">
        <v>32583.736000000001</v>
      </c>
      <c r="K214" s="4">
        <v>14098.593000000001</v>
      </c>
      <c r="L214" s="4">
        <v>8438.5239999999994</v>
      </c>
      <c r="M214" s="4">
        <v>8658.3449999999993</v>
      </c>
      <c r="N214" s="4">
        <v>4502.9480000000003</v>
      </c>
      <c r="O214" s="4">
        <v>5928.2209999999995</v>
      </c>
      <c r="P214" s="4">
        <v>5026.0749999999998</v>
      </c>
      <c r="Q214" s="4" t="s">
        <v>0</v>
      </c>
      <c r="R214" s="21">
        <f t="shared" si="8"/>
        <v>1422428.7890000001</v>
      </c>
    </row>
    <row r="215" spans="1:18" x14ac:dyDescent="0.2">
      <c r="A215" s="13">
        <v>1997</v>
      </c>
      <c r="B215" s="4">
        <v>1642.2339999999999</v>
      </c>
      <c r="C215" s="4">
        <v>77851.847999999998</v>
      </c>
      <c r="D215" s="4">
        <v>39246.144</v>
      </c>
      <c r="E215" s="4">
        <v>107649.409</v>
      </c>
      <c r="F215" s="4">
        <v>472667.19199999998</v>
      </c>
      <c r="G215" s="4">
        <v>282593.09000000003</v>
      </c>
      <c r="H215" s="4">
        <v>252640.554</v>
      </c>
      <c r="I215" s="4">
        <v>200068.83</v>
      </c>
      <c r="J215" s="4">
        <v>65432.843999999997</v>
      </c>
      <c r="K215" s="4">
        <v>14010.332</v>
      </c>
      <c r="L215" s="4">
        <v>5934.4459999999999</v>
      </c>
      <c r="M215" s="4">
        <v>5275.4650000000001</v>
      </c>
      <c r="N215" s="4">
        <v>3278.3739999999998</v>
      </c>
      <c r="O215" s="4">
        <v>4446.9970000000003</v>
      </c>
      <c r="P215" s="4">
        <v>9998.3970000000008</v>
      </c>
      <c r="Q215" s="4" t="s">
        <v>0</v>
      </c>
      <c r="R215" s="21">
        <f t="shared" si="8"/>
        <v>1542736.1560000004</v>
      </c>
    </row>
    <row r="216" spans="1:18" x14ac:dyDescent="0.2">
      <c r="A216" s="13">
        <v>1998</v>
      </c>
      <c r="B216" s="4">
        <v>220.08500000000001</v>
      </c>
      <c r="C216" s="4">
        <v>42328.663999999997</v>
      </c>
      <c r="D216" s="4">
        <v>85616.472999999998</v>
      </c>
      <c r="E216" s="4">
        <v>70923.703999999998</v>
      </c>
      <c r="F216" s="4">
        <v>154774.05600000001</v>
      </c>
      <c r="G216" s="4">
        <v>697028.57700000005</v>
      </c>
      <c r="H216" s="4">
        <v>202038.77499999999</v>
      </c>
      <c r="I216" s="4">
        <v>130969.685</v>
      </c>
      <c r="J216" s="4">
        <v>107502.47900000001</v>
      </c>
      <c r="K216" s="4">
        <v>29113.557000000001</v>
      </c>
      <c r="L216" s="4">
        <v>6117.2470000000003</v>
      </c>
      <c r="M216" s="4">
        <v>6200.07</v>
      </c>
      <c r="N216" s="4">
        <v>2439.152</v>
      </c>
      <c r="O216" s="4">
        <v>3558.84</v>
      </c>
      <c r="P216" s="4">
        <v>5611.3050000000003</v>
      </c>
      <c r="Q216" s="4" t="s">
        <v>0</v>
      </c>
      <c r="R216" s="21">
        <f t="shared" si="8"/>
        <v>1544442.669</v>
      </c>
    </row>
    <row r="217" spans="1:18" x14ac:dyDescent="0.2">
      <c r="A217" s="13">
        <v>1999</v>
      </c>
      <c r="B217" s="4">
        <v>191.87799999999999</v>
      </c>
      <c r="C217" s="4">
        <v>9649.6229999999996</v>
      </c>
      <c r="D217" s="4">
        <v>294436.09299999999</v>
      </c>
      <c r="E217" s="4">
        <v>224555.033</v>
      </c>
      <c r="F217" s="4">
        <v>102324.72</v>
      </c>
      <c r="G217" s="4">
        <v>159704.82</v>
      </c>
      <c r="H217" s="4">
        <v>470779.56900000002</v>
      </c>
      <c r="I217" s="4">
        <v>130685.88</v>
      </c>
      <c r="J217" s="4">
        <v>56328.538999999997</v>
      </c>
      <c r="K217" s="4">
        <v>34117.658000000003</v>
      </c>
      <c r="L217" s="4">
        <v>3655.915</v>
      </c>
      <c r="M217" s="4">
        <v>2267.1109999999999</v>
      </c>
      <c r="N217" s="4">
        <v>813.72299999999996</v>
      </c>
      <c r="O217" s="4">
        <v>397.37200000000001</v>
      </c>
      <c r="P217" s="4">
        <v>1846.6859999999999</v>
      </c>
      <c r="Q217" s="4" t="s">
        <v>0</v>
      </c>
      <c r="R217" s="21">
        <f t="shared" si="8"/>
        <v>1491754.62</v>
      </c>
    </row>
    <row r="218" spans="1:18" x14ac:dyDescent="0.2">
      <c r="A218" s="13">
        <v>2000</v>
      </c>
      <c r="B218" s="4">
        <v>0</v>
      </c>
      <c r="C218" s="4">
        <v>15332.214</v>
      </c>
      <c r="D218" s="4">
        <v>80266.570999999996</v>
      </c>
      <c r="E218" s="4">
        <v>425831.83500000002</v>
      </c>
      <c r="F218" s="4">
        <v>346974.34899999999</v>
      </c>
      <c r="G218" s="4">
        <v>105151.561</v>
      </c>
      <c r="H218" s="4">
        <v>170382.75200000001</v>
      </c>
      <c r="I218" s="4">
        <v>357627.32299999997</v>
      </c>
      <c r="J218" s="4">
        <v>85956.498999999996</v>
      </c>
      <c r="K218" s="4">
        <v>29457.682000000001</v>
      </c>
      <c r="L218" s="4">
        <v>22278.072</v>
      </c>
      <c r="M218" s="4">
        <v>5336.2219999999998</v>
      </c>
      <c r="N218" s="4">
        <v>1340.472</v>
      </c>
      <c r="O218" s="4">
        <v>628.37099999999998</v>
      </c>
      <c r="P218" s="4">
        <v>938.37300000000005</v>
      </c>
      <c r="Q218" s="4" t="s">
        <v>0</v>
      </c>
      <c r="R218" s="21">
        <f t="shared" si="8"/>
        <v>1647502.2960000001</v>
      </c>
    </row>
    <row r="219" spans="1:18" x14ac:dyDescent="0.2">
      <c r="A219" s="13">
        <v>2001</v>
      </c>
      <c r="B219" s="4">
        <v>0</v>
      </c>
      <c r="C219" s="4">
        <v>3084.0819999999999</v>
      </c>
      <c r="D219" s="4">
        <v>46891.601000000002</v>
      </c>
      <c r="E219" s="4">
        <v>154726.845</v>
      </c>
      <c r="F219" s="4">
        <v>582562.62899999996</v>
      </c>
      <c r="G219" s="4">
        <v>410467.83600000001</v>
      </c>
      <c r="H219" s="4">
        <v>135860.79699999999</v>
      </c>
      <c r="I219" s="4">
        <v>127004.325</v>
      </c>
      <c r="J219" s="4">
        <v>157299.897</v>
      </c>
      <c r="K219" s="4">
        <v>58963.252999999997</v>
      </c>
      <c r="L219" s="4">
        <v>34428.25</v>
      </c>
      <c r="M219" s="4">
        <v>15999.852000000001</v>
      </c>
      <c r="N219" s="4">
        <v>5423.6450000000004</v>
      </c>
      <c r="O219" s="4">
        <v>3709.105</v>
      </c>
      <c r="P219" s="4">
        <v>1982.923</v>
      </c>
      <c r="Q219" s="4" t="s">
        <v>0</v>
      </c>
      <c r="R219" s="21">
        <f t="shared" si="8"/>
        <v>1738405.0399999996</v>
      </c>
    </row>
    <row r="220" spans="1:18" x14ac:dyDescent="0.2">
      <c r="A220" s="13">
        <v>2002</v>
      </c>
      <c r="B220" s="4">
        <v>896.24699999999996</v>
      </c>
      <c r="C220" s="4">
        <v>46960.366000000002</v>
      </c>
      <c r="D220" s="4">
        <v>108614.984</v>
      </c>
      <c r="E220" s="4">
        <v>213379.41399999999</v>
      </c>
      <c r="F220" s="4">
        <v>287356.30699999997</v>
      </c>
      <c r="G220" s="4">
        <v>602274.72</v>
      </c>
      <c r="H220" s="4">
        <v>270186.35600000003</v>
      </c>
      <c r="I220" s="4">
        <v>100646.40399999999</v>
      </c>
      <c r="J220" s="4">
        <v>86265.324999999997</v>
      </c>
      <c r="K220" s="4">
        <v>96759.331000000006</v>
      </c>
      <c r="L220" s="4">
        <v>33892.197999999997</v>
      </c>
      <c r="M220" s="4">
        <v>15336.596</v>
      </c>
      <c r="N220" s="4">
        <v>11015.279</v>
      </c>
      <c r="O220" s="4">
        <v>2669.201</v>
      </c>
      <c r="P220" s="4">
        <v>1835.4490000000001</v>
      </c>
      <c r="Q220" s="4" t="s">
        <v>0</v>
      </c>
      <c r="R220" s="21">
        <f t="shared" si="8"/>
        <v>1878088.1769999999</v>
      </c>
    </row>
    <row r="221" spans="1:18" x14ac:dyDescent="0.2">
      <c r="A221" s="13">
        <v>2003</v>
      </c>
      <c r="B221" s="4">
        <v>0</v>
      </c>
      <c r="C221" s="4">
        <v>14109.644</v>
      </c>
      <c r="D221" s="4">
        <v>408579.70799999998</v>
      </c>
      <c r="E221" s="4">
        <v>323481.978</v>
      </c>
      <c r="F221" s="4">
        <v>367205.84399999998</v>
      </c>
      <c r="G221" s="4">
        <v>307130.69799999997</v>
      </c>
      <c r="H221" s="4">
        <v>331247.14500000002</v>
      </c>
      <c r="I221" s="4">
        <v>158767.45000000001</v>
      </c>
      <c r="J221" s="4">
        <v>49547.88</v>
      </c>
      <c r="K221" s="4">
        <v>38445.472000000002</v>
      </c>
      <c r="L221" s="4">
        <v>36120.182999999997</v>
      </c>
      <c r="M221" s="4">
        <v>22732.501</v>
      </c>
      <c r="N221" s="4">
        <v>6770.8469999999998</v>
      </c>
      <c r="O221" s="4">
        <v>3455.5619999999999</v>
      </c>
      <c r="P221" s="4">
        <v>3195.1959999999999</v>
      </c>
      <c r="Q221" s="4" t="s">
        <v>0</v>
      </c>
      <c r="R221" s="21">
        <f t="shared" si="8"/>
        <v>2070790.1079999998</v>
      </c>
    </row>
    <row r="222" spans="1:18" x14ac:dyDescent="0.2">
      <c r="A222" s="13">
        <v>2004</v>
      </c>
      <c r="B222" s="4">
        <v>0</v>
      </c>
      <c r="C222" s="4">
        <v>472.74700000000001</v>
      </c>
      <c r="D222" s="4">
        <v>90113.138999999996</v>
      </c>
      <c r="E222" s="4">
        <v>825409.40300000005</v>
      </c>
      <c r="F222" s="4">
        <v>483692.60499999998</v>
      </c>
      <c r="G222" s="4">
        <v>238969.49900000001</v>
      </c>
      <c r="H222" s="4">
        <v>168482.40299999999</v>
      </c>
      <c r="I222" s="4">
        <v>155208.60699999999</v>
      </c>
      <c r="J222" s="4">
        <v>63231.432999999997</v>
      </c>
      <c r="K222" s="4">
        <v>15501.659</v>
      </c>
      <c r="L222" s="4">
        <v>18560.982</v>
      </c>
      <c r="M222" s="4">
        <v>26774.437999999998</v>
      </c>
      <c r="N222" s="4">
        <v>8939.6409999999996</v>
      </c>
      <c r="O222" s="4">
        <v>6410.6769999999997</v>
      </c>
      <c r="P222" s="4">
        <v>7628.2839999999997</v>
      </c>
      <c r="Q222" s="4" t="s">
        <v>0</v>
      </c>
      <c r="R222" s="21">
        <f t="shared" si="8"/>
        <v>2109395.5170000005</v>
      </c>
    </row>
    <row r="223" spans="1:18" x14ac:dyDescent="0.2">
      <c r="A223" s="13">
        <v>2005</v>
      </c>
      <c r="B223" s="4">
        <v>0</v>
      </c>
      <c r="C223" s="4">
        <v>4141.0529999999999</v>
      </c>
      <c r="D223" s="4">
        <v>51083.675000000003</v>
      </c>
      <c r="E223" s="4">
        <v>399372.82799999998</v>
      </c>
      <c r="F223" s="4">
        <v>859074.43799999997</v>
      </c>
      <c r="G223" s="4">
        <v>483457.92099999997</v>
      </c>
      <c r="H223" s="4">
        <v>157561.81</v>
      </c>
      <c r="I223" s="4">
        <v>68662.805999999997</v>
      </c>
      <c r="J223" s="4">
        <v>68321.411999999997</v>
      </c>
      <c r="K223" s="4">
        <v>30797.671999999999</v>
      </c>
      <c r="L223" s="4">
        <v>9622.5460000000003</v>
      </c>
      <c r="M223" s="4">
        <v>8925.6149999999998</v>
      </c>
      <c r="N223" s="4">
        <v>3027.0529999999999</v>
      </c>
      <c r="O223" s="4">
        <v>2244.0740000000001</v>
      </c>
      <c r="P223" s="4">
        <v>2795.4749999999999</v>
      </c>
      <c r="Q223" s="4" t="s">
        <v>0</v>
      </c>
      <c r="R223" s="21">
        <f t="shared" si="8"/>
        <v>2149088.3780000005</v>
      </c>
    </row>
    <row r="224" spans="1:18" x14ac:dyDescent="0.2">
      <c r="A224" s="13">
        <v>2006</v>
      </c>
      <c r="B224" s="4">
        <v>0</v>
      </c>
      <c r="C224" s="4">
        <v>9976.6180000000004</v>
      </c>
      <c r="D224" s="4">
        <v>83181.281000000003</v>
      </c>
      <c r="E224" s="4">
        <v>293286.82</v>
      </c>
      <c r="F224" s="4">
        <v>615345.93900000001</v>
      </c>
      <c r="G224" s="4">
        <v>592562.50899999996</v>
      </c>
      <c r="H224" s="4">
        <v>283626.99599999998</v>
      </c>
      <c r="I224" s="4">
        <v>109860.035</v>
      </c>
      <c r="J224" s="4">
        <v>49506.307999999997</v>
      </c>
      <c r="K224" s="4">
        <v>40670.169000000002</v>
      </c>
      <c r="L224" s="4">
        <v>16990.442999999999</v>
      </c>
      <c r="M224" s="4">
        <v>8261.9959999999992</v>
      </c>
      <c r="N224" s="4">
        <v>8356.4330000000009</v>
      </c>
      <c r="O224" s="4">
        <v>4547.5649999999996</v>
      </c>
      <c r="P224" s="4">
        <v>7080.6819999999998</v>
      </c>
      <c r="Q224" s="4" t="s">
        <v>0</v>
      </c>
      <c r="R224" s="21">
        <f t="shared" si="8"/>
        <v>2123253.7939999998</v>
      </c>
    </row>
    <row r="225" spans="1:39" x14ac:dyDescent="0.2">
      <c r="A225" s="13">
        <v>2007</v>
      </c>
      <c r="B225" s="4">
        <v>1628.575</v>
      </c>
      <c r="C225" s="4">
        <v>16913.692999999999</v>
      </c>
      <c r="D225" s="4">
        <v>60498.61</v>
      </c>
      <c r="E225" s="4">
        <v>137515.01199999999</v>
      </c>
      <c r="F225" s="4">
        <v>388609.22200000001</v>
      </c>
      <c r="G225" s="4">
        <v>508735.359</v>
      </c>
      <c r="H225" s="4">
        <v>300146.88199999998</v>
      </c>
      <c r="I225" s="4">
        <v>139480.685</v>
      </c>
      <c r="J225" s="4">
        <v>47584.317000000003</v>
      </c>
      <c r="K225" s="4">
        <v>27418.282999999999</v>
      </c>
      <c r="L225" s="4">
        <v>24217.690999999999</v>
      </c>
      <c r="M225" s="4">
        <v>9501.0159999999996</v>
      </c>
      <c r="N225" s="4">
        <v>6060.76</v>
      </c>
      <c r="O225" s="4">
        <v>2823.288</v>
      </c>
      <c r="P225" s="4">
        <v>11372.585999999999</v>
      </c>
      <c r="Q225" s="4" t="s">
        <v>0</v>
      </c>
      <c r="R225" s="21">
        <f t="shared" si="8"/>
        <v>1682505.9790000001</v>
      </c>
    </row>
    <row r="226" spans="1:39" x14ac:dyDescent="0.2">
      <c r="A226" s="13">
        <v>2008</v>
      </c>
      <c r="B226" s="4">
        <v>0</v>
      </c>
      <c r="C226" s="4">
        <v>25887.483</v>
      </c>
      <c r="D226" s="4">
        <v>57572.921000000002</v>
      </c>
      <c r="E226" s="4">
        <v>79413.828999999998</v>
      </c>
      <c r="F226" s="4">
        <v>148847.77299999999</v>
      </c>
      <c r="G226" s="4">
        <v>308393.40299999999</v>
      </c>
      <c r="H226" s="4">
        <v>242016.84</v>
      </c>
      <c r="I226" s="4">
        <v>149334.43799999999</v>
      </c>
      <c r="J226" s="4">
        <v>82517.86</v>
      </c>
      <c r="K226" s="4">
        <v>21781.635999999999</v>
      </c>
      <c r="L226" s="4">
        <v>18399.441999999999</v>
      </c>
      <c r="M226" s="4">
        <v>13973.056</v>
      </c>
      <c r="N226" s="4">
        <v>8882.4889999999996</v>
      </c>
      <c r="O226" s="4">
        <v>2825.0659999999998</v>
      </c>
      <c r="P226" s="4">
        <v>12828.156000000001</v>
      </c>
      <c r="Q226" s="4" t="s">
        <v>0</v>
      </c>
      <c r="R226" s="21">
        <f t="shared" si="8"/>
        <v>1172674.3920000002</v>
      </c>
    </row>
    <row r="227" spans="1:39" x14ac:dyDescent="0.2">
      <c r="A227" s="13">
        <v>2009</v>
      </c>
      <c r="B227" s="4">
        <v>0</v>
      </c>
      <c r="C227" s="4">
        <v>1314.5830000000001</v>
      </c>
      <c r="D227" s="4">
        <v>175885.81200000001</v>
      </c>
      <c r="E227" s="4">
        <v>199871.24400000001</v>
      </c>
      <c r="F227" s="4">
        <v>82354.686000000002</v>
      </c>
      <c r="G227" s="4">
        <v>112946.04700000001</v>
      </c>
      <c r="H227" s="4">
        <v>123367.32399999999</v>
      </c>
      <c r="I227" s="4">
        <v>104017.576</v>
      </c>
      <c r="J227" s="4">
        <v>65932.225999999995</v>
      </c>
      <c r="K227" s="4">
        <v>40456.074999999997</v>
      </c>
      <c r="L227" s="4">
        <v>23896.422999999999</v>
      </c>
      <c r="M227" s="4">
        <v>7607.21</v>
      </c>
      <c r="N227" s="4">
        <v>8195.8340000000007</v>
      </c>
      <c r="O227" s="4">
        <v>3332.5540000000001</v>
      </c>
      <c r="P227" s="4">
        <v>9010.2199999999993</v>
      </c>
      <c r="Q227" s="4" t="s">
        <v>0</v>
      </c>
      <c r="R227" s="21">
        <f t="shared" si="8"/>
        <v>958187.8139999999</v>
      </c>
    </row>
    <row r="228" spans="1:39" x14ac:dyDescent="0.2">
      <c r="A228" s="13">
        <v>2010</v>
      </c>
      <c r="B228" s="4">
        <v>1038.972</v>
      </c>
      <c r="C228" s="4">
        <v>27151.579000000002</v>
      </c>
      <c r="D228" s="4">
        <v>30847.146000000001</v>
      </c>
      <c r="E228" s="4">
        <v>557916.68099999998</v>
      </c>
      <c r="F228" s="4">
        <v>220633.75700000001</v>
      </c>
      <c r="G228" s="4">
        <v>55007.150999999998</v>
      </c>
      <c r="H228" s="4">
        <v>42454.516000000003</v>
      </c>
      <c r="I228" s="4">
        <v>56572.317999999999</v>
      </c>
      <c r="J228" s="4">
        <v>52871.334000000003</v>
      </c>
      <c r="K228" s="4">
        <v>31764.132000000001</v>
      </c>
      <c r="L228" s="4">
        <v>15999.888999999999</v>
      </c>
      <c r="M228" s="4">
        <v>8793.9050000000007</v>
      </c>
      <c r="N228" s="4">
        <v>6228.4970000000003</v>
      </c>
      <c r="O228" s="4">
        <v>4729.5129999999999</v>
      </c>
      <c r="P228" s="4">
        <v>5530.0339999999997</v>
      </c>
      <c r="Q228" s="4" t="s">
        <v>0</v>
      </c>
      <c r="R228" s="21">
        <f>SUM(B228:P228)</f>
        <v>1117539.4239999999</v>
      </c>
    </row>
    <row r="229" spans="1:39" x14ac:dyDescent="0.2">
      <c r="A229" s="13">
        <v>2011</v>
      </c>
      <c r="B229" s="4">
        <v>439.07</v>
      </c>
      <c r="C229" s="4">
        <v>11410.413</v>
      </c>
      <c r="D229" s="4">
        <v>192811.109</v>
      </c>
      <c r="E229" s="4">
        <v>115606.251</v>
      </c>
      <c r="F229" s="4">
        <v>809474.86499999999</v>
      </c>
      <c r="G229" s="4">
        <v>284361.95400000003</v>
      </c>
      <c r="H229" s="4">
        <v>64084.642999999996</v>
      </c>
      <c r="I229" s="4">
        <v>37701.133999999998</v>
      </c>
      <c r="J229" s="4">
        <v>38348.107000000004</v>
      </c>
      <c r="K229" s="4">
        <v>40244.483</v>
      </c>
      <c r="L229" s="4">
        <v>25274.387999999999</v>
      </c>
      <c r="M229" s="4">
        <v>12844.814</v>
      </c>
      <c r="N229" s="4">
        <v>1822.819</v>
      </c>
      <c r="O229" s="4">
        <v>4088.8820000000001</v>
      </c>
      <c r="P229" s="4">
        <v>4234.6009999999997</v>
      </c>
      <c r="Q229" s="4" t="s">
        <v>0</v>
      </c>
      <c r="R229" s="21">
        <f t="shared" ref="R229:R231" si="9">SUM(B229:P229)</f>
        <v>1642747.5330000001</v>
      </c>
    </row>
    <row r="230" spans="1:39" x14ac:dyDescent="0.2">
      <c r="A230" s="13">
        <v>2012</v>
      </c>
      <c r="B230" s="4">
        <v>0</v>
      </c>
      <c r="C230" s="4">
        <v>23705.411</v>
      </c>
      <c r="D230" s="4">
        <v>117842.838</v>
      </c>
      <c r="E230" s="4">
        <v>943811.88399999996</v>
      </c>
      <c r="F230" s="4">
        <v>173671.16200000001</v>
      </c>
      <c r="G230" s="4">
        <v>433067.10100000002</v>
      </c>
      <c r="H230" s="4">
        <v>139900.66</v>
      </c>
      <c r="I230" s="4">
        <v>36952.281000000003</v>
      </c>
      <c r="J230" s="4">
        <v>17622.732</v>
      </c>
      <c r="K230" s="4">
        <v>14680.593000000001</v>
      </c>
      <c r="L230" s="4">
        <v>16212.08</v>
      </c>
      <c r="M230" s="4">
        <v>13833.844999999999</v>
      </c>
      <c r="N230" s="4">
        <v>7795.1570000000002</v>
      </c>
      <c r="O230" s="4">
        <v>5916.0050000000001</v>
      </c>
      <c r="P230" s="4">
        <v>3021.404</v>
      </c>
      <c r="Q230" s="4" t="s">
        <v>0</v>
      </c>
      <c r="R230" s="21">
        <f t="shared" si="9"/>
        <v>1948033.1529999999</v>
      </c>
    </row>
    <row r="231" spans="1:39" x14ac:dyDescent="0.2">
      <c r="A231" s="13">
        <v>2013</v>
      </c>
      <c r="B231" s="4">
        <v>1747.78</v>
      </c>
      <c r="C231" s="4">
        <v>824.48900000000003</v>
      </c>
      <c r="D231" s="4">
        <v>65324.891000000003</v>
      </c>
      <c r="E231" s="4">
        <v>342119.48</v>
      </c>
      <c r="F231" s="4">
        <v>955524.16</v>
      </c>
      <c r="G231" s="4">
        <v>195194.90400000001</v>
      </c>
      <c r="H231" s="4">
        <v>155881.12899999999</v>
      </c>
      <c r="I231" s="4">
        <v>69052.364000000001</v>
      </c>
      <c r="J231" s="4">
        <v>20085.844000000001</v>
      </c>
      <c r="K231" s="4">
        <v>13334.206</v>
      </c>
      <c r="L231" s="4">
        <v>12521.42</v>
      </c>
      <c r="M231" s="4">
        <v>11956.744000000001</v>
      </c>
      <c r="N231" s="4">
        <v>7948.41</v>
      </c>
      <c r="O231" s="4">
        <v>4855.1090000000004</v>
      </c>
      <c r="P231" s="4">
        <v>5556.1289999999999</v>
      </c>
      <c r="Q231" s="4" t="s">
        <v>0</v>
      </c>
      <c r="R231" s="21">
        <f t="shared" si="9"/>
        <v>1861927.0589999999</v>
      </c>
    </row>
    <row r="232" spans="1:39" x14ac:dyDescent="0.2">
      <c r="A232" s="13">
        <v>2014</v>
      </c>
      <c r="B232" s="4">
        <v>0</v>
      </c>
      <c r="C232" s="4">
        <v>39591.368999999999</v>
      </c>
      <c r="D232" s="4">
        <v>31441.3</v>
      </c>
      <c r="E232" s="4">
        <v>168628.579</v>
      </c>
      <c r="F232" s="4">
        <v>397383.81699999998</v>
      </c>
      <c r="G232" s="4">
        <v>752245.70799999998</v>
      </c>
      <c r="H232" s="4">
        <v>210304.18900000001</v>
      </c>
      <c r="I232" s="4">
        <v>86346.612999999998</v>
      </c>
      <c r="J232" s="4">
        <v>29153.561000000002</v>
      </c>
      <c r="K232" s="4">
        <v>9015.7759999999998</v>
      </c>
      <c r="L232" s="4">
        <v>4631.8990000000003</v>
      </c>
      <c r="M232" s="4">
        <v>4743.5649999999996</v>
      </c>
      <c r="N232" s="4">
        <v>4481.7160000000003</v>
      </c>
      <c r="O232" s="4">
        <v>2911.4349999999999</v>
      </c>
      <c r="P232" s="4">
        <v>6138.4560000000001</v>
      </c>
      <c r="Q232" s="4" t="s">
        <v>0</v>
      </c>
      <c r="R232" s="21">
        <f>SUM(B232:P232)</f>
        <v>1747017.983</v>
      </c>
    </row>
    <row r="233" spans="1:39" x14ac:dyDescent="0.2">
      <c r="A233" s="13">
        <v>2015</v>
      </c>
      <c r="B233" s="4">
        <v>0</v>
      </c>
      <c r="C233" s="4">
        <v>15735.781000000001</v>
      </c>
      <c r="D233" s="4">
        <v>633167.11800000002</v>
      </c>
      <c r="E233" s="4">
        <v>194789.08199999999</v>
      </c>
      <c r="F233" s="4">
        <v>229065.73800000001</v>
      </c>
      <c r="G233" s="4">
        <v>385234.109</v>
      </c>
      <c r="H233" s="4">
        <v>509395.33500000002</v>
      </c>
      <c r="I233" s="4">
        <v>88174.899000000005</v>
      </c>
      <c r="J233" s="4">
        <v>42967.285000000003</v>
      </c>
      <c r="K233" s="4">
        <v>17223.674999999999</v>
      </c>
      <c r="L233" s="4">
        <v>3151.2710000000002</v>
      </c>
      <c r="M233" s="4">
        <v>2184.9920000000002</v>
      </c>
      <c r="N233" s="4">
        <v>3342.8029999999999</v>
      </c>
      <c r="O233" s="4">
        <v>2733.2579999999998</v>
      </c>
      <c r="P233" s="4">
        <v>1286.3520000000001</v>
      </c>
      <c r="Q233" s="4" t="s">
        <v>0</v>
      </c>
      <c r="R233" s="21">
        <f t="shared" ref="R233:R235" si="10">SUM(B233:P233)</f>
        <v>2128451.6979999999</v>
      </c>
    </row>
    <row r="234" spans="1:39" x14ac:dyDescent="0.2">
      <c r="A234" s="13">
        <v>2016</v>
      </c>
      <c r="B234" s="5">
        <v>0</v>
      </c>
      <c r="C234" s="5">
        <v>513.81100000000004</v>
      </c>
      <c r="D234" s="5">
        <v>91701.017999999996</v>
      </c>
      <c r="E234" s="5">
        <v>1389711.96</v>
      </c>
      <c r="F234" s="5">
        <v>159282.682</v>
      </c>
      <c r="G234" s="5">
        <v>175325.33499999999</v>
      </c>
      <c r="H234" s="5">
        <v>175485.30499999999</v>
      </c>
      <c r="I234" s="5">
        <v>223115.72399999999</v>
      </c>
      <c r="J234" s="5">
        <v>34719.370000000003</v>
      </c>
      <c r="K234" s="5">
        <v>13155.031000000001</v>
      </c>
      <c r="L234" s="5">
        <v>7889.9189999999999</v>
      </c>
      <c r="M234" s="5">
        <v>455.54</v>
      </c>
      <c r="N234" s="5">
        <v>1299.915</v>
      </c>
      <c r="O234" s="5">
        <v>757.42100000000005</v>
      </c>
      <c r="P234" s="5">
        <v>1096.1759999999999</v>
      </c>
      <c r="Q234" s="4" t="s">
        <v>0</v>
      </c>
      <c r="R234" s="21">
        <f t="shared" si="10"/>
        <v>2274509.2070000004</v>
      </c>
    </row>
    <row r="235" spans="1:39" x14ac:dyDescent="0.2">
      <c r="A235" s="13">
        <v>2017</v>
      </c>
      <c r="B235" s="22">
        <f>Catage2018Bootstrap!D2</f>
        <v>0</v>
      </c>
      <c r="C235" s="22">
        <f>Catage2018Bootstrap!E2</f>
        <v>2023.1364686913043</v>
      </c>
      <c r="D235" s="22">
        <f>Catage2018Bootstrap!F2</f>
        <v>29837.811088911112</v>
      </c>
      <c r="E235" s="22">
        <f>Catage2018Bootstrap!G2</f>
        <v>551446.01298701297</v>
      </c>
      <c r="F235" s="22">
        <f>Catage2018Bootstrap!H2</f>
        <v>894584.2047952048</v>
      </c>
      <c r="G235" s="22">
        <f>Catage2018Bootstrap!I2</f>
        <v>214665.15784215785</v>
      </c>
      <c r="H235" s="22">
        <f>Catage2018Bootstrap!J2</f>
        <v>147536.69730269731</v>
      </c>
      <c r="I235" s="22">
        <f>Catage2018Bootstrap!K2</f>
        <v>123201.12287712289</v>
      </c>
      <c r="J235" s="22">
        <f>Catage2018Bootstrap!L2</f>
        <v>96340.834265734404</v>
      </c>
      <c r="K235" s="22">
        <f>Catage2018Bootstrap!M2</f>
        <v>21539.790409590376</v>
      </c>
      <c r="L235" s="22">
        <f>Catage2018Bootstrap!N2</f>
        <v>7841.1146413586393</v>
      </c>
      <c r="M235" s="22">
        <f>Catage2018Bootstrap!O2</f>
        <v>6289.1560499500483</v>
      </c>
      <c r="N235" s="22">
        <f>Catage2018Bootstrap!P2</f>
        <v>552.85794305694333</v>
      </c>
      <c r="O235" s="22">
        <f>Catage2018Bootstrap!Q2</f>
        <v>229.38100099900083</v>
      </c>
      <c r="P235" s="22">
        <f>Catage2018Bootstrap!R2</f>
        <v>142.48885164835167</v>
      </c>
      <c r="Q235" s="22" t="s">
        <v>0</v>
      </c>
      <c r="R235" s="23">
        <f t="shared" si="10"/>
        <v>2096229.7665241354</v>
      </c>
    </row>
    <row r="236" spans="1:39" x14ac:dyDescent="0.2">
      <c r="B236" s="4" t="s">
        <v>0</v>
      </c>
    </row>
    <row r="237" spans="1:39" x14ac:dyDescent="0.2">
      <c r="B237" s="4" t="s">
        <v>0</v>
      </c>
      <c r="C237" s="4">
        <v>1982</v>
      </c>
      <c r="D237" s="4">
        <f>C237+1</f>
        <v>1983</v>
      </c>
      <c r="E237" s="4">
        <f t="shared" ref="E237:AM237" si="11">D237+1</f>
        <v>1984</v>
      </c>
      <c r="F237" s="4">
        <f t="shared" si="11"/>
        <v>1985</v>
      </c>
      <c r="G237" s="4">
        <f t="shared" si="11"/>
        <v>1986</v>
      </c>
      <c r="H237" s="4">
        <f t="shared" si="11"/>
        <v>1987</v>
      </c>
      <c r="I237" s="4">
        <f t="shared" si="11"/>
        <v>1988</v>
      </c>
      <c r="J237" s="4">
        <f t="shared" si="11"/>
        <v>1989</v>
      </c>
      <c r="K237" s="4">
        <f t="shared" si="11"/>
        <v>1990</v>
      </c>
      <c r="L237" s="4">
        <f t="shared" si="11"/>
        <v>1991</v>
      </c>
      <c r="M237" s="4">
        <f t="shared" si="11"/>
        <v>1992</v>
      </c>
      <c r="N237" s="4">
        <f t="shared" si="11"/>
        <v>1993</v>
      </c>
      <c r="O237" s="4">
        <f t="shared" si="11"/>
        <v>1994</v>
      </c>
      <c r="P237" s="4">
        <f t="shared" si="11"/>
        <v>1995</v>
      </c>
      <c r="Q237" s="4">
        <f t="shared" si="11"/>
        <v>1996</v>
      </c>
      <c r="R237" s="4">
        <f t="shared" si="11"/>
        <v>1997</v>
      </c>
      <c r="S237" s="4">
        <f t="shared" si="11"/>
        <v>1998</v>
      </c>
      <c r="T237" s="4">
        <f t="shared" si="11"/>
        <v>1999</v>
      </c>
      <c r="U237" s="4">
        <f t="shared" si="11"/>
        <v>2000</v>
      </c>
      <c r="V237" s="4">
        <f t="shared" si="11"/>
        <v>2001</v>
      </c>
      <c r="W237" s="4">
        <f t="shared" si="11"/>
        <v>2002</v>
      </c>
      <c r="X237" s="4">
        <f t="shared" si="11"/>
        <v>2003</v>
      </c>
      <c r="Y237" s="4">
        <f t="shared" si="11"/>
        <v>2004</v>
      </c>
      <c r="Z237" s="4">
        <f t="shared" si="11"/>
        <v>2005</v>
      </c>
      <c r="AA237" s="4">
        <f t="shared" si="11"/>
        <v>2006</v>
      </c>
      <c r="AB237" s="4">
        <f t="shared" si="11"/>
        <v>2007</v>
      </c>
      <c r="AC237" s="4">
        <f t="shared" si="11"/>
        <v>2008</v>
      </c>
      <c r="AD237" s="4">
        <f t="shared" si="11"/>
        <v>2009</v>
      </c>
      <c r="AE237" s="4">
        <f t="shared" si="11"/>
        <v>2010</v>
      </c>
      <c r="AF237" s="4">
        <f t="shared" si="11"/>
        <v>2011</v>
      </c>
      <c r="AG237" s="4">
        <f t="shared" si="11"/>
        <v>2012</v>
      </c>
      <c r="AH237" s="4">
        <f t="shared" si="11"/>
        <v>2013</v>
      </c>
      <c r="AI237" s="4">
        <f t="shared" si="11"/>
        <v>2014</v>
      </c>
      <c r="AJ237" s="4">
        <f t="shared" si="11"/>
        <v>2015</v>
      </c>
      <c r="AK237" s="4">
        <f t="shared" si="11"/>
        <v>2016</v>
      </c>
      <c r="AL237" s="4">
        <f t="shared" si="11"/>
        <v>2017</v>
      </c>
      <c r="AM237" s="4">
        <f t="shared" si="11"/>
        <v>2018</v>
      </c>
    </row>
    <row r="238" spans="1:39" x14ac:dyDescent="0.2">
      <c r="A238" s="13">
        <v>1000</v>
      </c>
      <c r="C238" s="4">
        <v>3818.9933253444201</v>
      </c>
      <c r="D238" s="4">
        <v>9824.6600632935897</v>
      </c>
      <c r="E238" s="4">
        <v>6986.4288573292906</v>
      </c>
      <c r="F238" s="4">
        <v>8199.4200045703692</v>
      </c>
      <c r="G238" s="4">
        <v>7399.3342210923902</v>
      </c>
      <c r="H238" s="4">
        <v>7786.8624231876793</v>
      </c>
      <c r="I238" s="4">
        <v>10922.033297054601</v>
      </c>
      <c r="J238" s="4">
        <v>10482.3832596501</v>
      </c>
      <c r="K238" s="4">
        <v>11674.2288559596</v>
      </c>
      <c r="L238" s="4">
        <v>7514.6693448022097</v>
      </c>
      <c r="M238" s="4">
        <v>6698.6422508976493</v>
      </c>
      <c r="N238" s="4">
        <v>7936.6053751508207</v>
      </c>
      <c r="O238" s="4">
        <v>7431.8631046287701</v>
      </c>
      <c r="P238" s="4">
        <v>6544.1272433507202</v>
      </c>
      <c r="Q238" s="4">
        <v>4066.8356687474802</v>
      </c>
      <c r="R238" s="4">
        <v>5030.76945859843</v>
      </c>
      <c r="S238" s="4">
        <v>4037.57121536566</v>
      </c>
      <c r="T238" s="4">
        <v>5184.6505452118799</v>
      </c>
      <c r="U238" s="4">
        <v>8024.3331145972306</v>
      </c>
      <c r="V238" s="4">
        <v>6105.6546993109496</v>
      </c>
      <c r="W238" s="4">
        <v>7028.4760927655097</v>
      </c>
      <c r="X238" s="4">
        <v>11468.192246516901</v>
      </c>
      <c r="Y238" s="4">
        <v>5743.14179596759</v>
      </c>
      <c r="Z238" s="4">
        <v>7017.7872623366102</v>
      </c>
      <c r="AA238" s="4">
        <v>4015.7990820866703</v>
      </c>
      <c r="AB238" s="4">
        <v>6438.1672200075</v>
      </c>
      <c r="AC238" s="4">
        <v>4257.9405790535902</v>
      </c>
      <c r="AD238" s="4">
        <v>2933.7374754880602</v>
      </c>
      <c r="AE238" s="4">
        <v>5182.9477074245297</v>
      </c>
      <c r="AF238" s="4">
        <v>4603.8047776180802</v>
      </c>
      <c r="AG238" s="4">
        <v>4770.8032046217704</v>
      </c>
      <c r="AH238" s="4">
        <v>6166.2920156459795</v>
      </c>
      <c r="AI238" s="4">
        <v>12508.0956911742</v>
      </c>
      <c r="AJ238" s="4">
        <v>10877.7135665321</v>
      </c>
      <c r="AK238" s="4">
        <v>9776.2551405984505</v>
      </c>
      <c r="AL238" s="4">
        <v>8694.0519634740303</v>
      </c>
      <c r="AM238" s="4">
        <v>5595.7610611152904</v>
      </c>
    </row>
    <row r="239" spans="1:39" x14ac:dyDescent="0.2">
      <c r="B239" s="4" t="s">
        <v>0</v>
      </c>
      <c r="C239" s="4">
        <v>4069.2104194192998</v>
      </c>
      <c r="D239" s="4">
        <v>8409.1923219393302</v>
      </c>
      <c r="E239" s="4">
        <v>6408.6833399698799</v>
      </c>
      <c r="F239" s="4">
        <v>8250.3651792136407</v>
      </c>
      <c r="G239" s="4">
        <v>6825.5721687737205</v>
      </c>
      <c r="H239" s="4">
        <v>7892.1940662357301</v>
      </c>
      <c r="I239" s="4">
        <v>11088.283644076</v>
      </c>
      <c r="J239" s="4">
        <v>9795.7952107628098</v>
      </c>
      <c r="K239" s="4">
        <v>11899.774426726301</v>
      </c>
      <c r="L239" s="4">
        <v>7389.5233462108908</v>
      </c>
      <c r="M239" s="4">
        <v>6210.92757469357</v>
      </c>
      <c r="N239" s="4">
        <v>7089.3522550990501</v>
      </c>
      <c r="O239" s="4">
        <v>7100.0313095268702</v>
      </c>
      <c r="P239" s="4">
        <v>9107.0586227612202</v>
      </c>
      <c r="Q239" s="4">
        <v>4079.7469437607297</v>
      </c>
      <c r="R239" s="4">
        <v>5019.4167520682304</v>
      </c>
      <c r="S239" s="4">
        <v>3509.9100588644596</v>
      </c>
      <c r="T239" s="4">
        <v>5454.7213912649304</v>
      </c>
      <c r="U239" s="4">
        <v>7355.1066873746704</v>
      </c>
      <c r="V239" s="4">
        <v>5439.7519541030797</v>
      </c>
      <c r="W239" s="4">
        <v>6770.72297839981</v>
      </c>
      <c r="X239" s="4">
        <v>13508.104743639899</v>
      </c>
      <c r="Y239" s="4">
        <v>5105.8036671354203</v>
      </c>
      <c r="Z239" s="4">
        <v>6696.4670234023497</v>
      </c>
      <c r="AA239" s="4">
        <v>3886.1514837244999</v>
      </c>
      <c r="AB239" s="4">
        <v>6145.1109599469801</v>
      </c>
      <c r="AC239" s="4">
        <v>3994.3283550103497</v>
      </c>
      <c r="AD239" s="4">
        <v>2989.6963935654699</v>
      </c>
      <c r="AE239" s="4">
        <v>5131.6989097886699</v>
      </c>
      <c r="AF239" s="4">
        <v>3948.6031318827299</v>
      </c>
      <c r="AG239" s="4">
        <v>4613.8707696066604</v>
      </c>
      <c r="AH239" s="4">
        <v>6114.8965482844806</v>
      </c>
      <c r="AI239" s="4">
        <v>10331.2458246888</v>
      </c>
      <c r="AJ239" s="4">
        <v>8587.4017629549598</v>
      </c>
      <c r="AK239" s="4">
        <v>6607.6368714117498</v>
      </c>
      <c r="AL239" s="5">
        <v>6256.3738808491598</v>
      </c>
      <c r="AM239" s="22">
        <v>4187.4237485267595</v>
      </c>
    </row>
    <row r="240" spans="1:39" x14ac:dyDescent="0.2">
      <c r="B240" s="4" t="s">
        <v>0</v>
      </c>
      <c r="C240" s="4" t="s">
        <v>68</v>
      </c>
      <c r="D240" s="4" t="s">
        <v>13</v>
      </c>
      <c r="E240" s="4" t="s">
        <v>89</v>
      </c>
      <c r="F240" s="4" t="s">
        <v>91</v>
      </c>
      <c r="G240" s="4" t="s">
        <v>92</v>
      </c>
      <c r="H240" s="4" t="s">
        <v>93</v>
      </c>
      <c r="I240" s="4">
        <v>1000</v>
      </c>
      <c r="J240" s="4">
        <v>9.0865036999999996E-2</v>
      </c>
    </row>
    <row r="241" spans="1:50" x14ac:dyDescent="0.2">
      <c r="B241" s="4">
        <v>656.5097702198384</v>
      </c>
      <c r="C241" s="4">
        <v>870.96553658834057</v>
      </c>
      <c r="D241" s="4">
        <v>810.74621531311948</v>
      </c>
      <c r="E241" s="4">
        <v>720.56485035902142</v>
      </c>
      <c r="F241" s="4">
        <v>835.88927469988141</v>
      </c>
      <c r="G241" s="4">
        <v>1195.6791800596179</v>
      </c>
      <c r="H241" s="4">
        <v>1547.0182526986325</v>
      </c>
      <c r="I241" s="4">
        <v>1118.2753330622068</v>
      </c>
      <c r="J241" s="4">
        <v>2044.9835537327874</v>
      </c>
      <c r="K241" s="4">
        <v>1290.9404313901009</v>
      </c>
      <c r="L241" s="4">
        <v>1025.6372647604221</v>
      </c>
      <c r="M241" s="4">
        <v>858.7153005771529</v>
      </c>
      <c r="N241" s="4">
        <v>988.30626297065737</v>
      </c>
      <c r="O241" s="4">
        <v>2233.4982119630495</v>
      </c>
      <c r="P241" s="4">
        <v>446.90477122420162</v>
      </c>
      <c r="Q241" s="4">
        <v>789.31973012996013</v>
      </c>
      <c r="R241" s="4">
        <v>517.41081371293444</v>
      </c>
      <c r="S241" s="4">
        <v>868.79179382958614</v>
      </c>
      <c r="T241" s="4">
        <v>1100.2415136163334</v>
      </c>
      <c r="U241" s="4">
        <v>544.17073947143922</v>
      </c>
      <c r="V241" s="4">
        <v>777.47636122828135</v>
      </c>
      <c r="W241" s="4">
        <v>4536.0247610463284</v>
      </c>
      <c r="X241" s="4">
        <v>606.69997132186609</v>
      </c>
      <c r="Y241" s="4">
        <v>760.34212190158064</v>
      </c>
      <c r="Z241" s="4">
        <v>445.99101988705223</v>
      </c>
      <c r="AA241" s="4">
        <v>777.43350093750325</v>
      </c>
      <c r="AB241" s="4">
        <v>530.82389432549758</v>
      </c>
      <c r="AC241" s="4">
        <v>426.84132792766798</v>
      </c>
      <c r="AD241" s="4">
        <v>772.44351857255435</v>
      </c>
      <c r="AE241" s="4">
        <v>454.26026513681228</v>
      </c>
      <c r="AF241" s="4">
        <v>587.7486624048064</v>
      </c>
      <c r="AG241" s="4">
        <v>572.58136023417853</v>
      </c>
      <c r="AH241" s="4">
        <v>842.74485658068477</v>
      </c>
      <c r="AI241" s="4">
        <v>680.89525538317264</v>
      </c>
      <c r="AJ241" s="4">
        <v>843.43117310872856</v>
      </c>
      <c r="AK241" s="5">
        <v>613.19290960565013</v>
      </c>
      <c r="AL241" s="22">
        <v>754.38064035739285</v>
      </c>
    </row>
    <row r="242" spans="1:50" x14ac:dyDescent="0.2">
      <c r="B242" s="4" t="s">
        <v>0</v>
      </c>
      <c r="C242" s="4" t="s">
        <v>68</v>
      </c>
      <c r="D242" s="4" t="s">
        <v>13</v>
      </c>
      <c r="E242" s="4" t="s">
        <v>14</v>
      </c>
      <c r="F242" s="4" t="s">
        <v>95</v>
      </c>
      <c r="G242" s="4" t="s">
        <v>96</v>
      </c>
      <c r="H242" s="4" t="s">
        <v>26</v>
      </c>
      <c r="I242" s="4" t="s">
        <v>21</v>
      </c>
      <c r="R242" s="4">
        <v>1000</v>
      </c>
    </row>
    <row r="243" spans="1:50" x14ac:dyDescent="0.2">
      <c r="A243" s="13">
        <v>1982</v>
      </c>
      <c r="B243" s="4">
        <v>3.1871223684098185E-2</v>
      </c>
      <c r="C243" s="4">
        <v>7.518637449362893E-2</v>
      </c>
      <c r="D243" s="4">
        <v>0.16796629972166735</v>
      </c>
      <c r="E243" s="4">
        <v>0.3489169617007179</v>
      </c>
      <c r="F243" s="4">
        <v>0.42529784737174309</v>
      </c>
      <c r="G243" s="4">
        <v>0.6437471648563643</v>
      </c>
      <c r="H243" s="4">
        <v>0.99868167433630162</v>
      </c>
      <c r="I243" s="4">
        <v>1.0855159015440712</v>
      </c>
      <c r="J243" s="4">
        <v>1.166361974683314</v>
      </c>
      <c r="K243" s="4">
        <v>1.3542729643660232</v>
      </c>
      <c r="L243" s="4">
        <v>1.552064357302896</v>
      </c>
      <c r="M243" s="4">
        <v>1.6095638499583764</v>
      </c>
      <c r="N243" s="4">
        <v>1.8063532517725234</v>
      </c>
      <c r="O243" s="4">
        <v>1.7032077170845128</v>
      </c>
      <c r="P243" s="4">
        <v>2.5566317109321477</v>
      </c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</row>
    <row r="244" spans="1:50" x14ac:dyDescent="0.2">
      <c r="A244" s="13">
        <f>A243+1</f>
        <v>1983</v>
      </c>
      <c r="B244" s="4">
        <v>1.7393809144970601E-2</v>
      </c>
      <c r="C244" s="4">
        <v>0.141313627463727</v>
      </c>
      <c r="D244" s="4">
        <v>0.24180688539994727</v>
      </c>
      <c r="E244" s="4">
        <v>0.36002627443154128</v>
      </c>
      <c r="F244" s="4">
        <v>0.48991436599335425</v>
      </c>
      <c r="G244" s="4">
        <v>0.57242813219754229</v>
      </c>
      <c r="H244" s="4">
        <v>0.71397469385497203</v>
      </c>
      <c r="I244" s="4">
        <v>1.0570476148609238</v>
      </c>
      <c r="J244" s="4">
        <v>1.1008105454401913</v>
      </c>
      <c r="K244" s="4">
        <v>0.98997981987941064</v>
      </c>
      <c r="L244" s="4">
        <v>1.0747093801178433</v>
      </c>
      <c r="M244" s="4">
        <v>1.0838589645830325</v>
      </c>
      <c r="N244" s="4">
        <v>1.4938569968627877</v>
      </c>
      <c r="O244" s="4">
        <v>1.0736505918826389</v>
      </c>
      <c r="P244" s="4">
        <v>1.7210023837367843</v>
      </c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</row>
    <row r="245" spans="1:50" x14ac:dyDescent="0.2">
      <c r="A245" s="13">
        <f t="shared" ref="A245:A279" si="12">A244+1</f>
        <v>1984</v>
      </c>
      <c r="B245" s="4">
        <v>1.4057075616803522E-2</v>
      </c>
      <c r="C245" s="4">
        <v>7.2449457974942663E-2</v>
      </c>
      <c r="D245" s="4">
        <v>0.2506293378063304</v>
      </c>
      <c r="E245" s="4">
        <v>0.36242606160952068</v>
      </c>
      <c r="F245" s="4">
        <v>0.48886537977453437</v>
      </c>
      <c r="G245" s="4">
        <v>0.62258209893151062</v>
      </c>
      <c r="H245" s="4">
        <v>0.7589189982341169</v>
      </c>
      <c r="I245" s="4">
        <v>0.99952946087481165</v>
      </c>
      <c r="J245" s="4">
        <v>1.1918300062397038</v>
      </c>
      <c r="K245" s="4">
        <v>1.3887387243237346</v>
      </c>
      <c r="L245" s="4">
        <v>1.4816718735725827</v>
      </c>
      <c r="M245" s="4">
        <v>1.6749481892083102</v>
      </c>
      <c r="N245" s="4">
        <v>1.3275831964347813</v>
      </c>
      <c r="O245" s="4">
        <v>1.4461573606079385</v>
      </c>
      <c r="P245" s="4">
        <v>2.0717369965828589</v>
      </c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</row>
    <row r="246" spans="1:50" x14ac:dyDescent="0.2">
      <c r="A246" s="13">
        <f t="shared" si="12"/>
        <v>1985</v>
      </c>
      <c r="B246" s="4">
        <v>1.3549291415150265E-2</v>
      </c>
      <c r="C246" s="4">
        <v>0.10435543661931634</v>
      </c>
      <c r="D246" s="4">
        <v>0.2348186322300358</v>
      </c>
      <c r="E246" s="4">
        <v>0.39409506250167003</v>
      </c>
      <c r="F246" s="4">
        <v>0.48561811429292329</v>
      </c>
      <c r="G246" s="4">
        <v>0.6158120386468583</v>
      </c>
      <c r="H246" s="4">
        <v>0.75249828958582521</v>
      </c>
      <c r="I246" s="4">
        <v>0.86880060253407343</v>
      </c>
      <c r="J246" s="4">
        <v>1.4001396899842788</v>
      </c>
      <c r="K246" s="4">
        <v>1.0918330694251501</v>
      </c>
      <c r="L246" s="4">
        <v>1.2458060376214468</v>
      </c>
      <c r="M246" s="4">
        <v>1.7436950440752437</v>
      </c>
      <c r="N246" s="4">
        <v>1.6147457724771463</v>
      </c>
      <c r="O246" s="4">
        <v>1.5999074992234108</v>
      </c>
      <c r="P246" s="4">
        <v>2.5618350629372908</v>
      </c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</row>
    <row r="247" spans="1:50" x14ac:dyDescent="0.2">
      <c r="A247" s="13">
        <f t="shared" si="12"/>
        <v>1986</v>
      </c>
      <c r="B247" s="4">
        <v>1.1730163213277928E-2</v>
      </c>
      <c r="C247" s="4">
        <v>0.10195501445709791</v>
      </c>
      <c r="D247" s="4">
        <v>0.19504726339709791</v>
      </c>
      <c r="E247" s="4">
        <v>0.34525506601191047</v>
      </c>
      <c r="F247" s="4">
        <v>0.45269872065089678</v>
      </c>
      <c r="G247" s="4">
        <v>0.63628945885266741</v>
      </c>
      <c r="H247" s="4">
        <v>0.71631781778195625</v>
      </c>
      <c r="I247" s="4">
        <v>0.84527395718744613</v>
      </c>
      <c r="J247" s="4">
        <v>0.99547625206956813</v>
      </c>
      <c r="K247" s="4">
        <v>1.2369112271006406</v>
      </c>
      <c r="L247" s="4">
        <v>1.2748684360749238</v>
      </c>
      <c r="M247" s="4">
        <v>1.0934350155288679</v>
      </c>
      <c r="N247" s="4">
        <v>2.1641365911095356</v>
      </c>
      <c r="O247" s="4">
        <v>2.1227598892046218</v>
      </c>
      <c r="P247" s="4">
        <v>2.3419563805042922</v>
      </c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</row>
    <row r="248" spans="1:50" x14ac:dyDescent="0.2">
      <c r="A248" s="13">
        <f t="shared" si="12"/>
        <v>1987</v>
      </c>
      <c r="B248" s="4">
        <v>1.7441664806550492E-2</v>
      </c>
      <c r="C248" s="4">
        <v>0.10968158115670465</v>
      </c>
      <c r="D248" s="4">
        <v>0.27055981144823887</v>
      </c>
      <c r="E248" s="4">
        <v>0.35612210761555957</v>
      </c>
      <c r="F248" s="4">
        <v>0.43539858850891705</v>
      </c>
      <c r="G248" s="4">
        <v>0.52452027247734878</v>
      </c>
      <c r="H248" s="4">
        <v>0.69554484174380959</v>
      </c>
      <c r="I248" s="4">
        <v>0.77717839466834482</v>
      </c>
      <c r="J248" s="4">
        <v>0.86862888255718851</v>
      </c>
      <c r="K248" s="4">
        <v>0.95634149239509192</v>
      </c>
      <c r="L248" s="4">
        <v>1.1335641448297911</v>
      </c>
      <c r="M248" s="4">
        <v>1.3692185286168113</v>
      </c>
      <c r="N248" s="4">
        <v>1.6796362857143758</v>
      </c>
      <c r="O248" s="4">
        <v>2.0070692331443603</v>
      </c>
      <c r="P248" s="4">
        <v>2.1220776980712936</v>
      </c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</row>
    <row r="249" spans="1:50" x14ac:dyDescent="0.2">
      <c r="A249" s="13">
        <f t="shared" si="12"/>
        <v>1988</v>
      </c>
      <c r="B249" s="4">
        <v>1.8388784912446894E-2</v>
      </c>
      <c r="C249" s="4">
        <v>0.10835789491877577</v>
      </c>
      <c r="D249" s="4">
        <v>0.30004663901283513</v>
      </c>
      <c r="E249" s="4">
        <v>0.34727193787676913</v>
      </c>
      <c r="F249" s="4">
        <v>0.44643109307109263</v>
      </c>
      <c r="G249" s="4">
        <v>0.51320600183635545</v>
      </c>
      <c r="H249" s="4">
        <v>0.58859577408723818</v>
      </c>
      <c r="I249" s="4">
        <v>0.7397591877197669</v>
      </c>
      <c r="J249" s="4">
        <v>0.83904830819150999</v>
      </c>
      <c r="K249" s="4">
        <v>0.97843114093141303</v>
      </c>
      <c r="L249" s="4">
        <v>1.1712304294051885</v>
      </c>
      <c r="M249" s="4">
        <v>1.1896984307444038</v>
      </c>
      <c r="N249" s="4">
        <v>1.6445336395748509</v>
      </c>
      <c r="O249" s="4">
        <v>0.89212458234759973</v>
      </c>
      <c r="P249" s="4">
        <v>1.579087376283971</v>
      </c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</row>
    <row r="250" spans="1:50" x14ac:dyDescent="0.2">
      <c r="A250" s="13">
        <f t="shared" si="12"/>
        <v>1989</v>
      </c>
      <c r="B250" s="4">
        <v>1.5641812134094716E-2</v>
      </c>
      <c r="C250" s="4">
        <v>9.1536767797822868E-2</v>
      </c>
      <c r="D250" s="4">
        <v>0.17670453114556559</v>
      </c>
      <c r="E250" s="4">
        <v>0.36321438200302625</v>
      </c>
      <c r="F250" s="4">
        <v>0.43188784950952724</v>
      </c>
      <c r="G250" s="4">
        <v>0.514396297532559</v>
      </c>
      <c r="H250" s="4">
        <v>0.61653639269161675</v>
      </c>
      <c r="I250" s="4">
        <v>0.65458978130254974</v>
      </c>
      <c r="J250" s="4">
        <v>0.89435365008926315</v>
      </c>
      <c r="K250" s="4">
        <v>0.88873956210155924</v>
      </c>
      <c r="L250" s="4">
        <v>1.0056713823266776</v>
      </c>
      <c r="M250" s="4">
        <v>1.0265155570308993</v>
      </c>
      <c r="N250" s="4">
        <v>1.0687477251184023</v>
      </c>
      <c r="O250" s="4">
        <v>1.1178371744865301</v>
      </c>
      <c r="P250" s="4">
        <v>1.1328182723008859</v>
      </c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</row>
    <row r="251" spans="1:50" x14ac:dyDescent="0.2">
      <c r="A251" s="13">
        <f t="shared" si="12"/>
        <v>1990</v>
      </c>
      <c r="B251" s="4">
        <v>1.264796145231359E-2</v>
      </c>
      <c r="C251" s="4">
        <v>0.10222844216764058</v>
      </c>
      <c r="D251" s="4">
        <v>0.15954771032774229</v>
      </c>
      <c r="E251" s="4">
        <v>0.38513389008200888</v>
      </c>
      <c r="F251" s="4">
        <v>0.50305771155909518</v>
      </c>
      <c r="G251" s="4">
        <v>0.56847650462923227</v>
      </c>
      <c r="H251" s="4">
        <v>0.6053217160733052</v>
      </c>
      <c r="I251" s="4">
        <v>0.7135556533353723</v>
      </c>
      <c r="J251" s="4">
        <v>0.77566952689080038</v>
      </c>
      <c r="K251" s="4">
        <v>1.0241967357845112</v>
      </c>
      <c r="L251" s="4">
        <v>1.0384526100353739</v>
      </c>
      <c r="M251" s="4">
        <v>1.0882946351667144</v>
      </c>
      <c r="N251" s="4">
        <v>1.0185713127074856</v>
      </c>
      <c r="O251" s="4">
        <v>1.2050017893708236</v>
      </c>
      <c r="P251" s="4">
        <v>1.2706065414203509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</row>
    <row r="252" spans="1:50" x14ac:dyDescent="0.2">
      <c r="A252" s="13">
        <f t="shared" si="12"/>
        <v>1991</v>
      </c>
      <c r="B252" s="4">
        <v>1.9444450390354077E-2</v>
      </c>
      <c r="C252" s="4">
        <v>0.10825250680254396</v>
      </c>
      <c r="D252" s="4">
        <v>0.15646185522473868</v>
      </c>
      <c r="E252" s="4">
        <v>0.37138569134557864</v>
      </c>
      <c r="F252" s="4">
        <v>0.49215790352524347</v>
      </c>
      <c r="G252" s="4">
        <v>0.58122786292203787</v>
      </c>
      <c r="H252" s="4">
        <v>0.68887962775725808</v>
      </c>
      <c r="I252" s="4">
        <v>0.73117509619128795</v>
      </c>
      <c r="J252" s="4">
        <v>0.85866908001811459</v>
      </c>
      <c r="K252" s="4">
        <v>0.88980142146208996</v>
      </c>
      <c r="L252" s="4">
        <v>1.0552102856098478</v>
      </c>
      <c r="M252" s="4">
        <v>1.1454576718445642</v>
      </c>
      <c r="N252" s="4">
        <v>1.2155880934272882</v>
      </c>
      <c r="O252" s="4">
        <v>1.3250515598471793</v>
      </c>
      <c r="P252" s="4">
        <v>1.8161492293355461</v>
      </c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</row>
    <row r="253" spans="1:50" x14ac:dyDescent="0.2">
      <c r="A253" s="13">
        <f t="shared" si="12"/>
        <v>1992</v>
      </c>
      <c r="B253" s="4">
        <v>1.4178376907130089E-2</v>
      </c>
      <c r="C253" s="4">
        <v>0.11345733029385306</v>
      </c>
      <c r="D253" s="4">
        <v>0.28411560733374802</v>
      </c>
      <c r="E253" s="4">
        <v>0.38451004742399214</v>
      </c>
      <c r="F253" s="4">
        <v>0.54977955747932394</v>
      </c>
      <c r="G253" s="4">
        <v>0.64660427436407619</v>
      </c>
      <c r="H253" s="4">
        <v>0.7837777122910069</v>
      </c>
      <c r="I253" s="4">
        <v>0.82833832585605749</v>
      </c>
      <c r="J253" s="4">
        <v>0.88033483433292625</v>
      </c>
      <c r="K253" s="4">
        <v>0.96400227584536868</v>
      </c>
      <c r="L253" s="4">
        <v>1.0670074083767869</v>
      </c>
      <c r="M253" s="4">
        <v>1.2000335614122228</v>
      </c>
      <c r="N253" s="4">
        <v>1.3005913834355796</v>
      </c>
      <c r="O253" s="4">
        <v>1.2788032426055882</v>
      </c>
      <c r="P253" s="4">
        <v>1.2478204859846189</v>
      </c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</row>
    <row r="254" spans="1:50" x14ac:dyDescent="0.2">
      <c r="A254" s="13">
        <f t="shared" si="12"/>
        <v>1993</v>
      </c>
      <c r="B254" s="4">
        <v>1.1819740260266057E-2</v>
      </c>
      <c r="C254" s="4">
        <v>7.2052891787649287E-2</v>
      </c>
      <c r="D254" s="4">
        <v>0.32259984194652336</v>
      </c>
      <c r="E254" s="4">
        <v>0.44783809865074881</v>
      </c>
      <c r="F254" s="4">
        <v>0.49299941962327903</v>
      </c>
      <c r="G254" s="4">
        <v>0.53961715233552965</v>
      </c>
      <c r="H254" s="4">
        <v>0.64394592086128966</v>
      </c>
      <c r="I254" s="4">
        <v>0.77772911814488466</v>
      </c>
      <c r="J254" s="4">
        <v>0.9629425261058282</v>
      </c>
      <c r="K254" s="4">
        <v>1.0168811711954771</v>
      </c>
      <c r="L254" s="4">
        <v>1.129813688767134</v>
      </c>
      <c r="M254" s="4">
        <v>1.2348227001314187</v>
      </c>
      <c r="N254" s="4">
        <v>1.3415502249215412</v>
      </c>
      <c r="O254" s="4">
        <v>1.4926961222086528</v>
      </c>
      <c r="P254" s="4">
        <v>1.5973079551615386</v>
      </c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</row>
    <row r="255" spans="1:50" x14ac:dyDescent="0.2">
      <c r="A255" s="13">
        <f t="shared" si="12"/>
        <v>1994</v>
      </c>
      <c r="B255" s="4">
        <v>1.4690311939235555E-2</v>
      </c>
      <c r="C255" s="4">
        <v>8.6165246516641508E-2</v>
      </c>
      <c r="D255" s="4">
        <v>0.24209718211116449</v>
      </c>
      <c r="E255" s="4">
        <v>0.47871877021716769</v>
      </c>
      <c r="F255" s="4">
        <v>0.57017401652288069</v>
      </c>
      <c r="G255" s="4">
        <v>0.63039849060490649</v>
      </c>
      <c r="H255" s="4">
        <v>0.70696063151910327</v>
      </c>
      <c r="I255" s="4">
        <v>0.9435176687362069</v>
      </c>
      <c r="J255" s="4">
        <v>1.120632494804513</v>
      </c>
      <c r="K255" s="4">
        <v>1.0749502675506906</v>
      </c>
      <c r="L255" s="4">
        <v>1.1519105292538347</v>
      </c>
      <c r="M255" s="4">
        <v>1.2773811011872729</v>
      </c>
      <c r="N255" s="4">
        <v>1.3369846620938488</v>
      </c>
      <c r="O255" s="4">
        <v>1.4219917830254518</v>
      </c>
      <c r="P255" s="4">
        <v>1.5006625781004752</v>
      </c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</row>
    <row r="256" spans="1:50" x14ac:dyDescent="0.2">
      <c r="A256" s="13">
        <f t="shared" si="12"/>
        <v>1995</v>
      </c>
      <c r="B256" s="4">
        <v>1.2636420345167102E-2</v>
      </c>
      <c r="C256" s="4">
        <v>8.8343474094342414E-2</v>
      </c>
      <c r="D256" s="4">
        <v>0.17042520558701346</v>
      </c>
      <c r="E256" s="4">
        <v>0.37104027934966444</v>
      </c>
      <c r="F256" s="4">
        <v>0.47444901941417905</v>
      </c>
      <c r="G256" s="4">
        <v>0.6272520464359107</v>
      </c>
      <c r="H256" s="4">
        <v>0.65245372909556376</v>
      </c>
      <c r="I256" s="4">
        <v>0.78389145838747087</v>
      </c>
      <c r="J256" s="4">
        <v>0.89953074612475292</v>
      </c>
      <c r="K256" s="4">
        <v>1.0994861558314422</v>
      </c>
      <c r="L256" s="4">
        <v>1.0447122684552588</v>
      </c>
      <c r="M256" s="4">
        <v>1.2214650800539291</v>
      </c>
      <c r="N256" s="4">
        <v>1.2203709715188205</v>
      </c>
      <c r="O256" s="4">
        <v>1.3382406790054262</v>
      </c>
      <c r="P256" s="4">
        <v>1.544376131953366</v>
      </c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</row>
    <row r="257" spans="1:50" x14ac:dyDescent="0.2">
      <c r="A257" s="13">
        <f t="shared" si="12"/>
        <v>1996</v>
      </c>
      <c r="B257" s="4">
        <v>1.675514982389812E-2</v>
      </c>
      <c r="C257" s="4">
        <v>8.0521231188702788E-2</v>
      </c>
      <c r="D257" s="4">
        <v>0.15369444220240383</v>
      </c>
      <c r="E257" s="4">
        <v>0.32678433296333276</v>
      </c>
      <c r="F257" s="4">
        <v>0.49621199510443204</v>
      </c>
      <c r="G257" s="4">
        <v>0.57599259656961632</v>
      </c>
      <c r="H257" s="4">
        <v>0.69648516107918179</v>
      </c>
      <c r="I257" s="4">
        <v>0.77883640506065843</v>
      </c>
      <c r="J257" s="4">
        <v>0.93887296485970728</v>
      </c>
      <c r="K257" s="4">
        <v>1.0209875535595985</v>
      </c>
      <c r="L257" s="4">
        <v>1.2713977061991661</v>
      </c>
      <c r="M257" s="4">
        <v>1.3772767684430138</v>
      </c>
      <c r="N257" s="4">
        <v>1.4140349771024772</v>
      </c>
      <c r="O257" s="4">
        <v>1.5497451351851217</v>
      </c>
      <c r="P257" s="4">
        <v>1.6375945428519167</v>
      </c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</row>
    <row r="258" spans="1:50" x14ac:dyDescent="0.2">
      <c r="A258" s="13">
        <f t="shared" si="12"/>
        <v>1997</v>
      </c>
      <c r="B258" s="4">
        <v>1.6234994719602221E-2</v>
      </c>
      <c r="C258" s="4">
        <v>5.3126078814499003E-2</v>
      </c>
      <c r="D258" s="4">
        <v>0.23730220163244536</v>
      </c>
      <c r="E258" s="4">
        <v>0.33700853513609352</v>
      </c>
      <c r="F258" s="4">
        <v>0.40622533133146127</v>
      </c>
      <c r="G258" s="4">
        <v>0.53666327938168101</v>
      </c>
      <c r="H258" s="4">
        <v>0.67744917237101065</v>
      </c>
      <c r="I258" s="4">
        <v>0.76944828137662291</v>
      </c>
      <c r="J258" s="4">
        <v>0.93744950841747277</v>
      </c>
      <c r="K258" s="4">
        <v>1.0130075558371963</v>
      </c>
      <c r="L258" s="4">
        <v>1.122740689124563</v>
      </c>
      <c r="M258" s="4">
        <v>1.2692606111884435</v>
      </c>
      <c r="N258" s="4">
        <v>1.2267477267546025</v>
      </c>
      <c r="O258" s="4">
        <v>1.4621277175034326</v>
      </c>
      <c r="P258" s="4">
        <v>1.5693799464100011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</row>
    <row r="259" spans="1:50" x14ac:dyDescent="0.2">
      <c r="A259" s="13">
        <f t="shared" si="12"/>
        <v>1998</v>
      </c>
      <c r="B259" s="4">
        <v>1.6341090020155852E-2</v>
      </c>
      <c r="C259" s="4">
        <v>6.9673229682232454E-2</v>
      </c>
      <c r="D259" s="4">
        <v>0.18395846974346899</v>
      </c>
      <c r="E259" s="4">
        <v>0.34345705229134826</v>
      </c>
      <c r="F259" s="4">
        <v>0.46732517311453986</v>
      </c>
      <c r="G259" s="4">
        <v>0.50878899841740066</v>
      </c>
      <c r="H259" s="4">
        <v>0.65969929684149309</v>
      </c>
      <c r="I259" s="4">
        <v>0.80425605387816079</v>
      </c>
      <c r="J259" s="4">
        <v>0.89410427388078306</v>
      </c>
      <c r="K259" s="4">
        <v>0.95763215140115765</v>
      </c>
      <c r="L259" s="4">
        <v>1.0574764314050011</v>
      </c>
      <c r="M259" s="4">
        <v>1.3475576580712612</v>
      </c>
      <c r="N259" s="4">
        <v>1.3453900040983788</v>
      </c>
      <c r="O259" s="4">
        <v>1.7638678402582333</v>
      </c>
      <c r="P259" s="4">
        <v>1.809621336501918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</row>
    <row r="260" spans="1:50" x14ac:dyDescent="0.2">
      <c r="A260" s="13">
        <f t="shared" si="12"/>
        <v>1999</v>
      </c>
      <c r="B260" s="4">
        <v>1.4215979012917067E-2</v>
      </c>
      <c r="C260" s="4">
        <v>7.9683910952642906E-2</v>
      </c>
      <c r="D260" s="4">
        <v>0.21606193366457541</v>
      </c>
      <c r="E260" s="4">
        <v>0.35377877136985625</v>
      </c>
      <c r="F260" s="4">
        <v>0.41689265310163565</v>
      </c>
      <c r="G260" s="4">
        <v>0.55748681704560488</v>
      </c>
      <c r="H260" s="4">
        <v>0.6310616905596137</v>
      </c>
      <c r="I260" s="4">
        <v>0.76167368806433222</v>
      </c>
      <c r="J260" s="4">
        <v>0.96140819923091814</v>
      </c>
      <c r="K260" s="4">
        <v>0.98586187341979103</v>
      </c>
      <c r="L260" s="4">
        <v>1.0745762157566232</v>
      </c>
      <c r="M260" s="4">
        <v>1.1619737285519309</v>
      </c>
      <c r="N260" s="4">
        <v>1.5194072835068924</v>
      </c>
      <c r="O260" s="4">
        <v>1.7251163842863573</v>
      </c>
      <c r="P260" s="4">
        <v>1.8689342753684099</v>
      </c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</row>
    <row r="261" spans="1:50" x14ac:dyDescent="0.2">
      <c r="A261" s="13">
        <f t="shared" si="12"/>
        <v>2000</v>
      </c>
      <c r="B261" s="4">
        <v>1.0469469834980896E-2</v>
      </c>
      <c r="C261" s="4">
        <v>6.274466393957645E-2</v>
      </c>
      <c r="D261" s="4">
        <v>0.23976942217465783</v>
      </c>
      <c r="E261" s="4">
        <v>0.37462224709165531</v>
      </c>
      <c r="F261" s="4">
        <v>0.4474045169613185</v>
      </c>
      <c r="G261" s="4">
        <v>0.51758806512801647</v>
      </c>
      <c r="H261" s="4">
        <v>0.64299242244928489</v>
      </c>
      <c r="I261" s="4">
        <v>0.70142172144666703</v>
      </c>
      <c r="J261" s="4">
        <v>0.76949362727869075</v>
      </c>
      <c r="K261" s="4">
        <v>0.94393050915523058</v>
      </c>
      <c r="L261" s="4">
        <v>1.1273260002374446</v>
      </c>
      <c r="M261" s="4">
        <v>1.1885052269240604</v>
      </c>
      <c r="N261" s="4">
        <v>1.2996106724922021</v>
      </c>
      <c r="O261" s="4">
        <v>1.4363320345089297</v>
      </c>
      <c r="P261" s="4">
        <v>1.8101239677090697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</row>
    <row r="262" spans="1:50" x14ac:dyDescent="0.2">
      <c r="A262" s="13">
        <f t="shared" si="12"/>
        <v>2001</v>
      </c>
      <c r="B262" s="4">
        <v>1.6224849354928673E-2</v>
      </c>
      <c r="C262" s="4">
        <v>6.8509006997310246E-2</v>
      </c>
      <c r="D262" s="4">
        <v>0.16557430232406145</v>
      </c>
      <c r="E262" s="4">
        <v>0.3755266886549577</v>
      </c>
      <c r="F262" s="4">
        <v>0.50219892161644497</v>
      </c>
      <c r="G262" s="4">
        <v>0.59847822245069426</v>
      </c>
      <c r="H262" s="4">
        <v>0.67041333432385819</v>
      </c>
      <c r="I262" s="4">
        <v>0.76372212034762788</v>
      </c>
      <c r="J262" s="4">
        <v>0.85225304297184945</v>
      </c>
      <c r="K262" s="4">
        <v>0.9056577223790131</v>
      </c>
      <c r="L262" s="4">
        <v>1.0930609903856301</v>
      </c>
      <c r="M262" s="4">
        <v>1.193116283413848</v>
      </c>
      <c r="N262" s="4">
        <v>1.4021881470309865</v>
      </c>
      <c r="O262" s="4">
        <v>1.3838851192660355</v>
      </c>
      <c r="P262" s="4">
        <v>1.679810606502941</v>
      </c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</row>
    <row r="263" spans="1:50" x14ac:dyDescent="0.2">
      <c r="A263" s="13">
        <f t="shared" si="12"/>
        <v>2002</v>
      </c>
      <c r="B263" s="4">
        <v>1.1467950866144815E-2</v>
      </c>
      <c r="C263" s="4">
        <v>9.7455911423862784E-2</v>
      </c>
      <c r="D263" s="4">
        <v>0.25604120108276629</v>
      </c>
      <c r="E263" s="4">
        <v>0.37866836546727717</v>
      </c>
      <c r="F263" s="4">
        <v>0.51193629157717735</v>
      </c>
      <c r="G263" s="4">
        <v>0.63415806000724118</v>
      </c>
      <c r="H263" s="4">
        <v>0.66269648983085805</v>
      </c>
      <c r="I263" s="4">
        <v>0.79832983286675441</v>
      </c>
      <c r="J263" s="4">
        <v>0.89066262406746899</v>
      </c>
      <c r="K263" s="4">
        <v>0.92756766632002796</v>
      </c>
      <c r="L263" s="4">
        <v>0.93867413235082808</v>
      </c>
      <c r="M263" s="4">
        <v>1.1002360575827053</v>
      </c>
      <c r="N263" s="4">
        <v>1.1950968330804148</v>
      </c>
      <c r="O263" s="4">
        <v>1.4005080042566163</v>
      </c>
      <c r="P263" s="4">
        <v>1.8643191472335885</v>
      </c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</row>
    <row r="264" spans="1:50" x14ac:dyDescent="0.2">
      <c r="A264" s="13">
        <f t="shared" si="12"/>
        <v>2003</v>
      </c>
      <c r="B264" s="4">
        <v>2.055380928469663E-2</v>
      </c>
      <c r="C264" s="4">
        <v>0.10630125351139431</v>
      </c>
      <c r="D264" s="4">
        <v>0.34071356954003346</v>
      </c>
      <c r="E264" s="4">
        <v>0.43110104467736615</v>
      </c>
      <c r="F264" s="4">
        <v>0.56762416733085319</v>
      </c>
      <c r="G264" s="4">
        <v>0.68769901669468125</v>
      </c>
      <c r="H264" s="4">
        <v>0.74466953819208603</v>
      </c>
      <c r="I264" s="4">
        <v>0.84911278277048496</v>
      </c>
      <c r="J264" s="4">
        <v>0.90351887285161714</v>
      </c>
      <c r="K264" s="4">
        <v>0.96379372091168247</v>
      </c>
      <c r="L264" s="4">
        <v>0.9693392340526652</v>
      </c>
      <c r="M264" s="4">
        <v>1.0187605128993755</v>
      </c>
      <c r="N264" s="4">
        <v>1.0254160096344338</v>
      </c>
      <c r="O264" s="4">
        <v>1.1195992354280584</v>
      </c>
      <c r="P264" s="4">
        <v>1.1871322015767927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</row>
    <row r="265" spans="1:50" x14ac:dyDescent="0.2">
      <c r="A265" s="13">
        <f t="shared" si="12"/>
        <v>2004</v>
      </c>
      <c r="B265" s="4">
        <v>1.9404380915849468E-2</v>
      </c>
      <c r="C265" s="4">
        <v>9.9154637930760681E-2</v>
      </c>
      <c r="D265" s="4">
        <v>0.30512597935244412</v>
      </c>
      <c r="E265" s="4">
        <v>0.48013074744876666</v>
      </c>
      <c r="F265" s="4">
        <v>0.5540735658841347</v>
      </c>
      <c r="G265" s="4">
        <v>0.67639425356324212</v>
      </c>
      <c r="H265" s="4">
        <v>0.7515442747732074</v>
      </c>
      <c r="I265" s="4">
        <v>0.78295904813763539</v>
      </c>
      <c r="J265" s="4">
        <v>0.93352976879631411</v>
      </c>
      <c r="K265" s="4">
        <v>0.94087373353573822</v>
      </c>
      <c r="L265" s="4">
        <v>1.0278097889436417</v>
      </c>
      <c r="M265" s="4">
        <v>1.0346643795953734</v>
      </c>
      <c r="N265" s="4">
        <v>1.1074719448373247</v>
      </c>
      <c r="O265" s="4">
        <v>1.3201529744170144</v>
      </c>
      <c r="P265" s="4">
        <v>1.3759132732333512</v>
      </c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</row>
    <row r="266" spans="1:50" x14ac:dyDescent="0.2">
      <c r="A266" s="13">
        <f t="shared" si="12"/>
        <v>2005</v>
      </c>
      <c r="B266" s="4">
        <v>1.844577490141238E-2</v>
      </c>
      <c r="C266" s="4">
        <v>7.8518394247010681E-2</v>
      </c>
      <c r="D266" s="4">
        <v>0.24051349592455123</v>
      </c>
      <c r="E266" s="4">
        <v>0.39128733647804587</v>
      </c>
      <c r="F266" s="4">
        <v>0.51036264416105359</v>
      </c>
      <c r="G266" s="4">
        <v>0.58325382429853412</v>
      </c>
      <c r="H266" s="4">
        <v>0.68831301958454205</v>
      </c>
      <c r="I266" s="4">
        <v>0.79210721126238925</v>
      </c>
      <c r="J266" s="4">
        <v>0.86232747063884985</v>
      </c>
      <c r="K266" s="4">
        <v>0.90140992979863377</v>
      </c>
      <c r="L266" s="4">
        <v>1.0056247680088539</v>
      </c>
      <c r="M266" s="4">
        <v>1.0584545983428115</v>
      </c>
      <c r="N266" s="4">
        <v>1.089917331855224</v>
      </c>
      <c r="O266" s="4">
        <v>1.1868672974877512</v>
      </c>
      <c r="P266" s="4">
        <v>1.31729540976306</v>
      </c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</row>
    <row r="267" spans="1:50" x14ac:dyDescent="0.2">
      <c r="A267" s="13">
        <f t="shared" si="12"/>
        <v>2006</v>
      </c>
      <c r="B267" s="4">
        <v>9.3111702048275305E-3</v>
      </c>
      <c r="C267" s="4">
        <v>8.1327450276077587E-2</v>
      </c>
      <c r="D267" s="4">
        <v>0.14851421967811951</v>
      </c>
      <c r="E267" s="4">
        <v>0.37531587637655761</v>
      </c>
      <c r="F267" s="4">
        <v>0.51466251857326439</v>
      </c>
      <c r="G267" s="4">
        <v>0.60515469234188557</v>
      </c>
      <c r="H267" s="4">
        <v>0.7169049273716358</v>
      </c>
      <c r="I267" s="4">
        <v>0.80334283055415778</v>
      </c>
      <c r="J267" s="4">
        <v>0.8964606587444004</v>
      </c>
      <c r="K267" s="4">
        <v>1.027403782821215</v>
      </c>
      <c r="L267" s="4">
        <v>1.0701929476063812</v>
      </c>
      <c r="M267" s="4">
        <v>1.1534127652765649</v>
      </c>
      <c r="N267" s="4">
        <v>1.2548584199786263</v>
      </c>
      <c r="O267" s="4">
        <v>1.2305981016701484</v>
      </c>
      <c r="P267" s="4">
        <v>1.3292100047811701</v>
      </c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</row>
    <row r="268" spans="1:50" x14ac:dyDescent="0.2">
      <c r="A268" s="13">
        <f t="shared" si="12"/>
        <v>2007</v>
      </c>
      <c r="B268" s="4">
        <v>1.2229248655383983E-2</v>
      </c>
      <c r="C268" s="4">
        <v>9.5294787508141326E-2</v>
      </c>
      <c r="D268" s="4">
        <v>0.31173625747832784</v>
      </c>
      <c r="E268" s="4">
        <v>0.44316769130573452</v>
      </c>
      <c r="F268" s="4">
        <v>0.54793623844112493</v>
      </c>
      <c r="G268" s="4">
        <v>0.66832907492177851</v>
      </c>
      <c r="H268" s="4">
        <v>0.77124758693740503</v>
      </c>
      <c r="I268" s="4">
        <v>0.83786180144056766</v>
      </c>
      <c r="J268" s="4">
        <v>0.91518119387373209</v>
      </c>
      <c r="K268" s="4">
        <v>1.0597126933603929</v>
      </c>
      <c r="L268" s="4">
        <v>1.1084133825909115</v>
      </c>
      <c r="M268" s="4">
        <v>1.0893179507064692</v>
      </c>
      <c r="N268" s="4">
        <v>1.2755547857902654</v>
      </c>
      <c r="O268" s="4">
        <v>1.2666671862609538</v>
      </c>
      <c r="P268" s="4">
        <v>1.3729769878629738</v>
      </c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</row>
    <row r="269" spans="1:50" x14ac:dyDescent="0.2">
      <c r="A269" s="13">
        <f t="shared" si="12"/>
        <v>2008</v>
      </c>
      <c r="B269" s="4">
        <v>1.4094156551060119E-2</v>
      </c>
      <c r="C269" s="4">
        <v>5.4279564668223389E-2</v>
      </c>
      <c r="D269" s="4">
        <v>0.22928535044447715</v>
      </c>
      <c r="E269" s="4">
        <v>0.42727688063317076</v>
      </c>
      <c r="F269" s="4">
        <v>0.52999837254399162</v>
      </c>
      <c r="G269" s="4">
        <v>0.6434202408970201</v>
      </c>
      <c r="H269" s="4">
        <v>0.75666446676021482</v>
      </c>
      <c r="I269" s="4">
        <v>0.85777460583313481</v>
      </c>
      <c r="J269" s="4">
        <v>0.91936506035138277</v>
      </c>
      <c r="K269" s="4">
        <v>1.059508688562214</v>
      </c>
      <c r="L269" s="4">
        <v>1.2048515272627685</v>
      </c>
      <c r="M269" s="4">
        <v>1.1865599683238401</v>
      </c>
      <c r="N269" s="4">
        <v>1.3442069727085237</v>
      </c>
      <c r="O269" s="4">
        <v>1.5057405287597174</v>
      </c>
      <c r="P269" s="4">
        <v>1.5342752737874343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</row>
    <row r="270" spans="1:50" x14ac:dyDescent="0.2">
      <c r="A270" s="13">
        <f t="shared" si="12"/>
        <v>2009</v>
      </c>
      <c r="B270" s="4">
        <v>1.037647774852421E-2</v>
      </c>
      <c r="C270" s="4">
        <v>0.11318212241133499</v>
      </c>
      <c r="D270" s="4">
        <v>0.22155185011342807</v>
      </c>
      <c r="E270" s="4">
        <v>0.41123075786384566</v>
      </c>
      <c r="F270" s="4">
        <v>0.56321429289966563</v>
      </c>
      <c r="G270" s="4">
        <v>0.68687928439364632</v>
      </c>
      <c r="H270" s="4">
        <v>0.8450131704792061</v>
      </c>
      <c r="I270" s="4">
        <v>0.91526317639069532</v>
      </c>
      <c r="J270" s="4">
        <v>0.95624412096835276</v>
      </c>
      <c r="K270" s="4">
        <v>1.1662877495082145</v>
      </c>
      <c r="L270" s="4">
        <v>1.165052409758232</v>
      </c>
      <c r="M270" s="4">
        <v>1.4319307615929948</v>
      </c>
      <c r="N270" s="4">
        <v>1.4307769271602846</v>
      </c>
      <c r="O270" s="4">
        <v>1.5292484339448946</v>
      </c>
      <c r="P270" s="4">
        <v>1.7610363568821203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</row>
    <row r="271" spans="1:50" x14ac:dyDescent="0.2">
      <c r="A271" s="13">
        <f t="shared" si="12"/>
        <v>2010</v>
      </c>
      <c r="B271" s="4">
        <v>1.8466122906268565E-2</v>
      </c>
      <c r="C271" s="4">
        <v>7.8232403940280526E-2</v>
      </c>
      <c r="D271" s="4">
        <v>0.24435457124898147</v>
      </c>
      <c r="E271" s="4">
        <v>0.40271840027120842</v>
      </c>
      <c r="F271" s="4">
        <v>0.54110581680589664</v>
      </c>
      <c r="G271" s="4">
        <v>0.6698745094829911</v>
      </c>
      <c r="H271" s="4">
        <v>0.89332529958225848</v>
      </c>
      <c r="I271" s="4">
        <v>0.97814820219671827</v>
      </c>
      <c r="J271" s="4">
        <v>1.0159919230644385</v>
      </c>
      <c r="K271" s="4">
        <v>1.1133045523083376</v>
      </c>
      <c r="L271" s="4">
        <v>1.1455800785854915</v>
      </c>
      <c r="M271" s="4">
        <v>1.2588729195605441</v>
      </c>
      <c r="N271" s="4">
        <v>1.4242847498447093</v>
      </c>
      <c r="O271" s="4">
        <v>1.5267768138725317</v>
      </c>
      <c r="P271" s="4">
        <v>1.9347810337551952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</row>
    <row r="272" spans="1:50" x14ac:dyDescent="0.2">
      <c r="A272" s="13">
        <f t="shared" si="12"/>
        <v>2011</v>
      </c>
      <c r="B272" s="4">
        <v>1.4640917500848871E-2</v>
      </c>
      <c r="C272" s="4">
        <v>0.1123494161055798</v>
      </c>
      <c r="D272" s="4">
        <v>0.23327588278065114</v>
      </c>
      <c r="E272" s="4">
        <v>0.42594650367940473</v>
      </c>
      <c r="F272" s="4">
        <v>0.54847999528718028</v>
      </c>
      <c r="G272" s="4">
        <v>0.64071729834913538</v>
      </c>
      <c r="H272" s="4">
        <v>0.79454101758094087</v>
      </c>
      <c r="I272" s="4">
        <v>0.9952598335795686</v>
      </c>
      <c r="J272" s="4">
        <v>1.0942123603378286</v>
      </c>
      <c r="K272" s="4">
        <v>1.1400710578625988</v>
      </c>
      <c r="L272" s="4">
        <v>1.2293644462291726</v>
      </c>
      <c r="M272" s="4">
        <v>1.2794409783138354</v>
      </c>
      <c r="N272" s="4">
        <v>1.3995691350929826</v>
      </c>
      <c r="O272" s="4">
        <v>1.4465634847617064</v>
      </c>
      <c r="P272" s="4">
        <v>1.6171668936843857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</row>
    <row r="273" spans="1:50" x14ac:dyDescent="0.2">
      <c r="A273" s="13">
        <f t="shared" si="12"/>
        <v>2012</v>
      </c>
      <c r="B273" s="4">
        <v>1.3375985971699542E-2</v>
      </c>
      <c r="C273" s="4">
        <v>7.970594761139424E-2</v>
      </c>
      <c r="D273" s="4">
        <v>0.20678315179888093</v>
      </c>
      <c r="E273" s="4">
        <v>0.36104333135132527</v>
      </c>
      <c r="F273" s="4">
        <v>0.53547905578373201</v>
      </c>
      <c r="G273" s="4">
        <v>0.66271489236668879</v>
      </c>
      <c r="H273" s="4">
        <v>0.79421664678066184</v>
      </c>
      <c r="I273" s="4">
        <v>0.9158737165234232</v>
      </c>
      <c r="J273" s="4">
        <v>1.1907710370758771</v>
      </c>
      <c r="K273" s="4">
        <v>1.2163213312289451</v>
      </c>
      <c r="L273" s="4">
        <v>1.271804510867774</v>
      </c>
      <c r="M273" s="4">
        <v>1.3180755662650945</v>
      </c>
      <c r="N273" s="4">
        <v>1.4064095202631981</v>
      </c>
      <c r="O273" s="4">
        <v>1.6424079622850827</v>
      </c>
      <c r="P273" s="4">
        <v>1.8989958892859364</v>
      </c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</row>
    <row r="274" spans="1:50" x14ac:dyDescent="0.2">
      <c r="A274" s="13">
        <f t="shared" si="12"/>
        <v>2013</v>
      </c>
      <c r="B274" s="4">
        <v>1.7066308896144394E-2</v>
      </c>
      <c r="C274" s="4">
        <v>6.8625580338984554E-2</v>
      </c>
      <c r="D274" s="4">
        <v>0.22520538657335915</v>
      </c>
      <c r="E274" s="4">
        <v>0.42376303154957623</v>
      </c>
      <c r="F274" s="4">
        <v>0.49225944954960188</v>
      </c>
      <c r="G274" s="4">
        <v>0.61741658311636038</v>
      </c>
      <c r="H274" s="4">
        <v>0.82367687945828583</v>
      </c>
      <c r="I274" s="4">
        <v>0.97002404207731752</v>
      </c>
      <c r="J274" s="4">
        <v>1.0792522866127936</v>
      </c>
      <c r="K274" s="4">
        <v>1.2123667205628943</v>
      </c>
      <c r="L274" s="4">
        <v>1.2879070195203492</v>
      </c>
      <c r="M274" s="4">
        <v>1.3346965989155664</v>
      </c>
      <c r="N274" s="4">
        <v>1.4501747934017304</v>
      </c>
      <c r="O274" s="4">
        <v>1.6029579737971498</v>
      </c>
      <c r="P274" s="4">
        <v>1.7072802088289305</v>
      </c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</row>
    <row r="275" spans="1:50" x14ac:dyDescent="0.2">
      <c r="A275" s="13">
        <f t="shared" si="12"/>
        <v>2014</v>
      </c>
      <c r="B275" s="4">
        <v>1.6262658921022338E-2</v>
      </c>
      <c r="C275" s="4">
        <v>0.10049519385618103</v>
      </c>
      <c r="D275" s="4">
        <v>0.21922532213759338</v>
      </c>
      <c r="E275" s="4">
        <v>0.35977999645386111</v>
      </c>
      <c r="F275" s="4">
        <v>0.47664241571308491</v>
      </c>
      <c r="G275" s="4">
        <v>0.60135325054139821</v>
      </c>
      <c r="H275" s="4">
        <v>0.6531302771782691</v>
      </c>
      <c r="I275" s="4">
        <v>0.88067025747186467</v>
      </c>
      <c r="J275" s="4">
        <v>0.96611046110405674</v>
      </c>
      <c r="K275" s="4">
        <v>1.1054641141319979</v>
      </c>
      <c r="L275" s="4">
        <v>1.2883494947113137</v>
      </c>
      <c r="M275" s="4">
        <v>1.3009906097902504</v>
      </c>
      <c r="N275" s="4">
        <v>1.3556347204155956</v>
      </c>
      <c r="O275" s="4">
        <v>1.4549225330536786</v>
      </c>
      <c r="P275" s="4">
        <v>1.6235025380073829</v>
      </c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</row>
    <row r="276" spans="1:50" x14ac:dyDescent="0.2">
      <c r="A276" s="13">
        <f t="shared" si="12"/>
        <v>2015</v>
      </c>
      <c r="B276" s="4">
        <v>1.9334678611963505E-2</v>
      </c>
      <c r="C276" s="4">
        <v>9.2677248386268826E-2</v>
      </c>
      <c r="D276" s="4">
        <v>0.28827361819411668</v>
      </c>
      <c r="E276" s="4">
        <v>0.39165748369653791</v>
      </c>
      <c r="F276" s="4">
        <v>0.51774359096792655</v>
      </c>
      <c r="G276" s="4">
        <v>0.5950911469672171</v>
      </c>
      <c r="H276" s="4">
        <v>0.71768048223536063</v>
      </c>
      <c r="I276" s="4">
        <v>0.80275369842452149</v>
      </c>
      <c r="J276" s="4">
        <v>1.0374109676518177</v>
      </c>
      <c r="K276" s="4">
        <v>1.0687903190963044</v>
      </c>
      <c r="L276" s="4">
        <v>1.3049943918602809</v>
      </c>
      <c r="M276" s="4">
        <v>1.5747140095646319</v>
      </c>
      <c r="N276" s="4">
        <v>1.3432047820102888</v>
      </c>
      <c r="O276" s="4">
        <v>1.5568391457464987</v>
      </c>
      <c r="P276" s="4">
        <v>1.755627090019702</v>
      </c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</row>
    <row r="277" spans="1:50" x14ac:dyDescent="0.2">
      <c r="A277" s="13">
        <f t="shared" si="12"/>
        <v>2016</v>
      </c>
      <c r="B277" s="4">
        <v>2.2516318559295839E-2</v>
      </c>
      <c r="C277" s="4">
        <v>8.3460929484020799E-2</v>
      </c>
      <c r="D277" s="4">
        <v>0.24192183667111569</v>
      </c>
      <c r="E277" s="4">
        <v>0.43408225799180095</v>
      </c>
      <c r="F277" s="4">
        <v>0.50784999545103227</v>
      </c>
      <c r="G277" s="4">
        <v>0.60348826532948008</v>
      </c>
      <c r="H277" s="4">
        <v>0.68976810028025826</v>
      </c>
      <c r="I277" s="4">
        <v>0.77471898933441619</v>
      </c>
      <c r="J277" s="4">
        <v>0.83722594066019329</v>
      </c>
      <c r="K277" s="4">
        <v>0.91568844157426887</v>
      </c>
      <c r="L277" s="4">
        <v>1.0620309307679059</v>
      </c>
      <c r="M277" s="4">
        <v>0.96818514681059609</v>
      </c>
      <c r="N277" s="4">
        <v>1.3336567151096113</v>
      </c>
      <c r="O277" s="4">
        <v>1.5773549394628226</v>
      </c>
      <c r="P277" s="4">
        <v>1.5836552606035459</v>
      </c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</row>
    <row r="278" spans="1:50" x14ac:dyDescent="0.2">
      <c r="A278" s="13">
        <f t="shared" si="12"/>
        <v>2017</v>
      </c>
      <c r="B278" s="5">
        <v>2.1695847746844046E-2</v>
      </c>
      <c r="C278" s="5">
        <v>9.812692587979327E-2</v>
      </c>
      <c r="D278" s="5">
        <v>0.19830637309475097</v>
      </c>
      <c r="E278" s="5">
        <v>0.3982752478970199</v>
      </c>
      <c r="F278" s="5">
        <v>0.52798778893380194</v>
      </c>
      <c r="G278" s="5">
        <v>0.59520438679692833</v>
      </c>
      <c r="H278" s="5">
        <v>0.68596759929798679</v>
      </c>
      <c r="I278" s="5">
        <v>0.73654037909546233</v>
      </c>
      <c r="J278" s="5">
        <v>0.81809528647604746</v>
      </c>
      <c r="K278" s="5">
        <v>0.81914845180598761</v>
      </c>
      <c r="L278" s="5">
        <v>0.94734698837514619</v>
      </c>
      <c r="M278" s="5">
        <v>0.8157862010174356</v>
      </c>
      <c r="N278" s="5">
        <v>1.18283159906225</v>
      </c>
      <c r="O278" s="5">
        <v>1.3194748156182425</v>
      </c>
      <c r="P278" s="5">
        <v>1.5784266295281495</v>
      </c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</row>
    <row r="279" spans="1:50" x14ac:dyDescent="0.2">
      <c r="A279" s="13">
        <f t="shared" si="12"/>
        <v>2018</v>
      </c>
      <c r="B279" s="5">
        <v>2.0371863098681622E-2</v>
      </c>
      <c r="C279" s="5">
        <v>7.2853995453712794E-2</v>
      </c>
      <c r="D279" s="5">
        <v>0.20618455099390659</v>
      </c>
      <c r="E279" s="5">
        <v>0.37438923170715149</v>
      </c>
      <c r="F279" s="5">
        <v>0.49502077531854383</v>
      </c>
      <c r="G279" s="5">
        <v>0.60269383772919305</v>
      </c>
      <c r="H279" s="5">
        <v>0.69679902917815761</v>
      </c>
      <c r="I279" s="5">
        <v>0.74444715993833022</v>
      </c>
      <c r="J279" s="5">
        <v>0.83931376851745787</v>
      </c>
      <c r="K279" s="5">
        <v>0.8777874254735899</v>
      </c>
      <c r="L279" s="5">
        <v>0.95905181183449739</v>
      </c>
      <c r="M279" s="5">
        <v>0.9351304867056931</v>
      </c>
      <c r="N279" s="5">
        <v>1.0175703935394129</v>
      </c>
      <c r="O279" s="5">
        <v>1.0690698536953969</v>
      </c>
      <c r="P279" s="5">
        <v>1.1205693138513806</v>
      </c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</row>
    <row r="280" spans="1:50" x14ac:dyDescent="0.2">
      <c r="B280" s="4" t="s">
        <v>0</v>
      </c>
    </row>
    <row r="281" spans="1:50" x14ac:dyDescent="0.2">
      <c r="B281" s="4" t="s">
        <v>0</v>
      </c>
      <c r="C281" s="4" t="s">
        <v>68</v>
      </c>
      <c r="D281" s="4" t="s">
        <v>13</v>
      </c>
      <c r="E281" s="4" t="s">
        <v>14</v>
      </c>
      <c r="F281" s="4" t="s">
        <v>76</v>
      </c>
      <c r="G281" s="4" t="s">
        <v>97</v>
      </c>
      <c r="H281" s="4">
        <v>1000</v>
      </c>
      <c r="I281" s="4">
        <v>8</v>
      </c>
      <c r="J281" s="4">
        <v>385</v>
      </c>
      <c r="K281" s="4">
        <v>588</v>
      </c>
      <c r="L281" s="4">
        <v>65</v>
      </c>
      <c r="M281" s="9">
        <v>1.05E+18</v>
      </c>
      <c r="N281" s="4">
        <v>1025.4608720000001</v>
      </c>
      <c r="O281" s="4">
        <v>0.105345544</v>
      </c>
      <c r="P281" s="4">
        <v>1000</v>
      </c>
    </row>
    <row r="282" spans="1:50" x14ac:dyDescent="0.2">
      <c r="B282" s="4" t="s">
        <v>0</v>
      </c>
      <c r="C282" s="4">
        <v>1983</v>
      </c>
      <c r="D282" s="4">
        <v>1984</v>
      </c>
      <c r="E282" s="4">
        <v>1985</v>
      </c>
      <c r="F282" s="4">
        <v>1986</v>
      </c>
      <c r="G282" s="4">
        <v>1987</v>
      </c>
      <c r="H282" s="4">
        <v>1988</v>
      </c>
      <c r="I282" s="4">
        <v>1989</v>
      </c>
      <c r="J282" s="4">
        <v>1990</v>
      </c>
      <c r="K282" s="4">
        <v>1991</v>
      </c>
      <c r="L282" s="4">
        <v>1992</v>
      </c>
      <c r="M282" s="4">
        <v>1993</v>
      </c>
      <c r="N282" s="4">
        <v>1994</v>
      </c>
      <c r="O282" s="4">
        <v>1995</v>
      </c>
      <c r="P282" s="4">
        <v>1996</v>
      </c>
      <c r="Q282" s="4">
        <v>1997</v>
      </c>
      <c r="R282" s="4">
        <v>1998</v>
      </c>
      <c r="S282" s="4">
        <v>1999</v>
      </c>
      <c r="T282" s="4">
        <v>2000</v>
      </c>
      <c r="U282" s="4">
        <v>2001</v>
      </c>
      <c r="V282" s="4">
        <v>2002</v>
      </c>
      <c r="W282" s="4">
        <v>2003</v>
      </c>
      <c r="X282" s="4">
        <v>2004</v>
      </c>
      <c r="Y282" s="4">
        <v>2005</v>
      </c>
      <c r="Z282" s="4">
        <v>2006</v>
      </c>
      <c r="AA282" s="4">
        <v>2007</v>
      </c>
      <c r="AB282" s="4">
        <v>2008</v>
      </c>
      <c r="AC282" s="4">
        <v>2009</v>
      </c>
      <c r="AD282" s="4">
        <v>2010</v>
      </c>
      <c r="AE282" s="4">
        <v>2011</v>
      </c>
      <c r="AF282" s="4">
        <v>2012</v>
      </c>
      <c r="AG282" s="4">
        <v>2013</v>
      </c>
      <c r="AH282" s="4">
        <v>2014</v>
      </c>
      <c r="AI282" s="4">
        <v>2015</v>
      </c>
      <c r="AJ282" s="4">
        <f>AI282+1</f>
        <v>2016</v>
      </c>
      <c r="AK282" s="4">
        <f t="shared" ref="AK282:AL282" si="13">AJ282+1</f>
        <v>2017</v>
      </c>
      <c r="AL282" s="4">
        <f t="shared" si="13"/>
        <v>2018</v>
      </c>
    </row>
    <row r="283" spans="1:50" x14ac:dyDescent="0.2">
      <c r="B283" s="4" t="s">
        <v>0</v>
      </c>
      <c r="C283" s="4" t="s">
        <v>98</v>
      </c>
      <c r="D283" s="4" t="s">
        <v>94</v>
      </c>
      <c r="E283" s="4" t="s">
        <v>99</v>
      </c>
      <c r="F283" s="4" t="s">
        <v>4</v>
      </c>
      <c r="G283" s="4" t="s">
        <v>100</v>
      </c>
      <c r="H283" s="4" t="s">
        <v>101</v>
      </c>
      <c r="I283" s="4" t="s">
        <v>102</v>
      </c>
      <c r="J283" s="4" t="s">
        <v>103</v>
      </c>
      <c r="K283" s="4" t="s">
        <v>104</v>
      </c>
      <c r="L283" s="4" t="s">
        <v>105</v>
      </c>
      <c r="M283" s="4" t="s">
        <v>106</v>
      </c>
    </row>
    <row r="284" spans="1:50" x14ac:dyDescent="0.2">
      <c r="B284" s="4">
        <v>1273.2812289999999</v>
      </c>
      <c r="C284" s="4">
        <v>1128.2297269999999</v>
      </c>
      <c r="D284" s="4">
        <v>739.22674370000004</v>
      </c>
      <c r="E284" s="4">
        <v>1930.851273</v>
      </c>
      <c r="F284" s="4">
        <v>826.37305709999998</v>
      </c>
      <c r="G284" s="4">
        <v>1125.6309409999999</v>
      </c>
      <c r="H284" s="4">
        <v>1456.237948</v>
      </c>
      <c r="I284" s="4">
        <v>1136.2500769999999</v>
      </c>
      <c r="J284" s="4">
        <v>1369.8423049999999</v>
      </c>
      <c r="K284" s="4">
        <v>827.37876029999995</v>
      </c>
      <c r="L284" s="4">
        <v>802.10384590000001</v>
      </c>
      <c r="M284" s="4">
        <v>863.1712933</v>
      </c>
      <c r="N284" s="4">
        <v>972.72426849999999</v>
      </c>
      <c r="O284" s="4">
        <v>1809.1080569999999</v>
      </c>
      <c r="P284" s="4">
        <v>458.01831700000002</v>
      </c>
      <c r="Q284" s="4">
        <v>981.64882130000001</v>
      </c>
      <c r="R284" s="4">
        <v>578.14863890000004</v>
      </c>
      <c r="S284" s="4">
        <v>833.79533160000005</v>
      </c>
      <c r="T284" s="4">
        <v>1006.046504</v>
      </c>
      <c r="U284" s="4">
        <v>695.62402029999998</v>
      </c>
      <c r="V284" s="4">
        <v>750.12433099999998</v>
      </c>
      <c r="W284" s="4">
        <v>1863.12202</v>
      </c>
      <c r="X284" s="4">
        <v>498.72073189999998</v>
      </c>
      <c r="Y284" s="4">
        <v>697.37650199999996</v>
      </c>
      <c r="Z284" s="4">
        <v>427.32597920000001</v>
      </c>
      <c r="AA284" s="4">
        <v>668.51356580000004</v>
      </c>
      <c r="AB284" s="4">
        <v>430.89842470000002</v>
      </c>
      <c r="AC284" s="4">
        <v>415.07588490000001</v>
      </c>
      <c r="AD284" s="4">
        <v>707.02709560000005</v>
      </c>
      <c r="AE284" s="4">
        <v>452.59352639999997</v>
      </c>
      <c r="AF284" s="4">
        <v>610.80090210000003</v>
      </c>
      <c r="AG284" s="4">
        <v>625.30178760000001</v>
      </c>
      <c r="AH284" s="4">
        <v>792.41687979999995</v>
      </c>
      <c r="AI284" s="4">
        <v>705.3779581</v>
      </c>
      <c r="AJ284" s="4">
        <v>700</v>
      </c>
      <c r="AK284" s="4">
        <v>700</v>
      </c>
      <c r="AL284" s="4">
        <v>700</v>
      </c>
    </row>
    <row r="285" spans="1:50" x14ac:dyDescent="0.2">
      <c r="B285" s="4" t="s">
        <v>0</v>
      </c>
      <c r="C285" s="4" t="s">
        <v>68</v>
      </c>
      <c r="D285" s="4" t="s">
        <v>69</v>
      </c>
      <c r="E285" s="4" t="s">
        <v>14</v>
      </c>
      <c r="F285" s="4" t="s">
        <v>107</v>
      </c>
      <c r="G285" s="4" t="s">
        <v>26</v>
      </c>
      <c r="H285" s="4" t="s">
        <v>21</v>
      </c>
      <c r="I285" s="4" t="s">
        <v>108</v>
      </c>
      <c r="J285" s="4">
        <v>96</v>
      </c>
      <c r="K285" s="4" t="s">
        <v>109</v>
      </c>
      <c r="L285" s="4" t="s">
        <v>38</v>
      </c>
      <c r="M285" s="4" t="s">
        <v>110</v>
      </c>
      <c r="N285" s="4" t="s">
        <v>19</v>
      </c>
      <c r="O285" s="4" t="s">
        <v>111</v>
      </c>
      <c r="P285" s="4">
        <v>1000000</v>
      </c>
      <c r="Q285" s="4" t="s">
        <v>112</v>
      </c>
      <c r="R285" s="4" t="s">
        <v>19</v>
      </c>
      <c r="S285" s="4" t="s">
        <v>113</v>
      </c>
      <c r="T285" s="4" t="s">
        <v>114</v>
      </c>
      <c r="U285" s="4">
        <v>2</v>
      </c>
      <c r="V285" s="4">
        <v>3</v>
      </c>
      <c r="W285" s="4">
        <v>4</v>
      </c>
      <c r="X285" s="4">
        <v>5</v>
      </c>
    </row>
    <row r="286" spans="1:50" x14ac:dyDescent="0.2">
      <c r="A286" s="13">
        <v>1982</v>
      </c>
      <c r="B286" s="4">
        <v>1113.704709082941</v>
      </c>
      <c r="C286" s="4">
        <v>2844.2760830597736</v>
      </c>
      <c r="D286" s="4">
        <v>3486.0435148654301</v>
      </c>
      <c r="E286" s="4">
        <v>4588.0214995154802</v>
      </c>
      <c r="F286" s="4">
        <v>1549.6388611541122</v>
      </c>
      <c r="G286" s="4">
        <v>196.8071425595289</v>
      </c>
      <c r="H286" s="4">
        <v>122.9010905984165</v>
      </c>
      <c r="I286" s="4">
        <v>57.618651063654198</v>
      </c>
      <c r="J286" s="4">
        <v>36.1625658886663</v>
      </c>
      <c r="K286" s="4">
        <v>21.8141706277944</v>
      </c>
      <c r="L286" s="4">
        <v>13.1695963829556</v>
      </c>
      <c r="M286" s="4">
        <v>7.784813259503979</v>
      </c>
      <c r="N286" s="4">
        <v>2.5862248339659897</v>
      </c>
      <c r="O286" s="4">
        <v>0.93312012223824692</v>
      </c>
      <c r="P286" s="4">
        <v>0.36078229027076519</v>
      </c>
      <c r="Q286" s="4" t="s">
        <v>0</v>
      </c>
      <c r="R286" s="6">
        <v>14106</v>
      </c>
      <c r="S286" s="4">
        <v>1982</v>
      </c>
      <c r="T286" s="4">
        <v>16</v>
      </c>
      <c r="U286" s="4">
        <v>1</v>
      </c>
      <c r="V286" s="4">
        <v>2</v>
      </c>
      <c r="W286" s="4">
        <v>1</v>
      </c>
      <c r="X286" s="4">
        <v>18</v>
      </c>
      <c r="Y286" s="4">
        <v>33</v>
      </c>
      <c r="Z286" s="4">
        <v>33</v>
      </c>
      <c r="AA286" s="4">
        <v>33</v>
      </c>
      <c r="AB286" s="4">
        <v>33</v>
      </c>
      <c r="AC286" s="4">
        <v>33</v>
      </c>
      <c r="AD286" s="4">
        <v>33</v>
      </c>
    </row>
    <row r="287" spans="1:50" x14ac:dyDescent="0.2">
      <c r="A287" s="13">
        <f>A286+1</f>
        <v>1983</v>
      </c>
      <c r="B287" s="4">
        <v>1622.0447996469541</v>
      </c>
      <c r="C287" s="4">
        <v>691.55867772736599</v>
      </c>
      <c r="D287" s="4">
        <v>1752.585597402503</v>
      </c>
      <c r="E287" s="4">
        <v>3178.9141559565301</v>
      </c>
      <c r="F287" s="4">
        <v>6893.6122234353397</v>
      </c>
      <c r="G287" s="4">
        <v>2091.1212606760682</v>
      </c>
      <c r="H287" s="4">
        <v>372.383198873808</v>
      </c>
      <c r="I287" s="4">
        <v>195.0436754997628</v>
      </c>
      <c r="J287" s="4">
        <v>86.469177831514386</v>
      </c>
      <c r="K287" s="4">
        <v>75.787234503648804</v>
      </c>
      <c r="L287" s="4">
        <v>56.784213904133701</v>
      </c>
      <c r="M287" s="4">
        <v>19.770387245270342</v>
      </c>
      <c r="N287" s="4">
        <v>7.5090055626634555</v>
      </c>
      <c r="O287" s="4">
        <v>6.8110693800498998</v>
      </c>
      <c r="P287" s="4">
        <v>2.1792884084662947</v>
      </c>
      <c r="Q287" s="4" t="s">
        <v>0</v>
      </c>
      <c r="R287" s="6">
        <v>21162</v>
      </c>
      <c r="S287" s="4">
        <v>1983</v>
      </c>
      <c r="T287" s="4">
        <v>2</v>
      </c>
      <c r="U287" s="4">
        <v>8</v>
      </c>
      <c r="V287" s="4">
        <v>5</v>
      </c>
      <c r="W287" s="4">
        <v>5</v>
      </c>
      <c r="X287" s="4">
        <v>1</v>
      </c>
      <c r="Y287" s="4">
        <v>9</v>
      </c>
      <c r="Z287" s="4">
        <v>28</v>
      </c>
      <c r="AA287" s="4">
        <v>28</v>
      </c>
      <c r="AB287" s="4">
        <v>30</v>
      </c>
      <c r="AC287" s="4">
        <v>28</v>
      </c>
      <c r="AD287" s="4">
        <v>27</v>
      </c>
    </row>
    <row r="288" spans="1:50" x14ac:dyDescent="0.2">
      <c r="A288" s="13">
        <f t="shared" ref="A288:A322" si="14">A287+1</f>
        <v>1984</v>
      </c>
      <c r="B288" s="4">
        <v>359.81179486514793</v>
      </c>
      <c r="C288" s="4">
        <v>378.13868403278457</v>
      </c>
      <c r="D288" s="4">
        <v>533.62144450757501</v>
      </c>
      <c r="E288" s="4">
        <v>1450.813952345952</v>
      </c>
      <c r="F288" s="4">
        <v>1893.996593950588</v>
      </c>
      <c r="G288" s="4">
        <v>4569.1647227562598</v>
      </c>
      <c r="H288" s="4">
        <v>883.14738143937495</v>
      </c>
      <c r="I288" s="4">
        <v>189.91571133377289</v>
      </c>
      <c r="J288" s="4">
        <v>87.308104890345987</v>
      </c>
      <c r="K288" s="4">
        <v>29.652645041968309</v>
      </c>
      <c r="L288" s="4">
        <v>20.175602624425377</v>
      </c>
      <c r="M288" s="4">
        <v>7.4825767352713806</v>
      </c>
      <c r="N288" s="4">
        <v>4.8418833040709899</v>
      </c>
      <c r="O288" s="4">
        <v>5.4228012301490098</v>
      </c>
      <c r="P288" s="4">
        <v>2.8798089137608409</v>
      </c>
      <c r="Q288" s="4" t="s">
        <v>0</v>
      </c>
      <c r="R288" s="6">
        <v>11374</v>
      </c>
      <c r="S288" s="4">
        <v>1984</v>
      </c>
      <c r="T288" s="4">
        <v>30</v>
      </c>
      <c r="U288" s="4">
        <v>20</v>
      </c>
      <c r="V288" s="4">
        <v>14</v>
      </c>
      <c r="W288" s="4">
        <v>12</v>
      </c>
      <c r="X288" s="4">
        <v>11</v>
      </c>
      <c r="Y288" s="4">
        <v>4</v>
      </c>
      <c r="Z288" s="4">
        <v>15</v>
      </c>
      <c r="AA288" s="4">
        <v>29</v>
      </c>
      <c r="AB288" s="4">
        <v>29</v>
      </c>
      <c r="AC288" s="4">
        <v>32</v>
      </c>
      <c r="AD288" s="4">
        <v>32</v>
      </c>
    </row>
    <row r="289" spans="1:30" x14ac:dyDescent="0.2">
      <c r="A289" s="13">
        <f t="shared" si="14"/>
        <v>1985</v>
      </c>
      <c r="B289" s="4">
        <v>5802.4210171744871</v>
      </c>
      <c r="C289" s="4">
        <v>896.90389325678711</v>
      </c>
      <c r="D289" s="4">
        <v>3937.0560964307097</v>
      </c>
      <c r="E289" s="4">
        <v>1266.8400222407552</v>
      </c>
      <c r="F289" s="4">
        <v>4154.8041233518697</v>
      </c>
      <c r="G289" s="4">
        <v>2471.6684754671696</v>
      </c>
      <c r="H289" s="4">
        <v>1604.5027354060489</v>
      </c>
      <c r="I289" s="4">
        <v>304.22940305410305</v>
      </c>
      <c r="J289" s="4">
        <v>71.47232430938169</v>
      </c>
      <c r="K289" s="4">
        <v>61.537915441880301</v>
      </c>
      <c r="L289" s="4">
        <v>20.203883875241878</v>
      </c>
      <c r="M289" s="4">
        <v>6.4962406512298401</v>
      </c>
      <c r="N289" s="4">
        <v>7.0227244194602401</v>
      </c>
      <c r="O289" s="4">
        <v>0.89656233515407402</v>
      </c>
      <c r="P289" s="4">
        <v>0.30390708621576601</v>
      </c>
      <c r="Q289" s="4" t="s">
        <v>0</v>
      </c>
      <c r="R289" s="6">
        <v>21312</v>
      </c>
      <c r="S289" s="4">
        <v>1985</v>
      </c>
      <c r="T289" s="4">
        <v>1</v>
      </c>
      <c r="U289" s="4">
        <v>4</v>
      </c>
      <c r="V289" s="4">
        <v>1</v>
      </c>
      <c r="W289" s="4">
        <v>16</v>
      </c>
      <c r="X289" s="4">
        <v>6</v>
      </c>
      <c r="Y289" s="4">
        <v>7</v>
      </c>
      <c r="Z289" s="4">
        <v>7</v>
      </c>
      <c r="AA289" s="4">
        <v>25</v>
      </c>
      <c r="AB289" s="4">
        <v>32</v>
      </c>
      <c r="AC289" s="4">
        <v>31</v>
      </c>
      <c r="AD289" s="4">
        <v>31</v>
      </c>
    </row>
    <row r="290" spans="1:30" x14ac:dyDescent="0.2">
      <c r="A290" s="13">
        <f t="shared" si="14"/>
        <v>1986</v>
      </c>
      <c r="B290" s="4">
        <v>2284.2151630607186</v>
      </c>
      <c r="C290" s="4">
        <v>414.82344637781802</v>
      </c>
      <c r="D290" s="4">
        <v>607.88729795476195</v>
      </c>
      <c r="E290" s="4">
        <v>2154.7366432914509</v>
      </c>
      <c r="F290" s="4">
        <v>1221.9308769775419</v>
      </c>
      <c r="G290" s="4">
        <v>1916.8920789718961</v>
      </c>
      <c r="H290" s="4">
        <v>1674.952426079577</v>
      </c>
      <c r="I290" s="4">
        <v>1532.2042001063212</v>
      </c>
      <c r="J290" s="4">
        <v>481.15236918780602</v>
      </c>
      <c r="K290" s="4">
        <v>71.6371097661346</v>
      </c>
      <c r="L290" s="4">
        <v>32.7084141272857</v>
      </c>
      <c r="M290" s="4">
        <v>14.398661703166733</v>
      </c>
      <c r="N290" s="4">
        <v>0.93007907093787201</v>
      </c>
      <c r="O290" s="4">
        <v>3.0056354317091367</v>
      </c>
      <c r="P290" s="4">
        <v>0</v>
      </c>
      <c r="Q290" s="4" t="s">
        <v>0</v>
      </c>
      <c r="R290" s="6">
        <v>12818</v>
      </c>
      <c r="S290" s="4">
        <v>1986</v>
      </c>
      <c r="T290" s="4">
        <v>5</v>
      </c>
      <c r="U290" s="4">
        <v>10</v>
      </c>
      <c r="V290" s="4">
        <v>16</v>
      </c>
      <c r="W290" s="4">
        <v>9</v>
      </c>
      <c r="X290" s="4">
        <v>23</v>
      </c>
      <c r="Y290" s="4">
        <v>10</v>
      </c>
      <c r="Z290" s="4">
        <v>8</v>
      </c>
      <c r="AA290" s="4">
        <v>3</v>
      </c>
      <c r="AB290" s="4">
        <v>10</v>
      </c>
      <c r="AC290" s="4">
        <v>30</v>
      </c>
      <c r="AD290" s="4">
        <v>30</v>
      </c>
    </row>
    <row r="291" spans="1:30" x14ac:dyDescent="0.2">
      <c r="A291" s="13">
        <f t="shared" si="14"/>
        <v>1987</v>
      </c>
      <c r="B291" s="4">
        <v>345.50929186484433</v>
      </c>
      <c r="C291" s="4">
        <v>636.37685381794404</v>
      </c>
      <c r="D291" s="4">
        <v>1019.419823887216</v>
      </c>
      <c r="E291" s="4">
        <v>813.96432545218306</v>
      </c>
      <c r="F291" s="4">
        <v>5117.5091231907691</v>
      </c>
      <c r="G291" s="4">
        <v>1435.4599323168111</v>
      </c>
      <c r="H291" s="4">
        <v>1369.4736933840929</v>
      </c>
      <c r="I291" s="4">
        <v>534.248332853345</v>
      </c>
      <c r="J291" s="4">
        <v>1633.1068130918441</v>
      </c>
      <c r="K291" s="4">
        <v>242.74876233782797</v>
      </c>
      <c r="L291" s="4">
        <v>67.995830604962094</v>
      </c>
      <c r="M291" s="4">
        <v>24.347380766005003</v>
      </c>
      <c r="N291" s="4">
        <v>4.4184572475551311</v>
      </c>
      <c r="O291" s="4">
        <v>2.0693122921792431</v>
      </c>
      <c r="P291" s="4">
        <v>1.4227757382325781</v>
      </c>
      <c r="Q291" s="4" t="s">
        <v>0</v>
      </c>
      <c r="R291" s="6">
        <v>13298</v>
      </c>
      <c r="S291" s="4">
        <v>1987</v>
      </c>
      <c r="T291" s="4">
        <v>32</v>
      </c>
      <c r="U291" s="4">
        <v>7</v>
      </c>
      <c r="V291" s="4">
        <v>6</v>
      </c>
      <c r="W291" s="4">
        <v>21</v>
      </c>
      <c r="X291" s="4">
        <v>4</v>
      </c>
      <c r="Y291" s="4">
        <v>17</v>
      </c>
      <c r="Z291" s="4">
        <v>11</v>
      </c>
      <c r="AA291" s="4">
        <v>16</v>
      </c>
      <c r="AB291" s="4">
        <v>1</v>
      </c>
      <c r="AC291" s="4">
        <v>15</v>
      </c>
      <c r="AD291" s="4">
        <v>25</v>
      </c>
    </row>
    <row r="292" spans="1:30" x14ac:dyDescent="0.2">
      <c r="A292" s="13">
        <f t="shared" si="14"/>
        <v>1988</v>
      </c>
      <c r="B292" s="4">
        <v>910.11731506262345</v>
      </c>
      <c r="C292" s="4">
        <v>581.37018852034407</v>
      </c>
      <c r="D292" s="4">
        <v>2190.4620954109109</v>
      </c>
      <c r="E292" s="4">
        <v>4163.4143926853303</v>
      </c>
      <c r="F292" s="4">
        <v>1707.115722709033</v>
      </c>
      <c r="G292" s="4">
        <v>5316.2147952115001</v>
      </c>
      <c r="H292" s="4">
        <v>1535.8391518465928</v>
      </c>
      <c r="I292" s="4">
        <v>1099.155616381234</v>
      </c>
      <c r="J292" s="4">
        <v>619.20653418417999</v>
      </c>
      <c r="K292" s="4">
        <v>1422.565485904413</v>
      </c>
      <c r="L292" s="4">
        <v>130.33356486736741</v>
      </c>
      <c r="M292" s="4">
        <v>77.055525761139094</v>
      </c>
      <c r="N292" s="4">
        <v>13.92265074267973</v>
      </c>
      <c r="O292" s="4">
        <v>21.271808902134062</v>
      </c>
      <c r="P292" s="4">
        <v>7.890543719791979</v>
      </c>
      <c r="Q292" s="4" t="s">
        <v>0</v>
      </c>
      <c r="R292" s="6">
        <v>20548</v>
      </c>
      <c r="S292" s="4">
        <v>1988</v>
      </c>
      <c r="T292" s="4">
        <v>14</v>
      </c>
      <c r="U292" s="4">
        <v>6</v>
      </c>
      <c r="V292" s="4">
        <v>4</v>
      </c>
      <c r="W292" s="4">
        <v>3</v>
      </c>
      <c r="X292" s="4">
        <v>16</v>
      </c>
      <c r="Y292" s="4">
        <v>3</v>
      </c>
      <c r="Z292" s="4">
        <v>9</v>
      </c>
      <c r="AA292" s="4">
        <v>5</v>
      </c>
      <c r="AB292" s="4">
        <v>7</v>
      </c>
      <c r="AC292" s="4">
        <v>1</v>
      </c>
      <c r="AD292" s="4">
        <v>15</v>
      </c>
    </row>
    <row r="293" spans="1:30" x14ac:dyDescent="0.2">
      <c r="A293" s="13">
        <f t="shared" si="14"/>
        <v>1989</v>
      </c>
      <c r="B293" s="4">
        <v>699.46262440395435</v>
      </c>
      <c r="C293" s="4">
        <v>352.34398028234398</v>
      </c>
      <c r="D293" s="4">
        <v>746.06321134177301</v>
      </c>
      <c r="E293" s="4">
        <v>2483.2806088500902</v>
      </c>
      <c r="F293" s="4">
        <v>5356.3276078549807</v>
      </c>
      <c r="G293" s="4">
        <v>1007.942758421328</v>
      </c>
      <c r="H293" s="4">
        <v>3632.8181175120899</v>
      </c>
      <c r="I293" s="4">
        <v>547.56464689599204</v>
      </c>
      <c r="J293" s="4">
        <v>596.4413535012111</v>
      </c>
      <c r="K293" s="4">
        <v>233.99545624540502</v>
      </c>
      <c r="L293" s="4">
        <v>705.535445437318</v>
      </c>
      <c r="M293" s="4">
        <v>118.11881714933591</v>
      </c>
      <c r="N293" s="4">
        <v>101.00978211391741</v>
      </c>
      <c r="O293" s="4">
        <v>51.515376775304304</v>
      </c>
      <c r="P293" s="4">
        <v>64.554978198948362</v>
      </c>
      <c r="Q293" s="4" t="s">
        <v>0</v>
      </c>
      <c r="R293" s="6">
        <v>16808</v>
      </c>
      <c r="S293" s="4">
        <v>1989</v>
      </c>
      <c r="T293" s="4">
        <v>22</v>
      </c>
      <c r="U293" s="4">
        <v>21</v>
      </c>
      <c r="V293" s="4">
        <v>11</v>
      </c>
      <c r="W293" s="4">
        <v>7</v>
      </c>
      <c r="X293" s="4">
        <v>3</v>
      </c>
      <c r="Y293" s="4">
        <v>24</v>
      </c>
      <c r="Z293" s="4">
        <v>1</v>
      </c>
      <c r="AA293" s="4">
        <v>14</v>
      </c>
      <c r="AB293" s="4">
        <v>6</v>
      </c>
      <c r="AC293" s="4">
        <v>14</v>
      </c>
      <c r="AD293" s="4">
        <v>2</v>
      </c>
    </row>
    <row r="294" spans="1:30" x14ac:dyDescent="0.2">
      <c r="A294" s="13">
        <f t="shared" si="14"/>
        <v>1990</v>
      </c>
      <c r="B294" s="4">
        <v>1485.3592313478518</v>
      </c>
      <c r="C294" s="4">
        <v>383.08263625945591</v>
      </c>
      <c r="D294" s="4">
        <v>118.7031178231248</v>
      </c>
      <c r="E294" s="4">
        <v>932.53806187750502</v>
      </c>
      <c r="F294" s="4">
        <v>1991.4555613550958</v>
      </c>
      <c r="G294" s="4">
        <v>6591.84949911893</v>
      </c>
      <c r="H294" s="4">
        <v>1340.1923963310398</v>
      </c>
      <c r="I294" s="4">
        <v>3237.4844788353098</v>
      </c>
      <c r="J294" s="4">
        <v>324.61817542780102</v>
      </c>
      <c r="K294" s="4">
        <v>548.91886678654396</v>
      </c>
      <c r="L294" s="4">
        <v>81.536124091186792</v>
      </c>
      <c r="M294" s="4">
        <v>765.17534011976397</v>
      </c>
      <c r="N294" s="4">
        <v>65.177450059735705</v>
      </c>
      <c r="O294" s="4">
        <v>47.238525348192603</v>
      </c>
      <c r="P294" s="4">
        <v>69.261310560093293</v>
      </c>
      <c r="Q294" s="4" t="s">
        <v>0</v>
      </c>
      <c r="R294" s="6">
        <v>18161</v>
      </c>
      <c r="S294" s="4">
        <v>1990</v>
      </c>
      <c r="T294" s="4">
        <v>7</v>
      </c>
      <c r="U294" s="4">
        <v>19</v>
      </c>
      <c r="V294" s="4">
        <v>31</v>
      </c>
      <c r="W294" s="4">
        <v>20</v>
      </c>
      <c r="X294" s="4">
        <v>14</v>
      </c>
      <c r="Y294" s="4">
        <v>2</v>
      </c>
      <c r="Z294" s="4">
        <v>13</v>
      </c>
      <c r="AA294" s="4">
        <v>1</v>
      </c>
      <c r="AB294" s="4">
        <v>21</v>
      </c>
      <c r="AC294" s="4">
        <v>6</v>
      </c>
      <c r="AD294" s="4">
        <v>23</v>
      </c>
    </row>
    <row r="295" spans="1:30" x14ac:dyDescent="0.2">
      <c r="A295" s="13">
        <f t="shared" si="14"/>
        <v>1991</v>
      </c>
      <c r="B295" s="4">
        <v>2516.4817691095304</v>
      </c>
      <c r="C295" s="4">
        <v>789.2347803715902</v>
      </c>
      <c r="D295" s="4">
        <v>279.75990216418597</v>
      </c>
      <c r="E295" s="4">
        <v>98.579109962365891</v>
      </c>
      <c r="F295" s="4">
        <v>700.79519147673795</v>
      </c>
      <c r="G295" s="4">
        <v>698.83041836659697</v>
      </c>
      <c r="H295" s="4">
        <v>2287.26452765156</v>
      </c>
      <c r="I295" s="4">
        <v>858.15290783704302</v>
      </c>
      <c r="J295" s="4">
        <v>1767.3476065942859</v>
      </c>
      <c r="K295" s="4">
        <v>445.86936611306498</v>
      </c>
      <c r="L295" s="4">
        <v>571.89592524175407</v>
      </c>
      <c r="M295" s="4">
        <v>114.4591911051005</v>
      </c>
      <c r="N295" s="4">
        <v>339.54236384752704</v>
      </c>
      <c r="O295" s="4">
        <v>46.131845270095098</v>
      </c>
      <c r="P295" s="4">
        <v>35.442667300584922</v>
      </c>
      <c r="Q295" s="4" t="s">
        <v>0</v>
      </c>
      <c r="R295" s="6">
        <v>11664</v>
      </c>
      <c r="S295" s="4">
        <v>1991</v>
      </c>
      <c r="T295" s="4">
        <v>3</v>
      </c>
      <c r="U295" s="4">
        <v>5</v>
      </c>
      <c r="V295" s="4">
        <v>21</v>
      </c>
      <c r="W295" s="4">
        <v>33</v>
      </c>
      <c r="X295" s="4">
        <v>28</v>
      </c>
      <c r="Y295" s="4">
        <v>30</v>
      </c>
      <c r="Z295" s="4">
        <v>5</v>
      </c>
      <c r="AA295" s="4">
        <v>9</v>
      </c>
      <c r="AB295" s="4">
        <v>2</v>
      </c>
      <c r="AC295" s="4">
        <v>9</v>
      </c>
      <c r="AD295" s="4">
        <v>3</v>
      </c>
    </row>
    <row r="296" spans="1:30" x14ac:dyDescent="0.2">
      <c r="A296" s="13">
        <f t="shared" si="14"/>
        <v>1992</v>
      </c>
      <c r="B296" s="4">
        <v>1206.9242210624891</v>
      </c>
      <c r="C296" s="4">
        <v>235.18333241793189</v>
      </c>
      <c r="D296" s="4">
        <v>1675.9888136348118</v>
      </c>
      <c r="E296" s="4">
        <v>276.75275207776099</v>
      </c>
      <c r="F296" s="4">
        <v>440.89956177412904</v>
      </c>
      <c r="G296" s="4">
        <v>887.44357235516406</v>
      </c>
      <c r="H296" s="4">
        <v>891.11207368709711</v>
      </c>
      <c r="I296" s="4">
        <v>1299.864773444903</v>
      </c>
      <c r="J296" s="4">
        <v>560.87115838829209</v>
      </c>
      <c r="K296" s="4">
        <v>1082.1893277991048</v>
      </c>
      <c r="L296" s="4">
        <v>365.85742948059595</v>
      </c>
      <c r="M296" s="4">
        <v>392.67667679965496</v>
      </c>
      <c r="N296" s="4">
        <v>162.50880243469601</v>
      </c>
      <c r="O296" s="4">
        <v>125.2387560056244</v>
      </c>
      <c r="P296" s="4">
        <v>107.88161867794076</v>
      </c>
      <c r="Q296" s="4" t="s">
        <v>0</v>
      </c>
      <c r="R296" s="6">
        <v>9962</v>
      </c>
      <c r="S296" s="4">
        <v>1992</v>
      </c>
      <c r="T296" s="4">
        <v>15</v>
      </c>
      <c r="U296" s="4">
        <v>13</v>
      </c>
      <c r="V296" s="4">
        <v>3</v>
      </c>
      <c r="W296" s="4">
        <v>26</v>
      </c>
      <c r="X296" s="4">
        <v>32</v>
      </c>
      <c r="Y296" s="4">
        <v>28</v>
      </c>
      <c r="Z296" s="4">
        <v>23</v>
      </c>
      <c r="AA296" s="4">
        <v>7</v>
      </c>
      <c r="AB296" s="4">
        <v>11</v>
      </c>
      <c r="AC296" s="4">
        <v>4</v>
      </c>
      <c r="AD296" s="4">
        <v>7</v>
      </c>
    </row>
    <row r="297" spans="1:30" x14ac:dyDescent="0.2">
      <c r="A297" s="13">
        <f t="shared" si="14"/>
        <v>1993</v>
      </c>
      <c r="B297" s="4">
        <v>1954.1526112056172</v>
      </c>
      <c r="C297" s="4">
        <v>266.8290136128175</v>
      </c>
      <c r="D297" s="4">
        <v>1090.3502612232899</v>
      </c>
      <c r="E297" s="4">
        <v>4454.39068162276</v>
      </c>
      <c r="F297" s="4">
        <v>940.90220367051597</v>
      </c>
      <c r="G297" s="4">
        <v>724.26144789139801</v>
      </c>
      <c r="H297" s="4">
        <v>352.90891541717303</v>
      </c>
      <c r="I297" s="4">
        <v>439.19240378909694</v>
      </c>
      <c r="J297" s="4">
        <v>561.53469654539208</v>
      </c>
      <c r="K297" s="4">
        <v>339.69010428221401</v>
      </c>
      <c r="L297" s="4">
        <v>283.86163961795</v>
      </c>
      <c r="M297" s="4">
        <v>207.88497394896251</v>
      </c>
      <c r="N297" s="4">
        <v>155.95758025471503</v>
      </c>
      <c r="O297" s="4">
        <v>82.010056392751196</v>
      </c>
      <c r="P297" s="4">
        <v>90.5114119543762</v>
      </c>
      <c r="Q297" s="4" t="s">
        <v>0</v>
      </c>
      <c r="R297" s="6">
        <v>13126</v>
      </c>
      <c r="S297" s="4">
        <v>1993</v>
      </c>
      <c r="T297" s="4">
        <v>4</v>
      </c>
      <c r="U297" s="4">
        <v>15</v>
      </c>
      <c r="V297" s="4">
        <v>8</v>
      </c>
      <c r="W297" s="4">
        <v>2</v>
      </c>
      <c r="X297" s="4">
        <v>26</v>
      </c>
      <c r="Y297" s="4">
        <v>29</v>
      </c>
      <c r="Z297" s="4">
        <v>29</v>
      </c>
      <c r="AA297" s="4">
        <v>17</v>
      </c>
      <c r="AB297" s="4">
        <v>5</v>
      </c>
      <c r="AC297" s="4">
        <v>8</v>
      </c>
      <c r="AD297" s="4">
        <v>5</v>
      </c>
    </row>
    <row r="298" spans="1:30" x14ac:dyDescent="0.2">
      <c r="A298" s="13">
        <f t="shared" si="14"/>
        <v>1994</v>
      </c>
      <c r="B298" s="4">
        <v>1106.336353384319</v>
      </c>
      <c r="C298" s="4">
        <v>433.83538673948357</v>
      </c>
      <c r="D298" s="4">
        <v>502.97426316522598</v>
      </c>
      <c r="E298" s="4">
        <v>1773.100605219307</v>
      </c>
      <c r="F298" s="4">
        <v>4921.0719980669101</v>
      </c>
      <c r="G298" s="4">
        <v>826.94719234067111</v>
      </c>
      <c r="H298" s="4">
        <v>209.71865459990227</v>
      </c>
      <c r="I298" s="4">
        <v>161.44996659808768</v>
      </c>
      <c r="J298" s="4">
        <v>166.79471851887601</v>
      </c>
      <c r="K298" s="4">
        <v>323.96219929466201</v>
      </c>
      <c r="L298" s="4">
        <v>172.34287255767279</v>
      </c>
      <c r="M298" s="4">
        <v>242.51464125550498</v>
      </c>
      <c r="N298" s="4">
        <v>86.866774822243599</v>
      </c>
      <c r="O298" s="4">
        <v>79.947818104784801</v>
      </c>
      <c r="P298" s="4">
        <v>121.93437248592289</v>
      </c>
      <c r="Q298" s="4" t="s">
        <v>0</v>
      </c>
      <c r="R298" s="6">
        <v>11732</v>
      </c>
      <c r="S298" s="4">
        <v>1994</v>
      </c>
      <c r="T298" s="4">
        <v>13</v>
      </c>
      <c r="U298" s="4">
        <v>9</v>
      </c>
      <c r="V298" s="4">
        <v>12</v>
      </c>
      <c r="W298" s="4">
        <v>13</v>
      </c>
      <c r="X298" s="4">
        <v>5</v>
      </c>
      <c r="Y298" s="4">
        <v>27</v>
      </c>
      <c r="Z298" s="4">
        <v>32</v>
      </c>
      <c r="AA298" s="4">
        <v>30</v>
      </c>
      <c r="AB298" s="4">
        <v>25</v>
      </c>
      <c r="AC298" s="4">
        <v>10</v>
      </c>
      <c r="AD298" s="4">
        <v>11</v>
      </c>
    </row>
    <row r="299" spans="1:30" x14ac:dyDescent="0.2">
      <c r="A299" s="13">
        <f t="shared" si="14"/>
        <v>1995</v>
      </c>
      <c r="B299" s="4">
        <v>685.07874112129605</v>
      </c>
      <c r="C299" s="4">
        <v>56.860887282543999</v>
      </c>
      <c r="D299" s="4">
        <v>309.79287647330403</v>
      </c>
      <c r="E299" s="4">
        <v>2565.86777006693</v>
      </c>
      <c r="F299" s="4">
        <v>3093.08513429201</v>
      </c>
      <c r="G299" s="4">
        <v>4760.1019955468601</v>
      </c>
      <c r="H299" s="4">
        <v>2039.7811133020009</v>
      </c>
      <c r="I299" s="4">
        <v>571.51290771818299</v>
      </c>
      <c r="J299" s="4">
        <v>323.67609252682831</v>
      </c>
      <c r="K299" s="4">
        <v>166.25023834375472</v>
      </c>
      <c r="L299" s="4">
        <v>338.51817610918181</v>
      </c>
      <c r="M299" s="4">
        <v>131.94070668324031</v>
      </c>
      <c r="N299" s="4">
        <v>234.0893488345308</v>
      </c>
      <c r="O299" s="4">
        <v>79.365863132097004</v>
      </c>
      <c r="P299" s="4">
        <v>95.794014054950722</v>
      </c>
      <c r="Q299" s="4" t="s">
        <v>0</v>
      </c>
      <c r="R299" s="6">
        <v>15651</v>
      </c>
      <c r="S299" s="4">
        <v>1995</v>
      </c>
      <c r="T299" s="4">
        <v>10</v>
      </c>
      <c r="U299" s="4">
        <v>25</v>
      </c>
      <c r="V299" s="4">
        <v>19</v>
      </c>
      <c r="W299" s="4">
        <v>8</v>
      </c>
      <c r="X299" s="4">
        <v>9</v>
      </c>
      <c r="Y299" s="4">
        <v>5</v>
      </c>
      <c r="Z299" s="4">
        <v>6</v>
      </c>
      <c r="AA299" s="4">
        <v>18</v>
      </c>
      <c r="AB299" s="4">
        <v>22</v>
      </c>
      <c r="AC299" s="4">
        <v>19</v>
      </c>
      <c r="AD299" s="4">
        <v>6</v>
      </c>
    </row>
    <row r="300" spans="1:30" x14ac:dyDescent="0.2">
      <c r="A300" s="13">
        <f t="shared" si="14"/>
        <v>1996</v>
      </c>
      <c r="B300" s="4">
        <v>1176.4754529198206</v>
      </c>
      <c r="C300" s="4">
        <v>312.3518217525596</v>
      </c>
      <c r="D300" s="4">
        <v>158.13630886180999</v>
      </c>
      <c r="E300" s="4">
        <v>377.00535828163601</v>
      </c>
      <c r="F300" s="4">
        <v>1220.536533387708</v>
      </c>
      <c r="G300" s="4">
        <v>1657.755883865839</v>
      </c>
      <c r="H300" s="4">
        <v>1318.6199333365278</v>
      </c>
      <c r="I300" s="4">
        <v>408.34721573245702</v>
      </c>
      <c r="J300" s="4">
        <v>86.818638149730504</v>
      </c>
      <c r="K300" s="4">
        <v>87.970209739204108</v>
      </c>
      <c r="L300" s="4">
        <v>53.960770732066301</v>
      </c>
      <c r="M300" s="4">
        <v>99.451907968249714</v>
      </c>
      <c r="N300" s="4">
        <v>33.2032446326685</v>
      </c>
      <c r="O300" s="4">
        <v>56.465699285415603</v>
      </c>
      <c r="P300" s="4">
        <v>80.456065122426224</v>
      </c>
      <c r="Q300" s="4" t="s">
        <v>0</v>
      </c>
      <c r="R300" s="6">
        <v>7993</v>
      </c>
      <c r="S300" s="4">
        <v>1996</v>
      </c>
      <c r="T300" s="4">
        <v>12</v>
      </c>
      <c r="U300" s="4">
        <v>17</v>
      </c>
      <c r="V300" s="4">
        <v>28</v>
      </c>
      <c r="W300" s="4">
        <v>27</v>
      </c>
      <c r="X300" s="4">
        <v>24</v>
      </c>
      <c r="Y300" s="4">
        <v>14</v>
      </c>
      <c r="Z300" s="4">
        <v>10</v>
      </c>
      <c r="AA300" s="4">
        <v>19</v>
      </c>
      <c r="AB300" s="4">
        <v>28</v>
      </c>
      <c r="AC300" s="4">
        <v>25</v>
      </c>
      <c r="AD300" s="4">
        <v>22</v>
      </c>
    </row>
    <row r="301" spans="1:30" x14ac:dyDescent="0.2">
      <c r="A301" s="13">
        <f t="shared" si="14"/>
        <v>1997</v>
      </c>
      <c r="B301" s="4">
        <v>2445.0321579112529</v>
      </c>
      <c r="C301" s="4">
        <v>335.83801283080879</v>
      </c>
      <c r="D301" s="4">
        <v>190.68586514209889</v>
      </c>
      <c r="E301" s="4">
        <v>262.25029199654853</v>
      </c>
      <c r="F301" s="4">
        <v>3332.4790922625102</v>
      </c>
      <c r="G301" s="4">
        <v>1461.8993162176371</v>
      </c>
      <c r="H301" s="4">
        <v>855.26555522173499</v>
      </c>
      <c r="I301" s="4">
        <v>950.71143512921094</v>
      </c>
      <c r="J301" s="4">
        <v>143.6644402010792</v>
      </c>
      <c r="K301" s="4">
        <v>69.845865659256887</v>
      </c>
      <c r="L301" s="4">
        <v>49.658035588102805</v>
      </c>
      <c r="M301" s="4">
        <v>52.0072444699085</v>
      </c>
      <c r="N301" s="4">
        <v>85.938242909630702</v>
      </c>
      <c r="O301" s="4">
        <v>25.189474195766579</v>
      </c>
      <c r="P301" s="4">
        <v>90.32658822113477</v>
      </c>
      <c r="Q301" s="4" t="s">
        <v>0</v>
      </c>
      <c r="R301" s="6">
        <v>11248</v>
      </c>
      <c r="S301" s="4">
        <v>1997</v>
      </c>
      <c r="T301" s="4">
        <v>6</v>
      </c>
      <c r="U301" s="4">
        <v>18</v>
      </c>
      <c r="V301" s="4">
        <v>27</v>
      </c>
      <c r="W301" s="4">
        <v>30</v>
      </c>
      <c r="X301" s="4">
        <v>7</v>
      </c>
      <c r="Y301" s="4">
        <v>15</v>
      </c>
      <c r="Z301" s="4">
        <v>17</v>
      </c>
      <c r="AA301" s="4">
        <v>6</v>
      </c>
      <c r="AB301" s="4">
        <v>26</v>
      </c>
      <c r="AC301" s="4">
        <v>26</v>
      </c>
      <c r="AD301" s="4">
        <v>26</v>
      </c>
    </row>
    <row r="302" spans="1:30" x14ac:dyDescent="0.2">
      <c r="A302" s="13">
        <f t="shared" si="14"/>
        <v>1998</v>
      </c>
      <c r="B302" s="4">
        <v>646.83404551525541</v>
      </c>
      <c r="C302" s="4">
        <v>610.53355386091437</v>
      </c>
      <c r="D302" s="4">
        <v>368.19309522582398</v>
      </c>
      <c r="E302" s="4">
        <v>286.95875394025501</v>
      </c>
      <c r="F302" s="4">
        <v>509.85393532081497</v>
      </c>
      <c r="G302" s="4">
        <v>2796.2020774409798</v>
      </c>
      <c r="H302" s="4">
        <v>644.88274258262595</v>
      </c>
      <c r="I302" s="4">
        <v>384.650233359119</v>
      </c>
      <c r="J302" s="4">
        <v>292.64263453973103</v>
      </c>
      <c r="K302" s="4">
        <v>73.181206228456389</v>
      </c>
      <c r="L302" s="4">
        <v>33.124800719916301</v>
      </c>
      <c r="M302" s="4">
        <v>11.216758352541587</v>
      </c>
      <c r="N302" s="4">
        <v>25.53415115934343</v>
      </c>
      <c r="O302" s="4">
        <v>31.113502935784499</v>
      </c>
      <c r="P302" s="4">
        <v>71.90595561244146</v>
      </c>
      <c r="Q302" s="4" t="s">
        <v>0</v>
      </c>
      <c r="R302" s="6">
        <v>7054</v>
      </c>
      <c r="S302" s="4">
        <v>1998</v>
      </c>
      <c r="T302" s="4">
        <v>26</v>
      </c>
      <c r="U302" s="4">
        <v>11</v>
      </c>
      <c r="V302" s="4">
        <v>20</v>
      </c>
      <c r="W302" s="4">
        <v>31</v>
      </c>
      <c r="X302" s="4">
        <v>31</v>
      </c>
      <c r="Y302" s="4">
        <v>6</v>
      </c>
      <c r="Z302" s="4">
        <v>22</v>
      </c>
      <c r="AA302" s="4">
        <v>20</v>
      </c>
      <c r="AB302" s="4">
        <v>18</v>
      </c>
      <c r="AC302" s="4">
        <v>27</v>
      </c>
      <c r="AD302" s="4">
        <v>29</v>
      </c>
    </row>
    <row r="303" spans="1:30" x14ac:dyDescent="0.2">
      <c r="A303" s="13">
        <f t="shared" si="14"/>
        <v>1999</v>
      </c>
      <c r="B303" s="4">
        <v>821.0040102878977</v>
      </c>
      <c r="C303" s="4">
        <v>932.85035055895446</v>
      </c>
      <c r="D303" s="4">
        <v>1112.447884850244</v>
      </c>
      <c r="E303" s="4">
        <v>1234.814426827088</v>
      </c>
      <c r="F303" s="4">
        <v>672.96997053303915</v>
      </c>
      <c r="G303" s="4">
        <v>1086.9002640395429</v>
      </c>
      <c r="H303" s="4">
        <v>2724.53402148027</v>
      </c>
      <c r="I303" s="4">
        <v>710.16560630419599</v>
      </c>
      <c r="J303" s="4">
        <v>341.70487739403103</v>
      </c>
      <c r="K303" s="4">
        <v>309.60152818313395</v>
      </c>
      <c r="L303" s="4">
        <v>118.61056745956859</v>
      </c>
      <c r="M303" s="4">
        <v>45.662497486762803</v>
      </c>
      <c r="N303" s="4">
        <v>17.56904358703158</v>
      </c>
      <c r="O303" s="4">
        <v>23.642171535397019</v>
      </c>
      <c r="P303" s="4">
        <v>81.24610406736825</v>
      </c>
      <c r="Q303" s="4" t="s">
        <v>0</v>
      </c>
      <c r="R303" s="6">
        <v>10275</v>
      </c>
      <c r="S303" s="4">
        <v>1999</v>
      </c>
      <c r="T303" s="4">
        <v>21</v>
      </c>
      <c r="U303" s="4">
        <v>3</v>
      </c>
      <c r="V303" s="4">
        <v>9</v>
      </c>
      <c r="W303" s="4">
        <v>18</v>
      </c>
      <c r="X303" s="4">
        <v>29</v>
      </c>
      <c r="Y303" s="4">
        <v>22</v>
      </c>
      <c r="Z303" s="4">
        <v>3</v>
      </c>
      <c r="AA303" s="4">
        <v>10</v>
      </c>
      <c r="AB303" s="4">
        <v>17</v>
      </c>
      <c r="AC303" s="4">
        <v>11</v>
      </c>
      <c r="AD303" s="4">
        <v>18</v>
      </c>
    </row>
    <row r="304" spans="1:30" x14ac:dyDescent="0.2">
      <c r="A304" s="13">
        <f t="shared" si="14"/>
        <v>2000</v>
      </c>
      <c r="B304" s="4">
        <v>953.55964670363471</v>
      </c>
      <c r="C304" s="4">
        <v>342.10683145198277</v>
      </c>
      <c r="D304" s="4">
        <v>552.56329990139511</v>
      </c>
      <c r="E304" s="4">
        <v>2115.4961929239062</v>
      </c>
      <c r="F304" s="4">
        <v>2023.3578905413078</v>
      </c>
      <c r="G304" s="4">
        <v>976.96955886931801</v>
      </c>
      <c r="H304" s="4">
        <v>759.70003658627388</v>
      </c>
      <c r="I304" s="4">
        <v>2417.0717673703198</v>
      </c>
      <c r="J304" s="4">
        <v>942.95754079479696</v>
      </c>
      <c r="K304" s="4">
        <v>486.04630324712002</v>
      </c>
      <c r="L304" s="4">
        <v>202.7266958060776</v>
      </c>
      <c r="M304" s="4">
        <v>133.50964152838017</v>
      </c>
      <c r="N304" s="4">
        <v>41.284277287760403</v>
      </c>
      <c r="O304" s="4">
        <v>17.556445600334101</v>
      </c>
      <c r="P304" s="4">
        <v>72.648836291113284</v>
      </c>
      <c r="Q304" s="4" t="s">
        <v>0</v>
      </c>
      <c r="R304" s="6">
        <v>12493</v>
      </c>
      <c r="S304" s="4">
        <v>2000</v>
      </c>
      <c r="T304" s="4">
        <v>18</v>
      </c>
      <c r="U304" s="4">
        <v>14</v>
      </c>
      <c r="V304" s="4">
        <v>15</v>
      </c>
      <c r="W304" s="4">
        <v>10</v>
      </c>
      <c r="X304" s="4">
        <v>12</v>
      </c>
      <c r="Y304" s="4">
        <v>25</v>
      </c>
      <c r="Z304" s="4">
        <v>20</v>
      </c>
      <c r="AA304" s="4">
        <v>2</v>
      </c>
      <c r="AB304" s="4">
        <v>3</v>
      </c>
      <c r="AC304" s="4">
        <v>7</v>
      </c>
      <c r="AD304" s="4">
        <v>10</v>
      </c>
    </row>
    <row r="305" spans="1:30" x14ac:dyDescent="0.2">
      <c r="A305" s="13">
        <f t="shared" si="14"/>
        <v>2001</v>
      </c>
      <c r="B305" s="4">
        <v>2055.5027810185297</v>
      </c>
      <c r="C305" s="4">
        <v>1162.0491341283116</v>
      </c>
      <c r="D305" s="4">
        <v>546.09946342315925</v>
      </c>
      <c r="E305" s="4">
        <v>515.71956031356603</v>
      </c>
      <c r="F305" s="4">
        <v>1328.1151722720399</v>
      </c>
      <c r="G305" s="4">
        <v>1374.2406944418021</v>
      </c>
      <c r="H305" s="4">
        <v>588.13568905592592</v>
      </c>
      <c r="I305" s="4">
        <v>298.07057050014629</v>
      </c>
      <c r="J305" s="4">
        <v>871.08637147286197</v>
      </c>
      <c r="K305" s="4">
        <v>621.22881321075295</v>
      </c>
      <c r="L305" s="4">
        <v>239.36193141391098</v>
      </c>
      <c r="M305" s="4">
        <v>190.76032324453431</v>
      </c>
      <c r="N305" s="4">
        <v>74.74119219906791</v>
      </c>
      <c r="O305" s="4">
        <v>26.485060813989371</v>
      </c>
      <c r="P305" s="4">
        <v>73.491336654350931</v>
      </c>
      <c r="Q305" s="4" t="s">
        <v>0</v>
      </c>
      <c r="R305" s="6">
        <v>9976</v>
      </c>
      <c r="S305" s="4">
        <v>2001</v>
      </c>
      <c r="T305" s="4">
        <v>11</v>
      </c>
      <c r="U305" s="4">
        <v>2</v>
      </c>
      <c r="V305" s="4">
        <v>13</v>
      </c>
      <c r="W305" s="4">
        <v>22</v>
      </c>
      <c r="X305" s="4">
        <v>19</v>
      </c>
      <c r="Y305" s="4">
        <v>16</v>
      </c>
      <c r="Z305" s="4">
        <v>24</v>
      </c>
      <c r="AA305" s="4">
        <v>26</v>
      </c>
      <c r="AB305" s="4">
        <v>4</v>
      </c>
      <c r="AC305" s="4">
        <v>5</v>
      </c>
      <c r="AD305" s="4">
        <v>8</v>
      </c>
    </row>
    <row r="306" spans="1:30" x14ac:dyDescent="0.2">
      <c r="A306" s="13">
        <f t="shared" si="14"/>
        <v>2002</v>
      </c>
      <c r="B306" s="4">
        <v>605.58306622301893</v>
      </c>
      <c r="C306" s="4">
        <v>344.49586005450874</v>
      </c>
      <c r="D306" s="4">
        <v>1223.2680073127242</v>
      </c>
      <c r="E306" s="4">
        <v>1658.3222570268449</v>
      </c>
      <c r="F306" s="4">
        <v>1359.083777785545</v>
      </c>
      <c r="G306" s="4">
        <v>1552.726780481097</v>
      </c>
      <c r="H306" s="4">
        <v>797.02824855153608</v>
      </c>
      <c r="I306" s="4">
        <v>370.88600405433601</v>
      </c>
      <c r="J306" s="4">
        <v>486.83899687291802</v>
      </c>
      <c r="K306" s="4">
        <v>919.35914165703105</v>
      </c>
      <c r="L306" s="4">
        <v>455.05803665583301</v>
      </c>
      <c r="M306" s="4">
        <v>206.66767863300038</v>
      </c>
      <c r="N306" s="4">
        <v>123.8617414355865</v>
      </c>
      <c r="O306" s="4">
        <v>38.073775331135302</v>
      </c>
      <c r="P306" s="4">
        <v>44.693153551203238</v>
      </c>
      <c r="Q306" s="4" t="s">
        <v>0</v>
      </c>
      <c r="R306" s="6">
        <v>10373</v>
      </c>
      <c r="S306" s="4">
        <v>2002</v>
      </c>
      <c r="T306" s="4">
        <v>24</v>
      </c>
      <c r="U306" s="4">
        <v>16</v>
      </c>
      <c r="V306" s="4">
        <v>10</v>
      </c>
      <c r="W306" s="4">
        <v>15</v>
      </c>
      <c r="X306" s="4">
        <v>22</v>
      </c>
      <c r="Y306" s="4">
        <v>13</v>
      </c>
      <c r="Z306" s="4">
        <v>18</v>
      </c>
      <c r="AA306" s="4">
        <v>22</v>
      </c>
      <c r="AB306" s="4">
        <v>9</v>
      </c>
      <c r="AC306" s="4">
        <v>2</v>
      </c>
      <c r="AD306" s="4">
        <v>4</v>
      </c>
    </row>
    <row r="307" spans="1:30" x14ac:dyDescent="0.2">
      <c r="A307" s="13">
        <f t="shared" si="14"/>
        <v>2003</v>
      </c>
      <c r="B307" s="4">
        <v>250.10254697638419</v>
      </c>
      <c r="C307" s="4">
        <v>91.705106899615501</v>
      </c>
      <c r="D307" s="4">
        <v>1081.913248313188</v>
      </c>
      <c r="E307" s="4">
        <v>1745.0804833368202</v>
      </c>
      <c r="F307" s="4">
        <v>1855.9999356805702</v>
      </c>
      <c r="G307" s="4">
        <v>1795.320178860286</v>
      </c>
      <c r="H307" s="4">
        <v>2519.8345978553098</v>
      </c>
      <c r="I307" s="4">
        <v>1543.718820142303</v>
      </c>
      <c r="J307" s="4">
        <v>747.14640088418696</v>
      </c>
      <c r="K307" s="4">
        <v>955.04775171034692</v>
      </c>
      <c r="L307" s="4">
        <v>2009.8272067188971</v>
      </c>
      <c r="M307" s="4">
        <v>870.44739020953796</v>
      </c>
      <c r="N307" s="4">
        <v>309.26080043957995</v>
      </c>
      <c r="O307" s="4">
        <v>187.51227878954401</v>
      </c>
      <c r="P307" s="4">
        <v>115.87961164682224</v>
      </c>
      <c r="Q307" s="4" t="s">
        <v>0</v>
      </c>
      <c r="R307" s="6">
        <v>16085</v>
      </c>
      <c r="S307" s="4">
        <v>2003</v>
      </c>
      <c r="T307" s="4">
        <v>27</v>
      </c>
      <c r="U307" s="4">
        <v>26</v>
      </c>
      <c r="V307" s="4">
        <v>7</v>
      </c>
      <c r="W307" s="4">
        <v>11</v>
      </c>
      <c r="X307" s="4">
        <v>10</v>
      </c>
      <c r="Y307" s="4">
        <v>11</v>
      </c>
      <c r="Z307" s="4">
        <v>4</v>
      </c>
      <c r="AA307" s="4">
        <v>4</v>
      </c>
      <c r="AB307" s="4">
        <v>8</v>
      </c>
      <c r="AC307" s="4">
        <v>3</v>
      </c>
      <c r="AD307" s="4">
        <v>1</v>
      </c>
    </row>
    <row r="308" spans="1:30" x14ac:dyDescent="0.2">
      <c r="A308" s="13">
        <f t="shared" si="14"/>
        <v>2004</v>
      </c>
      <c r="B308" s="4">
        <v>308.18297351606481</v>
      </c>
      <c r="C308" s="4">
        <v>227.33406632992012</v>
      </c>
      <c r="D308" s="4">
        <v>174.69618142625868</v>
      </c>
      <c r="E308" s="4">
        <v>1436.158978514369</v>
      </c>
      <c r="F308" s="4">
        <v>1419.183446168083</v>
      </c>
      <c r="G308" s="4">
        <v>1058.3532690217919</v>
      </c>
      <c r="H308" s="4">
        <v>613.49047175513601</v>
      </c>
      <c r="I308" s="4">
        <v>655.89499395971802</v>
      </c>
      <c r="J308" s="4">
        <v>309.20527789580296</v>
      </c>
      <c r="K308" s="4">
        <v>193.1709770463099</v>
      </c>
      <c r="L308" s="4">
        <v>190.29102998390286</v>
      </c>
      <c r="M308" s="4">
        <v>345.63370459518302</v>
      </c>
      <c r="N308" s="4">
        <v>145.7896410619264</v>
      </c>
      <c r="O308" s="4">
        <v>35.187502468807025</v>
      </c>
      <c r="P308" s="4">
        <v>27.115415201450546</v>
      </c>
      <c r="Q308" s="4" t="s">
        <v>0</v>
      </c>
      <c r="R308" s="6">
        <v>7150</v>
      </c>
      <c r="S308" s="4">
        <v>2004</v>
      </c>
      <c r="T308" s="4">
        <v>33</v>
      </c>
      <c r="U308" s="4">
        <v>22</v>
      </c>
      <c r="V308" s="4">
        <v>29</v>
      </c>
      <c r="W308" s="4">
        <v>14</v>
      </c>
      <c r="X308" s="4">
        <v>20</v>
      </c>
      <c r="Y308" s="4">
        <v>23</v>
      </c>
      <c r="Z308" s="4">
        <v>25</v>
      </c>
      <c r="AA308" s="4">
        <v>12</v>
      </c>
      <c r="AB308" s="4">
        <v>20</v>
      </c>
      <c r="AC308" s="4">
        <v>17</v>
      </c>
      <c r="AD308" s="4">
        <v>12</v>
      </c>
    </row>
    <row r="309" spans="1:30" x14ac:dyDescent="0.2">
      <c r="A309" s="13">
        <f t="shared" si="14"/>
        <v>2005</v>
      </c>
      <c r="B309" s="4">
        <v>290.68446936165901</v>
      </c>
      <c r="C309" s="4">
        <v>101.6333994925438</v>
      </c>
      <c r="D309" s="4">
        <v>282.33082997947105</v>
      </c>
      <c r="E309" s="4">
        <v>1394.472500507773</v>
      </c>
      <c r="F309" s="4">
        <v>3193.3129858769103</v>
      </c>
      <c r="G309" s="4">
        <v>1990.762421285556</v>
      </c>
      <c r="H309" s="4">
        <v>968.18877142187193</v>
      </c>
      <c r="I309" s="4">
        <v>423.44074879414802</v>
      </c>
      <c r="J309" s="4">
        <v>312.95410874911101</v>
      </c>
      <c r="K309" s="4">
        <v>229.79772816691482</v>
      </c>
      <c r="L309" s="4">
        <v>59.767027194461804</v>
      </c>
      <c r="M309" s="4">
        <v>124.9987216248591</v>
      </c>
      <c r="N309" s="4">
        <v>202.26066980473661</v>
      </c>
      <c r="O309" s="4">
        <v>78.756630344999508</v>
      </c>
      <c r="P309" s="4">
        <v>79.801111235329671</v>
      </c>
      <c r="Q309" s="4" t="s">
        <v>0</v>
      </c>
      <c r="R309" s="6">
        <v>10794</v>
      </c>
      <c r="S309" s="4">
        <v>2005</v>
      </c>
      <c r="T309" s="4">
        <v>31</v>
      </c>
      <c r="U309" s="4">
        <v>27</v>
      </c>
      <c r="V309" s="4">
        <v>25</v>
      </c>
      <c r="W309" s="4">
        <v>17</v>
      </c>
      <c r="X309" s="4">
        <v>8</v>
      </c>
      <c r="Y309" s="4">
        <v>8</v>
      </c>
      <c r="Z309" s="4">
        <v>14</v>
      </c>
      <c r="AA309" s="4">
        <v>15</v>
      </c>
      <c r="AB309" s="4">
        <v>12</v>
      </c>
      <c r="AC309" s="4">
        <v>12</v>
      </c>
      <c r="AD309" s="4">
        <v>24</v>
      </c>
    </row>
    <row r="310" spans="1:30" x14ac:dyDescent="0.2">
      <c r="A310" s="13">
        <f t="shared" si="14"/>
        <v>2006</v>
      </c>
      <c r="B310" s="4">
        <v>808.37585782570329</v>
      </c>
      <c r="C310" s="4">
        <v>44.375000517108397</v>
      </c>
      <c r="D310" s="4">
        <v>60.941851359589798</v>
      </c>
      <c r="E310" s="4">
        <v>394.41231229097798</v>
      </c>
      <c r="F310" s="4">
        <v>1061.274113889667</v>
      </c>
      <c r="G310" s="4">
        <v>1344.28670995517</v>
      </c>
      <c r="H310" s="4">
        <v>849.35652232710697</v>
      </c>
      <c r="I310" s="4">
        <v>402.38940564920404</v>
      </c>
      <c r="J310" s="4">
        <v>222.4545582580198</v>
      </c>
      <c r="K310" s="4">
        <v>184.50829625311798</v>
      </c>
      <c r="L310" s="4">
        <v>87.617152296177593</v>
      </c>
      <c r="M310" s="4">
        <v>53.387929195341499</v>
      </c>
      <c r="N310" s="4">
        <v>74.982738183206607</v>
      </c>
      <c r="O310" s="4">
        <v>103.0549383265968</v>
      </c>
      <c r="P310" s="4">
        <v>99.606118772693989</v>
      </c>
      <c r="Q310" s="4" t="s">
        <v>0</v>
      </c>
      <c r="R310" s="6">
        <v>5934</v>
      </c>
      <c r="S310" s="4">
        <v>2006</v>
      </c>
      <c r="T310" s="4">
        <v>23</v>
      </c>
      <c r="U310" s="4">
        <v>32</v>
      </c>
      <c r="V310" s="4">
        <v>32</v>
      </c>
      <c r="W310" s="4">
        <v>25</v>
      </c>
      <c r="X310" s="4">
        <v>25</v>
      </c>
      <c r="Y310" s="4">
        <v>18</v>
      </c>
      <c r="Z310" s="4">
        <v>19</v>
      </c>
      <c r="AA310" s="4">
        <v>23</v>
      </c>
      <c r="AB310" s="4">
        <v>24</v>
      </c>
      <c r="AC310" s="4">
        <v>18</v>
      </c>
      <c r="AD310" s="4">
        <v>21</v>
      </c>
    </row>
    <row r="311" spans="1:30" x14ac:dyDescent="0.2">
      <c r="A311" s="13">
        <f t="shared" si="14"/>
        <v>2007</v>
      </c>
      <c r="B311" s="4">
        <v>2206.1930235013911</v>
      </c>
      <c r="C311" s="4">
        <v>38.224361370858304</v>
      </c>
      <c r="D311" s="4">
        <v>117.6348720905609</v>
      </c>
      <c r="E311" s="4">
        <v>463.74792921778999</v>
      </c>
      <c r="F311" s="4">
        <v>1555.8563460877019</v>
      </c>
      <c r="G311" s="4">
        <v>1823.7974380154551</v>
      </c>
      <c r="H311" s="4">
        <v>1307.2879721120958</v>
      </c>
      <c r="I311" s="4">
        <v>940.43658758834397</v>
      </c>
      <c r="J311" s="4">
        <v>391.00256032668398</v>
      </c>
      <c r="K311" s="4">
        <v>171.27637009262878</v>
      </c>
      <c r="L311" s="4">
        <v>159.29329255640729</v>
      </c>
      <c r="M311" s="4">
        <v>137.36682953721512</v>
      </c>
      <c r="N311" s="4">
        <v>59.015701413998201</v>
      </c>
      <c r="O311" s="4">
        <v>74.763992158506298</v>
      </c>
      <c r="P311" s="4">
        <v>140.41739916586855</v>
      </c>
      <c r="Q311" s="4" t="s">
        <v>0</v>
      </c>
      <c r="R311" s="6">
        <v>9716</v>
      </c>
      <c r="S311" s="4">
        <v>2007</v>
      </c>
      <c r="T311" s="4">
        <v>8</v>
      </c>
      <c r="U311" s="4">
        <v>33</v>
      </c>
      <c r="V311" s="4">
        <v>30</v>
      </c>
      <c r="W311" s="4">
        <v>24</v>
      </c>
      <c r="X311" s="4">
        <v>17</v>
      </c>
      <c r="Y311" s="4">
        <v>12</v>
      </c>
      <c r="Z311" s="4">
        <v>12</v>
      </c>
      <c r="AA311" s="4">
        <v>8</v>
      </c>
      <c r="AB311" s="4">
        <v>15</v>
      </c>
      <c r="AC311" s="4">
        <v>21</v>
      </c>
      <c r="AD311" s="4">
        <v>14</v>
      </c>
    </row>
    <row r="312" spans="1:30" x14ac:dyDescent="0.2">
      <c r="A312" s="13">
        <f t="shared" si="14"/>
        <v>2008</v>
      </c>
      <c r="B312" s="4">
        <v>462.58614188946177</v>
      </c>
      <c r="C312" s="4">
        <v>87.84155511442485</v>
      </c>
      <c r="D312" s="4">
        <v>77.170917507121715</v>
      </c>
      <c r="E312" s="4">
        <v>163.2007549558374</v>
      </c>
      <c r="F312" s="4">
        <v>543.95475501476801</v>
      </c>
      <c r="G312" s="4">
        <v>1161.9697120378271</v>
      </c>
      <c r="H312" s="4">
        <v>919.611148958076</v>
      </c>
      <c r="I312" s="4">
        <v>639.14720876521392</v>
      </c>
      <c r="J312" s="4">
        <v>403.43366568507901</v>
      </c>
      <c r="K312" s="4">
        <v>156.72524045697429</v>
      </c>
      <c r="L312" s="4">
        <v>128.28106339944492</v>
      </c>
      <c r="M312" s="4">
        <v>97.568224282520887</v>
      </c>
      <c r="N312" s="4">
        <v>43.117679198083401</v>
      </c>
      <c r="O312" s="4">
        <v>23.072360335270123</v>
      </c>
      <c r="P312" s="4">
        <v>145.05929799696966</v>
      </c>
      <c r="Q312" s="4" t="s">
        <v>0</v>
      </c>
      <c r="R312" s="6">
        <v>5165</v>
      </c>
      <c r="S312" s="4">
        <v>2008</v>
      </c>
      <c r="T312" s="4">
        <v>28</v>
      </c>
      <c r="U312" s="4">
        <v>30</v>
      </c>
      <c r="V312" s="4">
        <v>33</v>
      </c>
      <c r="W312" s="4">
        <v>32</v>
      </c>
      <c r="X312" s="4">
        <v>30</v>
      </c>
      <c r="Y312" s="4">
        <v>21</v>
      </c>
      <c r="Z312" s="4">
        <v>16</v>
      </c>
      <c r="AA312" s="4">
        <v>13</v>
      </c>
      <c r="AB312" s="4">
        <v>14</v>
      </c>
      <c r="AC312" s="4">
        <v>23</v>
      </c>
      <c r="AD312" s="4">
        <v>17</v>
      </c>
    </row>
    <row r="313" spans="1:30" x14ac:dyDescent="0.2">
      <c r="A313" s="13">
        <f t="shared" si="14"/>
        <v>2009</v>
      </c>
      <c r="B313" s="4">
        <v>764.5524646652633</v>
      </c>
      <c r="C313" s="4">
        <v>232.54058890974994</v>
      </c>
      <c r="D313" s="4">
        <v>501.52208754147301</v>
      </c>
      <c r="E313" s="4">
        <v>483.636800369708</v>
      </c>
      <c r="F313" s="4">
        <v>247.464921261136</v>
      </c>
      <c r="G313" s="4">
        <v>376.91567897049293</v>
      </c>
      <c r="H313" s="4">
        <v>534.490602784884</v>
      </c>
      <c r="I313" s="4">
        <v>423.31549968201205</v>
      </c>
      <c r="J313" s="4">
        <v>309.10358868436003</v>
      </c>
      <c r="K313" s="4">
        <v>146.74799883566351</v>
      </c>
      <c r="L313" s="4">
        <v>97.683696081242587</v>
      </c>
      <c r="M313" s="4">
        <v>32.035093924719902</v>
      </c>
      <c r="N313" s="4">
        <v>31.603711241756095</v>
      </c>
      <c r="O313" s="4">
        <v>16.877935743216732</v>
      </c>
      <c r="P313" s="4">
        <v>66.547566724631679</v>
      </c>
      <c r="Q313" s="4" t="s">
        <v>0</v>
      </c>
      <c r="R313" s="6">
        <v>4448</v>
      </c>
      <c r="S313" s="4">
        <v>2009</v>
      </c>
      <c r="T313" s="4">
        <v>25</v>
      </c>
      <c r="U313" s="4">
        <v>24</v>
      </c>
      <c r="V313" s="4">
        <v>17</v>
      </c>
      <c r="W313" s="4">
        <v>23</v>
      </c>
      <c r="X313" s="4">
        <v>33</v>
      </c>
      <c r="Y313" s="4">
        <v>31</v>
      </c>
      <c r="Z313" s="4">
        <v>26</v>
      </c>
      <c r="AA313" s="4">
        <v>21</v>
      </c>
      <c r="AB313" s="4">
        <v>19</v>
      </c>
      <c r="AC313" s="4">
        <v>22</v>
      </c>
      <c r="AD313" s="4">
        <v>19</v>
      </c>
    </row>
    <row r="314" spans="1:30" x14ac:dyDescent="0.2">
      <c r="A314" s="13">
        <f t="shared" si="14"/>
        <v>2010</v>
      </c>
      <c r="B314" s="4">
        <v>442.26612017490879</v>
      </c>
      <c r="C314" s="4">
        <v>120.70858343201482</v>
      </c>
      <c r="D314" s="4">
        <v>248.301034625005</v>
      </c>
      <c r="E314" s="4">
        <v>3122.7995284246504</v>
      </c>
      <c r="F314" s="4">
        <v>1364.048554048094</v>
      </c>
      <c r="G314" s="4">
        <v>410.52533498945496</v>
      </c>
      <c r="H314" s="4">
        <v>339.62384988722999</v>
      </c>
      <c r="I314" s="4">
        <v>357.10986452065396</v>
      </c>
      <c r="J314" s="4">
        <v>378.12229009886005</v>
      </c>
      <c r="K314" s="4">
        <v>256.063481394858</v>
      </c>
      <c r="L314" s="4">
        <v>220.49278969969319</v>
      </c>
      <c r="M314" s="4">
        <v>80.346792903574112</v>
      </c>
      <c r="N314" s="4">
        <v>47.222827643595998</v>
      </c>
      <c r="O314" s="4">
        <v>27.901313320039304</v>
      </c>
      <c r="P314" s="4">
        <v>59.156394185262187</v>
      </c>
      <c r="Q314" s="4" t="s">
        <v>0</v>
      </c>
      <c r="R314" s="6">
        <v>7544</v>
      </c>
      <c r="S314" s="4">
        <v>2010</v>
      </c>
      <c r="T314" s="4">
        <v>29</v>
      </c>
      <c r="U314" s="4">
        <v>28</v>
      </c>
      <c r="V314" s="4">
        <v>23</v>
      </c>
      <c r="W314" s="4">
        <v>6</v>
      </c>
      <c r="X314" s="4">
        <v>21</v>
      </c>
      <c r="Y314" s="4">
        <v>32</v>
      </c>
      <c r="Z314" s="4">
        <v>30</v>
      </c>
      <c r="AA314" s="4">
        <v>24</v>
      </c>
      <c r="AB314" s="4">
        <v>13</v>
      </c>
      <c r="AC314" s="4">
        <v>13</v>
      </c>
      <c r="AD314" s="4">
        <v>9</v>
      </c>
    </row>
    <row r="315" spans="1:30" x14ac:dyDescent="0.2">
      <c r="A315" s="13">
        <f t="shared" si="14"/>
        <v>2011</v>
      </c>
      <c r="B315" s="4">
        <v>1018.0611689111564</v>
      </c>
      <c r="C315" s="4">
        <v>112.92840518888571</v>
      </c>
      <c r="D315" s="4">
        <v>280.71002399600599</v>
      </c>
      <c r="E315" s="4">
        <v>385.61997785711395</v>
      </c>
      <c r="F315" s="4">
        <v>1969.1926259183301</v>
      </c>
      <c r="G315" s="4">
        <v>945.664543567735</v>
      </c>
      <c r="H315" s="4">
        <v>266.670005183878</v>
      </c>
      <c r="I315" s="4">
        <v>145.18873415127939</v>
      </c>
      <c r="J315" s="4">
        <v>223.97773591891098</v>
      </c>
      <c r="K315" s="4">
        <v>220.40802496231669</v>
      </c>
      <c r="L315" s="4">
        <v>181.49159870293528</v>
      </c>
      <c r="M315" s="4">
        <v>136.01498519915981</v>
      </c>
      <c r="N315" s="4">
        <v>55.972648250077796</v>
      </c>
      <c r="O315" s="4">
        <v>26.529384467651905</v>
      </c>
      <c r="P315" s="4">
        <v>68.814886734149965</v>
      </c>
      <c r="Q315" s="4" t="s">
        <v>0</v>
      </c>
      <c r="R315" s="6">
        <v>6111</v>
      </c>
      <c r="S315" s="4">
        <v>2011</v>
      </c>
      <c r="T315" s="4">
        <v>20</v>
      </c>
      <c r="U315" s="4">
        <v>31</v>
      </c>
      <c r="V315" s="4">
        <v>24</v>
      </c>
      <c r="W315" s="4">
        <v>28</v>
      </c>
      <c r="X315" s="4">
        <v>13</v>
      </c>
      <c r="Y315" s="4">
        <v>26</v>
      </c>
      <c r="Z315" s="4">
        <v>31</v>
      </c>
      <c r="AA315" s="4">
        <v>32</v>
      </c>
      <c r="AB315" s="4">
        <v>23</v>
      </c>
      <c r="AC315" s="4">
        <v>16</v>
      </c>
      <c r="AD315" s="4">
        <v>13</v>
      </c>
    </row>
    <row r="316" spans="1:30" x14ac:dyDescent="0.2">
      <c r="A316" s="13">
        <f t="shared" si="14"/>
        <v>2012</v>
      </c>
      <c r="B316" s="4">
        <v>1147.7147294615231</v>
      </c>
      <c r="C316" s="4">
        <v>216.92759840868536</v>
      </c>
      <c r="D316" s="4">
        <v>416.96249075293696</v>
      </c>
      <c r="E316" s="4">
        <v>3301.1713528656996</v>
      </c>
      <c r="F316" s="4">
        <v>828.163374193447</v>
      </c>
      <c r="G316" s="4">
        <v>1319.3928765655151</v>
      </c>
      <c r="H316" s="4">
        <v>424.61970357622602</v>
      </c>
      <c r="I316" s="4">
        <v>161.56566383469982</v>
      </c>
      <c r="J316" s="4">
        <v>109.59397508435801</v>
      </c>
      <c r="K316" s="4">
        <v>147.41535413315771</v>
      </c>
      <c r="L316" s="4">
        <v>119.48395307465721</v>
      </c>
      <c r="M316" s="4">
        <v>104.47933405616619</v>
      </c>
      <c r="N316" s="4">
        <v>86.829513446759407</v>
      </c>
      <c r="O316" s="4">
        <v>29.190489914182901</v>
      </c>
      <c r="P316" s="4">
        <v>53.447593236946958</v>
      </c>
      <c r="Q316" s="4" t="s">
        <v>0</v>
      </c>
      <c r="R316" s="6">
        <v>8504</v>
      </c>
      <c r="S316" s="4">
        <v>2012</v>
      </c>
      <c r="T316" s="4">
        <v>19</v>
      </c>
      <c r="U316" s="4">
        <v>23</v>
      </c>
      <c r="V316" s="4">
        <v>18</v>
      </c>
      <c r="W316" s="4">
        <v>4</v>
      </c>
      <c r="X316" s="4">
        <v>27</v>
      </c>
      <c r="Y316" s="4">
        <v>19</v>
      </c>
      <c r="Z316" s="4">
        <v>27</v>
      </c>
      <c r="AA316" s="4">
        <v>31</v>
      </c>
      <c r="AB316" s="4">
        <v>27</v>
      </c>
      <c r="AC316" s="4">
        <v>20</v>
      </c>
      <c r="AD316" s="4">
        <v>16</v>
      </c>
    </row>
    <row r="317" spans="1:30" x14ac:dyDescent="0.2">
      <c r="A317" s="13">
        <f t="shared" si="14"/>
        <v>2013</v>
      </c>
      <c r="B317" s="4">
        <v>1095.1129981180852</v>
      </c>
      <c r="C317" s="4">
        <v>93.131608727151601</v>
      </c>
      <c r="D317" s="4">
        <v>205.83001123755199</v>
      </c>
      <c r="E317" s="4">
        <v>992.91174588983802</v>
      </c>
      <c r="F317" s="4">
        <v>5164.5093541424239</v>
      </c>
      <c r="G317" s="4">
        <v>1187.762678017328</v>
      </c>
      <c r="H317" s="4">
        <v>717.66870979267094</v>
      </c>
      <c r="I317" s="4">
        <v>244.853341780395</v>
      </c>
      <c r="J317" s="4">
        <v>81.498637350424303</v>
      </c>
      <c r="K317" s="4">
        <v>72.233118165589801</v>
      </c>
      <c r="L317" s="4">
        <v>95.515592231270304</v>
      </c>
      <c r="M317" s="4">
        <v>71.078707851683291</v>
      </c>
      <c r="N317" s="4">
        <v>66.399342600824198</v>
      </c>
      <c r="O317" s="4">
        <v>35.926782423626499</v>
      </c>
      <c r="P317" s="4">
        <v>48.601081448133172</v>
      </c>
      <c r="Q317" s="4" t="s">
        <v>0</v>
      </c>
      <c r="R317" s="6">
        <v>10289</v>
      </c>
      <c r="S317" s="4">
        <v>2012</v>
      </c>
      <c r="T317" s="4">
        <v>17</v>
      </c>
      <c r="U317" s="4">
        <v>29</v>
      </c>
      <c r="V317" s="4">
        <v>26</v>
      </c>
      <c r="W317" s="4">
        <v>19</v>
      </c>
      <c r="X317" s="4">
        <v>2</v>
      </c>
      <c r="Y317" s="4">
        <v>20</v>
      </c>
      <c r="Z317" s="4">
        <v>21</v>
      </c>
      <c r="AA317" s="4">
        <v>27</v>
      </c>
      <c r="AB317" s="4">
        <v>31</v>
      </c>
      <c r="AC317" s="4">
        <v>29</v>
      </c>
      <c r="AD317" s="4">
        <v>20</v>
      </c>
    </row>
    <row r="318" spans="1:30" x14ac:dyDescent="0.2">
      <c r="A318" s="13">
        <f t="shared" si="14"/>
        <v>2014</v>
      </c>
      <c r="B318" s="4">
        <v>1848.324523880523</v>
      </c>
      <c r="C318" s="4">
        <v>629.09893371344492</v>
      </c>
      <c r="D318" s="4">
        <v>283.3795338297503</v>
      </c>
      <c r="E318" s="4">
        <v>369.486556600592</v>
      </c>
      <c r="F318" s="4">
        <v>1764.1554724618541</v>
      </c>
      <c r="G318" s="4">
        <v>6503.7716873794006</v>
      </c>
      <c r="H318" s="4">
        <v>3358.3437760945999</v>
      </c>
      <c r="I318" s="4">
        <v>682.73312582767494</v>
      </c>
      <c r="J318" s="4">
        <v>366.82161036021807</v>
      </c>
      <c r="K318" s="4">
        <v>128.9972328208095</v>
      </c>
      <c r="L318" s="4">
        <v>49.319596757890807</v>
      </c>
      <c r="M318" s="4">
        <v>67.92481938697199</v>
      </c>
      <c r="N318" s="4">
        <v>68.337476792510898</v>
      </c>
      <c r="O318" s="4">
        <v>32.630334102161598</v>
      </c>
      <c r="P318" s="4">
        <v>83.230790381347632</v>
      </c>
      <c r="Q318" s="4" t="s">
        <v>0</v>
      </c>
      <c r="R318" s="6">
        <v>16288</v>
      </c>
      <c r="S318" s="4">
        <v>2012</v>
      </c>
      <c r="T318" s="4">
        <v>9</v>
      </c>
      <c r="U318" s="4">
        <v>12</v>
      </c>
      <c r="V318" s="4">
        <v>22</v>
      </c>
      <c r="W318" s="4">
        <v>29</v>
      </c>
      <c r="X318" s="4">
        <v>15</v>
      </c>
      <c r="Y318" s="4">
        <v>1</v>
      </c>
      <c r="Z318" s="4">
        <v>2</v>
      </c>
      <c r="AA318" s="4">
        <v>11</v>
      </c>
      <c r="AB318" s="4">
        <v>16</v>
      </c>
      <c r="AC318" s="4">
        <v>24</v>
      </c>
      <c r="AD318" s="4">
        <v>28</v>
      </c>
    </row>
    <row r="319" spans="1:30" x14ac:dyDescent="0.2">
      <c r="A319" s="13">
        <f t="shared" si="14"/>
        <v>2015</v>
      </c>
      <c r="B319" s="4">
        <v>1025.629564216898</v>
      </c>
      <c r="C319" s="4">
        <v>794.06713458385991</v>
      </c>
      <c r="D319" s="4">
        <v>2377.3302617754202</v>
      </c>
      <c r="E319" s="4">
        <v>607.36894493067302</v>
      </c>
      <c r="F319" s="4">
        <v>1254.46391957326</v>
      </c>
      <c r="G319" s="4">
        <v>2318.9438566065501</v>
      </c>
      <c r="H319" s="4">
        <v>4459.1718163994301</v>
      </c>
      <c r="I319" s="4">
        <v>1285.6495438039678</v>
      </c>
      <c r="J319" s="4">
        <v>294.47988490408801</v>
      </c>
      <c r="K319" s="4">
        <v>140.54623187285929</v>
      </c>
      <c r="L319" s="4">
        <v>16.210166506976769</v>
      </c>
      <c r="M319" s="4">
        <v>14.73410362192978</v>
      </c>
      <c r="N319" s="4">
        <v>27.369108288028198</v>
      </c>
      <c r="O319" s="4">
        <v>16.219103845622609</v>
      </c>
      <c r="P319" s="4">
        <v>34.743573312588481</v>
      </c>
    </row>
    <row r="320" spans="1:30" x14ac:dyDescent="0.2">
      <c r="A320" s="13">
        <f t="shared" si="14"/>
        <v>2016</v>
      </c>
      <c r="B320" s="4">
        <v>677.90942139437493</v>
      </c>
      <c r="C320" s="4">
        <v>429.97055230283905</v>
      </c>
      <c r="D320" s="4">
        <v>614.81528079183397</v>
      </c>
      <c r="E320" s="4">
        <v>3668.4269161368697</v>
      </c>
      <c r="F320" s="4">
        <v>1426.63739595332</v>
      </c>
      <c r="G320" s="4">
        <v>906.79262584768298</v>
      </c>
      <c r="H320" s="4">
        <v>1231.2527481619129</v>
      </c>
      <c r="I320" s="4">
        <v>1763.1659772936621</v>
      </c>
      <c r="J320" s="4">
        <v>343.30685063310898</v>
      </c>
      <c r="K320" s="4">
        <v>132.92303796933859</v>
      </c>
      <c r="L320" s="4">
        <v>42.202942578275895</v>
      </c>
      <c r="M320" s="4">
        <v>9.4747942462263701</v>
      </c>
      <c r="N320" s="4">
        <v>9.7530150496256098</v>
      </c>
      <c r="O320" s="4">
        <v>2.7916992263675602</v>
      </c>
      <c r="P320" s="4">
        <v>3.8019699662672082</v>
      </c>
    </row>
    <row r="321" spans="1:27" x14ac:dyDescent="0.2">
      <c r="A321" s="13">
        <f t="shared" si="14"/>
        <v>2017</v>
      </c>
      <c r="B321" s="4">
        <v>544.561858349462</v>
      </c>
      <c r="C321" s="4">
        <v>280.31459801390065</v>
      </c>
      <c r="D321" s="4">
        <v>451.76761439728875</v>
      </c>
      <c r="E321" s="4">
        <v>2461.5149857003198</v>
      </c>
      <c r="F321" s="4">
        <v>2916.54537554738</v>
      </c>
      <c r="G321" s="4">
        <v>1252.5627861302453</v>
      </c>
      <c r="H321" s="4">
        <v>850.78567744119005</v>
      </c>
      <c r="I321" s="4">
        <v>753.124108964318</v>
      </c>
      <c r="J321" s="4">
        <v>882.42297733781697</v>
      </c>
      <c r="K321" s="4">
        <v>250.96539961892398</v>
      </c>
      <c r="L321" s="4">
        <v>86.830821465929503</v>
      </c>
      <c r="M321" s="4">
        <v>31.037945801877797</v>
      </c>
      <c r="N321" s="4">
        <v>3.3069365854269099</v>
      </c>
      <c r="O321" s="4">
        <v>1.2178187426015599</v>
      </c>
      <c r="P321" s="4">
        <v>4.5639642355906664</v>
      </c>
    </row>
    <row r="322" spans="1:27" x14ac:dyDescent="0.2">
      <c r="A322" s="13">
        <f t="shared" si="14"/>
        <v>2018</v>
      </c>
      <c r="B322" s="4">
        <v>977.98395361474104</v>
      </c>
      <c r="C322" s="4">
        <v>456.16349391813208</v>
      </c>
      <c r="D322" s="4">
        <v>194.71547719815646</v>
      </c>
      <c r="E322" s="4">
        <v>394.045311721389</v>
      </c>
      <c r="F322" s="4">
        <v>2740.9995810676296</v>
      </c>
      <c r="G322" s="4">
        <v>1487.1627490436319</v>
      </c>
      <c r="H322" s="4">
        <v>491.25830815578104</v>
      </c>
      <c r="I322" s="4">
        <v>359.039867722449</v>
      </c>
      <c r="J322" s="4">
        <v>362.30595980187502</v>
      </c>
      <c r="K322" s="4">
        <v>279.07938008335697</v>
      </c>
      <c r="L322" s="4">
        <v>87.3118310845651</v>
      </c>
      <c r="M322" s="4">
        <v>13.839352750212601</v>
      </c>
      <c r="N322" s="4">
        <v>1.8569811968293901</v>
      </c>
      <c r="O322" s="4">
        <v>0</v>
      </c>
      <c r="P322" s="4">
        <v>4.8288475547797587</v>
      </c>
    </row>
    <row r="323" spans="1:27" x14ac:dyDescent="0.2">
      <c r="B323" s="4" t="s">
        <v>0</v>
      </c>
      <c r="C323" s="4" t="s">
        <v>77</v>
      </c>
      <c r="D323" s="4" t="s">
        <v>92</v>
      </c>
      <c r="E323" s="4" t="s">
        <v>115</v>
      </c>
      <c r="F323" s="4" t="s">
        <v>0</v>
      </c>
      <c r="G323" s="4" t="s">
        <v>116</v>
      </c>
      <c r="H323" s="4" t="s">
        <v>79</v>
      </c>
      <c r="I323" s="4" t="s">
        <v>117</v>
      </c>
      <c r="J323" s="4" t="s">
        <v>118</v>
      </c>
    </row>
    <row r="324" spans="1:27" x14ac:dyDescent="0.2">
      <c r="B324" s="4" t="s">
        <v>0</v>
      </c>
      <c r="C324" s="4">
        <v>1979</v>
      </c>
      <c r="D324" s="4">
        <v>1982</v>
      </c>
      <c r="E324" s="4">
        <v>1985</v>
      </c>
      <c r="F324" s="4">
        <v>1988</v>
      </c>
      <c r="G324" s="4">
        <v>1991</v>
      </c>
      <c r="H324" s="4">
        <v>1994</v>
      </c>
      <c r="I324" s="4">
        <v>1996</v>
      </c>
      <c r="J324" s="4">
        <v>1997</v>
      </c>
      <c r="K324" s="4">
        <v>1999</v>
      </c>
      <c r="L324" s="4">
        <v>2000</v>
      </c>
      <c r="M324" s="4">
        <v>2002</v>
      </c>
      <c r="N324" s="4">
        <v>2004</v>
      </c>
      <c r="O324" s="4">
        <v>2006</v>
      </c>
      <c r="P324" s="4">
        <v>2007</v>
      </c>
      <c r="Q324" s="4">
        <v>2008</v>
      </c>
      <c r="R324" s="4" t="s">
        <v>119</v>
      </c>
      <c r="S324" s="4">
        <v>2009</v>
      </c>
      <c r="T324" s="4">
        <v>2010</v>
      </c>
      <c r="U324" s="4">
        <v>2012</v>
      </c>
      <c r="V324" s="4">
        <v>2014</v>
      </c>
    </row>
    <row r="325" spans="1:27" x14ac:dyDescent="0.2">
      <c r="B325" s="4" t="s">
        <v>0</v>
      </c>
      <c r="C325" s="4">
        <v>46314</v>
      </c>
      <c r="D325" s="4">
        <v>17805</v>
      </c>
      <c r="E325" s="4">
        <v>14965</v>
      </c>
      <c r="F325" s="4">
        <v>12280.047689999999</v>
      </c>
      <c r="G325" s="4">
        <v>7729.5211740000004</v>
      </c>
      <c r="H325" s="4">
        <v>9129.6207649999997</v>
      </c>
      <c r="I325" s="4">
        <v>5552.9040080000004</v>
      </c>
      <c r="J325" s="4">
        <v>6319.4875490000004</v>
      </c>
      <c r="K325" s="4">
        <v>9488.7866040000008</v>
      </c>
      <c r="L325" s="4">
        <v>7371.8335509999997</v>
      </c>
      <c r="M325" s="4">
        <v>11560.449339999999</v>
      </c>
      <c r="N325" s="4">
        <v>6818.7390079999996</v>
      </c>
      <c r="O325" s="4">
        <v>2940.0927700000002</v>
      </c>
      <c r="P325" s="4">
        <v>3618.120222</v>
      </c>
      <c r="Q325" s="4">
        <v>4667.5030159999997</v>
      </c>
      <c r="R325" s="4">
        <v>2869.7125430000001</v>
      </c>
      <c r="S325" s="4">
        <v>10023.03476</v>
      </c>
      <c r="T325" s="4">
        <v>6600.3990860000004</v>
      </c>
      <c r="U325" s="4">
        <v>13072.70542</v>
      </c>
    </row>
    <row r="326" spans="1:27" x14ac:dyDescent="0.2">
      <c r="B326" s="4" t="s">
        <v>0</v>
      </c>
      <c r="C326" s="4">
        <v>1979</v>
      </c>
      <c r="D326" s="4">
        <v>1982</v>
      </c>
      <c r="E326" s="4">
        <v>1985</v>
      </c>
      <c r="F326" s="4">
        <v>1988</v>
      </c>
      <c r="G326" s="4">
        <v>1991</v>
      </c>
      <c r="H326" s="4">
        <v>1994</v>
      </c>
      <c r="I326" s="4">
        <v>1996</v>
      </c>
      <c r="J326" s="4">
        <v>1997</v>
      </c>
      <c r="K326" s="4">
        <v>1999</v>
      </c>
      <c r="L326" s="4">
        <v>2000</v>
      </c>
      <c r="M326" s="4">
        <v>2002</v>
      </c>
      <c r="N326" s="4">
        <v>2004</v>
      </c>
      <c r="O326" s="4">
        <v>2006</v>
      </c>
      <c r="P326" s="4">
        <v>2007</v>
      </c>
      <c r="Q326" s="4">
        <v>2008</v>
      </c>
      <c r="R326" s="4">
        <v>2009</v>
      </c>
      <c r="S326" s="4">
        <v>2010</v>
      </c>
      <c r="T326" s="4">
        <v>2011</v>
      </c>
    </row>
    <row r="327" spans="1:27" x14ac:dyDescent="0.2">
      <c r="B327" s="4" t="s">
        <v>0</v>
      </c>
      <c r="C327" s="4" t="s">
        <v>120</v>
      </c>
      <c r="D327" s="4">
        <v>2.5</v>
      </c>
      <c r="E327" s="4">
        <v>0.2</v>
      </c>
      <c r="F327" s="4">
        <v>0.2</v>
      </c>
      <c r="G327" s="4">
        <v>0.2</v>
      </c>
      <c r="H327" s="4">
        <v>0.2</v>
      </c>
      <c r="I327" s="4">
        <v>0.19236371399999999</v>
      </c>
      <c r="J327" s="4">
        <v>0.15962095500000001</v>
      </c>
      <c r="K327" s="4">
        <v>0.15143526500000001</v>
      </c>
      <c r="L327" s="4">
        <v>0.225106474</v>
      </c>
      <c r="M327" s="4">
        <v>0.13097104000000001</v>
      </c>
      <c r="N327" s="4">
        <v>0.126878195</v>
      </c>
      <c r="O327" s="4">
        <v>0.15143526500000001</v>
      </c>
      <c r="P327" s="4">
        <v>0.15962095500000001</v>
      </c>
      <c r="Q327" s="4">
        <v>0.184178024</v>
      </c>
      <c r="R327" s="4">
        <v>0.31264905599999998</v>
      </c>
      <c r="S327" s="4">
        <v>0.360170359</v>
      </c>
      <c r="T327" s="4">
        <v>0.245570699</v>
      </c>
      <c r="U327" s="4">
        <v>0.25</v>
      </c>
      <c r="V327" s="4">
        <f>U328/U325</f>
        <v>0.20447745857643598</v>
      </c>
    </row>
    <row r="328" spans="1:27" x14ac:dyDescent="0.2">
      <c r="B328" s="4" t="s">
        <v>121</v>
      </c>
      <c r="C328" s="4">
        <v>3561</v>
      </c>
      <c r="D328" s="4">
        <v>2993</v>
      </c>
      <c r="E328" s="4">
        <v>2456.0095379999998</v>
      </c>
      <c r="F328" s="4">
        <v>1545.904235</v>
      </c>
      <c r="G328" s="4">
        <v>1756.207762</v>
      </c>
      <c r="H328" s="4">
        <v>886.35983810000005</v>
      </c>
      <c r="I328" s="4">
        <v>956.99326880000001</v>
      </c>
      <c r="J328" s="4">
        <v>2135.987298</v>
      </c>
      <c r="K328" s="4">
        <v>965.49670400000002</v>
      </c>
      <c r="L328" s="4">
        <v>1466.768941</v>
      </c>
      <c r="M328" s="4">
        <v>1032.597546</v>
      </c>
      <c r="N328" s="4">
        <v>469.30041440000002</v>
      </c>
      <c r="O328" s="4">
        <v>666.37823470000001</v>
      </c>
      <c r="P328" s="4">
        <v>1459.2904129999999</v>
      </c>
      <c r="Q328" s="4">
        <v>1033.5853959999999</v>
      </c>
      <c r="R328" s="4">
        <v>2461.3636550000001</v>
      </c>
      <c r="S328" s="4">
        <v>1650.0997709999999</v>
      </c>
      <c r="T328" s="4">
        <v>3236.3082220000001</v>
      </c>
      <c r="U328" s="4">
        <v>2673.0735810000001</v>
      </c>
    </row>
    <row r="329" spans="1:27" x14ac:dyDescent="0.2">
      <c r="C329" s="4">
        <v>1756.207762</v>
      </c>
      <c r="D329" s="4">
        <v>886.35983810000005</v>
      </c>
      <c r="E329" s="4">
        <v>956.99326880000001</v>
      </c>
      <c r="F329" s="4">
        <v>2135.987298</v>
      </c>
      <c r="G329" s="4">
        <v>965.49670400000002</v>
      </c>
      <c r="H329" s="4">
        <v>1466.768941</v>
      </c>
      <c r="I329" s="4">
        <v>1032.597546</v>
      </c>
      <c r="J329" s="4">
        <v>469.30041440000002</v>
      </c>
      <c r="K329" s="4">
        <v>666.37823470000001</v>
      </c>
      <c r="L329" s="4">
        <v>1459.2904129999999</v>
      </c>
      <c r="M329" s="4">
        <v>1033.5853959999999</v>
      </c>
      <c r="N329" s="4">
        <v>2461.3636550000001</v>
      </c>
      <c r="O329" s="4">
        <v>1650.0997709999999</v>
      </c>
      <c r="P329" s="4">
        <v>3236.3082220000001</v>
      </c>
      <c r="Q329" s="4">
        <v>3054.0310439999998</v>
      </c>
      <c r="R329" s="4">
        <v>1500</v>
      </c>
    </row>
    <row r="330" spans="1:27" x14ac:dyDescent="0.2">
      <c r="B330" s="4" t="s">
        <v>0</v>
      </c>
      <c r="C330" s="4" t="s">
        <v>77</v>
      </c>
      <c r="D330" s="4" t="s">
        <v>79</v>
      </c>
      <c r="E330" s="4" t="s">
        <v>122</v>
      </c>
      <c r="F330" s="4" t="s">
        <v>0</v>
      </c>
      <c r="G330" s="4" t="s">
        <v>116</v>
      </c>
      <c r="H330" s="4" t="s">
        <v>79</v>
      </c>
      <c r="I330" s="4" t="s">
        <v>117</v>
      </c>
      <c r="J330" s="4" t="s">
        <v>118</v>
      </c>
      <c r="K330" s="4" t="s">
        <v>112</v>
      </c>
      <c r="L330" s="4" t="s">
        <v>19</v>
      </c>
      <c r="M330" s="4" t="s">
        <v>113</v>
      </c>
      <c r="N330" s="4" t="s">
        <v>114</v>
      </c>
      <c r="O330" s="4">
        <v>2</v>
      </c>
      <c r="P330" s="4" t="s">
        <v>123</v>
      </c>
      <c r="Q330" s="4" t="s">
        <v>114</v>
      </c>
      <c r="R330" s="4">
        <v>3</v>
      </c>
      <c r="S330" s="4" t="s">
        <v>123</v>
      </c>
      <c r="T330" s="4" t="s">
        <v>114</v>
      </c>
    </row>
    <row r="331" spans="1:27" x14ac:dyDescent="0.2">
      <c r="B331" s="4" t="s">
        <v>0</v>
      </c>
      <c r="C331" s="4">
        <v>69110</v>
      </c>
      <c r="D331" s="4">
        <v>41132</v>
      </c>
      <c r="E331" s="4">
        <v>3884</v>
      </c>
      <c r="F331" s="4">
        <v>413</v>
      </c>
      <c r="G331" s="4">
        <v>534</v>
      </c>
      <c r="H331" s="4">
        <v>128</v>
      </c>
      <c r="I331" s="4">
        <v>30</v>
      </c>
      <c r="J331" s="4">
        <v>4</v>
      </c>
      <c r="K331" s="4">
        <v>28</v>
      </c>
      <c r="L331" s="4">
        <v>59</v>
      </c>
      <c r="M331" s="4">
        <v>69</v>
      </c>
      <c r="N331" s="4">
        <v>29</v>
      </c>
      <c r="O331" s="4">
        <v>3</v>
      </c>
      <c r="P331" s="4">
        <v>1</v>
      </c>
      <c r="Q331" s="4">
        <v>0</v>
      </c>
      <c r="R331" s="4" t="s">
        <v>0</v>
      </c>
      <c r="S331" s="6">
        <v>115424</v>
      </c>
      <c r="T331" s="4">
        <v>46314</v>
      </c>
      <c r="U331" s="4">
        <v>1</v>
      </c>
      <c r="V331" s="4">
        <v>1</v>
      </c>
      <c r="W331" s="4">
        <v>3</v>
      </c>
      <c r="X331" s="4">
        <v>16</v>
      </c>
    </row>
    <row r="332" spans="1:27" x14ac:dyDescent="0.2">
      <c r="B332" s="4" t="s">
        <v>0</v>
      </c>
      <c r="C332" s="4">
        <v>108</v>
      </c>
      <c r="D332" s="4">
        <v>3401</v>
      </c>
      <c r="E332" s="4">
        <v>4108</v>
      </c>
      <c r="F332" s="4">
        <v>7637</v>
      </c>
      <c r="G332" s="4">
        <v>1790</v>
      </c>
      <c r="H332" s="4">
        <v>283</v>
      </c>
      <c r="I332" s="4">
        <v>141</v>
      </c>
      <c r="J332" s="4">
        <v>178</v>
      </c>
      <c r="K332" s="4">
        <v>90</v>
      </c>
      <c r="L332" s="4">
        <v>55</v>
      </c>
      <c r="M332" s="4">
        <v>122</v>
      </c>
      <c r="N332" s="4">
        <v>0</v>
      </c>
      <c r="O332" s="4">
        <v>0</v>
      </c>
      <c r="P332" s="4">
        <v>0</v>
      </c>
      <c r="Q332" s="4">
        <v>0</v>
      </c>
      <c r="R332" s="4" t="s">
        <v>0</v>
      </c>
      <c r="S332" s="6">
        <v>17913</v>
      </c>
      <c r="T332" s="4">
        <v>17805</v>
      </c>
      <c r="U332" s="4">
        <v>14</v>
      </c>
      <c r="V332" s="4">
        <v>7</v>
      </c>
      <c r="W332" s="4">
        <v>2</v>
      </c>
      <c r="X332" s="4">
        <v>1</v>
      </c>
    </row>
    <row r="333" spans="1:27" x14ac:dyDescent="0.2">
      <c r="B333" s="4" t="s">
        <v>0</v>
      </c>
      <c r="C333" s="4">
        <v>2076</v>
      </c>
      <c r="D333" s="4">
        <v>929</v>
      </c>
      <c r="E333" s="4">
        <v>8149</v>
      </c>
      <c r="F333" s="4">
        <v>898</v>
      </c>
      <c r="G333" s="4">
        <v>2186</v>
      </c>
      <c r="H333" s="4">
        <v>1510</v>
      </c>
      <c r="I333" s="4">
        <v>1127</v>
      </c>
      <c r="J333" s="4">
        <v>130</v>
      </c>
      <c r="K333" s="4">
        <v>21</v>
      </c>
      <c r="L333" s="4">
        <v>7</v>
      </c>
      <c r="M333" s="4">
        <v>8</v>
      </c>
      <c r="N333" s="4">
        <v>0</v>
      </c>
      <c r="O333" s="4">
        <v>0</v>
      </c>
      <c r="P333" s="4">
        <v>0</v>
      </c>
      <c r="Q333" s="4">
        <v>0</v>
      </c>
      <c r="R333" s="4" t="s">
        <v>0</v>
      </c>
      <c r="S333" s="6">
        <v>17041</v>
      </c>
      <c r="T333" s="4">
        <v>14965</v>
      </c>
      <c r="U333" s="4">
        <v>6</v>
      </c>
      <c r="V333" s="4">
        <v>15</v>
      </c>
      <c r="W333" s="4">
        <v>1</v>
      </c>
      <c r="X333" s="4">
        <v>11</v>
      </c>
    </row>
    <row r="334" spans="1:27" x14ac:dyDescent="0.2">
      <c r="B334" s="4" t="s">
        <v>0</v>
      </c>
      <c r="C334" s="4">
        <v>10.85474</v>
      </c>
      <c r="D334" s="4">
        <v>1112</v>
      </c>
      <c r="E334" s="4">
        <v>3586</v>
      </c>
      <c r="F334" s="4">
        <v>3864</v>
      </c>
      <c r="G334" s="4">
        <v>739</v>
      </c>
      <c r="H334" s="4">
        <v>1882</v>
      </c>
      <c r="I334" s="4">
        <v>403</v>
      </c>
      <c r="J334" s="4">
        <v>151</v>
      </c>
      <c r="K334" s="4">
        <v>129.52866</v>
      </c>
      <c r="L334" s="4">
        <v>254.51902999999999</v>
      </c>
      <c r="M334" s="4">
        <v>159</v>
      </c>
      <c r="N334" s="4">
        <v>0</v>
      </c>
      <c r="O334" s="4">
        <v>0</v>
      </c>
      <c r="P334" s="4">
        <v>0</v>
      </c>
      <c r="Q334" s="4">
        <v>0</v>
      </c>
      <c r="R334" s="4" t="s">
        <v>0</v>
      </c>
      <c r="S334" s="6">
        <v>12291</v>
      </c>
      <c r="T334" s="4">
        <v>12280.047689999999</v>
      </c>
      <c r="U334" s="4">
        <v>18</v>
      </c>
      <c r="V334" s="4">
        <v>13</v>
      </c>
      <c r="W334" s="4">
        <v>6</v>
      </c>
      <c r="X334" s="4">
        <v>2</v>
      </c>
    </row>
    <row r="335" spans="1:27" x14ac:dyDescent="0.2">
      <c r="B335" s="4" t="s">
        <v>0</v>
      </c>
      <c r="C335" s="4">
        <v>639.26753799999994</v>
      </c>
      <c r="D335" s="4">
        <v>5942.3292549999996</v>
      </c>
      <c r="E335" s="4">
        <v>967.02642100000003</v>
      </c>
      <c r="F335" s="4">
        <v>214.547946</v>
      </c>
      <c r="G335" s="4">
        <v>224.12922699999999</v>
      </c>
      <c r="H335" s="4">
        <v>133.045368</v>
      </c>
      <c r="I335" s="4">
        <v>119.732088</v>
      </c>
      <c r="J335" s="4">
        <v>38.685293000000001</v>
      </c>
      <c r="K335" s="4">
        <v>37.037005999999998</v>
      </c>
      <c r="L335" s="4">
        <v>14.667192999999999</v>
      </c>
      <c r="M335" s="4">
        <v>16.038739</v>
      </c>
      <c r="N335" s="4">
        <v>5.2750120000000003</v>
      </c>
      <c r="O335" s="4">
        <v>7.8624049999999999</v>
      </c>
      <c r="P335" s="4">
        <v>4.59</v>
      </c>
      <c r="Q335" s="4">
        <v>4.5552210000000004</v>
      </c>
      <c r="R335" s="4" t="s">
        <v>0</v>
      </c>
      <c r="S335" s="6">
        <v>8369</v>
      </c>
      <c r="T335" s="4">
        <v>7729.5211740000004</v>
      </c>
      <c r="U335" s="4">
        <v>8</v>
      </c>
      <c r="V335" s="4">
        <v>4</v>
      </c>
      <c r="W335" s="4">
        <v>15</v>
      </c>
      <c r="X335" s="4">
        <v>17</v>
      </c>
    </row>
    <row r="336" spans="1:27" x14ac:dyDescent="0.2">
      <c r="A336" s="13">
        <v>1994</v>
      </c>
      <c r="C336" s="11">
        <f>'[1]Numbers at age'!BB76</f>
        <v>982.76115858118749</v>
      </c>
      <c r="D336" s="11">
        <f>'[1]Numbers at age'!BC76</f>
        <v>4093.5920020435501</v>
      </c>
      <c r="E336" s="11">
        <f>'[1]Numbers at age'!BD76</f>
        <v>1215.6902914844813</v>
      </c>
      <c r="F336" s="11">
        <f>'[1]Numbers at age'!BE76</f>
        <v>1833.1341107374619</v>
      </c>
      <c r="G336" s="11">
        <f>'[1]Numbers at age'!BF76</f>
        <v>2262.1063862060532</v>
      </c>
      <c r="H336" s="11">
        <f>'[1]Numbers at age'!BG76</f>
        <v>386.26789024298483</v>
      </c>
      <c r="I336" s="11">
        <f>'[1]Numbers at age'!BH76</f>
        <v>106.73179282390603</v>
      </c>
      <c r="J336" s="11">
        <f>'[1]Numbers at age'!BI76</f>
        <v>97.478186574197395</v>
      </c>
      <c r="K336" s="11">
        <f>'[1]Numbers at age'!BJ76</f>
        <v>54.402527562685464</v>
      </c>
      <c r="L336" s="11">
        <f>'[1]Numbers at age'!BK76</f>
        <v>65.035806689766815</v>
      </c>
      <c r="M336" s="11">
        <f>'[1]Numbers at age'!BL76</f>
        <v>28.18229377980262</v>
      </c>
      <c r="N336" s="11">
        <f>'[1]Numbers at age'!BM76</f>
        <v>44.872013288938945</v>
      </c>
      <c r="O336" s="11">
        <f>'[1]Numbers at age'!BN76</f>
        <v>18.819945790116325</v>
      </c>
      <c r="P336" s="11">
        <f>'[1]Numbers at age'!BO76</f>
        <v>17.631710900244627</v>
      </c>
      <c r="Q336" s="11">
        <f>'[1]Numbers at age'!BP76</f>
        <v>18.233360262000915</v>
      </c>
      <c r="R336" s="4" t="s">
        <v>0</v>
      </c>
      <c r="S336" s="6">
        <f>SUM(E336:Q336)</f>
        <v>6148.586316342642</v>
      </c>
      <c r="T336" s="4">
        <v>9129.6207649999997</v>
      </c>
      <c r="U336" s="4">
        <v>11</v>
      </c>
      <c r="V336" s="4">
        <v>6</v>
      </c>
      <c r="W336" s="4">
        <v>12</v>
      </c>
      <c r="X336" s="4">
        <v>9</v>
      </c>
      <c r="Z336" s="4">
        <f>SUM(C336:Q336)</f>
        <v>11224.939476967376</v>
      </c>
      <c r="AA336" s="4">
        <v>1756.207762</v>
      </c>
    </row>
    <row r="337" spans="1:27" x14ac:dyDescent="0.2">
      <c r="A337" s="13">
        <v>1996</v>
      </c>
      <c r="C337" s="11">
        <f>'[1]Numbers at age'!BB77</f>
        <v>1800.2540548465252</v>
      </c>
      <c r="D337" s="11">
        <f>'[1]Numbers at age'!BC77</f>
        <v>566.66512888455964</v>
      </c>
      <c r="E337" s="11">
        <f>'[1]Numbers at age'!BD77</f>
        <v>552.16056768551664</v>
      </c>
      <c r="F337" s="11">
        <f>'[1]Numbers at age'!BE77</f>
        <v>2741.0596904608105</v>
      </c>
      <c r="G337" s="11">
        <f>'[1]Numbers at age'!BF77</f>
        <v>914.96275760038895</v>
      </c>
      <c r="H337" s="11">
        <f>'[1]Numbers at age'!BG77</f>
        <v>633.53149225310881</v>
      </c>
      <c r="I337" s="11">
        <f>'[1]Numbers at age'!BH77</f>
        <v>585.04104992738485</v>
      </c>
      <c r="J337" s="11">
        <f>'[1]Numbers at age'!BI77</f>
        <v>141.69026351600186</v>
      </c>
      <c r="K337" s="11">
        <f>'[1]Numbers at age'!BJ77</f>
        <v>38.615812969369813</v>
      </c>
      <c r="L337" s="11">
        <f>'[1]Numbers at age'!BK77</f>
        <v>28.17004469426351</v>
      </c>
      <c r="M337" s="11">
        <f>'[1]Numbers at age'!BL77</f>
        <v>22.420988926846114</v>
      </c>
      <c r="N337" s="11">
        <f>'[1]Numbers at age'!BM77</f>
        <v>39.471901745703633</v>
      </c>
      <c r="O337" s="11">
        <f>'[1]Numbers at age'!BN77</f>
        <v>13.931626983224199</v>
      </c>
      <c r="P337" s="11">
        <f>'[1]Numbers at age'!BO77</f>
        <v>24.815192203863479</v>
      </c>
      <c r="Q337" s="11">
        <f>'[1]Numbers at age'!BP77</f>
        <v>11.366710991337596</v>
      </c>
      <c r="R337" s="4" t="s">
        <v>0</v>
      </c>
      <c r="S337" s="6">
        <f t="shared" ref="S337:S351" si="15">SUM(E337:Q337)</f>
        <v>5747.238099957819</v>
      </c>
      <c r="T337" s="4">
        <v>5552.9040080000004</v>
      </c>
      <c r="U337" s="4">
        <v>7</v>
      </c>
      <c r="V337" s="4">
        <v>17</v>
      </c>
      <c r="W337" s="4">
        <v>16</v>
      </c>
      <c r="X337" s="4">
        <v>4</v>
      </c>
      <c r="Z337" s="4">
        <f t="shared" ref="Z337:Z350" si="16">SUM(C337:Q337)</f>
        <v>8114.1572836889036</v>
      </c>
      <c r="AA337" s="4">
        <v>886.35983810000005</v>
      </c>
    </row>
    <row r="338" spans="1:27" x14ac:dyDescent="0.2">
      <c r="A338" s="13">
        <v>1997</v>
      </c>
      <c r="C338" s="11">
        <f>'[1]Numbers at age'!BB78</f>
        <v>13250.613373648708</v>
      </c>
      <c r="D338" s="11">
        <f>'[1]Numbers at age'!BC78</f>
        <v>2878.5767288666211</v>
      </c>
      <c r="E338" s="11">
        <f>'[1]Numbers at age'!BD78</f>
        <v>439.59123713133761</v>
      </c>
      <c r="F338" s="11">
        <f>'[1]Numbers at age'!BE78</f>
        <v>535.61607998997511</v>
      </c>
      <c r="G338" s="11">
        <f>'[1]Numbers at age'!BF78</f>
        <v>2326.9733475132466</v>
      </c>
      <c r="H338" s="11">
        <f>'[1]Numbers at age'!BG78</f>
        <v>546.09999066156536</v>
      </c>
      <c r="I338" s="11">
        <f>'[1]Numbers at age'!BH78</f>
        <v>313.07351929888273</v>
      </c>
      <c r="J338" s="11">
        <f>'[1]Numbers at age'!BI78</f>
        <v>290.57854856976724</v>
      </c>
      <c r="K338" s="11">
        <f>'[1]Numbers at age'!BJ78</f>
        <v>75.132543144049421</v>
      </c>
      <c r="L338" s="11">
        <f>'[1]Numbers at age'!BK78</f>
        <v>27.840972544487752</v>
      </c>
      <c r="M338" s="11">
        <f>'[1]Numbers at age'!BL78</f>
        <v>30.877438700909686</v>
      </c>
      <c r="N338" s="11">
        <f>'[1]Numbers at age'!BM78</f>
        <v>35.150721886410039</v>
      </c>
      <c r="O338" s="11">
        <f>'[1]Numbers at age'!BN78</f>
        <v>38.945678801291407</v>
      </c>
      <c r="P338" s="11">
        <f>'[1]Numbers at age'!BO78</f>
        <v>18.732704332357997</v>
      </c>
      <c r="Q338" s="11">
        <f>'[1]Numbers at age'!BP78</f>
        <v>26.406440849537375</v>
      </c>
      <c r="R338" s="4" t="s">
        <v>0</v>
      </c>
      <c r="S338" s="6">
        <f t="shared" si="15"/>
        <v>4705.0192234238184</v>
      </c>
      <c r="T338" s="4">
        <v>6319.4875490000004</v>
      </c>
      <c r="U338" s="4">
        <v>2</v>
      </c>
      <c r="V338" s="4">
        <v>9</v>
      </c>
      <c r="W338" s="4">
        <v>17</v>
      </c>
      <c r="X338" s="4">
        <v>14</v>
      </c>
      <c r="Z338" s="4">
        <f t="shared" si="16"/>
        <v>20834.20932593914</v>
      </c>
      <c r="AA338" s="4">
        <v>956.99326880000001</v>
      </c>
    </row>
    <row r="339" spans="1:27" x14ac:dyDescent="0.2">
      <c r="A339" s="13">
        <v>1999</v>
      </c>
      <c r="C339" s="11">
        <f>'[1]Numbers at age'!BB79</f>
        <v>607.20365204314089</v>
      </c>
      <c r="D339" s="11">
        <f>'[1]Numbers at age'!BC79</f>
        <v>1779.9949573565414</v>
      </c>
      <c r="E339" s="11">
        <f>'[1]Numbers at age'!BD79</f>
        <v>3717.0605546896682</v>
      </c>
      <c r="F339" s="11">
        <f>'[1]Numbers at age'!BE79</f>
        <v>1809.6749418485813</v>
      </c>
      <c r="G339" s="11">
        <f>'[1]Numbers at age'!BF79</f>
        <v>651.86233586042465</v>
      </c>
      <c r="H339" s="11">
        <f>'[1]Numbers at age'!BG79</f>
        <v>397.52067222069672</v>
      </c>
      <c r="I339" s="11">
        <f>'[1]Numbers at age'!BH79</f>
        <v>1548.0324536911166</v>
      </c>
      <c r="J339" s="11">
        <f>'[1]Numbers at age'!BI79</f>
        <v>526.25221785246345</v>
      </c>
      <c r="K339" s="11">
        <f>'[1]Numbers at age'!BJ79</f>
        <v>180.0208387427418</v>
      </c>
      <c r="L339" s="11">
        <f>'[1]Numbers at age'!BK79</f>
        <v>141.64589914118926</v>
      </c>
      <c r="M339" s="11">
        <f>'[1]Numbers at age'!BL79</f>
        <v>48.242948504005611</v>
      </c>
      <c r="N339" s="11">
        <f>'[1]Numbers at age'!BM79</f>
        <v>20.499547221307374</v>
      </c>
      <c r="O339" s="11">
        <f>'[1]Numbers at age'!BN79</f>
        <v>10.266812617242888</v>
      </c>
      <c r="P339" s="11">
        <f>'[1]Numbers at age'!BO79</f>
        <v>7.7953667945466423</v>
      </c>
      <c r="Q339" s="11">
        <f>'[1]Numbers at age'!BP79</f>
        <v>4.7565796359356476</v>
      </c>
      <c r="R339" s="4" t="s">
        <v>0</v>
      </c>
      <c r="S339" s="6">
        <f t="shared" si="15"/>
        <v>9063.6311688199166</v>
      </c>
      <c r="T339" s="4">
        <v>9488.7866040000008</v>
      </c>
      <c r="U339" s="4">
        <v>13</v>
      </c>
      <c r="V339" s="4">
        <v>11</v>
      </c>
      <c r="W339" s="4">
        <v>5</v>
      </c>
      <c r="X339" s="4">
        <v>8</v>
      </c>
      <c r="Z339" s="4">
        <f t="shared" si="16"/>
        <v>11450.8297782196</v>
      </c>
      <c r="AA339" s="4">
        <v>2135.987298</v>
      </c>
    </row>
    <row r="340" spans="1:27" x14ac:dyDescent="0.2">
      <c r="A340" s="13">
        <v>2000</v>
      </c>
      <c r="C340" s="11">
        <f>'[1]Numbers at age'!BB80</f>
        <v>460.36640314288741</v>
      </c>
      <c r="D340" s="11">
        <f>'[1]Numbers at age'!BC80</f>
        <v>1322.0302786364743</v>
      </c>
      <c r="E340" s="11">
        <f>'[1]Numbers at age'!BD80</f>
        <v>1230.0548587568856</v>
      </c>
      <c r="F340" s="11">
        <f>'[1]Numbers at age'!BE80</f>
        <v>2588.0272894162349</v>
      </c>
      <c r="G340" s="11">
        <f>'[1]Numbers at age'!BF80</f>
        <v>1011.8277908265522</v>
      </c>
      <c r="H340" s="11">
        <f>'[1]Numbers at age'!BG80</f>
        <v>326.61534286706569</v>
      </c>
      <c r="I340" s="11">
        <f>'[1]Numbers at age'!BH80</f>
        <v>308.364222094105</v>
      </c>
      <c r="J340" s="11">
        <f>'[1]Numbers at age'!BI80</f>
        <v>949.55203490381814</v>
      </c>
      <c r="K340" s="11">
        <f>'[1]Numbers at age'!BJ80</f>
        <v>277.58517164363906</v>
      </c>
      <c r="L340" s="11">
        <f>'[1]Numbers at age'!BK80</f>
        <v>134.09810972327733</v>
      </c>
      <c r="M340" s="11">
        <f>'[1]Numbers at age'!BL80</f>
        <v>60.258588897339891</v>
      </c>
      <c r="N340" s="11">
        <f>'[1]Numbers at age'!BM80</f>
        <v>35.599602250829598</v>
      </c>
      <c r="O340" s="11">
        <f>'[1]Numbers at age'!BN80</f>
        <v>6.9873676475258382</v>
      </c>
      <c r="P340" s="11">
        <f>'[1]Numbers at age'!BO80</f>
        <v>4.555128344657561</v>
      </c>
      <c r="Q340" s="11">
        <f>'[1]Numbers at age'!BP80</f>
        <v>4.7172468428053334</v>
      </c>
      <c r="R340" s="4" t="s">
        <v>0</v>
      </c>
      <c r="S340" s="6">
        <f t="shared" si="15"/>
        <v>6938.2427542147352</v>
      </c>
      <c r="T340" s="4">
        <v>7371.8335509999997</v>
      </c>
      <c r="U340" s="4">
        <v>12</v>
      </c>
      <c r="V340" s="4">
        <v>12</v>
      </c>
      <c r="W340" s="4">
        <v>11</v>
      </c>
      <c r="X340" s="4">
        <v>5</v>
      </c>
      <c r="Z340" s="4">
        <f t="shared" si="16"/>
        <v>8720.6394359940987</v>
      </c>
      <c r="AA340" s="4">
        <v>965.49670400000002</v>
      </c>
    </row>
    <row r="341" spans="1:27" x14ac:dyDescent="0.2">
      <c r="A341" s="13">
        <v>2002</v>
      </c>
      <c r="C341" s="11">
        <f>'[1]Numbers at age'!BB81</f>
        <v>722.9260511694863</v>
      </c>
      <c r="D341" s="11">
        <f>'[1]Numbers at age'!BC81</f>
        <v>4281.0913729044087</v>
      </c>
      <c r="E341" s="11">
        <f>'[1]Numbers at age'!BD81</f>
        <v>3931.0117698336262</v>
      </c>
      <c r="F341" s="11">
        <f>'[1]Numbers at age'!BE81</f>
        <v>1435.1814671399898</v>
      </c>
      <c r="G341" s="11">
        <f>'[1]Numbers at age'!BF81</f>
        <v>838.76764224598992</v>
      </c>
      <c r="H341" s="11">
        <f>'[1]Numbers at age'!BG81</f>
        <v>771.8300407611332</v>
      </c>
      <c r="I341" s="11">
        <f>'[1]Numbers at age'!BH81</f>
        <v>389.27204911854108</v>
      </c>
      <c r="J341" s="11">
        <f>'[1]Numbers at age'!BI81</f>
        <v>148.92454913483598</v>
      </c>
      <c r="K341" s="11">
        <f>'[1]Numbers at age'!BJ81</f>
        <v>183.82830769685492</v>
      </c>
      <c r="L341" s="11">
        <f>'[1]Numbers at age'!BK81</f>
        <v>336.92026651597729</v>
      </c>
      <c r="M341" s="11">
        <f>'[1]Numbers at age'!BL81</f>
        <v>169.37981101374737</v>
      </c>
      <c r="N341" s="11">
        <f>'[1]Numbers at age'!BM81</f>
        <v>75.551482863945239</v>
      </c>
      <c r="O341" s="11">
        <f>'[1]Numbers at age'!BN81</f>
        <v>42.336303235094832</v>
      </c>
      <c r="P341" s="11">
        <f>'[1]Numbers at age'!BO81</f>
        <v>12.691710753317263</v>
      </c>
      <c r="Q341" s="11">
        <f>'[1]Numbers at age'!BP81</f>
        <v>4.6144964823051673</v>
      </c>
      <c r="R341" s="4" t="s">
        <v>0</v>
      </c>
      <c r="S341" s="6">
        <f t="shared" si="15"/>
        <v>8340.3098967953574</v>
      </c>
      <c r="T341" s="4">
        <v>11560.449339999999</v>
      </c>
      <c r="U341" s="4">
        <v>9</v>
      </c>
      <c r="V341" s="4">
        <v>5</v>
      </c>
      <c r="W341" s="4">
        <v>4</v>
      </c>
      <c r="X341" s="4">
        <v>10</v>
      </c>
      <c r="Z341" s="4">
        <f t="shared" si="16"/>
        <v>13344.327320869254</v>
      </c>
      <c r="AA341" s="4">
        <v>1466.768941</v>
      </c>
    </row>
    <row r="342" spans="1:27" x14ac:dyDescent="0.2">
      <c r="A342" s="13">
        <v>2004</v>
      </c>
      <c r="C342" s="11">
        <f>'[1]Numbers at age'!BB82</f>
        <v>83.054497421286243</v>
      </c>
      <c r="D342" s="11">
        <f>'[1]Numbers at age'!BC82</f>
        <v>313.46852806665152</v>
      </c>
      <c r="E342" s="11">
        <f>'[1]Numbers at age'!BD82</f>
        <v>1216.3625180045428</v>
      </c>
      <c r="F342" s="11">
        <f>'[1]Numbers at age'!BE82</f>
        <v>3117.5815077066418</v>
      </c>
      <c r="G342" s="11">
        <f>'[1]Numbers at age'!BF82</f>
        <v>1636.5997346958666</v>
      </c>
      <c r="H342" s="11">
        <f>'[1]Numbers at age'!BG82</f>
        <v>567.55427228701001</v>
      </c>
      <c r="I342" s="11">
        <f>'[1]Numbers at age'!BH82</f>
        <v>291.01253846662485</v>
      </c>
      <c r="J342" s="11">
        <f>'[1]Numbers at age'!BI82</f>
        <v>281.48718678413042</v>
      </c>
      <c r="K342" s="11">
        <f>'[1]Numbers at age'!BJ82</f>
        <v>120.56776537061562</v>
      </c>
      <c r="L342" s="11">
        <f>'[1]Numbers at age'!BK82</f>
        <v>69.692797648005183</v>
      </c>
      <c r="M342" s="11">
        <f>'[1]Numbers at age'!BL82</f>
        <v>58.688948943339</v>
      </c>
      <c r="N342" s="11">
        <f>'[1]Numbers at age'!BM82</f>
        <v>77.010347778566086</v>
      </c>
      <c r="O342" s="11">
        <f>'[1]Numbers at age'!BN82</f>
        <v>37.434031479364556</v>
      </c>
      <c r="P342" s="11">
        <f>'[1]Numbers at age'!BO82</f>
        <v>12.546495719001964</v>
      </c>
      <c r="Q342" s="11">
        <f>'[1]Numbers at age'!BP82</f>
        <v>9.3360166122157278</v>
      </c>
      <c r="R342" s="4" t="s">
        <v>0</v>
      </c>
      <c r="S342" s="6">
        <f t="shared" si="15"/>
        <v>7495.8741614959226</v>
      </c>
      <c r="T342" s="4">
        <v>6818.7390079999996</v>
      </c>
      <c r="U342" s="4">
        <v>17</v>
      </c>
      <c r="V342" s="4">
        <v>18</v>
      </c>
      <c r="W342" s="4">
        <v>10</v>
      </c>
      <c r="X342" s="4">
        <v>3</v>
      </c>
      <c r="Z342" s="4">
        <f t="shared" si="16"/>
        <v>7892.3971869838615</v>
      </c>
      <c r="AA342" s="4">
        <v>1032.597546</v>
      </c>
    </row>
    <row r="343" spans="1:27" x14ac:dyDescent="0.2">
      <c r="A343" s="13">
        <v>2006</v>
      </c>
      <c r="C343" s="11">
        <f>'[1]Numbers at age'!BB83</f>
        <v>524.71095973187403</v>
      </c>
      <c r="D343" s="11">
        <f>'[1]Numbers at age'!BC83</f>
        <v>216.99598515666585</v>
      </c>
      <c r="E343" s="11">
        <f>'[1]Numbers at age'!BD83</f>
        <v>291.24568029037755</v>
      </c>
      <c r="F343" s="11">
        <f>'[1]Numbers at age'!BE83</f>
        <v>654.096854188424</v>
      </c>
      <c r="G343" s="11">
        <f>'[1]Numbers at age'!BF83</f>
        <v>783.37609295047878</v>
      </c>
      <c r="H343" s="11">
        <f>'[1]Numbers at age'!BG83</f>
        <v>658.55630100083613</v>
      </c>
      <c r="I343" s="11">
        <f>'[1]Numbers at age'!BH83</f>
        <v>390.20024904819547</v>
      </c>
      <c r="J343" s="11">
        <f>'[1]Numbers at age'!BI83</f>
        <v>144.88895459121642</v>
      </c>
      <c r="K343" s="11">
        <f>'[1]Numbers at age'!BJ83</f>
        <v>74.79552564912521</v>
      </c>
      <c r="L343" s="11">
        <f>'[1]Numbers at age'!BK83</f>
        <v>58.553903569209623</v>
      </c>
      <c r="M343" s="11">
        <f>'[1]Numbers at age'!BL83</f>
        <v>32.824918376205503</v>
      </c>
      <c r="N343" s="11">
        <f>'[1]Numbers at age'!BM83</f>
        <v>21.719213122954553</v>
      </c>
      <c r="O343" s="11">
        <f>'[1]Numbers at age'!BN83</f>
        <v>16.492805385509438</v>
      </c>
      <c r="P343" s="11">
        <f>'[1]Numbers at age'!BO83</f>
        <v>19.794140962932246</v>
      </c>
      <c r="Q343" s="11">
        <f>'[1]Numbers at age'!BP83</f>
        <v>16.173506079347696</v>
      </c>
      <c r="R343" s="4" t="s">
        <v>0</v>
      </c>
      <c r="S343" s="6">
        <f t="shared" si="15"/>
        <v>3162.718145214812</v>
      </c>
      <c r="T343" s="4">
        <v>2940.0927700000002</v>
      </c>
      <c r="U343" s="4">
        <v>10</v>
      </c>
      <c r="V343" s="4">
        <v>19</v>
      </c>
      <c r="W343" s="4">
        <v>19</v>
      </c>
      <c r="X343" s="4">
        <v>12</v>
      </c>
      <c r="Z343" s="4">
        <f t="shared" si="16"/>
        <v>3904.4250901033524</v>
      </c>
      <c r="AA343" s="4">
        <v>469.30041440000002</v>
      </c>
    </row>
    <row r="344" spans="1:27" x14ac:dyDescent="0.2">
      <c r="A344" s="13">
        <v>2007</v>
      </c>
      <c r="C344" s="11">
        <f>'[1]Numbers at age'!BB84</f>
        <v>5775.2941445645511</v>
      </c>
      <c r="D344" s="11">
        <f>'[1]Numbers at age'!BC84</f>
        <v>1040.5871458044032</v>
      </c>
      <c r="E344" s="11">
        <f>'[1]Numbers at age'!BD84</f>
        <v>345.09752644485388</v>
      </c>
      <c r="F344" s="11">
        <f>'[1]Numbers at age'!BE84</f>
        <v>477.80343296562256</v>
      </c>
      <c r="G344" s="11">
        <f>'[1]Numbers at age'!BF84</f>
        <v>793.68820620896383</v>
      </c>
      <c r="H344" s="11">
        <f>'[1]Numbers at age'!BG84</f>
        <v>729.44366463608185</v>
      </c>
      <c r="I344" s="11">
        <f>'[1]Numbers at age'!BH84</f>
        <v>406.88807780259799</v>
      </c>
      <c r="J344" s="11">
        <f>'[1]Numbers at age'!BI84</f>
        <v>240.79008139216521</v>
      </c>
      <c r="K344" s="11">
        <f>'[1]Numbers at age'!BJ84</f>
        <v>97.686941759232013</v>
      </c>
      <c r="L344" s="11">
        <f>'[1]Numbers at age'!BK84</f>
        <v>39.26161661459814</v>
      </c>
      <c r="M344" s="11">
        <f>'[1]Numbers at age'!BL84</f>
        <v>37.240400148981244</v>
      </c>
      <c r="N344" s="11">
        <f>'[1]Numbers at age'!BM84</f>
        <v>18.816444550463231</v>
      </c>
      <c r="O344" s="11">
        <f>'[1]Numbers at age'!BN84</f>
        <v>9.1721203960190856</v>
      </c>
      <c r="P344" s="11">
        <f>'[1]Numbers at age'!BO84</f>
        <v>9.5783720563375194</v>
      </c>
      <c r="Q344" s="11">
        <f>'[1]Numbers at age'!BP84</f>
        <v>12.23984431745663</v>
      </c>
      <c r="R344" s="4" t="s">
        <v>0</v>
      </c>
      <c r="S344" s="6">
        <f t="shared" si="15"/>
        <v>3217.7067292933734</v>
      </c>
      <c r="T344" s="4">
        <v>3618.120222</v>
      </c>
      <c r="U344" s="4">
        <v>3</v>
      </c>
      <c r="V344" s="4">
        <v>14</v>
      </c>
      <c r="W344" s="4">
        <v>18</v>
      </c>
      <c r="X344" s="4">
        <v>15</v>
      </c>
      <c r="Z344" s="4">
        <f t="shared" si="16"/>
        <v>10033.588019662326</v>
      </c>
      <c r="AA344" s="4">
        <v>666.37823470000001</v>
      </c>
    </row>
    <row r="345" spans="1:27" x14ac:dyDescent="0.2">
      <c r="A345" s="13">
        <v>2008</v>
      </c>
      <c r="C345" s="11">
        <f>'[1]Numbers at age'!BB85</f>
        <v>70.869874028308772</v>
      </c>
      <c r="D345" s="11">
        <f>'[1]Numbers at age'!BC85</f>
        <v>2914.7813308119867</v>
      </c>
      <c r="E345" s="11">
        <f>'[1]Numbers at age'!BD85</f>
        <v>1046.9827024447125</v>
      </c>
      <c r="F345" s="11">
        <f>'[1]Numbers at age'!BE85</f>
        <v>166.03642120332191</v>
      </c>
      <c r="G345" s="11">
        <f>'[1]Numbers at age'!BF85</f>
        <v>160.83905505495193</v>
      </c>
      <c r="H345" s="11">
        <f>'[1]Numbers at age'!BG85</f>
        <v>287.56999395226944</v>
      </c>
      <c r="I345" s="11">
        <f>'[1]Numbers at age'!BH85</f>
        <v>234.90743112032087</v>
      </c>
      <c r="J345" s="11">
        <f>'[1]Numbers at age'!BI85</f>
        <v>136.08854972879283</v>
      </c>
      <c r="K345" s="11">
        <f>'[1]Numbers at age'!BJ85</f>
        <v>101.84812349386939</v>
      </c>
      <c r="L345" s="11">
        <f>'[1]Numbers at age'!BK85</f>
        <v>31.995840621276123</v>
      </c>
      <c r="M345" s="11">
        <f>'[1]Numbers at age'!BL85</f>
        <v>30.135659065627689</v>
      </c>
      <c r="N345" s="11">
        <f>'[1]Numbers at age'!BM85</f>
        <v>19.000207392314678</v>
      </c>
      <c r="O345" s="11">
        <f>'[1]Numbers at age'!BN85</f>
        <v>10.873025680054145</v>
      </c>
      <c r="P345" s="11">
        <f>'[1]Numbers at age'!BO85</f>
        <v>5.6228518943850485</v>
      </c>
      <c r="Q345" s="11">
        <f>'[1]Numbers at age'!BP85</f>
        <v>9.3258659381602698</v>
      </c>
      <c r="R345" s="4" t="s">
        <v>0</v>
      </c>
      <c r="S345" s="6">
        <f t="shared" si="15"/>
        <v>2241.225727590057</v>
      </c>
      <c r="T345" s="4">
        <v>4667.5030159999997</v>
      </c>
      <c r="U345" s="4">
        <v>16</v>
      </c>
      <c r="V345" s="4">
        <v>8</v>
      </c>
      <c r="W345" s="4">
        <v>13</v>
      </c>
      <c r="X345" s="4">
        <v>19</v>
      </c>
      <c r="Z345" s="4">
        <f t="shared" si="16"/>
        <v>5226.876932430353</v>
      </c>
      <c r="AA345" s="4">
        <v>1459.2904129999999</v>
      </c>
    </row>
    <row r="346" spans="1:27" x14ac:dyDescent="0.2">
      <c r="A346" s="13">
        <v>2009</v>
      </c>
      <c r="C346" s="11">
        <f>'[1]Numbers at age'!BB86</f>
        <v>5196.5473652747305</v>
      </c>
      <c r="D346" s="11">
        <f>'[1]Numbers at age'!BC86</f>
        <v>815.74237509181739</v>
      </c>
      <c r="E346" s="11">
        <f>'[1]Numbers at age'!BD86</f>
        <v>1732.5822019381546</v>
      </c>
      <c r="F346" s="11">
        <f>'[1]Numbers at age'!BE86</f>
        <v>277.41135889619079</v>
      </c>
      <c r="G346" s="11">
        <f>'[1]Numbers at age'!BF86</f>
        <v>67.61555844173752</v>
      </c>
      <c r="H346" s="11">
        <f>'[1]Numbers at age'!BG86</f>
        <v>84.024819773418912</v>
      </c>
      <c r="I346" s="11">
        <f>'[1]Numbers at age'!BH86</f>
        <v>117.4079811704281</v>
      </c>
      <c r="J346" s="11">
        <f>'[1]Numbers at age'!BI86</f>
        <v>92.798762217858609</v>
      </c>
      <c r="K346" s="11">
        <f>'[1]Numbers at age'!BJ86</f>
        <v>64.884648722627077</v>
      </c>
      <c r="L346" s="11">
        <f>'[1]Numbers at age'!BK86</f>
        <v>38.868975898886553</v>
      </c>
      <c r="M346" s="11">
        <f>'[1]Numbers at age'!BL86</f>
        <v>22.505402380087489</v>
      </c>
      <c r="N346" s="11">
        <f>'[1]Numbers at age'!BM86</f>
        <v>9.6403973931832532</v>
      </c>
      <c r="O346" s="11">
        <f>'[1]Numbers at age'!BN86</f>
        <v>8.552315285910046</v>
      </c>
      <c r="P346" s="11">
        <f>'[1]Numbers at age'!BO86</f>
        <v>4.7330300081398393</v>
      </c>
      <c r="Q346" s="11">
        <f>'[1]Numbers at age'!BP86</f>
        <v>4.5615224675272161</v>
      </c>
      <c r="R346" s="4" t="s">
        <v>0</v>
      </c>
      <c r="S346" s="6">
        <f t="shared" si="15"/>
        <v>2525.58697459415</v>
      </c>
      <c r="T346" s="4">
        <v>2869.7125430000001</v>
      </c>
      <c r="U346" s="4">
        <v>4</v>
      </c>
      <c r="V346" s="4">
        <v>16</v>
      </c>
      <c r="W346" s="4">
        <v>7</v>
      </c>
      <c r="X346" s="4">
        <v>18</v>
      </c>
      <c r="Z346" s="4">
        <f t="shared" si="16"/>
        <v>8537.8767149606974</v>
      </c>
      <c r="AA346" s="4">
        <v>1033.5853959999999</v>
      </c>
    </row>
    <row r="347" spans="1:27" x14ac:dyDescent="0.2">
      <c r="A347" s="13">
        <v>2010</v>
      </c>
      <c r="C347" s="11">
        <f>'[1]Numbers at age'!BB87</f>
        <v>2567.9320407281571</v>
      </c>
      <c r="D347" s="11">
        <f>'[1]Numbers at age'!BC87</f>
        <v>6404.1275576007947</v>
      </c>
      <c r="E347" s="11">
        <f>'[1]Numbers at age'!BD87</f>
        <v>983.55517601757197</v>
      </c>
      <c r="F347" s="11">
        <f>'[1]Numbers at age'!BE87</f>
        <v>2294.894996216407</v>
      </c>
      <c r="G347" s="11">
        <f>'[1]Numbers at age'!BF87</f>
        <v>445.87511444157201</v>
      </c>
      <c r="H347" s="11">
        <f>'[1]Numbers at age'!BG87</f>
        <v>73.082948387443096</v>
      </c>
      <c r="I347" s="11">
        <f>'[1]Numbers at age'!BH87</f>
        <v>33.246447268534361</v>
      </c>
      <c r="J347" s="11">
        <f>'[1]Numbers at age'!BI87</f>
        <v>36.887298224554456</v>
      </c>
      <c r="K347" s="11">
        <f>'[1]Numbers at age'!BJ87</f>
        <v>37.75284314162797</v>
      </c>
      <c r="L347" s="11">
        <f>'[1]Numbers at age'!BK87</f>
        <v>28.932198861626784</v>
      </c>
      <c r="M347" s="11">
        <f>'[1]Numbers at age'!BL87</f>
        <v>25.956083542271017</v>
      </c>
      <c r="N347" s="11">
        <f>'[1]Numbers at age'!BM87</f>
        <v>13.143947229532001</v>
      </c>
      <c r="O347" s="11">
        <f>'[1]Numbers at age'!BN87</f>
        <v>8.0262055002288548</v>
      </c>
      <c r="P347" s="11">
        <f>'[1]Numbers at age'!BO87</f>
        <v>4.8905865228305814</v>
      </c>
      <c r="Q347" s="11">
        <f>'[1]Numbers at age'!BP87</f>
        <v>4.448811744369328</v>
      </c>
      <c r="R347" s="4" t="s">
        <v>0</v>
      </c>
      <c r="S347" s="6">
        <f t="shared" si="15"/>
        <v>3990.6926570985693</v>
      </c>
      <c r="T347" s="4">
        <v>10023.03476</v>
      </c>
      <c r="U347" s="4">
        <v>5</v>
      </c>
      <c r="V347" s="4">
        <v>3</v>
      </c>
      <c r="W347" s="4">
        <v>14</v>
      </c>
      <c r="X347" s="4">
        <v>7</v>
      </c>
      <c r="Z347" s="4">
        <f t="shared" si="16"/>
        <v>12962.75225542752</v>
      </c>
      <c r="AA347" s="4">
        <v>2461.3636550000001</v>
      </c>
    </row>
    <row r="348" spans="1:27" x14ac:dyDescent="0.2">
      <c r="A348" s="13">
        <v>2012</v>
      </c>
      <c r="C348" s="11">
        <f>'[1]Numbers at age'!BB88</f>
        <v>177.34614282176744</v>
      </c>
      <c r="D348" s="11">
        <f>'[1]Numbers at age'!BC88</f>
        <v>1988.6601335177736</v>
      </c>
      <c r="E348" s="11">
        <f>'[1]Numbers at age'!BD88</f>
        <v>1692.8915797411553</v>
      </c>
      <c r="F348" s="11">
        <f>'[1]Numbers at age'!BE88</f>
        <v>2710.2282047657291</v>
      </c>
      <c r="G348" s="11">
        <f>'[1]Numbers at age'!BF88</f>
        <v>279.68625365586104</v>
      </c>
      <c r="H348" s="11">
        <f>'[1]Numbers at age'!BG88</f>
        <v>366.66840277790294</v>
      </c>
      <c r="I348" s="11">
        <f>'[1]Numbers at age'!BH88</f>
        <v>113.14035487064837</v>
      </c>
      <c r="J348" s="11">
        <f>'[1]Numbers at age'!BI88</f>
        <v>35.687332983026678</v>
      </c>
      <c r="K348" s="11">
        <f>'[1]Numbers at age'!BJ88</f>
        <v>24.894592000905828</v>
      </c>
      <c r="L348" s="11">
        <f>'[1]Numbers at age'!BK88</f>
        <v>28.742221287762572</v>
      </c>
      <c r="M348" s="11">
        <f>'[1]Numbers at age'!BL88</f>
        <v>25.056611001780496</v>
      </c>
      <c r="N348" s="11">
        <f>'[1]Numbers at age'!BM88</f>
        <v>17.894431226286017</v>
      </c>
      <c r="O348" s="11">
        <f>'[1]Numbers at age'!BN88</f>
        <v>16.169349973957118</v>
      </c>
      <c r="P348" s="11">
        <f>'[1]Numbers at age'!BO88</f>
        <v>5.0759217856263659</v>
      </c>
      <c r="Q348" s="11">
        <f>'[1]Numbers at age'!BP88</f>
        <v>4.609220426925364</v>
      </c>
      <c r="R348" s="4" t="s">
        <v>0</v>
      </c>
      <c r="S348" s="6">
        <f t="shared" si="15"/>
        <v>5320.7444764975671</v>
      </c>
      <c r="T348" s="4">
        <v>6600.3990860000004</v>
      </c>
      <c r="U348" s="4">
        <v>15</v>
      </c>
      <c r="V348" s="4">
        <v>10</v>
      </c>
      <c r="W348" s="4">
        <v>8</v>
      </c>
      <c r="X348" s="4">
        <v>6</v>
      </c>
      <c r="Z348" s="4">
        <f t="shared" si="16"/>
        <v>7486.7507528371079</v>
      </c>
      <c r="AA348" s="4">
        <v>1650.0997709999999</v>
      </c>
    </row>
    <row r="349" spans="1:27" x14ac:dyDescent="0.2">
      <c r="A349" s="13">
        <v>2014</v>
      </c>
      <c r="C349" s="11">
        <f>'[1]Numbers at age'!BB89</f>
        <v>4750.8263754040927</v>
      </c>
      <c r="D349" s="11">
        <f>'[1]Numbers at age'!BC89</f>
        <v>8655.1263672447112</v>
      </c>
      <c r="E349" s="11">
        <f>'[1]Numbers at age'!BD89</f>
        <v>969.46123388110959</v>
      </c>
      <c r="F349" s="11">
        <f>'[1]Numbers at age'!BE89</f>
        <v>1161.0495344425956</v>
      </c>
      <c r="G349" s="11">
        <f>'[1]Numbers at age'!BF89</f>
        <v>1118.6942911484216</v>
      </c>
      <c r="H349" s="11">
        <f>'[1]Numbers at age'!BG89</f>
        <v>1769.6164891375602</v>
      </c>
      <c r="I349" s="11">
        <f>'[1]Numbers at age'!BH89</f>
        <v>740.11967321088161</v>
      </c>
      <c r="J349" s="11">
        <f>'[1]Numbers at age'!BI89</f>
        <v>170.14623447650877</v>
      </c>
      <c r="K349" s="11">
        <f>'[1]Numbers at age'!BJ89</f>
        <v>78.810030262588029</v>
      </c>
      <c r="L349" s="11">
        <f>'[1]Numbers at age'!BK89</f>
        <v>31.51996399004079</v>
      </c>
      <c r="M349" s="11">
        <f>'[1]Numbers at age'!BL89</f>
        <v>12.579924713697702</v>
      </c>
      <c r="N349" s="11">
        <f>'[1]Numbers at age'!BM89</f>
        <v>13.869963747647017</v>
      </c>
      <c r="O349" s="11">
        <f>'[1]Numbers at age'!BN89</f>
        <v>14.059707842714257</v>
      </c>
      <c r="P349" s="11">
        <f>'[1]Numbers at age'!BO89</f>
        <v>7.7035707990979194</v>
      </c>
      <c r="Q349" s="11">
        <f>'[1]Numbers at age'!BP89</f>
        <v>7.0970025951456392</v>
      </c>
      <c r="R349" s="4" t="s">
        <v>0</v>
      </c>
      <c r="S349" s="6">
        <f t="shared" si="15"/>
        <v>6094.7276202480089</v>
      </c>
      <c r="Z349" s="4">
        <f t="shared" si="16"/>
        <v>19500.680362896808</v>
      </c>
      <c r="AA349" s="4">
        <v>3236.3082220000001</v>
      </c>
    </row>
    <row r="350" spans="1:27" x14ac:dyDescent="0.2">
      <c r="A350" s="13">
        <v>2016</v>
      </c>
      <c r="C350" s="11">
        <f>'[1]Numbers at age'!BB90</f>
        <v>353.07170390773786</v>
      </c>
      <c r="D350" s="11">
        <f>'[1]Numbers at age'!BC90</f>
        <v>1184.817308414144</v>
      </c>
      <c r="E350" s="11">
        <f>'[1]Numbers at age'!BD90</f>
        <v>4546.4238594651652</v>
      </c>
      <c r="F350" s="11">
        <f>'[1]Numbers at age'!BE90</f>
        <v>4438.9035812040938</v>
      </c>
      <c r="G350" s="11">
        <f>'[1]Numbers at age'!BF90</f>
        <v>1193.6889111870555</v>
      </c>
      <c r="H350" s="11">
        <f>'[1]Numbers at age'!BG90</f>
        <v>486.83153019901135</v>
      </c>
      <c r="I350" s="11">
        <f>'[1]Numbers at age'!BH90</f>
        <v>557.08145327370198</v>
      </c>
      <c r="J350" s="11">
        <f>'[1]Numbers at age'!BI90</f>
        <v>649.74287588182847</v>
      </c>
      <c r="K350" s="11">
        <f>'[1]Numbers at age'!BJ90</f>
        <v>130.16183359329284</v>
      </c>
      <c r="L350" s="11">
        <f>'[1]Numbers at age'!BK90</f>
        <v>61.482283661241944</v>
      </c>
      <c r="M350" s="11">
        <f>'[1]Numbers at age'!BL90</f>
        <v>29.064124746814894</v>
      </c>
      <c r="N350" s="11">
        <f>'[1]Numbers at age'!BM90</f>
        <v>10.855066048270983</v>
      </c>
      <c r="O350" s="11">
        <f>'[1]Numbers at age'!BN90</f>
        <v>7.9243402731143711</v>
      </c>
      <c r="P350" s="11">
        <f>'[1]Numbers at age'!BO90</f>
        <v>4.6961961160169867</v>
      </c>
      <c r="Q350" s="11">
        <f>'[1]Numbers at age'!BP90</f>
        <v>5.135812685550774</v>
      </c>
      <c r="R350" s="4" t="s">
        <v>0</v>
      </c>
      <c r="S350" s="6">
        <f t="shared" si="15"/>
        <v>12121.991868335157</v>
      </c>
      <c r="T350" s="4" t="s">
        <v>125</v>
      </c>
      <c r="U350" s="4">
        <v>0.5</v>
      </c>
      <c r="V350" s="4" t="s">
        <v>126</v>
      </c>
      <c r="Z350" s="4">
        <f t="shared" si="16"/>
        <v>13659.88088065704</v>
      </c>
      <c r="AA350" s="4">
        <v>3054.0310439999998</v>
      </c>
    </row>
    <row r="351" spans="1:27" x14ac:dyDescent="0.2">
      <c r="A351" s="13">
        <v>2018</v>
      </c>
      <c r="C351" s="12">
        <v>423.91577400455515</v>
      </c>
      <c r="D351" s="12">
        <v>535.257267465312</v>
      </c>
      <c r="E351" s="12">
        <v>314.31023373161588</v>
      </c>
      <c r="F351" s="12">
        <v>570.33871341629026</v>
      </c>
      <c r="G351" s="12">
        <v>2337.6301322557424</v>
      </c>
      <c r="H351" s="12">
        <v>843.29203226428717</v>
      </c>
      <c r="I351" s="12">
        <v>199.00890605051708</v>
      </c>
      <c r="J351" s="12">
        <v>134.36053610085222</v>
      </c>
      <c r="K351" s="12">
        <v>102.86084034095869</v>
      </c>
      <c r="L351" s="12">
        <v>78.658066130434221</v>
      </c>
      <c r="M351" s="12">
        <v>23.164436778896729</v>
      </c>
      <c r="N351" s="12">
        <v>4.4979761949703629</v>
      </c>
      <c r="O351" s="12">
        <v>1.122373228179316</v>
      </c>
      <c r="P351" s="12">
        <v>0</v>
      </c>
      <c r="Q351" s="12">
        <v>1.4334630837967881</v>
      </c>
      <c r="R351" s="4" t="s">
        <v>0</v>
      </c>
      <c r="S351" s="6">
        <f t="shared" si="15"/>
        <v>4610.6777095765419</v>
      </c>
      <c r="T351" s="10"/>
      <c r="U351" s="10"/>
      <c r="V351" s="10"/>
    </row>
    <row r="352" spans="1:27" x14ac:dyDescent="0.2">
      <c r="B352" s="4" t="s">
        <v>0</v>
      </c>
      <c r="C352" s="4" t="s">
        <v>77</v>
      </c>
      <c r="D352" s="4">
        <v>1996</v>
      </c>
      <c r="E352" s="4">
        <v>1997</v>
      </c>
      <c r="F352" s="4">
        <v>1999</v>
      </c>
      <c r="G352" s="4">
        <v>2000</v>
      </c>
      <c r="H352" s="4">
        <v>2002</v>
      </c>
      <c r="I352" s="4">
        <v>2004</v>
      </c>
      <c r="J352" s="4">
        <v>2006</v>
      </c>
      <c r="K352" s="4">
        <v>2007</v>
      </c>
      <c r="L352" s="4">
        <v>2008</v>
      </c>
      <c r="M352" s="4">
        <v>2009</v>
      </c>
      <c r="N352" s="4">
        <v>2010</v>
      </c>
      <c r="O352" s="4">
        <v>2012</v>
      </c>
      <c r="P352" s="4">
        <v>2014</v>
      </c>
      <c r="Q352" s="4">
        <v>2016</v>
      </c>
      <c r="R352" s="4">
        <v>2018</v>
      </c>
      <c r="S352" s="4" t="s">
        <v>0</v>
      </c>
    </row>
    <row r="353" spans="1:21" x14ac:dyDescent="0.2">
      <c r="A353" s="13">
        <v>1000</v>
      </c>
      <c r="C353" s="4">
        <v>3640.1060000000002</v>
      </c>
      <c r="D353" s="4">
        <v>2955.1149999999998</v>
      </c>
      <c r="E353" s="4">
        <v>3590.6950000000002</v>
      </c>
      <c r="F353" s="4">
        <v>4202.143</v>
      </c>
      <c r="G353" s="4">
        <v>3613.94</v>
      </c>
      <c r="H353" s="4">
        <v>4330.0079999999998</v>
      </c>
      <c r="I353" s="4">
        <v>4016.18</v>
      </c>
      <c r="J353" s="4">
        <v>1887.421</v>
      </c>
      <c r="K353" s="4">
        <v>2288.0700000000002</v>
      </c>
      <c r="L353" s="4">
        <v>1407.479</v>
      </c>
      <c r="M353" s="4">
        <v>1323.06</v>
      </c>
      <c r="N353" s="4">
        <v>2651.1759999999999</v>
      </c>
      <c r="O353" s="4">
        <v>2298.9409999999998</v>
      </c>
      <c r="P353" s="4">
        <v>4726.5990000000002</v>
      </c>
      <c r="Q353" s="4">
        <v>4828.8896865503921</v>
      </c>
      <c r="R353" s="4">
        <v>2499.40106408169</v>
      </c>
      <c r="S353" s="4" t="s">
        <v>0</v>
      </c>
    </row>
    <row r="354" spans="1:21" x14ac:dyDescent="0.2">
      <c r="B354" s="4" t="s">
        <v>0</v>
      </c>
      <c r="C354" s="4">
        <v>4.7E-2</v>
      </c>
      <c r="D354" s="4">
        <v>3.9E-2</v>
      </c>
      <c r="E354" s="4">
        <v>3.6999999999999998E-2</v>
      </c>
      <c r="F354" s="4">
        <v>5.5E-2</v>
      </c>
      <c r="G354" s="4">
        <v>3.2000000000000001E-2</v>
      </c>
      <c r="H354" s="4">
        <v>3.1E-2</v>
      </c>
      <c r="I354" s="4">
        <v>3.6999999999999998E-2</v>
      </c>
      <c r="J354" s="4">
        <v>3.9E-2</v>
      </c>
      <c r="K354" s="4">
        <v>4.4999999999999998E-2</v>
      </c>
      <c r="L354" s="4">
        <v>7.6389176038458906E-2</v>
      </c>
      <c r="M354" s="4">
        <v>8.7999999999999995E-2</v>
      </c>
      <c r="N354" s="4">
        <v>0.06</v>
      </c>
      <c r="O354" s="4">
        <v>4.2000000000000003E-2</v>
      </c>
      <c r="P354" s="4">
        <v>4.6431648999999998E-2</v>
      </c>
      <c r="Q354" s="4">
        <v>2.1000000000000001E-2</v>
      </c>
      <c r="R354" s="4">
        <v>4.4163257562744362E-2</v>
      </c>
      <c r="S354" s="4" t="s">
        <v>0</v>
      </c>
      <c r="T354" s="4">
        <f>AVERAGE(C354:R354)</f>
        <v>4.6249005162575199E-2</v>
      </c>
      <c r="U354" s="4">
        <v>4.324417342534332</v>
      </c>
    </row>
    <row r="355" spans="1:21" x14ac:dyDescent="0.2">
      <c r="B355" s="4" t="s">
        <v>0</v>
      </c>
      <c r="C355" s="4" t="s">
        <v>77</v>
      </c>
      <c r="D355" s="4" t="s">
        <v>89</v>
      </c>
      <c r="E355" s="4" t="s">
        <v>91</v>
      </c>
      <c r="F355" s="4" t="s">
        <v>92</v>
      </c>
      <c r="G355" s="4" t="s">
        <v>93</v>
      </c>
      <c r="H355" s="4">
        <v>0.31529958800000002</v>
      </c>
      <c r="S355" s="4" t="s">
        <v>0</v>
      </c>
    </row>
    <row r="356" spans="1:21" x14ac:dyDescent="0.2">
      <c r="B356" s="4" t="s">
        <v>0</v>
      </c>
      <c r="C356" s="32">
        <f>C357/C353</f>
        <v>0.2032476150991136</v>
      </c>
      <c r="D356" s="32">
        <f t="shared" ref="D356:R356" si="17">D357/D353</f>
        <v>0.16865227635883895</v>
      </c>
      <c r="E356" s="32">
        <f t="shared" si="17"/>
        <v>0.16000344167377029</v>
      </c>
      <c r="F356" s="32">
        <f t="shared" si="17"/>
        <v>0.23784295383938825</v>
      </c>
      <c r="G356" s="32">
        <f t="shared" si="17"/>
        <v>0.13838135496109863</v>
      </c>
      <c r="H356" s="32">
        <f t="shared" si="17"/>
        <v>0.1340569376185643</v>
      </c>
      <c r="I356" s="32">
        <f t="shared" si="17"/>
        <v>0.16000344167377029</v>
      </c>
      <c r="J356" s="32">
        <f t="shared" si="17"/>
        <v>0.16865227635883895</v>
      </c>
      <c r="K356" s="32">
        <f t="shared" si="17"/>
        <v>0.19459878041404494</v>
      </c>
      <c r="L356" s="32">
        <f t="shared" si="17"/>
        <v>0.3303386776426197</v>
      </c>
      <c r="M356" s="32">
        <f t="shared" si="17"/>
        <v>0.38054872614302121</v>
      </c>
      <c r="N356" s="32">
        <f t="shared" si="17"/>
        <v>0.25946504055205993</v>
      </c>
      <c r="O356" s="32">
        <f t="shared" si="17"/>
        <v>0.18162552838644194</v>
      </c>
      <c r="P356" s="32">
        <f t="shared" si="17"/>
        <v>0.20078982817806687</v>
      </c>
      <c r="Q356" s="32">
        <f t="shared" si="17"/>
        <v>9.0812764193220971E-2</v>
      </c>
      <c r="R356" s="32">
        <f t="shared" si="17"/>
        <v>0.19098035690714221</v>
      </c>
      <c r="S356" s="4" t="s">
        <v>0</v>
      </c>
      <c r="T356" s="4">
        <f>AVERAGE(C356:R356)</f>
        <v>0.20000000000000009</v>
      </c>
    </row>
    <row r="357" spans="1:21" x14ac:dyDescent="0.2">
      <c r="C357" s="4">
        <f>C354*$U$354*C353</f>
        <v>739.84286320797401</v>
      </c>
      <c r="D357" s="4">
        <f t="shared" ref="D357:R357" si="18">D354*$U$354*D353</f>
        <v>498.38687165215032</v>
      </c>
      <c r="E357" s="4">
        <f t="shared" si="18"/>
        <v>574.52355800079863</v>
      </c>
      <c r="F357" s="4">
        <f t="shared" si="18"/>
        <v>999.45010357550848</v>
      </c>
      <c r="G357" s="4">
        <f t="shared" si="18"/>
        <v>500.10191394811278</v>
      </c>
      <c r="H357" s="4">
        <f t="shared" si="18"/>
        <v>580.4676123438843</v>
      </c>
      <c r="I357" s="4">
        <f t="shared" si="18"/>
        <v>642.60262238136272</v>
      </c>
      <c r="J357" s="4">
        <f t="shared" si="18"/>
        <v>318.3178480974762</v>
      </c>
      <c r="K357" s="4">
        <f t="shared" si="18"/>
        <v>445.25563150196382</v>
      </c>
      <c r="L357" s="4">
        <f t="shared" si="18"/>
        <v>464.94475166975673</v>
      </c>
      <c r="M357" s="4">
        <f t="shared" si="18"/>
        <v>503.48879761078564</v>
      </c>
      <c r="N357" s="4">
        <f t="shared" si="18"/>
        <v>687.88748835064803</v>
      </c>
      <c r="O357" s="4">
        <f t="shared" si="18"/>
        <v>417.54637385425519</v>
      </c>
      <c r="P357" s="4">
        <f t="shared" si="18"/>
        <v>949.05300107662276</v>
      </c>
      <c r="Q357" s="4">
        <f t="shared" si="18"/>
        <v>438.52482041977748</v>
      </c>
      <c r="R357" s="4">
        <f t="shared" si="18"/>
        <v>477.33650727241218</v>
      </c>
      <c r="S357" s="4" t="s">
        <v>0</v>
      </c>
      <c r="T357" s="4">
        <f>AVERAGE(C357:R357)</f>
        <v>577.35817281021809</v>
      </c>
    </row>
    <row r="358" spans="1:21" x14ac:dyDescent="0.2">
      <c r="B358" s="4" t="s">
        <v>0</v>
      </c>
      <c r="C358" s="4">
        <f>C357/C353</f>
        <v>0.2032476150991136</v>
      </c>
      <c r="D358" s="4">
        <f t="shared" ref="D358:Q358" si="19">D357/D353</f>
        <v>0.16865227635883895</v>
      </c>
      <c r="E358" s="4">
        <f t="shared" si="19"/>
        <v>0.16000344167377029</v>
      </c>
      <c r="F358" s="4">
        <f t="shared" si="19"/>
        <v>0.23784295383938825</v>
      </c>
      <c r="G358" s="4">
        <f t="shared" si="19"/>
        <v>0.13838135496109863</v>
      </c>
      <c r="H358" s="4">
        <f t="shared" si="19"/>
        <v>0.1340569376185643</v>
      </c>
      <c r="I358" s="4">
        <f t="shared" si="19"/>
        <v>0.16000344167377029</v>
      </c>
      <c r="J358" s="4">
        <f t="shared" si="19"/>
        <v>0.16865227635883895</v>
      </c>
      <c r="K358" s="4">
        <f t="shared" si="19"/>
        <v>0.19459878041404494</v>
      </c>
      <c r="L358" s="4">
        <f t="shared" si="19"/>
        <v>0.3303386776426197</v>
      </c>
      <c r="M358" s="4">
        <f t="shared" si="19"/>
        <v>0.38054872614302121</v>
      </c>
      <c r="N358" s="4">
        <f t="shared" si="19"/>
        <v>0.25946504055205993</v>
      </c>
      <c r="O358" s="4">
        <f t="shared" si="19"/>
        <v>0.18162552838644194</v>
      </c>
      <c r="P358" s="4">
        <f t="shared" si="19"/>
        <v>0.20078982817806687</v>
      </c>
      <c r="Q358" s="4">
        <f t="shared" si="19"/>
        <v>9.0812764193220971E-2</v>
      </c>
    </row>
    <row r="359" spans="1:21" x14ac:dyDescent="0.2">
      <c r="B359" s="4" t="s">
        <v>0</v>
      </c>
      <c r="C359" s="4" t="s">
        <v>36</v>
      </c>
      <c r="D359" s="4" t="s">
        <v>127</v>
      </c>
      <c r="E359" s="4" t="s">
        <v>38</v>
      </c>
      <c r="F359" s="4" t="s">
        <v>77</v>
      </c>
    </row>
    <row r="360" spans="1:21" x14ac:dyDescent="0.2">
      <c r="B360" s="4" t="s">
        <v>62</v>
      </c>
      <c r="C360" s="4">
        <v>2</v>
      </c>
      <c r="D360" s="4">
        <v>3</v>
      </c>
      <c r="E360" s="4">
        <v>4</v>
      </c>
      <c r="F360" s="4">
        <v>5</v>
      </c>
      <c r="G360" s="4">
        <v>6</v>
      </c>
      <c r="H360" s="4">
        <v>7</v>
      </c>
      <c r="I360" s="4">
        <v>8</v>
      </c>
      <c r="J360" s="4">
        <v>9</v>
      </c>
      <c r="K360" s="4">
        <v>10</v>
      </c>
      <c r="L360" s="4">
        <v>11</v>
      </c>
      <c r="M360" s="4">
        <v>12</v>
      </c>
      <c r="N360" s="4">
        <v>13</v>
      </c>
      <c r="O360" s="4">
        <v>14</v>
      </c>
      <c r="P360" s="4">
        <v>15</v>
      </c>
    </row>
    <row r="361" spans="1:21" x14ac:dyDescent="0.2">
      <c r="B361" s="4" t="s">
        <v>0</v>
      </c>
      <c r="C361" s="4">
        <v>2.7102747E-2</v>
      </c>
      <c r="D361" s="4">
        <v>0.103943249</v>
      </c>
      <c r="E361" s="4">
        <v>0.24613311299999999</v>
      </c>
      <c r="F361" s="4">
        <v>0.397317435</v>
      </c>
      <c r="G361" s="4">
        <v>0.54531517100000004</v>
      </c>
      <c r="H361" s="4">
        <v>0.66730763999999998</v>
      </c>
      <c r="I361" s="4">
        <v>0.77763831900000002</v>
      </c>
      <c r="J361" s="4">
        <v>0.87716571700000001</v>
      </c>
      <c r="K361" s="4">
        <v>0.94851703099999995</v>
      </c>
      <c r="L361" s="4">
        <v>1.0775681930000001</v>
      </c>
      <c r="M361" s="4">
        <v>1.146133829</v>
      </c>
      <c r="N361" s="4">
        <v>1.27113659</v>
      </c>
      <c r="O361" s="4">
        <v>1.320688455</v>
      </c>
      <c r="P361" s="4">
        <v>1.520677115</v>
      </c>
      <c r="Q361" s="4">
        <v>1.418910492</v>
      </c>
    </row>
    <row r="362" spans="1:21" x14ac:dyDescent="0.2">
      <c r="B362" s="4" t="s">
        <v>0</v>
      </c>
      <c r="C362" s="4">
        <v>2.7102747E-2</v>
      </c>
      <c r="D362" s="4">
        <v>0.103943249</v>
      </c>
      <c r="E362" s="4">
        <v>0.24613311299999999</v>
      </c>
      <c r="F362" s="4">
        <v>0.397317435</v>
      </c>
      <c r="G362" s="4">
        <v>0.54531517100000004</v>
      </c>
      <c r="H362" s="4">
        <v>0.66730763999999998</v>
      </c>
      <c r="I362" s="4">
        <v>0.77763831900000002</v>
      </c>
      <c r="J362" s="4">
        <v>0.87716571700000001</v>
      </c>
      <c r="K362" s="4">
        <v>0.94851703099999995</v>
      </c>
      <c r="L362" s="4">
        <v>1.0775681930000001</v>
      </c>
      <c r="M362" s="4">
        <v>1.146133829</v>
      </c>
      <c r="N362" s="4">
        <v>1.27113659</v>
      </c>
      <c r="O362" s="4">
        <v>1.320688455</v>
      </c>
      <c r="P362" s="4">
        <v>1.520677115</v>
      </c>
      <c r="Q362" s="4">
        <v>1.418910492</v>
      </c>
    </row>
    <row r="363" spans="1:21" x14ac:dyDescent="0.2">
      <c r="B363" s="4" t="s">
        <v>0</v>
      </c>
      <c r="C363" s="4">
        <v>2.7102747E-2</v>
      </c>
      <c r="D363" s="4">
        <v>0.103943249</v>
      </c>
      <c r="E363" s="4">
        <v>0.24613311299999999</v>
      </c>
      <c r="F363" s="4">
        <v>0.397317435</v>
      </c>
      <c r="G363" s="4">
        <v>0.54531517100000004</v>
      </c>
      <c r="H363" s="4">
        <v>0.66730763999999998</v>
      </c>
      <c r="I363" s="4">
        <v>0.77763831900000002</v>
      </c>
      <c r="J363" s="4">
        <v>0.87716571700000001</v>
      </c>
      <c r="K363" s="4">
        <v>0.94851703099999995</v>
      </c>
      <c r="L363" s="4">
        <v>1.0775681930000001</v>
      </c>
      <c r="M363" s="4">
        <v>1.146133829</v>
      </c>
      <c r="N363" s="4">
        <v>1.27113659</v>
      </c>
      <c r="O363" s="4">
        <v>1.320688455</v>
      </c>
      <c r="P363" s="4">
        <v>1.520677115</v>
      </c>
      <c r="Q363" s="4">
        <v>1.418910492</v>
      </c>
    </row>
    <row r="364" spans="1:21" x14ac:dyDescent="0.2">
      <c r="B364" s="4" t="s">
        <v>0</v>
      </c>
      <c r="C364" s="4">
        <v>2.7102747E-2</v>
      </c>
      <c r="D364" s="4">
        <v>0.103943249</v>
      </c>
      <c r="E364" s="4">
        <v>0.24613311299999999</v>
      </c>
      <c r="F364" s="4">
        <v>0.397317435</v>
      </c>
      <c r="G364" s="4">
        <v>0.54531517100000004</v>
      </c>
      <c r="H364" s="4">
        <v>0.66730763999999998</v>
      </c>
      <c r="I364" s="4">
        <v>0.77763831900000002</v>
      </c>
      <c r="J364" s="4">
        <v>0.87716571700000001</v>
      </c>
      <c r="K364" s="4">
        <v>0.94851703099999995</v>
      </c>
      <c r="L364" s="4">
        <v>1.0775681930000001</v>
      </c>
      <c r="M364" s="4">
        <v>1.146133829</v>
      </c>
      <c r="N364" s="4">
        <v>1.27113659</v>
      </c>
      <c r="O364" s="4">
        <v>1.320688455</v>
      </c>
      <c r="P364" s="4">
        <v>1.520677115</v>
      </c>
      <c r="Q364" s="4">
        <v>1.418910492</v>
      </c>
    </row>
    <row r="365" spans="1:21" x14ac:dyDescent="0.2">
      <c r="B365" s="4" t="s">
        <v>0</v>
      </c>
      <c r="C365" s="4">
        <v>2.7102747E-2</v>
      </c>
      <c r="D365" s="4">
        <v>0.103943249</v>
      </c>
      <c r="E365" s="4">
        <v>0.24613311299999999</v>
      </c>
      <c r="F365" s="4">
        <v>0.397317435</v>
      </c>
      <c r="G365" s="4">
        <v>0.54531517100000004</v>
      </c>
      <c r="H365" s="4">
        <v>0.66730763999999998</v>
      </c>
      <c r="I365" s="4">
        <v>0.77763831900000002</v>
      </c>
      <c r="J365" s="4">
        <v>0.87716571700000001</v>
      </c>
      <c r="K365" s="4">
        <v>0.94851703099999995</v>
      </c>
      <c r="L365" s="4">
        <v>1.0775681930000001</v>
      </c>
      <c r="M365" s="4">
        <v>1.146133829</v>
      </c>
      <c r="N365" s="4">
        <v>1.27113659</v>
      </c>
      <c r="O365" s="4">
        <v>1.320688455</v>
      </c>
      <c r="P365" s="4">
        <v>1.520677115</v>
      </c>
      <c r="Q365" s="4">
        <v>1.418910492</v>
      </c>
    </row>
    <row r="366" spans="1:21" x14ac:dyDescent="0.2">
      <c r="B366" s="4">
        <v>2.8098301999999999E-2</v>
      </c>
      <c r="C366" s="4">
        <v>8.8950365000000003E-2</v>
      </c>
      <c r="D366" s="4">
        <v>0.23383385100000001</v>
      </c>
      <c r="E366" s="4">
        <v>0.38728862400000003</v>
      </c>
      <c r="F366" s="4">
        <v>0.56223516200000001</v>
      </c>
      <c r="G366" s="4">
        <v>0.63220144</v>
      </c>
      <c r="H366" s="4">
        <v>0.70435157900000001</v>
      </c>
      <c r="I366" s="4">
        <v>0.848887748</v>
      </c>
      <c r="J366" s="4">
        <v>0.96902235599999997</v>
      </c>
      <c r="K366" s="4">
        <v>1.1383616519999999</v>
      </c>
      <c r="L366" s="4">
        <v>1.2318210599999999</v>
      </c>
      <c r="M366" s="4">
        <v>1.4452066619999999</v>
      </c>
      <c r="N366" s="4">
        <v>1.403855796</v>
      </c>
      <c r="O366" s="4">
        <v>1.3566260560000001</v>
      </c>
      <c r="P366" s="4">
        <v>1.8225866049999999</v>
      </c>
    </row>
    <row r="367" spans="1:21" x14ac:dyDescent="0.2">
      <c r="B367" s="4">
        <v>3.7773965999999999E-2</v>
      </c>
      <c r="C367" s="4">
        <v>7.9180711000000001E-2</v>
      </c>
      <c r="D367" s="4">
        <v>0.228031394</v>
      </c>
      <c r="E367" s="4">
        <v>0.33085802600000003</v>
      </c>
      <c r="F367" s="4">
        <v>0.48248502199999999</v>
      </c>
      <c r="G367" s="4">
        <v>0.67108446499999996</v>
      </c>
      <c r="H367" s="4">
        <v>0.82861438300000001</v>
      </c>
      <c r="I367" s="4">
        <v>0.85391744400000003</v>
      </c>
      <c r="J367" s="4">
        <v>0.97196752099999995</v>
      </c>
      <c r="K367" s="4">
        <v>1.046543204</v>
      </c>
      <c r="L367" s="4">
        <v>1.211815358</v>
      </c>
      <c r="M367" s="4">
        <v>1.406491996</v>
      </c>
      <c r="N367" s="4">
        <v>1.1713102390000001</v>
      </c>
      <c r="O367" s="4">
        <v>1.470779469</v>
      </c>
      <c r="P367" s="4">
        <v>1.5958965300000001</v>
      </c>
    </row>
    <row r="368" spans="1:21" x14ac:dyDescent="0.2">
      <c r="B368" s="4">
        <v>3.3802090999999999E-2</v>
      </c>
      <c r="C368" s="4">
        <v>0.134739627</v>
      </c>
      <c r="D368" s="4">
        <v>0.25756815599999999</v>
      </c>
      <c r="E368" s="4">
        <v>0.38417733300000001</v>
      </c>
      <c r="F368" s="4">
        <v>0.479309027</v>
      </c>
      <c r="G368" s="4">
        <v>0.61145219299999998</v>
      </c>
      <c r="H368" s="4">
        <v>0.785806012</v>
      </c>
      <c r="I368" s="4">
        <v>0.97908672699999999</v>
      </c>
      <c r="J368" s="4">
        <v>1.045964863</v>
      </c>
      <c r="K368" s="4">
        <v>1.1455787909999999</v>
      </c>
      <c r="L368" s="4">
        <v>1.2395724539999999</v>
      </c>
      <c r="M368" s="4">
        <v>1.7150218610000001</v>
      </c>
      <c r="N368" s="4">
        <v>2.033758674</v>
      </c>
      <c r="O368" s="4">
        <v>1.6727860459999999</v>
      </c>
      <c r="P368" s="4">
        <v>1.423109296</v>
      </c>
    </row>
    <row r="369" spans="1:38" x14ac:dyDescent="0.2">
      <c r="B369" s="4">
        <v>2.9428196E-2</v>
      </c>
      <c r="C369" s="4">
        <v>9.8627188000000005E-2</v>
      </c>
      <c r="D369" s="4">
        <v>0.23558357999999999</v>
      </c>
      <c r="E369" s="4">
        <v>0.38024560800000001</v>
      </c>
      <c r="F369" s="4">
        <v>0.466445375</v>
      </c>
      <c r="G369" s="4">
        <v>0.59992930700000002</v>
      </c>
      <c r="H369" s="4">
        <v>0.64284738399999997</v>
      </c>
      <c r="I369" s="4">
        <v>0.69693298599999998</v>
      </c>
      <c r="J369" s="4">
        <v>0.80857328500000003</v>
      </c>
      <c r="K369" s="4">
        <v>0.93479224100000002</v>
      </c>
      <c r="L369" s="4">
        <v>0.98371624300000005</v>
      </c>
      <c r="M369" s="4">
        <v>1.1100902319999999</v>
      </c>
      <c r="N369" s="4">
        <v>0.89625691500000004</v>
      </c>
      <c r="O369" s="4">
        <v>1.6190419739999999</v>
      </c>
      <c r="P369" s="4">
        <v>1.2896664550000001</v>
      </c>
    </row>
    <row r="370" spans="1:38" x14ac:dyDescent="0.2">
      <c r="B370" s="4">
        <v>3.1532787E-2</v>
      </c>
      <c r="C370" s="4">
        <v>0.113172734</v>
      </c>
      <c r="D370" s="4">
        <v>0.24018762299999999</v>
      </c>
      <c r="E370" s="4">
        <v>0.39289284899999999</v>
      </c>
      <c r="F370" s="4">
        <v>0.54301159700000001</v>
      </c>
      <c r="G370" s="4">
        <v>0.63974694700000001</v>
      </c>
      <c r="H370" s="4">
        <v>0.71219186199999995</v>
      </c>
      <c r="I370" s="4">
        <v>0.74585136799999996</v>
      </c>
      <c r="J370" s="4">
        <v>0.78238122899999996</v>
      </c>
      <c r="K370" s="4">
        <v>0.90146914700000003</v>
      </c>
      <c r="L370" s="4">
        <v>1.0948500249999999</v>
      </c>
      <c r="M370" s="4">
        <v>0.92357504999999995</v>
      </c>
      <c r="N370" s="4">
        <v>1.072474776</v>
      </c>
      <c r="O370" s="4">
        <v>1.892101509</v>
      </c>
      <c r="P370" s="4">
        <v>1.416936706</v>
      </c>
    </row>
    <row r="371" spans="1:38" x14ac:dyDescent="0.2">
      <c r="B371" s="4">
        <v>3.3327848E-2</v>
      </c>
      <c r="C371" s="4">
        <v>0.133008776</v>
      </c>
      <c r="D371" s="4">
        <v>0.25604884</v>
      </c>
      <c r="E371" s="4">
        <v>0.39670786000000002</v>
      </c>
      <c r="F371" s="4">
        <v>0.56382238500000004</v>
      </c>
      <c r="G371" s="4">
        <v>0.67988364700000004</v>
      </c>
      <c r="H371" s="4">
        <v>0.80502076199999995</v>
      </c>
      <c r="I371" s="4">
        <v>0.93651840099999994</v>
      </c>
      <c r="J371" s="4">
        <v>1.006467236</v>
      </c>
      <c r="K371" s="4">
        <v>1.0344345909999999</v>
      </c>
      <c r="L371" s="4">
        <v>1.142940509</v>
      </c>
      <c r="M371" s="4">
        <v>1.0969760900000001</v>
      </c>
      <c r="N371" s="4">
        <v>1.5081782880000001</v>
      </c>
      <c r="O371" s="4">
        <v>1.440500871</v>
      </c>
      <c r="P371" s="4">
        <v>1.309022423</v>
      </c>
    </row>
    <row r="372" spans="1:38" x14ac:dyDescent="0.2">
      <c r="B372" s="4">
        <v>2.3417064000000001E-2</v>
      </c>
      <c r="C372" s="4">
        <v>0.115008316</v>
      </c>
      <c r="D372" s="4">
        <v>0.27688895600000002</v>
      </c>
      <c r="E372" s="4">
        <v>0.459929374</v>
      </c>
      <c r="F372" s="4">
        <v>0.56925742599999996</v>
      </c>
      <c r="G372" s="4">
        <v>0.69299112299999999</v>
      </c>
      <c r="H372" s="4">
        <v>0.76798241</v>
      </c>
      <c r="I372" s="4">
        <v>0.85736804499999997</v>
      </c>
      <c r="J372" s="4">
        <v>0.913345976</v>
      </c>
      <c r="K372" s="4">
        <v>0.98701144799999996</v>
      </c>
      <c r="L372" s="4">
        <v>1.022179787</v>
      </c>
      <c r="M372" s="4">
        <v>1.104971366</v>
      </c>
      <c r="N372" s="4">
        <v>1.048272624</v>
      </c>
      <c r="O372" s="4">
        <v>1.070253326</v>
      </c>
      <c r="P372" s="4">
        <v>1.3495686819999999</v>
      </c>
    </row>
    <row r="373" spans="1:38" x14ac:dyDescent="0.2">
      <c r="B373" s="4">
        <v>1.9380752000000001E-2</v>
      </c>
      <c r="C373" s="4">
        <v>0.10145982200000001</v>
      </c>
      <c r="D373" s="4">
        <v>0.24414475499999999</v>
      </c>
      <c r="E373" s="4">
        <v>0.37814567100000002</v>
      </c>
      <c r="F373" s="4">
        <v>0.52699222899999998</v>
      </c>
      <c r="G373" s="4">
        <v>0.65206661499999996</v>
      </c>
      <c r="H373" s="4">
        <v>0.76360385099999994</v>
      </c>
      <c r="I373" s="4">
        <v>0.84666801899999999</v>
      </c>
      <c r="J373" s="4">
        <v>0.93351983299999997</v>
      </c>
      <c r="K373" s="4">
        <v>0.97143749400000001</v>
      </c>
      <c r="L373" s="4">
        <v>1.0011509190000001</v>
      </c>
      <c r="M373" s="4">
        <v>1.1495346909999999</v>
      </c>
      <c r="N373" s="4">
        <v>1.2116872009999999</v>
      </c>
      <c r="O373" s="4">
        <v>1.281049807</v>
      </c>
      <c r="P373" s="4">
        <v>1.179917849</v>
      </c>
    </row>
    <row r="374" spans="1:38" x14ac:dyDescent="0.2">
      <c r="B374" s="4">
        <v>1.8495648999999999E-2</v>
      </c>
      <c r="C374" s="4">
        <v>8.7193363999999995E-2</v>
      </c>
      <c r="D374" s="4">
        <v>0.279247415</v>
      </c>
      <c r="E374" s="4">
        <v>0.43718783300000003</v>
      </c>
      <c r="F374" s="4">
        <v>0.58248880300000005</v>
      </c>
      <c r="G374" s="4">
        <v>0.68663239899999995</v>
      </c>
      <c r="H374" s="4">
        <v>0.78823631599999999</v>
      </c>
      <c r="I374" s="4">
        <v>0.87099972599999997</v>
      </c>
      <c r="J374" s="4">
        <v>0.970100191</v>
      </c>
      <c r="K374" s="4">
        <v>1.1027085160000001</v>
      </c>
      <c r="L374" s="4">
        <v>1.1056714510000001</v>
      </c>
      <c r="M374" s="4">
        <v>1.2369484479999999</v>
      </c>
      <c r="N374" s="4">
        <v>1.2354868450000001</v>
      </c>
      <c r="O374" s="4">
        <v>1.749460306</v>
      </c>
      <c r="P374" s="4">
        <v>1.230626606</v>
      </c>
    </row>
    <row r="375" spans="1:38" x14ac:dyDescent="0.2">
      <c r="B375" s="4">
        <v>2.2553568E-2</v>
      </c>
      <c r="C375" s="4">
        <v>8.3533376000000006E-2</v>
      </c>
      <c r="D375" s="4">
        <v>0.21397105999999999</v>
      </c>
      <c r="E375" s="4">
        <v>0.40660791499999999</v>
      </c>
      <c r="F375" s="4">
        <v>0.57580060799999999</v>
      </c>
      <c r="G375" s="4">
        <v>0.68906324200000002</v>
      </c>
      <c r="H375" s="4">
        <v>0.80522349299999996</v>
      </c>
      <c r="I375" s="4">
        <v>0.98197084899999998</v>
      </c>
      <c r="J375" s="4">
        <v>0.96832022399999995</v>
      </c>
      <c r="K375" s="4">
        <v>1.262557586</v>
      </c>
      <c r="L375" s="4">
        <v>1.2472124309999999</v>
      </c>
      <c r="M375" s="4">
        <v>1.2466489679999999</v>
      </c>
      <c r="N375" s="4">
        <v>1.389705798</v>
      </c>
      <c r="O375" s="4">
        <v>1.6380326970000001</v>
      </c>
      <c r="P375" s="4">
        <v>1.2469683009999999</v>
      </c>
    </row>
    <row r="376" spans="1:38" x14ac:dyDescent="0.2">
      <c r="B376" s="4">
        <v>2.0319990999999999E-2</v>
      </c>
      <c r="C376" s="4">
        <v>0.10850145999999999</v>
      </c>
      <c r="D376" s="4">
        <v>0.24195861900000001</v>
      </c>
      <c r="E376" s="4">
        <v>0.41645069600000001</v>
      </c>
      <c r="F376" s="4">
        <v>0.64661924500000001</v>
      </c>
      <c r="G376" s="4">
        <v>0.78533266300000004</v>
      </c>
      <c r="H376" s="4">
        <v>0.95014345300000003</v>
      </c>
      <c r="I376" s="4">
        <v>1.0306215750000001</v>
      </c>
      <c r="J376" s="4">
        <v>1.0640246280000001</v>
      </c>
      <c r="K376" s="4">
        <v>1.3283554529999999</v>
      </c>
      <c r="L376" s="4">
        <v>1.326541881</v>
      </c>
      <c r="M376" s="4">
        <v>1.5470371329999999</v>
      </c>
      <c r="N376" s="4">
        <v>1.5565858539999999</v>
      </c>
      <c r="O376" s="4">
        <v>1.5368162080000001</v>
      </c>
      <c r="P376" s="4">
        <v>1.7437159609999999</v>
      </c>
    </row>
    <row r="377" spans="1:38" x14ac:dyDescent="0.2">
      <c r="B377" s="4">
        <v>3.1689083999999999E-2</v>
      </c>
      <c r="C377" s="4">
        <v>0.11734314799999999</v>
      </c>
      <c r="D377" s="4">
        <v>0.221257593</v>
      </c>
      <c r="E377" s="4">
        <v>0.44114833799999997</v>
      </c>
      <c r="F377" s="4">
        <v>0.56523318099999997</v>
      </c>
      <c r="G377" s="4">
        <v>0.72191307000000005</v>
      </c>
      <c r="H377" s="4">
        <v>0.93679943799999998</v>
      </c>
      <c r="I377" s="4">
        <v>1.3365648569999999</v>
      </c>
      <c r="J377" s="4">
        <v>1.574484153</v>
      </c>
      <c r="K377" s="4">
        <v>1.6224372220000001</v>
      </c>
      <c r="L377" s="4">
        <v>1.692529159</v>
      </c>
      <c r="M377" s="4">
        <v>1.895356839</v>
      </c>
      <c r="N377" s="4">
        <v>1.9269976470000001</v>
      </c>
      <c r="O377" s="4">
        <v>1.9414515240000001</v>
      </c>
      <c r="P377" s="4">
        <v>1.96177442</v>
      </c>
    </row>
    <row r="378" spans="1:38" x14ac:dyDescent="0.2">
      <c r="B378" s="4">
        <v>2.7062065E-2</v>
      </c>
      <c r="C378" s="4">
        <v>9.5919641999999999E-2</v>
      </c>
      <c r="D378" s="4">
        <v>0.196687891</v>
      </c>
      <c r="E378" s="4">
        <v>0.37567857900000001</v>
      </c>
      <c r="F378" s="4">
        <v>0.53248356900000005</v>
      </c>
      <c r="G378" s="4">
        <v>0.68980872500000001</v>
      </c>
      <c r="H378" s="4">
        <v>0.83813980099999996</v>
      </c>
      <c r="I378" s="4">
        <v>0.92838321599999996</v>
      </c>
      <c r="J378" s="4">
        <v>1.269596435</v>
      </c>
      <c r="K378" s="4">
        <v>1.2671114489999999</v>
      </c>
      <c r="L378" s="4">
        <v>1.3283080629999999</v>
      </c>
      <c r="M378" s="4">
        <v>1.3877407589999999</v>
      </c>
      <c r="N378" s="4">
        <v>1.461337291</v>
      </c>
      <c r="O378" s="4">
        <v>1.764743441</v>
      </c>
      <c r="P378" s="4">
        <v>1.757660864</v>
      </c>
    </row>
    <row r="379" spans="1:38" x14ac:dyDescent="0.2">
      <c r="B379" s="4">
        <v>2.5225422000000001E-2</v>
      </c>
      <c r="C379" s="4">
        <v>0.13456103799999999</v>
      </c>
      <c r="D379" s="4">
        <v>0.22362502000000001</v>
      </c>
      <c r="E379" s="4">
        <v>0.39429725100000002</v>
      </c>
      <c r="F379" s="4">
        <v>0.54727595100000004</v>
      </c>
      <c r="G379" s="4">
        <v>0.69453373399999996</v>
      </c>
      <c r="H379" s="4">
        <v>0.76282845600000004</v>
      </c>
      <c r="I379" s="4">
        <v>0.99709786499999997</v>
      </c>
      <c r="J379" s="4">
        <v>1.142014088</v>
      </c>
      <c r="K379" s="4">
        <v>1.2663642900000001</v>
      </c>
      <c r="L379" s="4">
        <v>1.4441065390000001</v>
      </c>
      <c r="M379" s="4">
        <v>1.7110011249999999</v>
      </c>
      <c r="N379" s="4">
        <v>1.9030163040000001</v>
      </c>
      <c r="O379" s="4">
        <v>1.7945568460000001</v>
      </c>
      <c r="P379" s="4">
        <v>1.7766869240000001</v>
      </c>
    </row>
    <row r="380" spans="1:38" x14ac:dyDescent="0.2">
      <c r="B380" s="4">
        <v>3.3300214746314831E-2</v>
      </c>
      <c r="C380" s="4">
        <v>0.10991502227034132</v>
      </c>
      <c r="D380" s="4">
        <v>0.26589982348704277</v>
      </c>
      <c r="E380" s="4">
        <v>0.48098001159542086</v>
      </c>
      <c r="F380" s="4">
        <v>0.53885808541347457</v>
      </c>
      <c r="G380" s="4">
        <v>0.6323383499592018</v>
      </c>
      <c r="H380" s="4">
        <v>0.6966441282441368</v>
      </c>
      <c r="I380" s="4">
        <v>0.78559349524697342</v>
      </c>
      <c r="J380" s="4">
        <v>0.84670904429615823</v>
      </c>
      <c r="K380" s="4">
        <v>0.96047921325482999</v>
      </c>
      <c r="L380" s="4">
        <v>1.1667735468267804</v>
      </c>
      <c r="M380" s="4">
        <v>1.3694739355555452</v>
      </c>
      <c r="N380" s="4">
        <v>1.6232018942992206</v>
      </c>
      <c r="O380" s="4">
        <v>1.684791209495754</v>
      </c>
      <c r="P380" s="4">
        <v>1.7382179999859317</v>
      </c>
    </row>
    <row r="381" spans="1:38" x14ac:dyDescent="0.2">
      <c r="B381" s="4">
        <v>2.9279013422991766E-2</v>
      </c>
      <c r="C381" s="4">
        <v>0.11388751303725106</v>
      </c>
      <c r="D381" s="4">
        <v>0.25112267542221756</v>
      </c>
      <c r="E381" s="4">
        <v>0.40643369011303943</v>
      </c>
      <c r="F381" s="4">
        <v>0.5120223554914578</v>
      </c>
      <c r="G381" s="4">
        <v>0.59579568500494884</v>
      </c>
      <c r="H381" s="4">
        <v>0.67860015636798476</v>
      </c>
      <c r="I381" s="4">
        <v>0.72186286051396042</v>
      </c>
      <c r="J381" s="4">
        <v>0.81782517959969436</v>
      </c>
      <c r="K381" s="4">
        <v>0.87489912127306946</v>
      </c>
      <c r="L381" s="4">
        <v>0.97760769592721664</v>
      </c>
      <c r="M381" s="4">
        <v>1.04470758364877</v>
      </c>
      <c r="N381" s="4">
        <v>1.1519333895961907</v>
      </c>
      <c r="O381" s="4">
        <v>1.389053392508069</v>
      </c>
      <c r="P381" s="4">
        <v>1.6261733954199471</v>
      </c>
    </row>
    <row r="382" spans="1:38" x14ac:dyDescent="0.2">
      <c r="A382" s="13">
        <v>1000</v>
      </c>
      <c r="B382" s="4" t="s">
        <v>0</v>
      </c>
      <c r="C382" s="4" t="s">
        <v>128</v>
      </c>
      <c r="D382" s="4">
        <v>1984</v>
      </c>
      <c r="E382" s="4">
        <v>1985</v>
      </c>
      <c r="F382" s="4">
        <v>1986</v>
      </c>
      <c r="G382" s="4">
        <v>1987</v>
      </c>
      <c r="H382" s="4">
        <v>1988</v>
      </c>
      <c r="I382" s="4">
        <v>1989</v>
      </c>
      <c r="J382" s="4">
        <v>1990</v>
      </c>
      <c r="K382" s="4">
        <v>1991</v>
      </c>
      <c r="L382" s="4">
        <v>1992</v>
      </c>
      <c r="M382" s="4">
        <v>1993</v>
      </c>
      <c r="N382" s="4">
        <v>1994</v>
      </c>
      <c r="O382" s="4">
        <v>1995</v>
      </c>
      <c r="P382" s="4">
        <v>1996</v>
      </c>
      <c r="Q382" s="4">
        <v>1997</v>
      </c>
      <c r="R382" s="4">
        <v>1998</v>
      </c>
      <c r="S382" s="4">
        <v>1999</v>
      </c>
      <c r="T382" s="4">
        <v>2000</v>
      </c>
      <c r="U382" s="4">
        <v>2001</v>
      </c>
      <c r="V382" s="4">
        <v>2002</v>
      </c>
      <c r="W382" s="4">
        <v>2003</v>
      </c>
      <c r="X382" s="4">
        <v>2004</v>
      </c>
      <c r="Y382" s="4">
        <v>2005</v>
      </c>
      <c r="Z382" s="4">
        <v>2006</v>
      </c>
      <c r="AA382" s="4">
        <v>2007</v>
      </c>
      <c r="AB382" s="4">
        <v>2008</v>
      </c>
      <c r="AC382" s="4">
        <v>2009</v>
      </c>
      <c r="AD382" s="4">
        <v>2010</v>
      </c>
      <c r="AE382" s="4">
        <v>2011</v>
      </c>
      <c r="AF382" s="4">
        <v>2012</v>
      </c>
      <c r="AG382" s="4">
        <v>2013</v>
      </c>
      <c r="AH382" s="4">
        <v>2014</v>
      </c>
      <c r="AI382" s="4">
        <v>2015</v>
      </c>
      <c r="AJ382" s="4">
        <v>2016</v>
      </c>
      <c r="AK382" s="4">
        <v>2017</v>
      </c>
      <c r="AL382" s="4">
        <v>2018</v>
      </c>
    </row>
    <row r="383" spans="1:38" x14ac:dyDescent="0.2">
      <c r="B383" s="4">
        <v>0.80156997399999996</v>
      </c>
      <c r="C383" s="4">
        <v>1.3087779260000001</v>
      </c>
      <c r="D383" s="4">
        <v>0.88743392099999996</v>
      </c>
      <c r="E383" s="4">
        <v>0.96280228400000001</v>
      </c>
      <c r="F383" s="4">
        <v>0.66069537300000003</v>
      </c>
      <c r="G383" s="4">
        <v>1.363870605</v>
      </c>
      <c r="H383" s="4">
        <v>0.93734663900000004</v>
      </c>
      <c r="I383" s="4">
        <v>1.263771226</v>
      </c>
      <c r="J383" s="4">
        <v>1.0361090150000001</v>
      </c>
      <c r="K383" s="4">
        <v>1.218350075</v>
      </c>
      <c r="L383" s="4">
        <v>0.770514845</v>
      </c>
      <c r="M383" s="4">
        <v>1.31695717</v>
      </c>
      <c r="N383" s="4">
        <v>0.565789349</v>
      </c>
      <c r="O383" s="4">
        <v>0.64625486399999998</v>
      </c>
      <c r="P383" s="4">
        <v>1.4475777780000001</v>
      </c>
      <c r="Q383" s="4">
        <v>1.095249208</v>
      </c>
      <c r="R383" s="4">
        <v>1.4759994009999999</v>
      </c>
      <c r="S383" s="4">
        <v>0.14905569799999999</v>
      </c>
      <c r="T383" s="4">
        <v>0.87097416800000005</v>
      </c>
      <c r="U383" s="4">
        <v>1.0491986369999999</v>
      </c>
      <c r="V383" s="4">
        <v>1.431904869</v>
      </c>
      <c r="W383" s="4">
        <v>1.629112326</v>
      </c>
      <c r="X383" s="4">
        <v>1.4675960459999999</v>
      </c>
      <c r="Y383" s="4">
        <v>1.4998822730000001</v>
      </c>
      <c r="Z383" s="4">
        <v>0.65158360800000004</v>
      </c>
      <c r="AA383" s="4">
        <v>0.64470445300000001</v>
      </c>
      <c r="AB383" s="4">
        <v>0.407246675</v>
      </c>
      <c r="AC383" s="4">
        <v>0.43967159300000003</v>
      </c>
      <c r="AD383" s="4">
        <v>0.43967159300000003</v>
      </c>
      <c r="AE383" s="4">
        <v>0.43967159300000003</v>
      </c>
      <c r="AF383" s="4">
        <v>0.43967159300000003</v>
      </c>
      <c r="AG383" s="4">
        <v>0.43967159300000003</v>
      </c>
      <c r="AH383" s="4">
        <v>0.43967159300000003</v>
      </c>
      <c r="AI383" s="4">
        <v>0.43967159300000003</v>
      </c>
      <c r="AJ383" s="4">
        <v>0.4</v>
      </c>
      <c r="AK383" s="4">
        <v>0.4</v>
      </c>
      <c r="AL383" s="4">
        <v>0.4</v>
      </c>
    </row>
    <row r="384" spans="1:38" x14ac:dyDescent="0.2">
      <c r="B384" s="4" t="s">
        <v>0</v>
      </c>
      <c r="C384" s="4" t="s">
        <v>21</v>
      </c>
      <c r="D384" s="4" t="s">
        <v>129</v>
      </c>
      <c r="E384" s="4" t="s">
        <v>0</v>
      </c>
      <c r="F384" s="4" t="s">
        <v>21</v>
      </c>
      <c r="G384" s="4" t="s">
        <v>129</v>
      </c>
    </row>
    <row r="385" spans="2:16" x14ac:dyDescent="0.2">
      <c r="B385" s="4">
        <v>0.99424437300000001</v>
      </c>
      <c r="C385" s="4">
        <v>5.7556270000000001E-3</v>
      </c>
      <c r="D385" s="9">
        <v>1.7199999999999999E-14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</row>
    <row r="386" spans="2:16" x14ac:dyDescent="0.2">
      <c r="B386" s="4">
        <v>1.7589322000000001E-2</v>
      </c>
      <c r="C386" s="4">
        <v>0.96482135599999996</v>
      </c>
      <c r="D386" s="4">
        <v>1.7589322000000001E-2</v>
      </c>
      <c r="E386" s="9">
        <v>1.3200000000000001E-10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</row>
    <row r="387" spans="2:16" x14ac:dyDescent="0.2">
      <c r="B387" s="9">
        <v>3.0199999999999999E-8</v>
      </c>
      <c r="C387" s="4">
        <v>3.5475485000000001E-2</v>
      </c>
      <c r="D387" s="4">
        <v>0.929048969</v>
      </c>
      <c r="E387" s="4">
        <v>3.5475485000000001E-2</v>
      </c>
      <c r="F387" s="9">
        <v>3.0199999999999999E-8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</row>
    <row r="388" spans="2:16" x14ac:dyDescent="0.2">
      <c r="B388" s="9">
        <v>1.3799999999999999E-15</v>
      </c>
      <c r="C388" s="9">
        <v>1.06E-6</v>
      </c>
      <c r="D388" s="4">
        <v>5.7015090999999997E-2</v>
      </c>
      <c r="E388" s="4">
        <v>0.88596769099999995</v>
      </c>
      <c r="F388" s="4">
        <v>5.7015090999999997E-2</v>
      </c>
      <c r="G388" s="9">
        <v>1.06E-6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</row>
    <row r="389" spans="2:16" x14ac:dyDescent="0.2">
      <c r="B389" s="9">
        <v>3.9999999999999998E-23</v>
      </c>
      <c r="C389" s="9">
        <v>1.0700000000000001E-12</v>
      </c>
      <c r="D389" s="9">
        <v>1.2500000000000001E-5</v>
      </c>
      <c r="E389" s="4">
        <v>8.0011094000000005E-2</v>
      </c>
      <c r="F389" s="4">
        <v>0.83995280500000002</v>
      </c>
      <c r="G389" s="4">
        <v>8.0011094000000005E-2</v>
      </c>
      <c r="H389" s="9">
        <v>1.2500000000000001E-5</v>
      </c>
      <c r="I389" s="9">
        <v>1.0700000000000001E-12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</row>
    <row r="390" spans="2:16" x14ac:dyDescent="0.2">
      <c r="B390" s="9">
        <v>2.5999999999999999E-30</v>
      </c>
      <c r="C390" s="9">
        <v>4.3000000000000002E-19</v>
      </c>
      <c r="D390" s="9">
        <v>1.28E-10</v>
      </c>
      <c r="E390" s="9">
        <v>7.4200000000000001E-5</v>
      </c>
      <c r="F390" s="4">
        <v>0.102942042</v>
      </c>
      <c r="G390" s="4">
        <v>0.79396746799999995</v>
      </c>
      <c r="H390" s="4">
        <v>0.102942042</v>
      </c>
      <c r="I390" s="9">
        <v>7.4200000000000001E-5</v>
      </c>
      <c r="J390" s="9">
        <v>1.28E-10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</row>
    <row r="391" spans="2:16" x14ac:dyDescent="0.2">
      <c r="B391" s="9">
        <v>5.8400000000000001E-37</v>
      </c>
      <c r="C391" s="9">
        <v>2.1499999999999999E-25</v>
      </c>
      <c r="D391" s="9">
        <v>4.2099999999999999E-16</v>
      </c>
      <c r="E391" s="9">
        <v>4.4999999999999998E-9</v>
      </c>
      <c r="F391" s="4">
        <v>2.81265E-4</v>
      </c>
      <c r="G391" s="4">
        <v>0.124855101</v>
      </c>
      <c r="H391" s="4">
        <v>0.74972725900000003</v>
      </c>
      <c r="I391" s="4">
        <v>0.124855101</v>
      </c>
      <c r="J391" s="4">
        <v>2.81265E-4</v>
      </c>
      <c r="K391" s="9">
        <v>4.4999999999999998E-9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</row>
    <row r="392" spans="2:16" x14ac:dyDescent="0.2">
      <c r="B392" s="9">
        <v>4.98E-43</v>
      </c>
      <c r="C392" s="9">
        <v>2.2199999999999998E-31</v>
      </c>
      <c r="D392" s="9">
        <v>1.21E-21</v>
      </c>
      <c r="E392" s="9">
        <v>8.0499999999999998E-14</v>
      </c>
      <c r="F392" s="9">
        <v>6.8299999999999996E-8</v>
      </c>
      <c r="G392" s="4">
        <v>7.8375799999999996E-4</v>
      </c>
      <c r="H392" s="4">
        <v>0.145168358</v>
      </c>
      <c r="I392" s="4">
        <v>0.70809563200000003</v>
      </c>
      <c r="J392" s="4">
        <v>0.145168358</v>
      </c>
      <c r="K392" s="4">
        <v>7.8375799999999996E-4</v>
      </c>
      <c r="L392" s="9">
        <v>6.8299999999999996E-8</v>
      </c>
      <c r="M392" s="9">
        <v>8.0499999999999998E-14</v>
      </c>
      <c r="N392" s="4">
        <v>0</v>
      </c>
      <c r="O392" s="4">
        <v>0</v>
      </c>
      <c r="P392" s="4">
        <v>0</v>
      </c>
    </row>
    <row r="393" spans="2:16" x14ac:dyDescent="0.2">
      <c r="B393" s="9">
        <v>1.5299999999999999E-48</v>
      </c>
      <c r="C393" s="9">
        <v>5.7200000000000001E-37</v>
      </c>
      <c r="D393" s="9">
        <v>4.9599999999999999E-27</v>
      </c>
      <c r="E393" s="9">
        <v>1.01E-18</v>
      </c>
      <c r="F393" s="9">
        <v>4.8599999999999999E-12</v>
      </c>
      <c r="G393" s="9">
        <v>5.7299999999999996E-7</v>
      </c>
      <c r="H393" s="4">
        <v>1.7562719999999999E-3</v>
      </c>
      <c r="I393" s="4">
        <v>0.163535451</v>
      </c>
      <c r="J393" s="4">
        <v>0.66941540799999999</v>
      </c>
      <c r="K393" s="4">
        <v>0.163535451</v>
      </c>
      <c r="L393" s="4">
        <v>1.7562719999999999E-3</v>
      </c>
      <c r="M393" s="9">
        <v>5.7299999999999996E-7</v>
      </c>
      <c r="N393" s="9">
        <v>4.8599999999999999E-12</v>
      </c>
      <c r="O393" s="4">
        <v>0</v>
      </c>
      <c r="P393" s="4">
        <v>0</v>
      </c>
    </row>
    <row r="394" spans="2:16" x14ac:dyDescent="0.2">
      <c r="B394" s="9">
        <v>1.5300000000000001E-53</v>
      </c>
      <c r="C394" s="9">
        <v>3.8400000000000003E-42</v>
      </c>
      <c r="D394" s="9">
        <v>3.7300000000000001E-32</v>
      </c>
      <c r="E394" s="9">
        <v>1.4199999999999999E-23</v>
      </c>
      <c r="F394" s="9">
        <v>2.1199999999999999E-16</v>
      </c>
      <c r="G394" s="9">
        <v>1.27E-10</v>
      </c>
      <c r="H394" s="9">
        <v>3.1300000000000001E-6</v>
      </c>
      <c r="I394" s="4">
        <v>3.3563550000000001E-3</v>
      </c>
      <c r="J394" s="4">
        <v>0.179774235</v>
      </c>
      <c r="K394" s="4">
        <v>0.63373256</v>
      </c>
      <c r="L394" s="4">
        <v>0.179774235</v>
      </c>
      <c r="M394" s="4">
        <v>3.3563550000000001E-3</v>
      </c>
      <c r="N394" s="9">
        <v>3.1300000000000001E-6</v>
      </c>
      <c r="O394" s="9">
        <v>1.27E-10</v>
      </c>
      <c r="P394" s="4">
        <v>0</v>
      </c>
    </row>
    <row r="395" spans="2:16" x14ac:dyDescent="0.2">
      <c r="B395" s="9">
        <v>4.4499999999999998E-58</v>
      </c>
      <c r="C395" s="9">
        <v>6.5200000000000004E-47</v>
      </c>
      <c r="D395" s="9">
        <v>5.6400000000000002E-37</v>
      </c>
      <c r="E395" s="9">
        <v>2.8799999999999998E-28</v>
      </c>
      <c r="F395" s="9">
        <v>8.7800000000000005E-21</v>
      </c>
      <c r="G395" s="9">
        <v>1.6000000000000001E-14</v>
      </c>
      <c r="H395" s="9">
        <v>1.7800000000000001E-9</v>
      </c>
      <c r="I395" s="9">
        <v>1.24E-5</v>
      </c>
      <c r="J395" s="4">
        <v>5.6927599999999998E-3</v>
      </c>
      <c r="K395" s="4">
        <v>0.19382756100000001</v>
      </c>
      <c r="L395" s="4">
        <v>0.60093454000000002</v>
      </c>
      <c r="M395" s="4">
        <v>0.19382756100000001</v>
      </c>
      <c r="N395" s="4">
        <v>5.6927599999999998E-3</v>
      </c>
      <c r="O395" s="9">
        <v>1.24E-5</v>
      </c>
      <c r="P395" s="9">
        <v>1.7800000000000001E-9</v>
      </c>
    </row>
    <row r="396" spans="2:16" x14ac:dyDescent="0.2">
      <c r="B396" s="9">
        <v>3.3199999999999998E-62</v>
      </c>
      <c r="C396" s="9">
        <v>2.6499999999999999E-51</v>
      </c>
      <c r="D396" s="9">
        <v>1.75E-41</v>
      </c>
      <c r="E396" s="9">
        <v>9.6399999999999999E-33</v>
      </c>
      <c r="F396" s="9">
        <v>4.4300000000000003E-25</v>
      </c>
      <c r="G396" s="9">
        <v>1.71E-18</v>
      </c>
      <c r="H396" s="9">
        <v>5.5700000000000005E-13</v>
      </c>
      <c r="I396" s="9">
        <v>1.5600000000000001E-8</v>
      </c>
      <c r="J396" s="9">
        <v>3.8600000000000003E-5</v>
      </c>
      <c r="K396" s="4">
        <v>8.8111119999999994E-3</v>
      </c>
      <c r="L396" s="4">
        <v>0.205734376</v>
      </c>
      <c r="M396" s="4">
        <v>0.57083187300000005</v>
      </c>
      <c r="N396" s="4">
        <v>0.205734376</v>
      </c>
      <c r="O396" s="4">
        <v>8.8111119999999994E-3</v>
      </c>
      <c r="P396" s="9">
        <v>3.8600000000000003E-5</v>
      </c>
    </row>
    <row r="397" spans="2:16" x14ac:dyDescent="0.2">
      <c r="B397" s="9">
        <v>5.7299999999999998E-66</v>
      </c>
      <c r="C397" s="9">
        <v>2.39E-55</v>
      </c>
      <c r="D397" s="9">
        <v>1.1E-45</v>
      </c>
      <c r="E397" s="9">
        <v>5.5699999999999996E-37</v>
      </c>
      <c r="F397" s="9">
        <v>3.13E-29</v>
      </c>
      <c r="G397" s="9">
        <v>1.95E-22</v>
      </c>
      <c r="H397" s="9">
        <v>1.3599999999999999E-16</v>
      </c>
      <c r="I397" s="9">
        <v>1.0599999999999999E-11</v>
      </c>
      <c r="J397" s="9">
        <v>9.5000000000000004E-8</v>
      </c>
      <c r="K397" s="9">
        <v>9.9300000000000001E-5</v>
      </c>
      <c r="L397" s="4">
        <v>1.2694831E-2</v>
      </c>
      <c r="M397" s="4">
        <v>0.215603453</v>
      </c>
      <c r="N397" s="4">
        <v>0.54320473700000005</v>
      </c>
      <c r="O397" s="4">
        <v>0.215603453</v>
      </c>
      <c r="P397" s="4">
        <v>1.2794178E-2</v>
      </c>
    </row>
    <row r="398" spans="2:16" x14ac:dyDescent="0.2">
      <c r="B398" s="9">
        <v>2.08E-69</v>
      </c>
      <c r="C398" s="9">
        <v>4.4700000000000001E-59</v>
      </c>
      <c r="D398" s="9">
        <v>1.3400000000000001E-49</v>
      </c>
      <c r="E398" s="9">
        <v>5.6499999999999999E-41</v>
      </c>
      <c r="F398" s="9">
        <v>3.3300000000000002E-33</v>
      </c>
      <c r="G398" s="9">
        <v>2.7600000000000002E-26</v>
      </c>
      <c r="H398" s="9">
        <v>3.2199999999999998E-20</v>
      </c>
      <c r="I398" s="9">
        <v>5.34E-15</v>
      </c>
      <c r="J398" s="9">
        <v>1.26E-10</v>
      </c>
      <c r="K398" s="9">
        <v>4.3300000000000003E-7</v>
      </c>
      <c r="L398" s="4">
        <v>2.20213E-4</v>
      </c>
      <c r="M398" s="4">
        <v>1.7275672999999998E-2</v>
      </c>
      <c r="N398" s="4">
        <v>0.22358935199999999</v>
      </c>
      <c r="O398" s="4">
        <v>0.51782865899999997</v>
      </c>
      <c r="P398" s="4">
        <v>0.24108567</v>
      </c>
    </row>
    <row r="399" spans="2:16" x14ac:dyDescent="0.2">
      <c r="B399" s="9">
        <v>1.46E-72</v>
      </c>
      <c r="C399" s="9">
        <v>1.6199999999999999E-62</v>
      </c>
      <c r="D399" s="9">
        <v>3.0699999999999999E-53</v>
      </c>
      <c r="E399" s="9">
        <v>9.9400000000000004E-45</v>
      </c>
      <c r="F399" s="9">
        <v>5.5200000000000002E-37</v>
      </c>
      <c r="G399" s="9">
        <v>5.26E-30</v>
      </c>
      <c r="H399" s="9">
        <v>8.6300000000000002E-24</v>
      </c>
      <c r="I399" s="9">
        <v>2.4400000000000001E-18</v>
      </c>
      <c r="J399" s="9">
        <v>1.1999999999999999E-13</v>
      </c>
      <c r="K399" s="9">
        <v>1.03E-9</v>
      </c>
      <c r="L399" s="9">
        <v>1.57E-6</v>
      </c>
      <c r="M399" s="4">
        <v>4.33888E-4</v>
      </c>
      <c r="N399" s="4">
        <v>2.2448549000000002E-2</v>
      </c>
      <c r="O399" s="4">
        <v>0.229871987</v>
      </c>
      <c r="P399" s="4">
        <v>0.74724400199999996</v>
      </c>
    </row>
    <row r="401" spans="2:29" x14ac:dyDescent="0.2">
      <c r="B401" s="4" t="s">
        <v>0</v>
      </c>
      <c r="C401" s="4" t="s">
        <v>67</v>
      </c>
      <c r="D401" s="4" t="s">
        <v>130</v>
      </c>
      <c r="E401" s="4" t="s">
        <v>131</v>
      </c>
      <c r="F401" s="4" t="s">
        <v>4</v>
      </c>
      <c r="G401" s="4">
        <v>2008</v>
      </c>
      <c r="H401" s="4" t="s">
        <v>132</v>
      </c>
      <c r="I401" s="4" t="s">
        <v>133</v>
      </c>
      <c r="J401" s="4" t="s">
        <v>134</v>
      </c>
    </row>
    <row r="402" spans="2:29" x14ac:dyDescent="0.2">
      <c r="B402" s="4" t="s">
        <v>135</v>
      </c>
    </row>
    <row r="403" spans="2:29" x14ac:dyDescent="0.2">
      <c r="B403" s="4">
        <v>25</v>
      </c>
    </row>
    <row r="404" spans="2:29" x14ac:dyDescent="0.2">
      <c r="B404" s="4" t="s">
        <v>136</v>
      </c>
      <c r="C404" s="4" t="s">
        <v>137</v>
      </c>
      <c r="D404" s="4" t="s">
        <v>138</v>
      </c>
      <c r="E404" s="4">
        <v>25</v>
      </c>
      <c r="F404" s="4">
        <v>27</v>
      </c>
      <c r="G404" s="4">
        <v>29</v>
      </c>
      <c r="H404" s="4">
        <v>31</v>
      </c>
      <c r="I404" s="4">
        <v>33</v>
      </c>
      <c r="J404" s="4">
        <v>35</v>
      </c>
      <c r="K404" s="4">
        <v>36</v>
      </c>
      <c r="L404" s="4">
        <v>37</v>
      </c>
      <c r="M404" s="4">
        <v>38</v>
      </c>
      <c r="N404" s="4">
        <v>39</v>
      </c>
      <c r="O404" s="4">
        <v>40</v>
      </c>
      <c r="P404" s="4">
        <v>41</v>
      </c>
      <c r="Q404" s="4">
        <v>42</v>
      </c>
      <c r="R404" s="4">
        <v>43</v>
      </c>
      <c r="S404" s="4">
        <v>44</v>
      </c>
      <c r="T404" s="4">
        <v>45</v>
      </c>
      <c r="U404" s="4">
        <v>46</v>
      </c>
      <c r="V404" s="4">
        <v>48</v>
      </c>
      <c r="W404" s="4">
        <v>50</v>
      </c>
      <c r="X404" s="4">
        <v>52</v>
      </c>
      <c r="Y404" s="4">
        <v>54</v>
      </c>
      <c r="Z404" s="4">
        <v>56</v>
      </c>
      <c r="AA404" s="4">
        <v>58</v>
      </c>
      <c r="AB404" s="4">
        <v>60</v>
      </c>
      <c r="AC404" s="4">
        <v>62</v>
      </c>
    </row>
    <row r="405" spans="2:29" x14ac:dyDescent="0.2">
      <c r="B405" s="4">
        <v>361</v>
      </c>
      <c r="C405" s="4">
        <v>304</v>
      </c>
      <c r="D405" s="4">
        <v>393</v>
      </c>
      <c r="E405" s="4">
        <v>635</v>
      </c>
      <c r="F405" s="4">
        <v>898</v>
      </c>
      <c r="G405" s="4">
        <v>478</v>
      </c>
      <c r="H405" s="4">
        <v>544</v>
      </c>
      <c r="I405" s="4">
        <v>709</v>
      </c>
      <c r="J405" s="4">
        <v>986</v>
      </c>
      <c r="K405" s="4">
        <v>1389</v>
      </c>
      <c r="L405" s="4">
        <v>2023</v>
      </c>
      <c r="M405" s="4">
        <v>2860</v>
      </c>
      <c r="N405" s="4">
        <v>4044</v>
      </c>
      <c r="O405" s="4">
        <v>5795</v>
      </c>
      <c r="P405" s="4">
        <v>7792</v>
      </c>
      <c r="Q405" s="4">
        <v>10559</v>
      </c>
      <c r="R405" s="4">
        <v>27013</v>
      </c>
      <c r="S405" s="4">
        <v>28513</v>
      </c>
      <c r="T405" s="4">
        <v>24232</v>
      </c>
      <c r="U405" s="4">
        <v>18246</v>
      </c>
      <c r="V405" s="4">
        <v>13057</v>
      </c>
      <c r="W405" s="4">
        <v>8849</v>
      </c>
      <c r="X405" s="4">
        <v>5842</v>
      </c>
      <c r="Y405" s="4">
        <v>3766</v>
      </c>
      <c r="Z405" s="4">
        <v>6205</v>
      </c>
    </row>
    <row r="406" spans="2:29" x14ac:dyDescent="0.2">
      <c r="B406" s="4" t="s">
        <v>0</v>
      </c>
      <c r="C406" s="4" t="s">
        <v>139</v>
      </c>
      <c r="D406" s="4" t="s">
        <v>140</v>
      </c>
      <c r="E406" s="4" t="s">
        <v>4</v>
      </c>
      <c r="F406" s="4">
        <v>2008</v>
      </c>
      <c r="G406" s="4" t="s">
        <v>141</v>
      </c>
      <c r="H406" s="4" t="s">
        <v>7</v>
      </c>
      <c r="I406" s="4">
        <v>2006</v>
      </c>
      <c r="J406" s="4" t="s">
        <v>142</v>
      </c>
      <c r="K406" s="4" t="s">
        <v>143</v>
      </c>
    </row>
    <row r="407" spans="2:29" x14ac:dyDescent="0.2">
      <c r="B407" s="4">
        <v>1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</row>
    <row r="408" spans="2:29" x14ac:dyDescent="0.2">
      <c r="B408" s="4">
        <v>0.98982093699999996</v>
      </c>
      <c r="C408" s="4">
        <v>9.491111E-3</v>
      </c>
      <c r="D408" s="4" t="s">
        <v>144</v>
      </c>
      <c r="E408" s="9">
        <v>2.2200000000000001E-5</v>
      </c>
      <c r="F408" s="9">
        <v>3.4400000000000001E-7</v>
      </c>
      <c r="G408" s="9">
        <v>8.8900000000000005E-9</v>
      </c>
      <c r="H408" s="9">
        <v>6.4199999999999995E-10</v>
      </c>
      <c r="I408" s="9">
        <v>3.83E-11</v>
      </c>
      <c r="J408" s="9">
        <v>1.8899999999999998E-12</v>
      </c>
      <c r="K408" s="9">
        <v>7.6700000000000004E-14</v>
      </c>
      <c r="L408" s="9">
        <v>2.55E-15</v>
      </c>
      <c r="M408" s="9">
        <v>1.11E-16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</row>
    <row r="409" spans="2:29" x14ac:dyDescent="0.2">
      <c r="B409" s="4">
        <v>0.18029782499999999</v>
      </c>
      <c r="C409" s="4">
        <v>0.23439784599999999</v>
      </c>
      <c r="D409" s="4">
        <v>0.27085094500000001</v>
      </c>
      <c r="E409" s="4">
        <v>0.195853424</v>
      </c>
      <c r="F409" s="4">
        <v>7.4602983999999997E-2</v>
      </c>
      <c r="G409" s="4">
        <v>2.4079201000000001E-2</v>
      </c>
      <c r="H409" s="4">
        <v>1.1827654E-2</v>
      </c>
      <c r="I409" s="4">
        <v>5.1483179999999998E-3</v>
      </c>
      <c r="J409" s="4">
        <v>1.985807E-3</v>
      </c>
      <c r="K409" s="4">
        <v>6.7874700000000005E-4</v>
      </c>
      <c r="L409" s="4">
        <v>2.0557600000000001E-4</v>
      </c>
      <c r="M409" s="9">
        <v>5.52E-5</v>
      </c>
      <c r="N409" s="9">
        <v>1.31E-5</v>
      </c>
      <c r="O409" s="9">
        <v>2.7599999999999998E-6</v>
      </c>
      <c r="P409" s="9">
        <v>5.1600000000000001E-7</v>
      </c>
      <c r="Q409" s="9">
        <v>9.4500000000000006E-8</v>
      </c>
      <c r="R409" s="9">
        <v>5.14E-9</v>
      </c>
      <c r="S409" s="9">
        <v>6.6399999999999998E-11</v>
      </c>
      <c r="T409" s="9">
        <v>5.3199999999999995E-13</v>
      </c>
      <c r="U409" s="9">
        <v>2.6599999999999998E-15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</row>
    <row r="410" spans="2:29" x14ac:dyDescent="0.2">
      <c r="B410" s="4">
        <v>1.663463E-3</v>
      </c>
      <c r="C410" s="4">
        <v>9.128466E-3</v>
      </c>
      <c r="D410" s="4">
        <v>3.7722819999999997E-2</v>
      </c>
      <c r="E410" s="4">
        <v>0.105054589</v>
      </c>
      <c r="F410" s="4">
        <v>0.14013109800000001</v>
      </c>
      <c r="G410" s="4">
        <v>0.117867182</v>
      </c>
      <c r="H410" s="4">
        <v>0.12650439099999999</v>
      </c>
      <c r="I410" s="4">
        <v>0.122736137</v>
      </c>
      <c r="J410" s="4">
        <v>0.10764487</v>
      </c>
      <c r="K410" s="4">
        <v>8.5342971000000004E-2</v>
      </c>
      <c r="L410" s="4">
        <v>6.1163852999999997E-2</v>
      </c>
      <c r="M410" s="4">
        <v>3.9625368000000001E-2</v>
      </c>
      <c r="N410" s="4">
        <v>2.3206067E-2</v>
      </c>
      <c r="O410" s="4">
        <v>1.2285068E-2</v>
      </c>
      <c r="P410" s="4">
        <v>5.8789389999999997E-3</v>
      </c>
      <c r="Q410" s="4">
        <v>3.1615749999999998E-3</v>
      </c>
      <c r="R410" s="4">
        <v>7.99915E-4</v>
      </c>
      <c r="S410" s="9">
        <v>7.7899999999999996E-5</v>
      </c>
      <c r="T410" s="9">
        <v>5.1000000000000003E-6</v>
      </c>
      <c r="U410" s="9">
        <v>2.2399999999999999E-7</v>
      </c>
      <c r="V410" s="9">
        <v>6.6100000000000001E-9</v>
      </c>
      <c r="W410" s="9">
        <v>1.3100000000000001E-10</v>
      </c>
      <c r="X410" s="9">
        <v>1.7300000000000001E-12</v>
      </c>
      <c r="Y410" s="9">
        <v>1.5299999999999999E-14</v>
      </c>
      <c r="Z410" s="4">
        <v>0</v>
      </c>
    </row>
    <row r="411" spans="2:29" x14ac:dyDescent="0.2">
      <c r="B411" s="9">
        <v>2.2299999999999998E-6</v>
      </c>
      <c r="C411" s="9">
        <v>3.4499999999999998E-5</v>
      </c>
      <c r="D411" s="4">
        <v>3.82199E-4</v>
      </c>
      <c r="E411" s="4">
        <v>2.891191E-3</v>
      </c>
      <c r="F411" s="4">
        <v>9.0123140000000004E-3</v>
      </c>
      <c r="G411" s="4">
        <v>1.4195398E-2</v>
      </c>
      <c r="H411" s="4">
        <v>2.5847782999999999E-2</v>
      </c>
      <c r="I411" s="4">
        <v>4.2724941000000002E-2</v>
      </c>
      <c r="J411" s="4">
        <v>6.4109693999999995E-2</v>
      </c>
      <c r="K411" s="4">
        <v>8.7327566999999995E-2</v>
      </c>
      <c r="L411" s="4">
        <v>0.107985505</v>
      </c>
      <c r="M411" s="4">
        <v>0.121217889</v>
      </c>
      <c r="N411" s="4">
        <v>0.123525185</v>
      </c>
      <c r="O411" s="4">
        <v>0.114269917</v>
      </c>
      <c r="P411" s="4">
        <v>9.5961196999999998E-2</v>
      </c>
      <c r="Q411" s="4">
        <v>0.101110882</v>
      </c>
      <c r="R411" s="4">
        <v>6.4927078999999999E-2</v>
      </c>
      <c r="S411" s="4">
        <v>1.9725952000000001E-2</v>
      </c>
      <c r="T411" s="4">
        <v>4.1035680000000001E-3</v>
      </c>
      <c r="U411" s="4">
        <v>5.8414899999999995E-4</v>
      </c>
      <c r="V411" s="9">
        <v>5.6900000000000001E-5</v>
      </c>
      <c r="W411" s="9">
        <v>3.7799999999999998E-6</v>
      </c>
      <c r="X411" s="9">
        <v>1.72E-7</v>
      </c>
      <c r="Y411" s="9">
        <v>5.3199999999999998E-9</v>
      </c>
      <c r="Z411" s="9">
        <v>1.1399999999999999E-10</v>
      </c>
    </row>
    <row r="412" spans="2:29" x14ac:dyDescent="0.2">
      <c r="B412" s="9">
        <v>2.7100000000000001E-8</v>
      </c>
      <c r="C412" s="9">
        <v>5.2200000000000004E-7</v>
      </c>
      <c r="D412" s="9">
        <v>7.6499999999999996E-6</v>
      </c>
      <c r="E412" s="9">
        <v>8.2000000000000001E-5</v>
      </c>
      <c r="F412" s="4">
        <v>3.5653099999999999E-4</v>
      </c>
      <c r="G412" s="4">
        <v>7.3576299999999996E-4</v>
      </c>
      <c r="H412" s="4">
        <v>1.7244090000000001E-3</v>
      </c>
      <c r="I412" s="4">
        <v>3.7344370000000002E-3</v>
      </c>
      <c r="J412" s="4">
        <v>7.4729829999999999E-3</v>
      </c>
      <c r="K412" s="4">
        <v>1.3818087E-2</v>
      </c>
      <c r="L412" s="4">
        <v>2.3609571999999999E-2</v>
      </c>
      <c r="M412" s="4">
        <v>3.7274810999999998E-2</v>
      </c>
      <c r="N412" s="4">
        <v>5.4378942999999999E-2</v>
      </c>
      <c r="O412" s="4">
        <v>7.3305192000000005E-2</v>
      </c>
      <c r="P412" s="4">
        <v>9.1312009999999999E-2</v>
      </c>
      <c r="Q412" s="4">
        <v>0.160683414</v>
      </c>
      <c r="R412" s="4">
        <v>0.21765195200000001</v>
      </c>
      <c r="S412" s="4">
        <v>0.16675665200000001</v>
      </c>
      <c r="T412" s="4">
        <v>9.3721299999999994E-2</v>
      </c>
      <c r="U412" s="4">
        <v>3.8633431000000003E-2</v>
      </c>
      <c r="V412" s="4">
        <v>1.1677831E-2</v>
      </c>
      <c r="W412" s="4">
        <v>2.5876879999999999E-3</v>
      </c>
      <c r="X412" s="4">
        <v>4.2021099999999998E-4</v>
      </c>
      <c r="Y412" s="9">
        <v>5.0000000000000002E-5</v>
      </c>
      <c r="Z412" s="9">
        <v>4.6500000000000004E-6</v>
      </c>
    </row>
    <row r="413" spans="2:29" x14ac:dyDescent="0.2">
      <c r="B413" s="9">
        <v>8.2800000000000004E-10</v>
      </c>
      <c r="C413" s="9">
        <v>1.7500000000000001E-8</v>
      </c>
      <c r="D413" s="9">
        <v>2.9200000000000002E-7</v>
      </c>
      <c r="E413" s="9">
        <v>3.7299999999999999E-6</v>
      </c>
      <c r="F413" s="9">
        <v>1.9300000000000002E-5</v>
      </c>
      <c r="G413" s="9">
        <v>4.5899999999999998E-5</v>
      </c>
      <c r="H413" s="4">
        <v>1.23404E-4</v>
      </c>
      <c r="I413" s="4">
        <v>3.0996000000000002E-4</v>
      </c>
      <c r="J413" s="4">
        <v>7.2758399999999998E-4</v>
      </c>
      <c r="K413" s="4">
        <v>1.5961090000000001E-3</v>
      </c>
      <c r="L413" s="4">
        <v>3.2722390000000001E-3</v>
      </c>
      <c r="M413" s="4">
        <v>6.2694760000000004E-3</v>
      </c>
      <c r="N413" s="4">
        <v>1.122592E-2</v>
      </c>
      <c r="O413" s="4">
        <v>1.8785278999999998E-2</v>
      </c>
      <c r="P413" s="4">
        <v>2.9377785E-2</v>
      </c>
      <c r="Q413" s="4">
        <v>7.0216606000000001E-2</v>
      </c>
      <c r="R413" s="4">
        <v>0.14928418600000001</v>
      </c>
      <c r="S413" s="4">
        <v>0.19759977500000001</v>
      </c>
      <c r="T413" s="4">
        <v>0.20043524800000001</v>
      </c>
      <c r="U413" s="4">
        <v>0.15580370900000001</v>
      </c>
      <c r="V413" s="4">
        <v>9.2806707000000002E-2</v>
      </c>
      <c r="W413" s="4">
        <v>4.2358646999999999E-2</v>
      </c>
      <c r="X413" s="4">
        <v>1.4811937000000001E-2</v>
      </c>
      <c r="Y413" s="4">
        <v>3.9675190000000001E-3</v>
      </c>
      <c r="Z413" s="4">
        <v>9.5866199999999999E-4</v>
      </c>
    </row>
    <row r="414" spans="2:29" x14ac:dyDescent="0.2">
      <c r="B414" s="9">
        <v>5.2999999999999998E-11</v>
      </c>
      <c r="C414" s="9">
        <v>1.1599999999999999E-9</v>
      </c>
      <c r="D414" s="9">
        <v>2.0599999999999999E-8</v>
      </c>
      <c r="E414" s="9">
        <v>2.8799999999999998E-7</v>
      </c>
      <c r="F414" s="9">
        <v>1.64E-6</v>
      </c>
      <c r="G414" s="9">
        <v>4.2400000000000001E-6</v>
      </c>
      <c r="H414" s="9">
        <v>1.2300000000000001E-5</v>
      </c>
      <c r="I414" s="9">
        <v>3.3800000000000002E-5</v>
      </c>
      <c r="J414" s="9">
        <v>8.7100000000000003E-5</v>
      </c>
      <c r="K414" s="4">
        <v>2.1172000000000001E-4</v>
      </c>
      <c r="L414" s="4">
        <v>4.84551E-4</v>
      </c>
      <c r="M414" s="4">
        <v>1.044384E-3</v>
      </c>
      <c r="N414" s="4">
        <v>2.1199399999999998E-3</v>
      </c>
      <c r="O414" s="4">
        <v>4.0525709999999996E-3</v>
      </c>
      <c r="P414" s="4">
        <v>7.2959449999999999E-3</v>
      </c>
      <c r="Q414" s="4">
        <v>2.1165228000000001E-2</v>
      </c>
      <c r="R414" s="4">
        <v>6.0018578000000003E-2</v>
      </c>
      <c r="S414" s="4">
        <v>0.112301599</v>
      </c>
      <c r="T414" s="4">
        <v>0.16588472900000001</v>
      </c>
      <c r="U414" s="4">
        <v>0.193449022</v>
      </c>
      <c r="V414" s="4">
        <v>0.17810416500000001</v>
      </c>
      <c r="W414" s="4">
        <v>0.12945679500000001</v>
      </c>
      <c r="X414" s="4">
        <v>7.4285303999999996E-2</v>
      </c>
      <c r="Y414" s="4">
        <v>3.3649677000000003E-2</v>
      </c>
      <c r="Z414" s="4">
        <v>1.6336399000000001E-2</v>
      </c>
    </row>
    <row r="415" spans="2:29" x14ac:dyDescent="0.2">
      <c r="B415" s="9">
        <v>1.1100000000000001E-11</v>
      </c>
      <c r="C415" s="9">
        <v>2.24E-10</v>
      </c>
      <c r="D415" s="9">
        <v>3.8099999999999999E-9</v>
      </c>
      <c r="E415" s="9">
        <v>5.2399999999999999E-8</v>
      </c>
      <c r="F415" s="9">
        <v>2.9900000000000002E-7</v>
      </c>
      <c r="G415" s="9">
        <v>7.8199999999999999E-7</v>
      </c>
      <c r="H415" s="9">
        <v>2.3199999999999998E-6</v>
      </c>
      <c r="I415" s="9">
        <v>6.5300000000000002E-6</v>
      </c>
      <c r="J415" s="9">
        <v>1.7399999999999999E-5</v>
      </c>
      <c r="K415" s="9">
        <v>4.3999999999999999E-5</v>
      </c>
      <c r="L415" s="4">
        <v>1.05536E-4</v>
      </c>
      <c r="M415" s="4">
        <v>2.39979E-4</v>
      </c>
      <c r="N415" s="4">
        <v>5.1745899999999995E-4</v>
      </c>
      <c r="O415" s="4">
        <v>1.058055E-3</v>
      </c>
      <c r="P415" s="4">
        <v>2.0514980000000001E-3</v>
      </c>
      <c r="Q415" s="4">
        <v>6.6261050000000002E-3</v>
      </c>
      <c r="R415" s="4">
        <v>2.2217206E-2</v>
      </c>
      <c r="S415" s="4">
        <v>5.1214137999999999E-2</v>
      </c>
      <c r="T415" s="4">
        <v>9.5720020000000003E-2</v>
      </c>
      <c r="U415" s="4">
        <v>0.145060566</v>
      </c>
      <c r="V415" s="4">
        <v>0.17825592800000001</v>
      </c>
      <c r="W415" s="4">
        <v>0.177620793</v>
      </c>
      <c r="X415" s="4">
        <v>0.14351546900000001</v>
      </c>
      <c r="Y415" s="4">
        <v>9.4026716999999996E-2</v>
      </c>
      <c r="Z415" s="4">
        <v>8.1699130999999994E-2</v>
      </c>
    </row>
    <row r="416" spans="2:29" x14ac:dyDescent="0.2">
      <c r="B416" s="9">
        <v>1.41E-11</v>
      </c>
      <c r="C416" s="9">
        <v>2.1999999999999999E-10</v>
      </c>
      <c r="D416" s="9">
        <v>3.0300000000000001E-9</v>
      </c>
      <c r="E416" s="9">
        <v>3.4900000000000001E-8</v>
      </c>
      <c r="F416" s="9">
        <v>1.7599999999999999E-7</v>
      </c>
      <c r="G416" s="9">
        <v>4.27E-7</v>
      </c>
      <c r="H416" s="9">
        <v>1.1999999999999999E-6</v>
      </c>
      <c r="I416" s="9">
        <v>3.1999999999999999E-6</v>
      </c>
      <c r="J416" s="9">
        <v>8.1899999999999995E-6</v>
      </c>
      <c r="K416" s="9">
        <v>2.0000000000000002E-5</v>
      </c>
      <c r="L416" s="9">
        <v>4.6699999999999997E-5</v>
      </c>
      <c r="M416" s="4">
        <v>1.0422299999999999E-4</v>
      </c>
      <c r="N416" s="4">
        <v>2.2224699999999999E-4</v>
      </c>
      <c r="O416" s="4">
        <v>4.529E-4</v>
      </c>
      <c r="P416" s="4">
        <v>8.8199000000000003E-4</v>
      </c>
      <c r="Q416" s="4">
        <v>2.8999360000000001E-3</v>
      </c>
      <c r="R416" s="4">
        <v>1.0186588E-2</v>
      </c>
      <c r="S416" s="4">
        <v>2.5417433999999999E-2</v>
      </c>
      <c r="T416" s="4">
        <v>5.2999644999999998E-2</v>
      </c>
      <c r="U416" s="4">
        <v>9.2356586000000004E-2</v>
      </c>
      <c r="V416" s="4">
        <v>0.13450183900000001</v>
      </c>
      <c r="W416" s="4">
        <v>0.16370506700000001</v>
      </c>
      <c r="X416" s="4">
        <v>0.16652285</v>
      </c>
      <c r="Y416" s="4">
        <v>0.14156755500000001</v>
      </c>
      <c r="Z416" s="4">
        <v>0.20810120200000001</v>
      </c>
    </row>
    <row r="417" spans="2:26" x14ac:dyDescent="0.2">
      <c r="B417" s="9">
        <v>2.4299999999999999E-11</v>
      </c>
      <c r="C417" s="9">
        <v>3.0199999999999999E-10</v>
      </c>
      <c r="D417" s="9">
        <v>3.4299999999999999E-9</v>
      </c>
      <c r="E417" s="9">
        <v>3.33E-8</v>
      </c>
      <c r="F417" s="9">
        <v>1.49E-7</v>
      </c>
      <c r="G417" s="9">
        <v>3.34E-7</v>
      </c>
      <c r="H417" s="9">
        <v>8.8100000000000001E-7</v>
      </c>
      <c r="I417" s="9">
        <v>2.2299999999999998E-6</v>
      </c>
      <c r="J417" s="9">
        <v>5.4299999999999997E-6</v>
      </c>
      <c r="K417" s="9">
        <v>1.27E-5</v>
      </c>
      <c r="L417" s="9">
        <v>2.8600000000000001E-5</v>
      </c>
      <c r="M417" s="9">
        <v>6.1799999999999998E-5</v>
      </c>
      <c r="N417" s="4">
        <v>1.28448E-4</v>
      </c>
      <c r="O417" s="4">
        <v>2.5667799999999998E-4</v>
      </c>
      <c r="P417" s="4">
        <v>4.9307799999999998E-4</v>
      </c>
      <c r="Q417" s="4">
        <v>1.6072390000000001E-3</v>
      </c>
      <c r="R417" s="4">
        <v>5.6727959999999999E-3</v>
      </c>
      <c r="S417" s="4">
        <v>1.4542307000000001E-2</v>
      </c>
      <c r="T417" s="4">
        <v>3.1884033999999999E-2</v>
      </c>
      <c r="U417" s="4">
        <v>5.9789887E-2</v>
      </c>
      <c r="V417" s="4">
        <v>9.5897088000000005E-2</v>
      </c>
      <c r="W417" s="4">
        <v>0.131556698</v>
      </c>
      <c r="X417" s="4">
        <v>0.15436714100000001</v>
      </c>
      <c r="Y417" s="4">
        <v>0.154929241</v>
      </c>
      <c r="Z417" s="4">
        <v>0.348763235</v>
      </c>
    </row>
    <row r="418" spans="2:26" x14ac:dyDescent="0.2">
      <c r="B418" s="9">
        <v>5.09E-11</v>
      </c>
      <c r="C418" s="9">
        <v>5.1199999999999999E-10</v>
      </c>
      <c r="D418" s="9">
        <v>4.8699999999999999E-9</v>
      </c>
      <c r="E418" s="9">
        <v>4.0299999999999997E-8</v>
      </c>
      <c r="F418" s="9">
        <v>1.61E-7</v>
      </c>
      <c r="G418" s="9">
        <v>3.3500000000000002E-7</v>
      </c>
      <c r="H418" s="9">
        <v>8.3099999999999996E-7</v>
      </c>
      <c r="I418" s="9">
        <v>1.99E-6</v>
      </c>
      <c r="J418" s="9">
        <v>4.6E-6</v>
      </c>
      <c r="K418" s="9">
        <v>1.03E-5</v>
      </c>
      <c r="L418" s="9">
        <v>2.2200000000000001E-5</v>
      </c>
      <c r="M418" s="9">
        <v>4.6300000000000001E-5</v>
      </c>
      <c r="N418" s="9">
        <v>9.31E-5</v>
      </c>
      <c r="O418" s="4">
        <v>1.8105700000000001E-4</v>
      </c>
      <c r="P418" s="4">
        <v>3.3993400000000002E-4</v>
      </c>
      <c r="Q418" s="4">
        <v>1.0831390000000001E-3</v>
      </c>
      <c r="R418" s="4">
        <v>3.7533850000000001E-3</v>
      </c>
      <c r="S418" s="4">
        <v>9.5939839999999998E-3</v>
      </c>
      <c r="T418" s="4">
        <v>2.1360052000000001E-2</v>
      </c>
      <c r="U418" s="4">
        <v>4.1422900999999998E-2</v>
      </c>
      <c r="V418" s="4">
        <v>6.9971294000000003E-2</v>
      </c>
      <c r="W418" s="4">
        <v>0.102954544</v>
      </c>
      <c r="X418" s="4">
        <v>0.131953561</v>
      </c>
      <c r="Y418" s="4">
        <v>0.14731572600000001</v>
      </c>
      <c r="Z418" s="4">
        <v>0.46989056299999998</v>
      </c>
    </row>
    <row r="419" spans="2:26" x14ac:dyDescent="0.2">
      <c r="B419" s="9">
        <v>1.1800000000000001E-10</v>
      </c>
      <c r="C419" s="9">
        <v>9.8199999999999992E-10</v>
      </c>
      <c r="D419" s="9">
        <v>7.9500000000000001E-9</v>
      </c>
      <c r="E419" s="9">
        <v>5.69E-8</v>
      </c>
      <c r="F419" s="9">
        <v>2.04E-7</v>
      </c>
      <c r="G419" s="9">
        <v>3.96E-7</v>
      </c>
      <c r="H419" s="9">
        <v>9.2800000000000005E-7</v>
      </c>
      <c r="I419" s="9">
        <v>2.1100000000000001E-6</v>
      </c>
      <c r="J419" s="9">
        <v>4.6399999999999996E-6</v>
      </c>
      <c r="K419" s="9">
        <v>9.9000000000000001E-6</v>
      </c>
      <c r="L419" s="9">
        <v>2.05E-5</v>
      </c>
      <c r="M419" s="9">
        <v>4.1100000000000003E-5</v>
      </c>
      <c r="N419" s="9">
        <v>7.9800000000000002E-5</v>
      </c>
      <c r="O419" s="4">
        <v>1.5046100000000001E-4</v>
      </c>
      <c r="P419" s="4">
        <v>2.74882E-4</v>
      </c>
      <c r="Q419" s="4">
        <v>8.5008000000000002E-4</v>
      </c>
      <c r="R419" s="4">
        <v>2.856071E-3</v>
      </c>
      <c r="S419" s="4">
        <v>7.1557239999999996E-3</v>
      </c>
      <c r="T419" s="4">
        <v>1.5846849999999999E-2</v>
      </c>
      <c r="U419" s="4">
        <v>3.1020045999999999E-2</v>
      </c>
      <c r="V419" s="4">
        <v>5.3673089E-2</v>
      </c>
      <c r="W419" s="4">
        <v>8.2089790999999995E-2</v>
      </c>
      <c r="X419" s="4">
        <v>0.110979571</v>
      </c>
      <c r="Y419" s="4">
        <v>0.132623461</v>
      </c>
      <c r="Z419" s="4">
        <v>0.56232035800000002</v>
      </c>
    </row>
    <row r="420" spans="2:26" x14ac:dyDescent="0.2">
      <c r="B420" s="9">
        <v>2.8899999999999998E-10</v>
      </c>
      <c r="C420" s="9">
        <v>2.0099999999999999E-9</v>
      </c>
      <c r="D420" s="9">
        <v>1.4100000000000001E-8</v>
      </c>
      <c r="E420" s="9">
        <v>8.8500000000000005E-8</v>
      </c>
      <c r="F420" s="9">
        <v>2.8799999999999998E-7</v>
      </c>
      <c r="G420" s="9">
        <v>5.2200000000000004E-7</v>
      </c>
      <c r="H420" s="9">
        <v>1.1599999999999999E-6</v>
      </c>
      <c r="I420" s="9">
        <v>2.5000000000000002E-6</v>
      </c>
      <c r="J420" s="9">
        <v>5.2599999999999996E-6</v>
      </c>
      <c r="K420" s="9">
        <v>1.0699999999999999E-5</v>
      </c>
      <c r="L420" s="9">
        <v>2.1299999999999999E-5</v>
      </c>
      <c r="M420" s="9">
        <v>4.1100000000000003E-5</v>
      </c>
      <c r="N420" s="9">
        <v>7.7200000000000006E-5</v>
      </c>
      <c r="O420" s="4">
        <v>1.4092400000000001E-4</v>
      </c>
      <c r="P420" s="4">
        <v>2.5010700000000001E-4</v>
      </c>
      <c r="Q420" s="4">
        <v>7.4830800000000005E-4</v>
      </c>
      <c r="R420" s="4">
        <v>2.4220539999999999E-3</v>
      </c>
      <c r="S420" s="4">
        <v>5.8915759999999999E-3</v>
      </c>
      <c r="T420" s="4">
        <v>1.2820811E-2</v>
      </c>
      <c r="U420" s="4">
        <v>2.4959709E-2</v>
      </c>
      <c r="V420" s="4">
        <v>4.3471721999999997E-2</v>
      </c>
      <c r="W420" s="4">
        <v>6.7736108000000003E-2</v>
      </c>
      <c r="X420" s="4">
        <v>9.4423906000000002E-2</v>
      </c>
      <c r="Y420" s="4">
        <v>0.11775888599999999</v>
      </c>
      <c r="Z420" s="4">
        <v>0.62921567300000003</v>
      </c>
    </row>
    <row r="421" spans="2:26" x14ac:dyDescent="0.2">
      <c r="B421" s="9">
        <v>2.3600000000000001E-10</v>
      </c>
      <c r="C421" s="9">
        <v>1.3600000000000001E-9</v>
      </c>
      <c r="D421" s="9">
        <v>8.2800000000000004E-9</v>
      </c>
      <c r="E421" s="9">
        <v>4.58E-8</v>
      </c>
      <c r="F421" s="9">
        <v>1.36E-7</v>
      </c>
      <c r="G421" s="9">
        <v>2.34E-7</v>
      </c>
      <c r="H421" s="9">
        <v>4.9699999999999996E-7</v>
      </c>
      <c r="I421" s="9">
        <v>1.0300000000000001E-6</v>
      </c>
      <c r="J421" s="9">
        <v>2.0899999999999999E-6</v>
      </c>
      <c r="K421" s="9">
        <v>4.1500000000000001E-6</v>
      </c>
      <c r="L421" s="9">
        <v>8.0199999999999994E-6</v>
      </c>
      <c r="M421" s="9">
        <v>1.52E-5</v>
      </c>
      <c r="N421" s="9">
        <v>2.8E-5</v>
      </c>
      <c r="O421" s="9">
        <v>5.0500000000000001E-5</v>
      </c>
      <c r="P421" s="9">
        <v>8.8900000000000006E-5</v>
      </c>
      <c r="Q421" s="4">
        <v>2.6535799999999999E-4</v>
      </c>
      <c r="R421" s="4">
        <v>8.6649100000000005E-4</v>
      </c>
      <c r="S421" s="4">
        <v>2.1640240000000001E-3</v>
      </c>
      <c r="T421" s="4">
        <v>4.9218930000000001E-3</v>
      </c>
      <c r="U421" s="4">
        <v>1.0194751E-2</v>
      </c>
      <c r="V421" s="4">
        <v>1.9230809000000001E-2</v>
      </c>
      <c r="W421" s="4">
        <v>3.3036712000000003E-2</v>
      </c>
      <c r="X421" s="4">
        <v>5.1686364999999998E-2</v>
      </c>
      <c r="Y421" s="4">
        <v>7.3643837000000004E-2</v>
      </c>
      <c r="Z421" s="4">
        <v>0.80379094399999995</v>
      </c>
    </row>
    <row r="423" spans="2:26" x14ac:dyDescent="0.2">
      <c r="B423" s="4" t="s">
        <v>0</v>
      </c>
    </row>
    <row r="424" spans="2:26" x14ac:dyDescent="0.2">
      <c r="B424" s="4">
        <v>1234567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1FCF-91CF-4743-A49C-297EDACD8EF1}">
  <dimension ref="A1:BD427"/>
  <sheetViews>
    <sheetView showGridLines="0" topLeftCell="A25" zoomScale="83" workbookViewId="0">
      <selection activeCell="B1" sqref="B1:BD442"/>
    </sheetView>
  </sheetViews>
  <sheetFormatPr baseColWidth="10" defaultColWidth="10.83203125" defaultRowHeight="14" x14ac:dyDescent="0.2"/>
  <cols>
    <col min="1" max="1" width="10.83203125" style="13"/>
    <col min="2" max="17" width="7" style="4" customWidth="1"/>
    <col min="18" max="18" width="9.6640625" style="4" customWidth="1"/>
    <col min="19" max="58" width="7" style="4" customWidth="1"/>
    <col min="59" max="16384" width="10.83203125" style="4"/>
  </cols>
  <sheetData>
    <row r="1" spans="2:56" x14ac:dyDescent="0.2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2:56" x14ac:dyDescent="0.2">
      <c r="B2" s="4" t="s">
        <v>0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</row>
    <row r="3" spans="2:56" x14ac:dyDescent="0.2">
      <c r="C3" s="4">
        <v>1964</v>
      </c>
      <c r="D3" s="4">
        <v>1982</v>
      </c>
      <c r="E3" s="4">
        <v>1994</v>
      </c>
    </row>
    <row r="4" spans="2:56" x14ac:dyDescent="0.2">
      <c r="B4" s="4" t="s">
        <v>0</v>
      </c>
      <c r="C4" s="4" t="s">
        <v>15</v>
      </c>
      <c r="D4" s="4">
        <v>46</v>
      </c>
      <c r="E4" s="4">
        <v>1</v>
      </c>
    </row>
    <row r="5" spans="2:56" x14ac:dyDescent="0.2">
      <c r="B5" s="4">
        <v>2018</v>
      </c>
    </row>
    <row r="6" spans="2:56" x14ac:dyDescent="0.2">
      <c r="B6" s="4" t="s">
        <v>0</v>
      </c>
      <c r="C6" s="4" t="s">
        <v>16</v>
      </c>
      <c r="D6" s="4" t="s">
        <v>17</v>
      </c>
      <c r="E6" s="4" t="s">
        <v>18</v>
      </c>
      <c r="F6" s="4" t="s">
        <v>19</v>
      </c>
      <c r="G6" s="4" t="s">
        <v>20</v>
      </c>
      <c r="H6" s="4" t="s">
        <v>21</v>
      </c>
      <c r="I6" s="4" t="s">
        <v>22</v>
      </c>
    </row>
    <row r="7" spans="2:56" x14ac:dyDescent="0.2">
      <c r="B7" s="4">
        <v>1</v>
      </c>
    </row>
    <row r="8" spans="2:56" x14ac:dyDescent="0.2">
      <c r="B8" s="4" t="s">
        <v>0</v>
      </c>
      <c r="C8" s="4" t="s">
        <v>23</v>
      </c>
      <c r="D8" s="4" t="s">
        <v>19</v>
      </c>
      <c r="E8" s="4" t="s">
        <v>21</v>
      </c>
      <c r="F8" s="4" t="s">
        <v>24</v>
      </c>
    </row>
    <row r="9" spans="2:56" x14ac:dyDescent="0.2">
      <c r="B9" s="4">
        <v>15</v>
      </c>
    </row>
    <row r="10" spans="2:56" x14ac:dyDescent="0.2">
      <c r="B10" s="4" t="s">
        <v>0</v>
      </c>
      <c r="C10" s="4" t="s">
        <v>25</v>
      </c>
      <c r="D10" s="4" t="s">
        <v>26</v>
      </c>
      <c r="E10" s="4" t="s">
        <v>21</v>
      </c>
    </row>
    <row r="11" spans="2:56" x14ac:dyDescent="0.2">
      <c r="B11" s="4">
        <v>0</v>
      </c>
      <c r="C11" s="4">
        <v>8.0000000000000002E-3</v>
      </c>
      <c r="D11" s="4">
        <v>0.28899999999999998</v>
      </c>
      <c r="E11" s="4">
        <v>0.64100000000000001</v>
      </c>
      <c r="F11" s="4">
        <v>0.84199999999999997</v>
      </c>
      <c r="G11" s="4">
        <v>0.90100000000000002</v>
      </c>
      <c r="H11" s="4">
        <v>0.94699999999999995</v>
      </c>
      <c r="I11" s="4">
        <v>0.96299999999999997</v>
      </c>
      <c r="J11" s="4">
        <v>0.97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</row>
    <row r="12" spans="2:56" x14ac:dyDescent="0.2">
      <c r="B12" s="4" t="s">
        <v>0</v>
      </c>
      <c r="C12" s="4" t="s">
        <v>27</v>
      </c>
      <c r="D12" s="4" t="s">
        <v>28</v>
      </c>
    </row>
    <row r="13" spans="2:56" x14ac:dyDescent="0.2">
      <c r="B13" s="4" t="s">
        <v>0</v>
      </c>
      <c r="C13" s="4">
        <v>1965</v>
      </c>
      <c r="D13" s="4">
        <v>1966</v>
      </c>
      <c r="E13" s="4">
        <v>1967</v>
      </c>
      <c r="F13" s="4">
        <v>1968</v>
      </c>
      <c r="G13" s="4">
        <v>1969</v>
      </c>
      <c r="H13" s="4">
        <v>1970</v>
      </c>
      <c r="I13" s="4">
        <v>1971</v>
      </c>
      <c r="J13" s="4">
        <v>1972</v>
      </c>
      <c r="K13" s="4">
        <v>1973</v>
      </c>
      <c r="L13" s="4">
        <v>1974</v>
      </c>
      <c r="M13" s="4">
        <v>1975</v>
      </c>
      <c r="N13" s="4">
        <v>1976</v>
      </c>
      <c r="O13" s="4">
        <v>1977</v>
      </c>
      <c r="P13" s="4">
        <v>1978</v>
      </c>
      <c r="Q13" s="4">
        <v>1979</v>
      </c>
      <c r="R13" s="4">
        <v>1980</v>
      </c>
      <c r="S13" s="4">
        <v>1981</v>
      </c>
      <c r="T13" s="4">
        <v>1982</v>
      </c>
      <c r="U13" s="4">
        <v>1983</v>
      </c>
      <c r="V13" s="4">
        <v>1984</v>
      </c>
      <c r="W13" s="4">
        <v>1985</v>
      </c>
      <c r="X13" s="4">
        <v>1986</v>
      </c>
      <c r="Y13" s="4">
        <v>1987</v>
      </c>
      <c r="Z13" s="4">
        <v>1988</v>
      </c>
      <c r="AA13" s="4">
        <v>1989</v>
      </c>
      <c r="AB13" s="4">
        <v>1990</v>
      </c>
      <c r="AC13" s="4">
        <v>1991</v>
      </c>
      <c r="AD13" s="4">
        <v>1992</v>
      </c>
      <c r="AE13" s="4">
        <v>1993</v>
      </c>
      <c r="AF13" s="4">
        <v>1994</v>
      </c>
      <c r="AG13" s="4">
        <v>1995</v>
      </c>
      <c r="AH13" s="4">
        <v>1996</v>
      </c>
      <c r="AI13" s="4">
        <v>1997</v>
      </c>
      <c r="AJ13" s="4">
        <v>1998</v>
      </c>
      <c r="AK13" s="4">
        <v>1999</v>
      </c>
      <c r="AL13" s="4">
        <v>2000</v>
      </c>
      <c r="AM13" s="4">
        <v>2001</v>
      </c>
      <c r="AN13" s="4">
        <v>2002</v>
      </c>
      <c r="AO13" s="4">
        <v>2003</v>
      </c>
      <c r="AP13" s="4">
        <v>2004</v>
      </c>
      <c r="AQ13" s="4">
        <v>2005</v>
      </c>
      <c r="AR13" s="4">
        <v>2006</v>
      </c>
      <c r="AS13" s="4">
        <v>2007</v>
      </c>
      <c r="AT13" s="4">
        <v>2008</v>
      </c>
      <c r="AU13" s="4">
        <v>2009</v>
      </c>
      <c r="AV13" s="4">
        <v>2010</v>
      </c>
      <c r="AW13" s="4">
        <v>2011</v>
      </c>
      <c r="AX13" s="4">
        <v>2012</v>
      </c>
      <c r="AY13" s="4">
        <v>2013</v>
      </c>
      <c r="AZ13" s="4">
        <v>2014</v>
      </c>
      <c r="BA13" s="4">
        <v>2015</v>
      </c>
      <c r="BB13" s="4">
        <v>2016</v>
      </c>
      <c r="BC13" s="4">
        <v>2017</v>
      </c>
      <c r="BD13" s="4">
        <v>2018</v>
      </c>
    </row>
    <row r="14" spans="2:56" x14ac:dyDescent="0.2">
      <c r="B14" s="4" t="s">
        <v>0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</row>
    <row r="15" spans="2:56" x14ac:dyDescent="0.2">
      <c r="B15" s="4">
        <v>8</v>
      </c>
      <c r="C15" s="4">
        <v>7</v>
      </c>
      <c r="D15" s="4">
        <v>2</v>
      </c>
      <c r="E15" s="4">
        <v>9</v>
      </c>
      <c r="F15" s="4">
        <v>7</v>
      </c>
      <c r="G15" s="4">
        <v>7</v>
      </c>
      <c r="H15" s="4">
        <v>7</v>
      </c>
      <c r="I15" s="4">
        <v>7</v>
      </c>
      <c r="J15" s="4">
        <v>8</v>
      </c>
      <c r="K15" s="4">
        <v>6</v>
      </c>
      <c r="L15" s="4">
        <v>5</v>
      </c>
      <c r="M15" s="4">
        <v>7</v>
      </c>
      <c r="N15" s="4">
        <v>8</v>
      </c>
      <c r="O15" s="4">
        <v>8</v>
      </c>
      <c r="P15" s="4">
        <v>7</v>
      </c>
      <c r="Q15" s="4">
        <v>5</v>
      </c>
      <c r="R15" s="4">
        <v>4</v>
      </c>
      <c r="S15" s="4">
        <v>6</v>
      </c>
      <c r="T15" s="4">
        <v>7</v>
      </c>
      <c r="U15" s="4">
        <v>8</v>
      </c>
      <c r="V15" s="4">
        <v>3</v>
      </c>
      <c r="W15" s="4">
        <v>7</v>
      </c>
      <c r="X15" s="4">
        <v>7</v>
      </c>
      <c r="Y15" s="4">
        <v>7</v>
      </c>
      <c r="Z15" s="4">
        <v>7</v>
      </c>
      <c r="AA15" s="4">
        <v>8</v>
      </c>
      <c r="AB15" s="4">
        <v>4</v>
      </c>
      <c r="AC15" s="4">
        <v>6</v>
      </c>
      <c r="AD15" s="4">
        <v>2</v>
      </c>
      <c r="AE15" s="4">
        <v>1</v>
      </c>
      <c r="AF15" s="4">
        <v>6</v>
      </c>
      <c r="AG15" s="4">
        <v>6</v>
      </c>
      <c r="AH15" s="4">
        <v>4</v>
      </c>
      <c r="AI15" s="4">
        <v>4</v>
      </c>
      <c r="AJ15" s="4">
        <v>10</v>
      </c>
      <c r="AK15" s="4">
        <v>4</v>
      </c>
      <c r="AL15" s="4">
        <v>4</v>
      </c>
      <c r="AM15" s="4">
        <v>4</v>
      </c>
      <c r="AN15" s="4">
        <v>4</v>
      </c>
      <c r="AO15" s="4">
        <v>4</v>
      </c>
      <c r="AP15" s="4">
        <v>4</v>
      </c>
      <c r="AQ15" s="4">
        <v>4</v>
      </c>
      <c r="AR15" s="4">
        <v>4</v>
      </c>
      <c r="AS15" s="4">
        <v>4</v>
      </c>
      <c r="AT15" s="4">
        <v>4</v>
      </c>
      <c r="AU15" s="4">
        <v>4</v>
      </c>
      <c r="AV15" s="4">
        <v>4</v>
      </c>
      <c r="AW15" s="4">
        <v>4</v>
      </c>
      <c r="AX15" s="4">
        <v>4</v>
      </c>
      <c r="AY15" s="4">
        <v>4</v>
      </c>
      <c r="AZ15" s="4">
        <v>4</v>
      </c>
      <c r="BA15" s="4">
        <v>4</v>
      </c>
      <c r="BB15" s="4">
        <v>4</v>
      </c>
      <c r="BC15" s="5">
        <v>4</v>
      </c>
      <c r="BD15" s="5">
        <v>4</v>
      </c>
    </row>
    <row r="16" spans="2:56" x14ac:dyDescent="0.2">
      <c r="B16" s="4">
        <v>5</v>
      </c>
      <c r="C16" s="4">
        <v>6</v>
      </c>
      <c r="D16" s="4">
        <v>6</v>
      </c>
      <c r="E16" s="4">
        <v>8</v>
      </c>
      <c r="F16" s="4">
        <v>5</v>
      </c>
      <c r="G16" s="4">
        <v>8</v>
      </c>
      <c r="H16" s="4">
        <v>5</v>
      </c>
      <c r="I16" s="4">
        <v>4</v>
      </c>
      <c r="J16" s="4">
        <v>8</v>
      </c>
      <c r="K16" s="4">
        <v>4</v>
      </c>
      <c r="L16" s="4">
        <v>5</v>
      </c>
      <c r="M16" s="4">
        <v>5</v>
      </c>
      <c r="N16" s="4">
        <v>6</v>
      </c>
      <c r="O16" s="4">
        <v>5</v>
      </c>
      <c r="P16" s="4">
        <v>8</v>
      </c>
      <c r="Q16" s="4">
        <v>11</v>
      </c>
      <c r="R16" s="4">
        <v>6</v>
      </c>
      <c r="S16" s="4">
        <v>7</v>
      </c>
      <c r="T16" s="4">
        <v>9</v>
      </c>
      <c r="U16" s="4">
        <v>10</v>
      </c>
      <c r="V16" s="4">
        <v>4</v>
      </c>
      <c r="W16" s="4">
        <v>4</v>
      </c>
      <c r="X16" s="4">
        <v>6</v>
      </c>
      <c r="Y16" s="4">
        <v>5</v>
      </c>
      <c r="Z16" s="4">
        <v>7</v>
      </c>
      <c r="AA16" s="4">
        <v>9</v>
      </c>
      <c r="AB16" s="4">
        <v>5</v>
      </c>
      <c r="AC16" s="4">
        <v>7</v>
      </c>
      <c r="AD16" s="4">
        <v>3</v>
      </c>
      <c r="AE16" s="4">
        <v>5</v>
      </c>
      <c r="AF16" s="4">
        <v>3</v>
      </c>
      <c r="AG16" s="4">
        <v>5</v>
      </c>
      <c r="AH16" s="4">
        <v>4</v>
      </c>
      <c r="AI16" s="4">
        <v>6</v>
      </c>
      <c r="AJ16" s="4">
        <v>11</v>
      </c>
      <c r="AK16" s="4">
        <v>4</v>
      </c>
      <c r="AL16" s="4">
        <v>4</v>
      </c>
      <c r="AM16" s="4">
        <v>4</v>
      </c>
      <c r="AN16" s="4">
        <v>4</v>
      </c>
      <c r="AO16" s="4">
        <v>4</v>
      </c>
      <c r="AP16" s="4">
        <v>4</v>
      </c>
      <c r="AQ16" s="4">
        <v>4</v>
      </c>
      <c r="AR16" s="4">
        <v>4</v>
      </c>
      <c r="AS16" s="4">
        <v>4</v>
      </c>
      <c r="AT16" s="4">
        <v>4</v>
      </c>
      <c r="AU16" s="4">
        <v>4</v>
      </c>
      <c r="AV16" s="4">
        <v>4</v>
      </c>
      <c r="AW16" s="4">
        <v>4</v>
      </c>
      <c r="AX16" s="4">
        <v>4</v>
      </c>
      <c r="AY16" s="4">
        <v>4</v>
      </c>
      <c r="AZ16" s="4">
        <v>4</v>
      </c>
      <c r="BA16" s="4">
        <v>4</v>
      </c>
      <c r="BB16" s="4">
        <v>4</v>
      </c>
      <c r="BC16" s="5">
        <v>4</v>
      </c>
      <c r="BD16" s="5">
        <v>4</v>
      </c>
    </row>
    <row r="17" spans="1:20" x14ac:dyDescent="0.2">
      <c r="B17" s="4" t="s">
        <v>0</v>
      </c>
      <c r="C17" s="4" t="s">
        <v>36</v>
      </c>
      <c r="D17" s="4" t="s">
        <v>37</v>
      </c>
      <c r="E17" s="4" t="s">
        <v>38</v>
      </c>
      <c r="F17" s="4" t="s">
        <v>12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4">
        <v>10</v>
      </c>
      <c r="P17" s="4">
        <v>11</v>
      </c>
      <c r="Q17" s="4">
        <v>12</v>
      </c>
      <c r="R17" s="4">
        <v>13</v>
      </c>
      <c r="S17" s="4">
        <v>14</v>
      </c>
      <c r="T17" s="4">
        <v>15</v>
      </c>
    </row>
    <row r="18" spans="1:20" x14ac:dyDescent="0.2">
      <c r="A18" s="13">
        <v>1964</v>
      </c>
      <c r="B18" s="4">
        <v>6.6E-3</v>
      </c>
      <c r="C18" s="4">
        <v>0.17</v>
      </c>
      <c r="D18" s="4">
        <v>0.30299999999999999</v>
      </c>
      <c r="E18" s="4">
        <v>0.44700000000000001</v>
      </c>
      <c r="F18" s="4">
        <v>0.58899999999999997</v>
      </c>
      <c r="G18" s="4">
        <v>0.72199999999999998</v>
      </c>
      <c r="H18" s="4">
        <v>0.84</v>
      </c>
      <c r="I18" s="4">
        <v>0.94199999999999995</v>
      </c>
      <c r="J18" s="4">
        <v>1.0289999999999999</v>
      </c>
      <c r="K18" s="4">
        <v>1.1020000000000001</v>
      </c>
      <c r="L18" s="4">
        <v>1.163</v>
      </c>
      <c r="M18" s="4">
        <v>1.212</v>
      </c>
      <c r="N18" s="4">
        <v>1.2529999999999999</v>
      </c>
      <c r="O18" s="4">
        <v>1.286</v>
      </c>
      <c r="P18" s="4">
        <v>1.3120000000000001</v>
      </c>
    </row>
    <row r="19" spans="1:20" x14ac:dyDescent="0.2">
      <c r="A19" s="13">
        <v>1965</v>
      </c>
      <c r="B19" s="4">
        <v>6.6E-3</v>
      </c>
      <c r="C19" s="4">
        <v>0.17</v>
      </c>
      <c r="D19" s="4">
        <v>0.30299999999999999</v>
      </c>
      <c r="E19" s="4">
        <v>0.44700000000000001</v>
      </c>
      <c r="F19" s="4">
        <v>0.58899999999999997</v>
      </c>
      <c r="G19" s="4">
        <v>0.72199999999999998</v>
      </c>
      <c r="H19" s="4">
        <v>0.84</v>
      </c>
      <c r="I19" s="4">
        <v>0.94199999999999995</v>
      </c>
      <c r="J19" s="4">
        <v>1.0289999999999999</v>
      </c>
      <c r="K19" s="4">
        <v>1.1020000000000001</v>
      </c>
      <c r="L19" s="4">
        <v>1.163</v>
      </c>
      <c r="M19" s="4">
        <v>1.212</v>
      </c>
      <c r="N19" s="4">
        <v>1.2529999999999999</v>
      </c>
      <c r="O19" s="4">
        <v>1.286</v>
      </c>
      <c r="P19" s="4">
        <v>1.3120000000000001</v>
      </c>
    </row>
    <row r="20" spans="1:20" x14ac:dyDescent="0.2">
      <c r="A20" s="13">
        <v>1966</v>
      </c>
      <c r="B20" s="4">
        <v>6.6E-3</v>
      </c>
      <c r="C20" s="4">
        <v>0.17</v>
      </c>
      <c r="D20" s="4">
        <v>0.30299999999999999</v>
      </c>
      <c r="E20" s="4">
        <v>0.44700000000000001</v>
      </c>
      <c r="F20" s="4">
        <v>0.58899999999999997</v>
      </c>
      <c r="G20" s="4">
        <v>0.72199999999999998</v>
      </c>
      <c r="H20" s="4">
        <v>0.84</v>
      </c>
      <c r="I20" s="4">
        <v>0.94199999999999995</v>
      </c>
      <c r="J20" s="4">
        <v>1.0289999999999999</v>
      </c>
      <c r="K20" s="4">
        <v>1.1020000000000001</v>
      </c>
      <c r="L20" s="4">
        <v>1.163</v>
      </c>
      <c r="M20" s="4">
        <v>1.212</v>
      </c>
      <c r="N20" s="4">
        <v>1.2529999999999999</v>
      </c>
      <c r="O20" s="4">
        <v>1.286</v>
      </c>
      <c r="P20" s="4">
        <v>1.3120000000000001</v>
      </c>
    </row>
    <row r="21" spans="1:20" x14ac:dyDescent="0.2">
      <c r="A21" s="13">
        <v>1967</v>
      </c>
      <c r="B21" s="4">
        <v>6.6E-3</v>
      </c>
      <c r="C21" s="4">
        <v>0.17</v>
      </c>
      <c r="D21" s="4">
        <v>0.30299999999999999</v>
      </c>
      <c r="E21" s="4">
        <v>0.44700000000000001</v>
      </c>
      <c r="F21" s="4">
        <v>0.58899999999999997</v>
      </c>
      <c r="G21" s="4">
        <v>0.72199999999999998</v>
      </c>
      <c r="H21" s="4">
        <v>0.84</v>
      </c>
      <c r="I21" s="4">
        <v>0.94199999999999995</v>
      </c>
      <c r="J21" s="4">
        <v>1.0289999999999999</v>
      </c>
      <c r="K21" s="4">
        <v>1.1020000000000001</v>
      </c>
      <c r="L21" s="4">
        <v>1.163</v>
      </c>
      <c r="M21" s="4">
        <v>1.212</v>
      </c>
      <c r="N21" s="4">
        <v>1.2529999999999999</v>
      </c>
      <c r="O21" s="4">
        <v>1.286</v>
      </c>
      <c r="P21" s="4">
        <v>1.3120000000000001</v>
      </c>
    </row>
    <row r="22" spans="1:20" x14ac:dyDescent="0.2">
      <c r="A22" s="13">
        <v>1968</v>
      </c>
      <c r="B22" s="4">
        <v>6.6E-3</v>
      </c>
      <c r="C22" s="4">
        <v>0.17</v>
      </c>
      <c r="D22" s="4">
        <v>0.30299999999999999</v>
      </c>
      <c r="E22" s="4">
        <v>0.44700000000000001</v>
      </c>
      <c r="F22" s="4">
        <v>0.58899999999999997</v>
      </c>
      <c r="G22" s="4">
        <v>0.72199999999999998</v>
      </c>
      <c r="H22" s="4">
        <v>0.84</v>
      </c>
      <c r="I22" s="4">
        <v>0.94199999999999995</v>
      </c>
      <c r="J22" s="4">
        <v>1.0289999999999999</v>
      </c>
      <c r="K22" s="4">
        <v>1.1020000000000001</v>
      </c>
      <c r="L22" s="4">
        <v>1.163</v>
      </c>
      <c r="M22" s="4">
        <v>1.212</v>
      </c>
      <c r="N22" s="4">
        <v>1.2529999999999999</v>
      </c>
      <c r="O22" s="4">
        <v>1.286</v>
      </c>
      <c r="P22" s="4">
        <v>1.3120000000000001</v>
      </c>
    </row>
    <row r="23" spans="1:20" x14ac:dyDescent="0.2">
      <c r="A23" s="13">
        <v>1969</v>
      </c>
      <c r="B23" s="4">
        <v>6.6E-3</v>
      </c>
      <c r="C23" s="4">
        <v>0.17</v>
      </c>
      <c r="D23" s="4">
        <v>0.30299999999999999</v>
      </c>
      <c r="E23" s="4">
        <v>0.44700000000000001</v>
      </c>
      <c r="F23" s="4">
        <v>0.58899999999999997</v>
      </c>
      <c r="G23" s="4">
        <v>0.72199999999999998</v>
      </c>
      <c r="H23" s="4">
        <v>0.84</v>
      </c>
      <c r="I23" s="4">
        <v>0.94199999999999995</v>
      </c>
      <c r="J23" s="4">
        <v>1.0289999999999999</v>
      </c>
      <c r="K23" s="4">
        <v>1.1020000000000001</v>
      </c>
      <c r="L23" s="4">
        <v>1.163</v>
      </c>
      <c r="M23" s="4">
        <v>1.212</v>
      </c>
      <c r="N23" s="4">
        <v>1.2529999999999999</v>
      </c>
      <c r="O23" s="4">
        <v>1.286</v>
      </c>
      <c r="P23" s="4">
        <v>1.3120000000000001</v>
      </c>
    </row>
    <row r="24" spans="1:20" x14ac:dyDescent="0.2">
      <c r="A24" s="13">
        <v>1970</v>
      </c>
      <c r="B24" s="4">
        <v>6.6E-3</v>
      </c>
      <c r="C24" s="4">
        <v>0.17</v>
      </c>
      <c r="D24" s="4">
        <v>0.30299999999999999</v>
      </c>
      <c r="E24" s="4">
        <v>0.44700000000000001</v>
      </c>
      <c r="F24" s="4">
        <v>0.58899999999999997</v>
      </c>
      <c r="G24" s="4">
        <v>0.72199999999999998</v>
      </c>
      <c r="H24" s="4">
        <v>0.84</v>
      </c>
      <c r="I24" s="4">
        <v>0.94199999999999995</v>
      </c>
      <c r="J24" s="4">
        <v>1.0289999999999999</v>
      </c>
      <c r="K24" s="4">
        <v>1.1020000000000001</v>
      </c>
      <c r="L24" s="4">
        <v>1.163</v>
      </c>
      <c r="M24" s="4">
        <v>1.212</v>
      </c>
      <c r="N24" s="4">
        <v>1.2529999999999999</v>
      </c>
      <c r="O24" s="4">
        <v>1.286</v>
      </c>
      <c r="P24" s="4">
        <v>1.3120000000000001</v>
      </c>
    </row>
    <row r="25" spans="1:20" x14ac:dyDescent="0.2">
      <c r="A25" s="13">
        <v>1971</v>
      </c>
      <c r="B25" s="4">
        <v>6.6E-3</v>
      </c>
      <c r="C25" s="4">
        <v>0.17</v>
      </c>
      <c r="D25" s="4">
        <v>0.30299999999999999</v>
      </c>
      <c r="E25" s="4">
        <v>0.44700000000000001</v>
      </c>
      <c r="F25" s="4">
        <v>0.58899999999999997</v>
      </c>
      <c r="G25" s="4">
        <v>0.72199999999999998</v>
      </c>
      <c r="H25" s="4">
        <v>0.84</v>
      </c>
      <c r="I25" s="4">
        <v>0.94199999999999995</v>
      </c>
      <c r="J25" s="4">
        <v>1.0289999999999999</v>
      </c>
      <c r="K25" s="4">
        <v>1.1020000000000001</v>
      </c>
      <c r="L25" s="4">
        <v>1.163</v>
      </c>
      <c r="M25" s="4">
        <v>1.212</v>
      </c>
      <c r="N25" s="4">
        <v>1.2529999999999999</v>
      </c>
      <c r="O25" s="4">
        <v>1.286</v>
      </c>
      <c r="P25" s="4">
        <v>1.3120000000000001</v>
      </c>
    </row>
    <row r="26" spans="1:20" x14ac:dyDescent="0.2">
      <c r="A26" s="13">
        <v>1972</v>
      </c>
      <c r="B26" s="4">
        <v>6.6E-3</v>
      </c>
      <c r="C26" s="4">
        <v>0.17</v>
      </c>
      <c r="D26" s="4">
        <v>0.30299999999999999</v>
      </c>
      <c r="E26" s="4">
        <v>0.44700000000000001</v>
      </c>
      <c r="F26" s="4">
        <v>0.58899999999999997</v>
      </c>
      <c r="G26" s="4">
        <v>0.72199999999999998</v>
      </c>
      <c r="H26" s="4">
        <v>0.84</v>
      </c>
      <c r="I26" s="4">
        <v>0.94199999999999995</v>
      </c>
      <c r="J26" s="4">
        <v>1.0289999999999999</v>
      </c>
      <c r="K26" s="4">
        <v>1.1020000000000001</v>
      </c>
      <c r="L26" s="4">
        <v>1.163</v>
      </c>
      <c r="M26" s="4">
        <v>1.212</v>
      </c>
      <c r="N26" s="4">
        <v>1.2529999999999999</v>
      </c>
      <c r="O26" s="4">
        <v>1.286</v>
      </c>
      <c r="P26" s="4">
        <v>1.3120000000000001</v>
      </c>
    </row>
    <row r="27" spans="1:20" x14ac:dyDescent="0.2">
      <c r="A27" s="13">
        <v>1973</v>
      </c>
      <c r="B27" s="4">
        <v>6.6E-3</v>
      </c>
      <c r="C27" s="4">
        <v>0.17</v>
      </c>
      <c r="D27" s="4">
        <v>0.30299999999999999</v>
      </c>
      <c r="E27" s="4">
        <v>0.44700000000000001</v>
      </c>
      <c r="F27" s="4">
        <v>0.58899999999999997</v>
      </c>
      <c r="G27" s="4">
        <v>0.72199999999999998</v>
      </c>
      <c r="H27" s="4">
        <v>0.84</v>
      </c>
      <c r="I27" s="4">
        <v>0.94199999999999995</v>
      </c>
      <c r="J27" s="4">
        <v>1.0289999999999999</v>
      </c>
      <c r="K27" s="4">
        <v>1.1020000000000001</v>
      </c>
      <c r="L27" s="4">
        <v>1.163</v>
      </c>
      <c r="M27" s="4">
        <v>1.212</v>
      </c>
      <c r="N27" s="4">
        <v>1.2529999999999999</v>
      </c>
      <c r="O27" s="4">
        <v>1.286</v>
      </c>
      <c r="P27" s="4">
        <v>1.3120000000000001</v>
      </c>
    </row>
    <row r="28" spans="1:20" x14ac:dyDescent="0.2">
      <c r="A28" s="13">
        <v>1974</v>
      </c>
      <c r="B28" s="4">
        <v>6.6E-3</v>
      </c>
      <c r="C28" s="4">
        <v>0.17</v>
      </c>
      <c r="D28" s="4">
        <v>0.30299999999999999</v>
      </c>
      <c r="E28" s="4">
        <v>0.44700000000000001</v>
      </c>
      <c r="F28" s="4">
        <v>0.58899999999999997</v>
      </c>
      <c r="G28" s="4">
        <v>0.72199999999999998</v>
      </c>
      <c r="H28" s="4">
        <v>0.84</v>
      </c>
      <c r="I28" s="4">
        <v>0.94199999999999995</v>
      </c>
      <c r="J28" s="4">
        <v>1.0289999999999999</v>
      </c>
      <c r="K28" s="4">
        <v>1.1020000000000001</v>
      </c>
      <c r="L28" s="4">
        <v>1.163</v>
      </c>
      <c r="M28" s="4">
        <v>1.212</v>
      </c>
      <c r="N28" s="4">
        <v>1.2529999999999999</v>
      </c>
      <c r="O28" s="4">
        <v>1.286</v>
      </c>
      <c r="P28" s="4">
        <v>1.3120000000000001</v>
      </c>
    </row>
    <row r="29" spans="1:20" x14ac:dyDescent="0.2">
      <c r="A29" s="13">
        <v>1975</v>
      </c>
      <c r="B29" s="4">
        <v>6.6E-3</v>
      </c>
      <c r="C29" s="4">
        <v>0.17</v>
      </c>
      <c r="D29" s="4">
        <v>0.30299999999999999</v>
      </c>
      <c r="E29" s="4">
        <v>0.44700000000000001</v>
      </c>
      <c r="F29" s="4">
        <v>0.58899999999999997</v>
      </c>
      <c r="G29" s="4">
        <v>0.72199999999999998</v>
      </c>
      <c r="H29" s="4">
        <v>0.84</v>
      </c>
      <c r="I29" s="4">
        <v>0.94199999999999995</v>
      </c>
      <c r="J29" s="4">
        <v>1.0289999999999999</v>
      </c>
      <c r="K29" s="4">
        <v>1.1020000000000001</v>
      </c>
      <c r="L29" s="4">
        <v>1.163</v>
      </c>
      <c r="M29" s="4">
        <v>1.212</v>
      </c>
      <c r="N29" s="4">
        <v>1.2529999999999999</v>
      </c>
      <c r="O29" s="4">
        <v>1.286</v>
      </c>
      <c r="P29" s="4">
        <v>1.3120000000000001</v>
      </c>
    </row>
    <row r="30" spans="1:20" x14ac:dyDescent="0.2">
      <c r="A30" s="13">
        <v>1976</v>
      </c>
      <c r="B30" s="4">
        <v>6.6E-3</v>
      </c>
      <c r="C30" s="4">
        <v>0.17</v>
      </c>
      <c r="D30" s="4">
        <v>0.30299999999999999</v>
      </c>
      <c r="E30" s="4">
        <v>0.44700000000000001</v>
      </c>
      <c r="F30" s="4">
        <v>0.58899999999999997</v>
      </c>
      <c r="G30" s="4">
        <v>0.72199999999999998</v>
      </c>
      <c r="H30" s="4">
        <v>0.84</v>
      </c>
      <c r="I30" s="4">
        <v>0.94199999999999995</v>
      </c>
      <c r="J30" s="4">
        <v>1.0289999999999999</v>
      </c>
      <c r="K30" s="4">
        <v>1.1020000000000001</v>
      </c>
      <c r="L30" s="4">
        <v>1.163</v>
      </c>
      <c r="M30" s="4">
        <v>1.212</v>
      </c>
      <c r="N30" s="4">
        <v>1.2529999999999999</v>
      </c>
      <c r="O30" s="4">
        <v>1.286</v>
      </c>
      <c r="P30" s="4">
        <v>1.3120000000000001</v>
      </c>
    </row>
    <row r="31" spans="1:20" x14ac:dyDescent="0.2">
      <c r="A31" s="13">
        <v>1977</v>
      </c>
      <c r="B31" s="4">
        <v>6.6E-3</v>
      </c>
      <c r="C31" s="4">
        <v>0.17</v>
      </c>
      <c r="D31" s="4">
        <v>0.30299999999999999</v>
      </c>
      <c r="E31" s="4">
        <v>0.44700000000000001</v>
      </c>
      <c r="F31" s="4">
        <v>0.58899999999999997</v>
      </c>
      <c r="G31" s="4">
        <v>0.72199999999999998</v>
      </c>
      <c r="H31" s="4">
        <v>0.84</v>
      </c>
      <c r="I31" s="4">
        <v>0.94199999999999995</v>
      </c>
      <c r="J31" s="4">
        <v>1.0289999999999999</v>
      </c>
      <c r="K31" s="4">
        <v>1.1020000000000001</v>
      </c>
      <c r="L31" s="4">
        <v>1.163</v>
      </c>
      <c r="M31" s="4">
        <v>1.212</v>
      </c>
      <c r="N31" s="4">
        <v>1.2529999999999999</v>
      </c>
      <c r="O31" s="4">
        <v>1.286</v>
      </c>
      <c r="P31" s="4">
        <v>1.3120000000000001</v>
      </c>
    </row>
    <row r="32" spans="1:20" x14ac:dyDescent="0.2">
      <c r="A32" s="13">
        <v>1978</v>
      </c>
      <c r="B32" s="4">
        <v>6.6E-3</v>
      </c>
      <c r="C32" s="4">
        <v>0.17</v>
      </c>
      <c r="D32" s="4">
        <v>0.30299999999999999</v>
      </c>
      <c r="E32" s="4">
        <v>0.44700000000000001</v>
      </c>
      <c r="F32" s="4">
        <v>0.58899999999999997</v>
      </c>
      <c r="G32" s="4">
        <v>0.72199999999999998</v>
      </c>
      <c r="H32" s="4">
        <v>0.84</v>
      </c>
      <c r="I32" s="4">
        <v>0.94199999999999995</v>
      </c>
      <c r="J32" s="4">
        <v>1.0289999999999999</v>
      </c>
      <c r="K32" s="4">
        <v>1.1020000000000001</v>
      </c>
      <c r="L32" s="4">
        <v>1.163</v>
      </c>
      <c r="M32" s="4">
        <v>1.212</v>
      </c>
      <c r="N32" s="4">
        <v>1.2529999999999999</v>
      </c>
      <c r="O32" s="4">
        <v>1.286</v>
      </c>
      <c r="P32" s="4">
        <v>1.3120000000000001</v>
      </c>
    </row>
    <row r="33" spans="1:16" x14ac:dyDescent="0.2">
      <c r="A33" s="13">
        <v>1979</v>
      </c>
      <c r="B33" s="4">
        <v>6.6E-3</v>
      </c>
      <c r="C33" s="4">
        <v>0.17</v>
      </c>
      <c r="D33" s="4">
        <v>0.30299999999999999</v>
      </c>
      <c r="E33" s="4">
        <v>0.44700000000000001</v>
      </c>
      <c r="F33" s="4">
        <v>0.58899999999999997</v>
      </c>
      <c r="G33" s="4">
        <v>0.72199999999999998</v>
      </c>
      <c r="H33" s="4">
        <v>0.84</v>
      </c>
      <c r="I33" s="4">
        <v>0.94199999999999995</v>
      </c>
      <c r="J33" s="4">
        <v>1.0289999999999999</v>
      </c>
      <c r="K33" s="4">
        <v>1.1020000000000001</v>
      </c>
      <c r="L33" s="4">
        <v>1.163</v>
      </c>
      <c r="M33" s="4">
        <v>1.212</v>
      </c>
      <c r="N33" s="4">
        <v>1.2529999999999999</v>
      </c>
      <c r="O33" s="4">
        <v>1.286</v>
      </c>
      <c r="P33" s="4">
        <v>1.3120000000000001</v>
      </c>
    </row>
    <row r="34" spans="1:16" x14ac:dyDescent="0.2">
      <c r="A34" s="13">
        <v>1980</v>
      </c>
      <c r="B34" s="4">
        <v>6.6E-3</v>
      </c>
      <c r="C34" s="4">
        <v>0.17</v>
      </c>
      <c r="D34" s="4">
        <v>0.30299999999999999</v>
      </c>
      <c r="E34" s="4">
        <v>0.44700000000000001</v>
      </c>
      <c r="F34" s="4">
        <v>0.58899999999999997</v>
      </c>
      <c r="G34" s="4">
        <v>0.72199999999999998</v>
      </c>
      <c r="H34" s="4">
        <v>0.84</v>
      </c>
      <c r="I34" s="4">
        <v>0.94199999999999995</v>
      </c>
      <c r="J34" s="4">
        <v>1.0289999999999999</v>
      </c>
      <c r="K34" s="4">
        <v>1.1020000000000001</v>
      </c>
      <c r="L34" s="4">
        <v>1.163</v>
      </c>
      <c r="M34" s="4">
        <v>1.212</v>
      </c>
      <c r="N34" s="4">
        <v>1.2529999999999999</v>
      </c>
      <c r="O34" s="4">
        <v>1.286</v>
      </c>
      <c r="P34" s="4">
        <v>1.3120000000000001</v>
      </c>
    </row>
    <row r="35" spans="1:16" x14ac:dyDescent="0.2">
      <c r="A35" s="13">
        <v>1981</v>
      </c>
      <c r="B35" s="4">
        <v>6.6E-3</v>
      </c>
      <c r="C35" s="4">
        <v>0.17</v>
      </c>
      <c r="D35" s="4">
        <v>0.30299999999999999</v>
      </c>
      <c r="E35" s="4">
        <v>0.44700000000000001</v>
      </c>
      <c r="F35" s="4">
        <v>0.58899999999999997</v>
      </c>
      <c r="G35" s="4">
        <v>0.72199999999999998</v>
      </c>
      <c r="H35" s="4">
        <v>0.84</v>
      </c>
      <c r="I35" s="4">
        <v>0.94199999999999995</v>
      </c>
      <c r="J35" s="4">
        <v>1.0289999999999999</v>
      </c>
      <c r="K35" s="4">
        <v>1.1020000000000001</v>
      </c>
      <c r="L35" s="4">
        <v>1.163</v>
      </c>
      <c r="M35" s="4">
        <v>1.212</v>
      </c>
      <c r="N35" s="4">
        <v>1.2529999999999999</v>
      </c>
      <c r="O35" s="4">
        <v>1.286</v>
      </c>
      <c r="P35" s="4">
        <v>1.3120000000000001</v>
      </c>
    </row>
    <row r="36" spans="1:16" x14ac:dyDescent="0.2">
      <c r="A36" s="13">
        <v>1982</v>
      </c>
      <c r="B36" s="4">
        <v>6.6E-3</v>
      </c>
      <c r="C36" s="4">
        <v>0.17</v>
      </c>
      <c r="D36" s="4">
        <v>0.30299999999999999</v>
      </c>
      <c r="E36" s="4">
        <v>0.44700000000000001</v>
      </c>
      <c r="F36" s="4">
        <v>0.58899999999999997</v>
      </c>
      <c r="G36" s="4">
        <v>0.72199999999999998</v>
      </c>
      <c r="H36" s="4">
        <v>0.84</v>
      </c>
      <c r="I36" s="4">
        <v>0.94199999999999995</v>
      </c>
      <c r="J36" s="4">
        <v>1.0289999999999999</v>
      </c>
      <c r="K36" s="4">
        <v>1.1020000000000001</v>
      </c>
      <c r="L36" s="4">
        <v>1.163</v>
      </c>
      <c r="M36" s="4">
        <v>1.212</v>
      </c>
      <c r="N36" s="4">
        <v>1.2529999999999999</v>
      </c>
      <c r="O36" s="4">
        <v>1.286</v>
      </c>
      <c r="P36" s="4">
        <v>1.3120000000000001</v>
      </c>
    </row>
    <row r="37" spans="1:16" x14ac:dyDescent="0.2">
      <c r="A37" s="13">
        <v>1983</v>
      </c>
      <c r="B37" s="4">
        <v>6.6E-3</v>
      </c>
      <c r="C37" s="4">
        <v>0.17</v>
      </c>
      <c r="D37" s="4">
        <v>0.30299999999999999</v>
      </c>
      <c r="E37" s="4">
        <v>0.44700000000000001</v>
      </c>
      <c r="F37" s="4">
        <v>0.58899999999999997</v>
      </c>
      <c r="G37" s="4">
        <v>0.72199999999999998</v>
      </c>
      <c r="H37" s="4">
        <v>0.84</v>
      </c>
      <c r="I37" s="4">
        <v>0.94199999999999995</v>
      </c>
      <c r="J37" s="4">
        <v>1.0289999999999999</v>
      </c>
      <c r="K37" s="4">
        <v>1.1020000000000001</v>
      </c>
      <c r="L37" s="4">
        <v>1.163</v>
      </c>
      <c r="M37" s="4">
        <v>1.212</v>
      </c>
      <c r="N37" s="4">
        <v>1.2529999999999999</v>
      </c>
      <c r="O37" s="4">
        <v>1.286</v>
      </c>
      <c r="P37" s="4">
        <v>1.3120000000000001</v>
      </c>
    </row>
    <row r="38" spans="1:16" x14ac:dyDescent="0.2">
      <c r="A38" s="13">
        <v>1984</v>
      </c>
      <c r="B38" s="4">
        <v>6.6E-3</v>
      </c>
      <c r="C38" s="4">
        <v>0.17</v>
      </c>
      <c r="D38" s="4">
        <v>0.30299999999999999</v>
      </c>
      <c r="E38" s="4">
        <v>0.44700000000000001</v>
      </c>
      <c r="F38" s="4">
        <v>0.58899999999999997</v>
      </c>
      <c r="G38" s="4">
        <v>0.72199999999999998</v>
      </c>
      <c r="H38" s="4">
        <v>0.84</v>
      </c>
      <c r="I38" s="4">
        <v>0.94199999999999995</v>
      </c>
      <c r="J38" s="4">
        <v>1.0289999999999999</v>
      </c>
      <c r="K38" s="4">
        <v>1.1020000000000001</v>
      </c>
      <c r="L38" s="4">
        <v>1.163</v>
      </c>
      <c r="M38" s="4">
        <v>1.212</v>
      </c>
      <c r="N38" s="4">
        <v>1.2529999999999999</v>
      </c>
      <c r="O38" s="4">
        <v>1.286</v>
      </c>
      <c r="P38" s="4">
        <v>1.3120000000000001</v>
      </c>
    </row>
    <row r="39" spans="1:16" x14ac:dyDescent="0.2">
      <c r="A39" s="13">
        <v>1985</v>
      </c>
      <c r="B39" s="4">
        <v>6.6E-3</v>
      </c>
      <c r="C39" s="4">
        <v>0.17</v>
      </c>
      <c r="D39" s="4">
        <v>0.30299999999999999</v>
      </c>
      <c r="E39" s="4">
        <v>0.44700000000000001</v>
      </c>
      <c r="F39" s="4">
        <v>0.58899999999999997</v>
      </c>
      <c r="G39" s="4">
        <v>0.72199999999999998</v>
      </c>
      <c r="H39" s="4">
        <v>0.84</v>
      </c>
      <c r="I39" s="4">
        <v>0.94199999999999995</v>
      </c>
      <c r="J39" s="4">
        <v>1.0289999999999999</v>
      </c>
      <c r="K39" s="4">
        <v>1.1020000000000001</v>
      </c>
      <c r="L39" s="4">
        <v>1.163</v>
      </c>
      <c r="M39" s="4">
        <v>1.212</v>
      </c>
      <c r="N39" s="4">
        <v>1.2529999999999999</v>
      </c>
      <c r="O39" s="4">
        <v>1.286</v>
      </c>
      <c r="P39" s="4">
        <v>1.3120000000000001</v>
      </c>
    </row>
    <row r="40" spans="1:16" x14ac:dyDescent="0.2">
      <c r="A40" s="13">
        <v>1986</v>
      </c>
      <c r="B40" s="4">
        <v>6.6E-3</v>
      </c>
      <c r="C40" s="4">
        <v>0.17</v>
      </c>
      <c r="D40" s="4">
        <v>0.30299999999999999</v>
      </c>
      <c r="E40" s="4">
        <v>0.44700000000000001</v>
      </c>
      <c r="F40" s="4">
        <v>0.58899999999999997</v>
      </c>
      <c r="G40" s="4">
        <v>0.72199999999999998</v>
      </c>
      <c r="H40" s="4">
        <v>0.84</v>
      </c>
      <c r="I40" s="4">
        <v>0.94199999999999995</v>
      </c>
      <c r="J40" s="4">
        <v>1.0289999999999999</v>
      </c>
      <c r="K40" s="4">
        <v>1.1020000000000001</v>
      </c>
      <c r="L40" s="4">
        <v>1.163</v>
      </c>
      <c r="M40" s="4">
        <v>1.212</v>
      </c>
      <c r="N40" s="4">
        <v>1.2529999999999999</v>
      </c>
      <c r="O40" s="4">
        <v>1.286</v>
      </c>
      <c r="P40" s="4">
        <v>1.3120000000000001</v>
      </c>
    </row>
    <row r="41" spans="1:16" x14ac:dyDescent="0.2">
      <c r="A41" s="13">
        <v>1987</v>
      </c>
      <c r="B41" s="4">
        <v>6.6E-3</v>
      </c>
      <c r="C41" s="4">
        <v>0.17</v>
      </c>
      <c r="D41" s="4">
        <v>0.30299999999999999</v>
      </c>
      <c r="E41" s="4">
        <v>0.44700000000000001</v>
      </c>
      <c r="F41" s="4">
        <v>0.58899999999999997</v>
      </c>
      <c r="G41" s="4">
        <v>0.72199999999999998</v>
      </c>
      <c r="H41" s="4">
        <v>0.84</v>
      </c>
      <c r="I41" s="4">
        <v>0.94199999999999995</v>
      </c>
      <c r="J41" s="4">
        <v>1.0289999999999999</v>
      </c>
      <c r="K41" s="4">
        <v>1.1020000000000001</v>
      </c>
      <c r="L41" s="4">
        <v>1.163</v>
      </c>
      <c r="M41" s="4">
        <v>1.212</v>
      </c>
      <c r="N41" s="4">
        <v>1.2529999999999999</v>
      </c>
      <c r="O41" s="4">
        <v>1.286</v>
      </c>
      <c r="P41" s="4">
        <v>1.3120000000000001</v>
      </c>
    </row>
    <row r="42" spans="1:16" x14ac:dyDescent="0.2">
      <c r="A42" s="13">
        <v>1988</v>
      </c>
      <c r="B42" s="4">
        <v>6.6E-3</v>
      </c>
      <c r="C42" s="4">
        <v>0.17</v>
      </c>
      <c r="D42" s="4">
        <v>0.30299999999999999</v>
      </c>
      <c r="E42" s="4">
        <v>0.44700000000000001</v>
      </c>
      <c r="F42" s="4">
        <v>0.58899999999999997</v>
      </c>
      <c r="G42" s="4">
        <v>0.72199999999999998</v>
      </c>
      <c r="H42" s="4">
        <v>0.84</v>
      </c>
      <c r="I42" s="4">
        <v>0.94199999999999995</v>
      </c>
      <c r="J42" s="4">
        <v>1.0289999999999999</v>
      </c>
      <c r="K42" s="4">
        <v>1.1020000000000001</v>
      </c>
      <c r="L42" s="4">
        <v>1.163</v>
      </c>
      <c r="M42" s="4">
        <v>1.212</v>
      </c>
      <c r="N42" s="4">
        <v>1.2529999999999999</v>
      </c>
      <c r="O42" s="4">
        <v>1.286</v>
      </c>
      <c r="P42" s="4">
        <v>1.3120000000000001</v>
      </c>
    </row>
    <row r="43" spans="1:16" x14ac:dyDescent="0.2">
      <c r="A43" s="13">
        <v>1989</v>
      </c>
      <c r="B43" s="4">
        <v>6.6E-3</v>
      </c>
      <c r="C43" s="4">
        <v>0.17</v>
      </c>
      <c r="D43" s="4">
        <v>0.30299999999999999</v>
      </c>
      <c r="E43" s="4">
        <v>0.44700000000000001</v>
      </c>
      <c r="F43" s="4">
        <v>0.58899999999999997</v>
      </c>
      <c r="G43" s="4">
        <v>0.72199999999999998</v>
      </c>
      <c r="H43" s="4">
        <v>0.84</v>
      </c>
      <c r="I43" s="4">
        <v>0.94199999999999995</v>
      </c>
      <c r="J43" s="4">
        <v>1.0289999999999999</v>
      </c>
      <c r="K43" s="4">
        <v>1.1020000000000001</v>
      </c>
      <c r="L43" s="4">
        <v>1.163</v>
      </c>
      <c r="M43" s="4">
        <v>1.212</v>
      </c>
      <c r="N43" s="4">
        <v>1.2529999999999999</v>
      </c>
      <c r="O43" s="4">
        <v>1.286</v>
      </c>
      <c r="P43" s="4">
        <v>1.3120000000000001</v>
      </c>
    </row>
    <row r="44" spans="1:16" x14ac:dyDescent="0.2">
      <c r="A44" s="13">
        <v>1990</v>
      </c>
      <c r="B44" s="4">
        <v>6.6E-3</v>
      </c>
      <c r="C44" s="4">
        <v>0.17</v>
      </c>
      <c r="D44" s="4">
        <v>0.30299999999999999</v>
      </c>
      <c r="E44" s="4">
        <v>0.44700000000000001</v>
      </c>
      <c r="F44" s="4">
        <v>0.58899999999999997</v>
      </c>
      <c r="G44" s="4">
        <v>0.72199999999999998</v>
      </c>
      <c r="H44" s="4">
        <v>0.84</v>
      </c>
      <c r="I44" s="4">
        <v>0.94199999999999995</v>
      </c>
      <c r="J44" s="4">
        <v>1.0289999999999999</v>
      </c>
      <c r="K44" s="4">
        <v>1.1020000000000001</v>
      </c>
      <c r="L44" s="4">
        <v>1.163</v>
      </c>
      <c r="M44" s="4">
        <v>1.212</v>
      </c>
      <c r="N44" s="4">
        <v>1.2529999999999999</v>
      </c>
      <c r="O44" s="4">
        <v>1.286</v>
      </c>
      <c r="P44" s="4">
        <v>1.3120000000000001</v>
      </c>
    </row>
    <row r="45" spans="1:16" x14ac:dyDescent="0.2">
      <c r="A45" s="13">
        <v>1991</v>
      </c>
      <c r="B45" s="4">
        <v>6.6E-3</v>
      </c>
      <c r="C45" s="4">
        <v>0.149613</v>
      </c>
      <c r="D45" s="4">
        <v>0.285831903</v>
      </c>
      <c r="E45" s="4">
        <v>0.4763462</v>
      </c>
      <c r="F45" s="4">
        <v>0.60438824400000002</v>
      </c>
      <c r="G45" s="4">
        <v>0.72757859000000003</v>
      </c>
      <c r="H45" s="4">
        <v>0.83865891699999995</v>
      </c>
      <c r="I45" s="4">
        <v>0.87330405300000002</v>
      </c>
      <c r="J45" s="4">
        <v>1.0139296170000001</v>
      </c>
      <c r="K45" s="4">
        <v>1.126930891</v>
      </c>
      <c r="L45" s="4">
        <v>1.12934103</v>
      </c>
      <c r="M45" s="4">
        <v>1.25103857</v>
      </c>
      <c r="N45" s="4">
        <v>1.2398261399999999</v>
      </c>
      <c r="O45" s="4">
        <v>1.30809624</v>
      </c>
      <c r="P45" s="4">
        <v>1.2493070900000001</v>
      </c>
    </row>
    <row r="46" spans="1:16" x14ac:dyDescent="0.2">
      <c r="A46" s="13">
        <v>1992</v>
      </c>
      <c r="B46" s="4">
        <v>6.6E-3</v>
      </c>
      <c r="C46" s="4">
        <v>0.179094</v>
      </c>
      <c r="D46" s="4">
        <v>0.39381160900000001</v>
      </c>
      <c r="E46" s="4">
        <v>0.46200888899999998</v>
      </c>
      <c r="F46" s="4">
        <v>0.64725544999999995</v>
      </c>
      <c r="G46" s="4">
        <v>0.70067005999999998</v>
      </c>
      <c r="H46" s="4">
        <v>0.811723113</v>
      </c>
      <c r="I46" s="4">
        <v>0.98187545700000001</v>
      </c>
      <c r="J46" s="4">
        <v>1.0305708149999999</v>
      </c>
      <c r="K46" s="4">
        <v>1.2103165199999999</v>
      </c>
      <c r="L46" s="4">
        <v>1.2263809299999999</v>
      </c>
      <c r="M46" s="4">
        <v>1.27217625</v>
      </c>
      <c r="N46" s="4">
        <v>1.198747639</v>
      </c>
      <c r="O46" s="4">
        <v>1.34037031</v>
      </c>
      <c r="P46" s="4">
        <v>1.4303851400000001</v>
      </c>
    </row>
    <row r="47" spans="1:16" x14ac:dyDescent="0.2">
      <c r="A47" s="13">
        <v>1993</v>
      </c>
      <c r="B47" s="4">
        <v>6.6E-3</v>
      </c>
      <c r="C47" s="4">
        <v>0.33130999999999999</v>
      </c>
      <c r="D47" s="4">
        <v>0.49703545100000002</v>
      </c>
      <c r="E47" s="4">
        <v>0.61014173900000002</v>
      </c>
      <c r="F47" s="4">
        <v>0.64977752600000005</v>
      </c>
      <c r="G47" s="4">
        <v>0.753521793</v>
      </c>
      <c r="H47" s="4">
        <v>0.90396379500000001</v>
      </c>
      <c r="I47" s="4">
        <v>1.039495496</v>
      </c>
      <c r="J47" s="4">
        <v>1.21128119</v>
      </c>
      <c r="K47" s="4">
        <v>1.2320325999999999</v>
      </c>
      <c r="L47" s="4">
        <v>1.3914348000000001</v>
      </c>
      <c r="M47" s="4">
        <v>1.53791677</v>
      </c>
      <c r="N47" s="4">
        <v>1.61033834</v>
      </c>
      <c r="O47" s="4">
        <v>1.64628496</v>
      </c>
      <c r="P47" s="4">
        <v>1.58357897</v>
      </c>
    </row>
    <row r="48" spans="1:16" x14ac:dyDescent="0.2">
      <c r="A48" s="13">
        <v>1994</v>
      </c>
      <c r="B48" s="4">
        <v>6.6E-3</v>
      </c>
      <c r="C48" s="4">
        <v>0.23309099999999999</v>
      </c>
      <c r="D48" s="4">
        <v>0.40526662400000002</v>
      </c>
      <c r="E48" s="4">
        <v>0.65068223199999997</v>
      </c>
      <c r="F48" s="4">
        <v>0.72849960800000002</v>
      </c>
      <c r="G48" s="4">
        <v>0.74723297700000002</v>
      </c>
      <c r="H48" s="4">
        <v>0.70736453099999996</v>
      </c>
      <c r="I48" s="4">
        <v>1.057313237</v>
      </c>
      <c r="J48" s="4">
        <v>1.39452065</v>
      </c>
      <c r="K48" s="4">
        <v>1.3474982</v>
      </c>
      <c r="L48" s="4">
        <v>1.3469198600000001</v>
      </c>
      <c r="M48" s="4">
        <v>1.3911817500000001</v>
      </c>
      <c r="N48" s="4">
        <v>1.3941476399999999</v>
      </c>
      <c r="O48" s="4">
        <v>1.3010208000000001</v>
      </c>
      <c r="P48" s="4">
        <v>1.3412601099999999</v>
      </c>
    </row>
    <row r="49" spans="1:16" x14ac:dyDescent="0.2">
      <c r="A49" s="13">
        <v>1995</v>
      </c>
      <c r="B49" s="4">
        <v>6.6E-3</v>
      </c>
      <c r="C49" s="4">
        <v>0.15348000000000001</v>
      </c>
      <c r="D49" s="4">
        <v>0.37708986300000003</v>
      </c>
      <c r="E49" s="4">
        <v>0.49815483300000002</v>
      </c>
      <c r="F49" s="4">
        <v>0.73532449300000002</v>
      </c>
      <c r="G49" s="4">
        <v>0.83997333299999999</v>
      </c>
      <c r="H49" s="4">
        <v>0.85633702499999997</v>
      </c>
      <c r="I49" s="4">
        <v>0.98566918400000003</v>
      </c>
      <c r="J49" s="4">
        <v>1.2201855500000001</v>
      </c>
      <c r="K49" s="4">
        <v>1.31482583</v>
      </c>
      <c r="L49" s="4">
        <v>1.3876079800000001</v>
      </c>
      <c r="M49" s="4">
        <v>1.4769455499999999</v>
      </c>
      <c r="N49" s="4">
        <v>1.3898841399999999</v>
      </c>
      <c r="O49" s="4">
        <v>1.2974704619999999</v>
      </c>
      <c r="P49" s="4">
        <v>1.340887086</v>
      </c>
    </row>
    <row r="50" spans="1:16" x14ac:dyDescent="0.2">
      <c r="A50" s="13">
        <v>1996</v>
      </c>
      <c r="B50" s="4">
        <v>6.6E-3</v>
      </c>
      <c r="C50" s="4">
        <v>0.29288900000000001</v>
      </c>
      <c r="D50" s="4">
        <v>0.32274860300000002</v>
      </c>
      <c r="E50" s="4">
        <v>0.42734274999999999</v>
      </c>
      <c r="F50" s="4">
        <v>0.67863592500000003</v>
      </c>
      <c r="G50" s="4">
        <v>0.79367553300000004</v>
      </c>
      <c r="H50" s="4">
        <v>0.94852852899999995</v>
      </c>
      <c r="I50" s="4">
        <v>0.95264307500000001</v>
      </c>
      <c r="J50" s="4">
        <v>1.0202686670000001</v>
      </c>
      <c r="K50" s="4">
        <v>1.095993765</v>
      </c>
      <c r="L50" s="4">
        <v>1.3619166389999999</v>
      </c>
      <c r="M50" s="4">
        <v>1.50001019</v>
      </c>
      <c r="N50" s="4">
        <v>1.52034212</v>
      </c>
      <c r="O50" s="4">
        <v>1.7102096499999999</v>
      </c>
      <c r="P50" s="4">
        <v>1.59813542</v>
      </c>
    </row>
    <row r="51" spans="1:16" x14ac:dyDescent="0.2">
      <c r="A51" s="13">
        <v>1997</v>
      </c>
      <c r="B51" s="4">
        <v>6.6E-3</v>
      </c>
      <c r="C51" s="4">
        <v>0.18718399999999999</v>
      </c>
      <c r="D51" s="4">
        <v>0.31503196999999999</v>
      </c>
      <c r="E51" s="4">
        <v>0.47067610500000001</v>
      </c>
      <c r="F51" s="4">
        <v>0.55850195400000002</v>
      </c>
      <c r="G51" s="4">
        <v>0.74738351599999997</v>
      </c>
      <c r="H51" s="4">
        <v>0.89271527399999995</v>
      </c>
      <c r="I51" s="4">
        <v>1.07220585</v>
      </c>
      <c r="J51" s="4">
        <v>1.0905433360000001</v>
      </c>
      <c r="K51" s="4">
        <v>1.2428800310000001</v>
      </c>
      <c r="L51" s="4">
        <v>1.3458074</v>
      </c>
      <c r="M51" s="4">
        <v>1.44292292</v>
      </c>
      <c r="N51" s="4">
        <v>1.6677276000000001</v>
      </c>
      <c r="O51" s="4">
        <v>1.42339697</v>
      </c>
      <c r="P51" s="4">
        <v>1.3831085599999999</v>
      </c>
    </row>
    <row r="52" spans="1:16" x14ac:dyDescent="0.2">
      <c r="A52" s="13">
        <v>1998</v>
      </c>
      <c r="B52" s="4">
        <v>6.6E-3</v>
      </c>
      <c r="C52" s="4">
        <v>0.19053600000000001</v>
      </c>
      <c r="D52" s="4">
        <v>0.36837766100000002</v>
      </c>
      <c r="E52" s="4">
        <v>0.58858912900000004</v>
      </c>
      <c r="F52" s="4">
        <v>0.62727587500000004</v>
      </c>
      <c r="G52" s="4">
        <v>0.62064388999999998</v>
      </c>
      <c r="H52" s="4">
        <v>0.77505537199999996</v>
      </c>
      <c r="I52" s="4">
        <v>1.029246329</v>
      </c>
      <c r="J52" s="4">
        <v>1.1685028399999999</v>
      </c>
      <c r="K52" s="4">
        <v>1.25266839</v>
      </c>
      <c r="L52" s="4">
        <v>1.3267773700000001</v>
      </c>
      <c r="M52" s="4">
        <v>1.4521300800000001</v>
      </c>
      <c r="N52" s="4">
        <v>1.4136468900000001</v>
      </c>
      <c r="O52" s="4">
        <v>1.52324441</v>
      </c>
      <c r="P52" s="4">
        <v>1.5371140999999999</v>
      </c>
    </row>
    <row r="53" spans="1:16" x14ac:dyDescent="0.2">
      <c r="A53" s="13">
        <v>1999</v>
      </c>
      <c r="B53" s="4">
        <v>6.6E-3</v>
      </c>
      <c r="C53" s="4">
        <v>0.187805</v>
      </c>
      <c r="D53" s="4">
        <v>0.40473760600000003</v>
      </c>
      <c r="E53" s="4">
        <v>0.50737361400000003</v>
      </c>
      <c r="F53" s="4">
        <v>0.642725412</v>
      </c>
      <c r="G53" s="4">
        <v>0.70053221600000004</v>
      </c>
      <c r="H53" s="4">
        <v>0.72792719800000005</v>
      </c>
      <c r="I53" s="4">
        <v>0.890782721</v>
      </c>
      <c r="J53" s="4">
        <v>1.036612622</v>
      </c>
      <c r="K53" s="4">
        <v>1.2500708300000001</v>
      </c>
      <c r="L53" s="4">
        <v>1.248240432</v>
      </c>
      <c r="M53" s="4">
        <v>1.43060692</v>
      </c>
      <c r="N53" s="4">
        <v>0.99033293099999997</v>
      </c>
      <c r="O53" s="4">
        <v>0.51599183999999998</v>
      </c>
      <c r="P53" s="4">
        <v>1.235554203</v>
      </c>
    </row>
    <row r="54" spans="1:16" x14ac:dyDescent="0.2">
      <c r="A54" s="13">
        <v>2000</v>
      </c>
      <c r="B54" s="4">
        <v>6.6E-3</v>
      </c>
      <c r="C54" s="4">
        <v>0.21770800000000001</v>
      </c>
      <c r="D54" s="4">
        <v>0.35270836799999999</v>
      </c>
      <c r="E54" s="4">
        <v>0.52578446899999998</v>
      </c>
      <c r="F54" s="4">
        <v>0.62924242699999999</v>
      </c>
      <c r="G54" s="4">
        <v>0.730682041</v>
      </c>
      <c r="H54" s="4">
        <v>0.78200124800000004</v>
      </c>
      <c r="I54" s="4">
        <v>0.80583256999999997</v>
      </c>
      <c r="J54" s="4">
        <v>0.96579178099999996</v>
      </c>
      <c r="K54" s="4">
        <v>1.0065317170000001</v>
      </c>
      <c r="L54" s="4">
        <v>1.24215959</v>
      </c>
      <c r="M54" s="4">
        <v>1.320810898</v>
      </c>
      <c r="N54" s="4">
        <v>1.1006466610000001</v>
      </c>
      <c r="O54" s="4">
        <v>1.16522963</v>
      </c>
      <c r="P54" s="4">
        <v>1.46629382</v>
      </c>
    </row>
    <row r="55" spans="1:16" x14ac:dyDescent="0.2">
      <c r="A55" s="13">
        <v>2001</v>
      </c>
      <c r="B55" s="4">
        <v>6.4999999999999997E-3</v>
      </c>
      <c r="C55" s="4">
        <v>0.22672500000000001</v>
      </c>
      <c r="D55" s="4">
        <v>0.32697119099999999</v>
      </c>
      <c r="E55" s="4">
        <v>0.50346252599999997</v>
      </c>
      <c r="F55" s="4">
        <v>0.66903487900000003</v>
      </c>
      <c r="G55" s="4">
        <v>0.78766595500000003</v>
      </c>
      <c r="H55" s="4">
        <v>0.95771825799999999</v>
      </c>
      <c r="I55" s="4">
        <v>0.98661956500000003</v>
      </c>
      <c r="J55" s="4">
        <v>1.0631794699999999</v>
      </c>
      <c r="K55" s="4">
        <v>1.1154464820000001</v>
      </c>
      <c r="L55" s="4">
        <v>1.3138952800000001</v>
      </c>
      <c r="M55" s="4">
        <v>1.4349928999999999</v>
      </c>
      <c r="N55" s="4">
        <v>1.5626480730000001</v>
      </c>
      <c r="O55" s="4">
        <v>1.4333403</v>
      </c>
      <c r="P55" s="4">
        <v>1.46689118</v>
      </c>
    </row>
    <row r="56" spans="1:16" x14ac:dyDescent="0.2">
      <c r="A56" s="13">
        <v>2002</v>
      </c>
      <c r="B56" s="4">
        <v>6.7000000000000002E-3</v>
      </c>
      <c r="C56" s="4">
        <v>0.231265</v>
      </c>
      <c r="D56" s="4">
        <v>0.38608136500000001</v>
      </c>
      <c r="E56" s="4">
        <v>0.50899233200000005</v>
      </c>
      <c r="F56" s="4">
        <v>0.66613830100000004</v>
      </c>
      <c r="G56" s="4">
        <v>0.79498863799999997</v>
      </c>
      <c r="H56" s="4">
        <v>0.90973658800000001</v>
      </c>
      <c r="I56" s="4">
        <v>1.0294999760000001</v>
      </c>
      <c r="J56" s="4">
        <v>1.1039371099999999</v>
      </c>
      <c r="K56" s="4">
        <v>1.094826922</v>
      </c>
      <c r="L56" s="4">
        <v>1.28846182</v>
      </c>
      <c r="M56" s="4">
        <v>1.4480751700000001</v>
      </c>
      <c r="N56" s="4">
        <v>1.5967901</v>
      </c>
      <c r="O56" s="4">
        <v>1.342783668</v>
      </c>
      <c r="P56" s="4">
        <v>1.6825219300000001</v>
      </c>
    </row>
    <row r="57" spans="1:16" x14ac:dyDescent="0.2">
      <c r="A57" s="13">
        <v>2003</v>
      </c>
      <c r="B57" s="4">
        <v>6.4999999999999997E-3</v>
      </c>
      <c r="C57" s="4">
        <v>0.27606999999999998</v>
      </c>
      <c r="D57" s="4">
        <v>0.48928823799999999</v>
      </c>
      <c r="E57" s="4">
        <v>0.54655928200000004</v>
      </c>
      <c r="F57" s="4">
        <v>0.64893459499999995</v>
      </c>
      <c r="G57" s="4">
        <v>0.76704551399999998</v>
      </c>
      <c r="H57" s="4">
        <v>0.862457327</v>
      </c>
      <c r="I57" s="4">
        <v>0.95326739599999999</v>
      </c>
      <c r="J57" s="4">
        <v>1.081378341</v>
      </c>
      <c r="K57" s="4">
        <v>1.1997925700000001</v>
      </c>
      <c r="L57" s="4">
        <v>1.2000169700000001</v>
      </c>
      <c r="M57" s="4">
        <v>1.2055391799999999</v>
      </c>
      <c r="N57" s="4">
        <v>1.3615026649999999</v>
      </c>
      <c r="O57" s="4">
        <v>1.377197601</v>
      </c>
      <c r="P57" s="4">
        <v>1.69915317</v>
      </c>
    </row>
    <row r="58" spans="1:16" x14ac:dyDescent="0.2">
      <c r="A58" s="13">
        <v>2004</v>
      </c>
      <c r="B58" s="4">
        <v>6.7000000000000002E-3</v>
      </c>
      <c r="C58" s="4">
        <v>0.13478499999999999</v>
      </c>
      <c r="D58" s="4">
        <v>0.40901797000000001</v>
      </c>
      <c r="E58" s="4">
        <v>0.58270198600000001</v>
      </c>
      <c r="F58" s="4">
        <v>0.64026062800000005</v>
      </c>
      <c r="G58" s="4">
        <v>0.75845813100000004</v>
      </c>
      <c r="H58" s="4">
        <v>0.888571047</v>
      </c>
      <c r="I58" s="4">
        <v>0.92411166499999997</v>
      </c>
      <c r="J58" s="4">
        <v>1.0352945520000001</v>
      </c>
      <c r="K58" s="4">
        <v>1.161821378</v>
      </c>
      <c r="L58" s="4">
        <v>1.1096824380000001</v>
      </c>
      <c r="M58" s="4">
        <v>1.160295818</v>
      </c>
      <c r="N58" s="4">
        <v>1.333459146</v>
      </c>
      <c r="O58" s="4">
        <v>1.2810300889999999</v>
      </c>
      <c r="P58" s="4">
        <v>1.2132510700000001</v>
      </c>
    </row>
    <row r="59" spans="1:16" x14ac:dyDescent="0.2">
      <c r="A59" s="13">
        <v>2005</v>
      </c>
      <c r="B59" s="4">
        <v>6.6E-3</v>
      </c>
      <c r="C59" s="4">
        <v>0.28263899999999997</v>
      </c>
      <c r="D59" s="4">
        <v>0.34639855600000002</v>
      </c>
      <c r="E59" s="4">
        <v>0.50825602700000005</v>
      </c>
      <c r="F59" s="4">
        <v>0.64190091800000004</v>
      </c>
      <c r="G59" s="4">
        <v>0.74104308500000005</v>
      </c>
      <c r="H59" s="4">
        <v>0.88173943099999996</v>
      </c>
      <c r="I59" s="4">
        <v>0.95378384400000005</v>
      </c>
      <c r="J59" s="4">
        <v>1.0624631840000001</v>
      </c>
      <c r="K59" s="4">
        <v>1.0962984099999999</v>
      </c>
      <c r="L59" s="4">
        <v>1.2247241790000001</v>
      </c>
      <c r="M59" s="4">
        <v>1.27560092</v>
      </c>
      <c r="N59" s="4">
        <v>1.25146073</v>
      </c>
      <c r="O59" s="4">
        <v>1.174224326</v>
      </c>
      <c r="P59" s="4">
        <v>1.3729742490000001</v>
      </c>
    </row>
    <row r="60" spans="1:16" x14ac:dyDescent="0.2">
      <c r="A60" s="13">
        <v>2006</v>
      </c>
      <c r="B60" s="4">
        <v>6.6E-3</v>
      </c>
      <c r="C60" s="4">
        <v>0.174065</v>
      </c>
      <c r="D60" s="4">
        <v>0.30511706</v>
      </c>
      <c r="E60" s="4">
        <v>0.44741953099999998</v>
      </c>
      <c r="F60" s="4">
        <v>0.60596206399999997</v>
      </c>
      <c r="G60" s="4">
        <v>0.75457959399999996</v>
      </c>
      <c r="H60" s="4">
        <v>0.852636744</v>
      </c>
      <c r="I60" s="4">
        <v>0.95207157899999995</v>
      </c>
      <c r="J60" s="4">
        <v>1.064660379</v>
      </c>
      <c r="K60" s="4">
        <v>1.1144682800000001</v>
      </c>
      <c r="L60" s="4">
        <v>1.2192204369999999</v>
      </c>
      <c r="M60" s="4">
        <v>1.2340434680000001</v>
      </c>
      <c r="N60" s="4">
        <v>1.282166044</v>
      </c>
      <c r="O60" s="4">
        <v>1.39935871</v>
      </c>
      <c r="P60" s="4">
        <v>1.4617772899999999</v>
      </c>
    </row>
    <row r="61" spans="1:16" x14ac:dyDescent="0.2">
      <c r="A61" s="13">
        <v>2007</v>
      </c>
      <c r="B61" s="4">
        <v>6.6333329999999999E-3</v>
      </c>
      <c r="C61" s="4">
        <v>0.154728</v>
      </c>
      <c r="D61" s="4">
        <v>0.346450376</v>
      </c>
      <c r="E61" s="4">
        <v>0.50595245799999999</v>
      </c>
      <c r="F61" s="4">
        <v>0.64108189999999998</v>
      </c>
      <c r="G61" s="4">
        <v>0.78121324000000003</v>
      </c>
      <c r="H61" s="4">
        <v>0.96184033999999996</v>
      </c>
      <c r="I61" s="4">
        <v>1.09794638</v>
      </c>
      <c r="J61" s="4">
        <v>1.1818616099999999</v>
      </c>
      <c r="K61" s="4">
        <v>1.27493799</v>
      </c>
      <c r="L61" s="4">
        <v>1.3041845299999999</v>
      </c>
      <c r="M61" s="4">
        <v>1.47701463</v>
      </c>
      <c r="N61" s="4">
        <v>1.5001639200000001</v>
      </c>
      <c r="O61" s="4">
        <v>1.7376032299999999</v>
      </c>
      <c r="P61" s="4">
        <v>1.52026134</v>
      </c>
    </row>
    <row r="62" spans="1:16" x14ac:dyDescent="0.2">
      <c r="A62" s="13">
        <v>2008</v>
      </c>
      <c r="B62" s="4">
        <v>6.6111110000000002E-3</v>
      </c>
      <c r="C62" s="4">
        <v>0.2076326</v>
      </c>
      <c r="D62" s="4">
        <v>0.32965354099999999</v>
      </c>
      <c r="E62" s="4">
        <v>0.51957448299999998</v>
      </c>
      <c r="F62" s="4">
        <v>0.65228515399999998</v>
      </c>
      <c r="G62" s="4">
        <v>0.77404446000000005</v>
      </c>
      <c r="H62" s="4">
        <v>0.90267483500000001</v>
      </c>
      <c r="I62" s="4">
        <v>1.049082275</v>
      </c>
      <c r="J62" s="4">
        <v>1.1185356500000001</v>
      </c>
      <c r="K62" s="4">
        <v>1.28179423</v>
      </c>
      <c r="L62" s="4">
        <v>1.4208071</v>
      </c>
      <c r="M62" s="4">
        <v>1.5240582300000001</v>
      </c>
      <c r="N62" s="4">
        <v>1.5526720899999999</v>
      </c>
      <c r="O62" s="4">
        <v>1.9211944700000001</v>
      </c>
      <c r="P62" s="4">
        <v>1.65965238</v>
      </c>
    </row>
    <row r="63" spans="1:16" x14ac:dyDescent="0.2">
      <c r="A63" s="13">
        <v>2009</v>
      </c>
      <c r="B63" s="4">
        <v>6.6044440000000001E-3</v>
      </c>
      <c r="C63" s="4">
        <v>0.135797</v>
      </c>
      <c r="D63" s="4">
        <v>0.339597386</v>
      </c>
      <c r="E63" s="4">
        <v>0.52592318500000002</v>
      </c>
      <c r="F63" s="4">
        <v>0.70446937300000001</v>
      </c>
      <c r="G63" s="4">
        <v>0.87885154099999996</v>
      </c>
      <c r="H63" s="4">
        <v>1.001725644</v>
      </c>
      <c r="I63" s="4">
        <v>1.1254004</v>
      </c>
      <c r="J63" s="4">
        <v>1.39856113</v>
      </c>
      <c r="K63" s="4">
        <v>1.49005817</v>
      </c>
      <c r="L63" s="4">
        <v>1.5632283600000001</v>
      </c>
      <c r="M63" s="4">
        <v>1.6136672400000001</v>
      </c>
      <c r="N63" s="4">
        <v>1.81413939</v>
      </c>
      <c r="O63" s="4">
        <v>1.99574433</v>
      </c>
      <c r="P63" s="4">
        <v>2.2298296799999999</v>
      </c>
    </row>
    <row r="64" spans="1:16" x14ac:dyDescent="0.2">
      <c r="A64" s="13">
        <v>2010</v>
      </c>
      <c r="B64" s="4">
        <v>4.9767699999999998E-2</v>
      </c>
      <c r="C64" s="4">
        <v>0.17485600000000001</v>
      </c>
      <c r="D64" s="4">
        <v>0.38297868699999998</v>
      </c>
      <c r="E64" s="4">
        <v>0.48948259100000002</v>
      </c>
      <c r="F64" s="4">
        <v>0.66449410200000003</v>
      </c>
      <c r="G64" s="4">
        <v>0.91516265600000002</v>
      </c>
      <c r="H64" s="4">
        <v>1.11856036</v>
      </c>
      <c r="I64" s="4">
        <v>1.2609021</v>
      </c>
      <c r="J64" s="4">
        <v>1.3711128800000001</v>
      </c>
      <c r="K64" s="4">
        <v>1.5874197000000001</v>
      </c>
      <c r="L64" s="4">
        <v>1.6586642899999999</v>
      </c>
      <c r="M64" s="4">
        <v>1.9240474999999999</v>
      </c>
      <c r="N64" s="4">
        <v>1.92283575</v>
      </c>
      <c r="O64" s="4">
        <v>2.07927632</v>
      </c>
      <c r="P64" s="4">
        <v>2.3162119900000002</v>
      </c>
    </row>
    <row r="65" spans="1:43" x14ac:dyDescent="0.2">
      <c r="A65" s="13">
        <v>2011</v>
      </c>
      <c r="B65" s="4">
        <v>3.0688206999999999E-2</v>
      </c>
      <c r="C65" s="4">
        <v>0.204737208</v>
      </c>
      <c r="D65" s="4">
        <v>0.29041160900000001</v>
      </c>
      <c r="E65" s="4">
        <v>0.50868443200000002</v>
      </c>
      <c r="F65" s="4">
        <v>0.66511497600000002</v>
      </c>
      <c r="G65" s="4">
        <v>0.808472144</v>
      </c>
      <c r="H65" s="4">
        <v>0.97573500599999996</v>
      </c>
      <c r="I65" s="4">
        <v>1.22470357</v>
      </c>
      <c r="J65" s="4">
        <v>1.3464160999999999</v>
      </c>
      <c r="K65" s="4">
        <v>1.5176902999999999</v>
      </c>
      <c r="L65" s="4">
        <v>1.58467716</v>
      </c>
      <c r="M65" s="4">
        <v>1.6210097299999999</v>
      </c>
      <c r="N65" s="4">
        <v>2.17603071</v>
      </c>
      <c r="O65" s="4">
        <v>1.75379734</v>
      </c>
      <c r="P65" s="4">
        <v>2.28679933</v>
      </c>
    </row>
    <row r="66" spans="1:43" x14ac:dyDescent="0.2">
      <c r="A66" s="13">
        <v>2012</v>
      </c>
      <c r="B66" s="4">
        <v>2.9020117000000002E-2</v>
      </c>
      <c r="C66" s="4">
        <v>0.14197272499999999</v>
      </c>
      <c r="D66" s="4">
        <v>0.27036007899999998</v>
      </c>
      <c r="E66" s="4">
        <v>0.40963897399999999</v>
      </c>
      <c r="F66" s="4">
        <v>0.64271115599999995</v>
      </c>
      <c r="G66" s="4">
        <v>0.82371985199999997</v>
      </c>
      <c r="H66" s="4">
        <v>0.97437947599999997</v>
      </c>
      <c r="I66" s="4">
        <v>1.17166434</v>
      </c>
      <c r="J66" s="4">
        <v>1.3061895299999999</v>
      </c>
      <c r="K66" s="4">
        <v>1.51921456</v>
      </c>
      <c r="L66" s="4">
        <v>1.6142341899999999</v>
      </c>
      <c r="M66" s="4">
        <v>1.64407634</v>
      </c>
      <c r="N66" s="4">
        <v>1.71695646</v>
      </c>
      <c r="O66" s="4">
        <v>2.0401804800000001</v>
      </c>
      <c r="P66" s="4">
        <v>2.0862588899999999</v>
      </c>
    </row>
    <row r="67" spans="1:43" x14ac:dyDescent="0.2">
      <c r="A67" s="13">
        <v>2013</v>
      </c>
      <c r="B67" s="4">
        <v>9.4955100000000001E-2</v>
      </c>
      <c r="C67" s="4">
        <v>0.1439405</v>
      </c>
      <c r="D67" s="4">
        <v>0.28855872300000002</v>
      </c>
      <c r="E67" s="4">
        <v>0.44197592200000002</v>
      </c>
      <c r="F67" s="4">
        <v>0.56424349799999995</v>
      </c>
      <c r="G67" s="4">
        <v>0.78199227999999998</v>
      </c>
      <c r="H67" s="4">
        <v>1.13146386</v>
      </c>
      <c r="I67" s="4">
        <v>1.2839594700000001</v>
      </c>
      <c r="J67" s="4">
        <v>1.4259477</v>
      </c>
      <c r="K67" s="4">
        <v>1.69200945</v>
      </c>
      <c r="L67" s="4">
        <v>1.8337709099999999</v>
      </c>
      <c r="M67" s="4">
        <v>1.80581269</v>
      </c>
      <c r="N67" s="4">
        <v>1.96027938</v>
      </c>
      <c r="O67" s="4">
        <v>2.1865804500000001</v>
      </c>
      <c r="P67" s="4">
        <v>2.20673042</v>
      </c>
    </row>
    <row r="68" spans="1:43" x14ac:dyDescent="0.2">
      <c r="A68" s="13">
        <v>2014</v>
      </c>
      <c r="B68" s="4">
        <v>1.4342608999999999E-2</v>
      </c>
      <c r="C68" s="4">
        <v>0.19287000000000001</v>
      </c>
      <c r="D68" s="4">
        <v>0.31631329800000002</v>
      </c>
      <c r="E68" s="4">
        <v>0.45464192399999998</v>
      </c>
      <c r="F68" s="4">
        <v>0.61695911599999997</v>
      </c>
      <c r="G68" s="4">
        <v>0.75100178399999995</v>
      </c>
      <c r="H68" s="4">
        <v>0.89350185900000001</v>
      </c>
      <c r="I68" s="4">
        <v>1.1541569599999999</v>
      </c>
      <c r="J68" s="4">
        <v>1.3099915099999999</v>
      </c>
      <c r="K68" s="4">
        <v>1.370274953</v>
      </c>
      <c r="L68" s="4">
        <v>1.6915376499999999</v>
      </c>
      <c r="M68" s="4">
        <v>1.8146651300000001</v>
      </c>
      <c r="N68" s="4">
        <v>1.73304554</v>
      </c>
      <c r="O68" s="4">
        <v>1.65809597</v>
      </c>
      <c r="P68" s="4">
        <v>2.2359191699999998</v>
      </c>
    </row>
    <row r="69" spans="1:43" x14ac:dyDescent="0.2">
      <c r="A69" s="13">
        <v>2015</v>
      </c>
      <c r="B69" s="4">
        <v>2.5182262E-2</v>
      </c>
      <c r="C69" s="4">
        <v>0.18132380300000001</v>
      </c>
      <c r="D69" s="4">
        <v>0.40307783400000002</v>
      </c>
      <c r="E69" s="4">
        <v>0.46302596499999998</v>
      </c>
      <c r="F69" s="4">
        <v>0.57050188700000004</v>
      </c>
      <c r="G69" s="4">
        <v>0.689736711</v>
      </c>
      <c r="H69" s="4">
        <v>0.78601693399999994</v>
      </c>
      <c r="I69" s="4">
        <v>0.88723834300000004</v>
      </c>
      <c r="J69" s="4">
        <v>1.144517813</v>
      </c>
      <c r="K69" s="4">
        <v>1.200508701</v>
      </c>
      <c r="L69" s="4">
        <v>1.3777770600000001</v>
      </c>
      <c r="M69" s="4">
        <v>1.8916251900000001</v>
      </c>
      <c r="N69" s="4">
        <v>1.4524032200000001</v>
      </c>
      <c r="O69" s="4">
        <v>1.60281008</v>
      </c>
      <c r="P69" s="4">
        <v>2.6271085900000002</v>
      </c>
    </row>
    <row r="70" spans="1:43" x14ac:dyDescent="0.2">
      <c r="A70" s="13">
        <v>2016</v>
      </c>
      <c r="B70" s="4">
        <v>2.5182262E-2</v>
      </c>
      <c r="C70" s="4">
        <v>0.18132380300000001</v>
      </c>
      <c r="D70" s="4">
        <v>0.40726420800000002</v>
      </c>
      <c r="E70" s="4">
        <v>0.53086899499999995</v>
      </c>
      <c r="F70" s="4">
        <v>0.55684727599999995</v>
      </c>
      <c r="G70" s="4">
        <v>0.64769455799999998</v>
      </c>
      <c r="H70" s="4">
        <v>0.73219136799999995</v>
      </c>
      <c r="I70" s="4">
        <v>0.80126061900000001</v>
      </c>
      <c r="J70" s="4">
        <v>0.94278595499999995</v>
      </c>
      <c r="K70" s="4">
        <v>1.046683754</v>
      </c>
      <c r="L70" s="4">
        <v>1.20051774</v>
      </c>
      <c r="M70" s="4">
        <v>0.63702886000000003</v>
      </c>
      <c r="N70" s="4">
        <v>1.087659782</v>
      </c>
      <c r="O70" s="4">
        <v>1.869536944</v>
      </c>
      <c r="P70" s="4">
        <v>1.6383150500000001</v>
      </c>
    </row>
    <row r="71" spans="1:43" x14ac:dyDescent="0.2">
      <c r="A71" s="13">
        <v>2017</v>
      </c>
      <c r="B71" s="4">
        <v>2.5182262E-2</v>
      </c>
      <c r="C71" s="4">
        <v>0.19111972099999999</v>
      </c>
      <c r="D71" s="4">
        <v>0.40393241499999999</v>
      </c>
      <c r="E71" s="4">
        <v>0.49784357200000001</v>
      </c>
      <c r="F71" s="4">
        <v>0.65078630199999998</v>
      </c>
      <c r="G71" s="4">
        <v>0.69388099000000003</v>
      </c>
      <c r="H71" s="4">
        <v>0.75055241100000003</v>
      </c>
      <c r="I71" s="4">
        <v>0.82698238400000001</v>
      </c>
      <c r="J71" s="4">
        <v>0.89353728099999996</v>
      </c>
      <c r="K71" s="4">
        <v>0.912035665</v>
      </c>
      <c r="L71" s="4">
        <v>1.019403391</v>
      </c>
      <c r="M71" s="4">
        <v>1.0966663969999999</v>
      </c>
      <c r="N71" s="4">
        <v>1.2784151589999999</v>
      </c>
      <c r="O71" s="4">
        <v>1.4601639200000001</v>
      </c>
      <c r="P71" s="4">
        <v>1.6567195699999999</v>
      </c>
    </row>
    <row r="72" spans="1:43" x14ac:dyDescent="0.2">
      <c r="A72" s="13">
        <f>A71+1</f>
        <v>2018</v>
      </c>
      <c r="B72" s="4">
        <v>2.5182262E-2</v>
      </c>
      <c r="C72" s="4">
        <v>0.18622176200000001</v>
      </c>
      <c r="D72" s="4">
        <v>0.33776600000000001</v>
      </c>
      <c r="E72" s="4">
        <v>0.47090900000000002</v>
      </c>
      <c r="F72" s="4">
        <v>0.60913700000000004</v>
      </c>
      <c r="G72" s="4">
        <v>0.74671399999999999</v>
      </c>
      <c r="H72" s="4">
        <v>0.79096900000000003</v>
      </c>
      <c r="I72" s="4">
        <v>0.86366799999999999</v>
      </c>
      <c r="J72" s="4">
        <v>0.97555199999999997</v>
      </c>
      <c r="K72" s="4">
        <v>1.0747359999999999</v>
      </c>
      <c r="L72" s="4">
        <v>1.226893</v>
      </c>
      <c r="M72" s="4">
        <v>1.38554</v>
      </c>
      <c r="N72" s="4">
        <v>1.51326</v>
      </c>
      <c r="O72" s="4">
        <v>1.658812</v>
      </c>
      <c r="P72" s="4">
        <v>1.7539929999999999</v>
      </c>
    </row>
    <row r="73" spans="1:43" x14ac:dyDescent="0.2">
      <c r="B73" s="4" t="s">
        <v>0</v>
      </c>
      <c r="C73" s="4">
        <v>10</v>
      </c>
      <c r="D73" s="4">
        <v>11</v>
      </c>
      <c r="E73" s="4">
        <v>12</v>
      </c>
      <c r="F73" s="4">
        <v>13</v>
      </c>
      <c r="G73" s="4">
        <v>14</v>
      </c>
      <c r="H73" s="4">
        <v>15</v>
      </c>
      <c r="I73" s="4">
        <v>16</v>
      </c>
      <c r="J73" s="4">
        <v>17</v>
      </c>
      <c r="K73" s="4">
        <v>18</v>
      </c>
      <c r="L73" s="4">
        <v>19</v>
      </c>
      <c r="M73" s="4">
        <v>20</v>
      </c>
      <c r="N73" s="4">
        <v>21</v>
      </c>
      <c r="O73" s="4">
        <v>22</v>
      </c>
      <c r="P73" s="4">
        <v>23</v>
      </c>
      <c r="Q73" s="4">
        <v>24</v>
      </c>
      <c r="R73" s="4">
        <v>25</v>
      </c>
      <c r="S73" s="4">
        <v>26</v>
      </c>
      <c r="T73" s="4">
        <v>27</v>
      </c>
      <c r="U73" s="4">
        <v>28</v>
      </c>
      <c r="V73" s="4">
        <v>29</v>
      </c>
      <c r="W73" s="4">
        <v>30</v>
      </c>
      <c r="X73" s="4">
        <v>31</v>
      </c>
      <c r="Y73" s="4">
        <v>32</v>
      </c>
      <c r="Z73" s="4">
        <v>33</v>
      </c>
      <c r="AA73" s="4">
        <v>34</v>
      </c>
      <c r="AB73" s="4">
        <v>35</v>
      </c>
      <c r="AC73" s="4">
        <v>36</v>
      </c>
      <c r="AD73" s="4">
        <v>37</v>
      </c>
      <c r="AE73" s="4">
        <v>38</v>
      </c>
      <c r="AF73" s="4">
        <v>39</v>
      </c>
      <c r="AG73" s="4">
        <v>40</v>
      </c>
      <c r="AH73" s="4">
        <v>41</v>
      </c>
      <c r="AI73" s="4">
        <v>42</v>
      </c>
      <c r="AJ73" s="4">
        <v>43</v>
      </c>
      <c r="AK73" s="4">
        <v>44</v>
      </c>
      <c r="AL73" s="4">
        <v>45</v>
      </c>
      <c r="AM73" s="4">
        <v>46</v>
      </c>
      <c r="AN73" s="4">
        <v>47</v>
      </c>
      <c r="AO73" s="4">
        <v>48</v>
      </c>
      <c r="AP73" s="4">
        <v>49</v>
      </c>
      <c r="AQ73" s="4">
        <v>50</v>
      </c>
    </row>
    <row r="74" spans="1:43" x14ac:dyDescent="0.2">
      <c r="A74" s="13">
        <v>1964</v>
      </c>
      <c r="C74" s="4">
        <v>8.4881665999999995E-2</v>
      </c>
      <c r="D74" s="4">
        <v>0.195868126</v>
      </c>
      <c r="E74" s="4">
        <v>0.31376278800000001</v>
      </c>
      <c r="F74" s="4">
        <v>0.459295544</v>
      </c>
      <c r="G74" s="4">
        <v>0.58862360199999997</v>
      </c>
      <c r="H74" s="4">
        <v>0.69781833100000001</v>
      </c>
      <c r="I74" s="4">
        <v>0.79679873899999998</v>
      </c>
      <c r="J74" s="4">
        <v>0.91486126300000004</v>
      </c>
      <c r="K74" s="4">
        <v>1.0569570109999999</v>
      </c>
      <c r="L74" s="4">
        <v>1.147231476</v>
      </c>
      <c r="M74" s="4">
        <v>1.290106451</v>
      </c>
      <c r="N74" s="4">
        <v>1.3879178889999999</v>
      </c>
      <c r="O74" s="4">
        <v>1.4316667599999999</v>
      </c>
      <c r="P74" s="4">
        <v>1.4070027190000001</v>
      </c>
      <c r="Q74" s="4">
        <v>1.522866931</v>
      </c>
    </row>
    <row r="75" spans="1:43" x14ac:dyDescent="0.2">
      <c r="A75" s="13">
        <v>1965</v>
      </c>
      <c r="C75" s="4">
        <v>8.4881665999999995E-2</v>
      </c>
      <c r="D75" s="4">
        <v>0.195868126</v>
      </c>
      <c r="E75" s="4">
        <v>0.31376278800000001</v>
      </c>
      <c r="F75" s="4">
        <v>0.459295544</v>
      </c>
      <c r="G75" s="4">
        <v>0.58862360199999997</v>
      </c>
      <c r="H75" s="4">
        <v>0.69781833100000001</v>
      </c>
      <c r="I75" s="4">
        <v>0.79679873899999998</v>
      </c>
      <c r="J75" s="4">
        <v>0.91486126300000004</v>
      </c>
      <c r="K75" s="4">
        <v>1.0569570109999999</v>
      </c>
      <c r="L75" s="4">
        <v>1.147231476</v>
      </c>
      <c r="M75" s="4">
        <v>1.290106451</v>
      </c>
      <c r="N75" s="4">
        <v>1.3879178889999999</v>
      </c>
      <c r="O75" s="4">
        <v>1.4316667599999999</v>
      </c>
      <c r="P75" s="4">
        <v>1.4070027190000001</v>
      </c>
      <c r="Q75" s="4">
        <v>1.522866931</v>
      </c>
    </row>
    <row r="76" spans="1:43" x14ac:dyDescent="0.2">
      <c r="A76" s="13">
        <v>1966</v>
      </c>
      <c r="C76" s="4">
        <v>8.4881665999999995E-2</v>
      </c>
      <c r="D76" s="4">
        <v>0.195868126</v>
      </c>
      <c r="E76" s="4">
        <v>0.31376278800000001</v>
      </c>
      <c r="F76" s="4">
        <v>0.459295544</v>
      </c>
      <c r="G76" s="4">
        <v>0.58862360199999997</v>
      </c>
      <c r="H76" s="4">
        <v>0.69781833100000001</v>
      </c>
      <c r="I76" s="4">
        <v>0.79679873899999998</v>
      </c>
      <c r="J76" s="4">
        <v>0.91486126300000004</v>
      </c>
      <c r="K76" s="4">
        <v>1.0569570109999999</v>
      </c>
      <c r="L76" s="4">
        <v>1.147231476</v>
      </c>
      <c r="M76" s="4">
        <v>1.290106451</v>
      </c>
      <c r="N76" s="4">
        <v>1.3879178889999999</v>
      </c>
      <c r="O76" s="4">
        <v>1.4316667599999999</v>
      </c>
      <c r="P76" s="4">
        <v>1.4070027190000001</v>
      </c>
      <c r="Q76" s="4">
        <v>1.522866931</v>
      </c>
    </row>
    <row r="77" spans="1:43" x14ac:dyDescent="0.2">
      <c r="A77" s="13">
        <v>1967</v>
      </c>
      <c r="C77" s="4">
        <v>8.4881665999999995E-2</v>
      </c>
      <c r="D77" s="4">
        <v>0.195868126</v>
      </c>
      <c r="E77" s="4">
        <v>0.31376278800000001</v>
      </c>
      <c r="F77" s="4">
        <v>0.459295544</v>
      </c>
      <c r="G77" s="4">
        <v>0.58862360199999997</v>
      </c>
      <c r="H77" s="4">
        <v>0.69781833100000001</v>
      </c>
      <c r="I77" s="4">
        <v>0.79679873899999998</v>
      </c>
      <c r="J77" s="4">
        <v>0.91486126300000004</v>
      </c>
      <c r="K77" s="4">
        <v>1.0569570109999999</v>
      </c>
      <c r="L77" s="4">
        <v>1.147231476</v>
      </c>
      <c r="M77" s="4">
        <v>1.290106451</v>
      </c>
      <c r="N77" s="4">
        <v>1.3879178889999999</v>
      </c>
      <c r="O77" s="4">
        <v>1.4316667599999999</v>
      </c>
      <c r="P77" s="4">
        <v>1.4070027190000001</v>
      </c>
      <c r="Q77" s="4">
        <v>1.522866931</v>
      </c>
    </row>
    <row r="78" spans="1:43" x14ac:dyDescent="0.2">
      <c r="A78" s="13">
        <v>1968</v>
      </c>
      <c r="C78" s="4">
        <v>8.4881665999999995E-2</v>
      </c>
      <c r="D78" s="4">
        <v>0.195868126</v>
      </c>
      <c r="E78" s="4">
        <v>0.31376278800000001</v>
      </c>
      <c r="F78" s="4">
        <v>0.459295544</v>
      </c>
      <c r="G78" s="4">
        <v>0.58862360199999997</v>
      </c>
      <c r="H78" s="4">
        <v>0.69781833100000001</v>
      </c>
      <c r="I78" s="4">
        <v>0.79679873899999998</v>
      </c>
      <c r="J78" s="4">
        <v>0.91486126300000004</v>
      </c>
      <c r="K78" s="4">
        <v>1.0569570109999999</v>
      </c>
      <c r="L78" s="4">
        <v>1.147231476</v>
      </c>
      <c r="M78" s="4">
        <v>1.290106451</v>
      </c>
      <c r="N78" s="4">
        <v>1.3879178889999999</v>
      </c>
      <c r="O78" s="4">
        <v>1.4316667599999999</v>
      </c>
      <c r="P78" s="4">
        <v>1.4070027190000001</v>
      </c>
      <c r="Q78" s="4">
        <v>1.522866931</v>
      </c>
    </row>
    <row r="79" spans="1:43" x14ac:dyDescent="0.2">
      <c r="A79" s="13">
        <v>1969</v>
      </c>
      <c r="C79" s="4">
        <v>8.4881665999999995E-2</v>
      </c>
      <c r="D79" s="4">
        <v>0.195868126</v>
      </c>
      <c r="E79" s="4">
        <v>0.31376278800000001</v>
      </c>
      <c r="F79" s="4">
        <v>0.459295544</v>
      </c>
      <c r="G79" s="4">
        <v>0.58862360199999997</v>
      </c>
      <c r="H79" s="4">
        <v>0.69781833100000001</v>
      </c>
      <c r="I79" s="4">
        <v>0.79679873899999998</v>
      </c>
      <c r="J79" s="4">
        <v>0.91486126300000004</v>
      </c>
      <c r="K79" s="4">
        <v>1.0569570109999999</v>
      </c>
      <c r="L79" s="4">
        <v>1.147231476</v>
      </c>
      <c r="M79" s="4">
        <v>1.290106451</v>
      </c>
      <c r="N79" s="4">
        <v>1.3879178889999999</v>
      </c>
      <c r="O79" s="4">
        <v>1.4316667599999999</v>
      </c>
      <c r="P79" s="4">
        <v>1.4070027190000001</v>
      </c>
      <c r="Q79" s="4">
        <v>1.522866931</v>
      </c>
    </row>
    <row r="80" spans="1:43" x14ac:dyDescent="0.2">
      <c r="A80" s="13">
        <v>1970</v>
      </c>
      <c r="C80" s="4">
        <v>8.4881665999999995E-2</v>
      </c>
      <c r="D80" s="4">
        <v>0.195868126</v>
      </c>
      <c r="E80" s="4">
        <v>0.31376278800000001</v>
      </c>
      <c r="F80" s="4">
        <v>0.459295544</v>
      </c>
      <c r="G80" s="4">
        <v>0.58862360199999997</v>
      </c>
      <c r="H80" s="4">
        <v>0.69781833100000001</v>
      </c>
      <c r="I80" s="4">
        <v>0.79679873899999998</v>
      </c>
      <c r="J80" s="4">
        <v>0.91486126300000004</v>
      </c>
      <c r="K80" s="4">
        <v>1.0569570109999999</v>
      </c>
      <c r="L80" s="4">
        <v>1.147231476</v>
      </c>
      <c r="M80" s="4">
        <v>1.290106451</v>
      </c>
      <c r="N80" s="4">
        <v>1.3879178889999999</v>
      </c>
      <c r="O80" s="4">
        <v>1.4316667599999999</v>
      </c>
      <c r="P80" s="4">
        <v>1.4070027190000001</v>
      </c>
      <c r="Q80" s="4">
        <v>1.522866931</v>
      </c>
    </row>
    <row r="81" spans="1:17" x14ac:dyDescent="0.2">
      <c r="A81" s="13">
        <v>1971</v>
      </c>
      <c r="C81" s="4">
        <v>8.4881665999999995E-2</v>
      </c>
      <c r="D81" s="4">
        <v>0.195868126</v>
      </c>
      <c r="E81" s="4">
        <v>0.31376278800000001</v>
      </c>
      <c r="F81" s="4">
        <v>0.459295544</v>
      </c>
      <c r="G81" s="4">
        <v>0.58862360199999997</v>
      </c>
      <c r="H81" s="4">
        <v>0.69781833100000001</v>
      </c>
      <c r="I81" s="4">
        <v>0.79679873899999998</v>
      </c>
      <c r="J81" s="4">
        <v>0.91486126300000004</v>
      </c>
      <c r="K81" s="4">
        <v>1.0569570109999999</v>
      </c>
      <c r="L81" s="4">
        <v>1.147231476</v>
      </c>
      <c r="M81" s="4">
        <v>1.290106451</v>
      </c>
      <c r="N81" s="4">
        <v>1.3879178889999999</v>
      </c>
      <c r="O81" s="4">
        <v>1.4316667599999999</v>
      </c>
      <c r="P81" s="4">
        <v>1.4070027190000001</v>
      </c>
      <c r="Q81" s="4">
        <v>1.522866931</v>
      </c>
    </row>
    <row r="82" spans="1:17" x14ac:dyDescent="0.2">
      <c r="A82" s="13">
        <v>1972</v>
      </c>
      <c r="C82" s="4">
        <v>8.4881665999999995E-2</v>
      </c>
      <c r="D82" s="4">
        <v>0.195868126</v>
      </c>
      <c r="E82" s="4">
        <v>0.31376278800000001</v>
      </c>
      <c r="F82" s="4">
        <v>0.459295544</v>
      </c>
      <c r="G82" s="4">
        <v>0.58862360199999997</v>
      </c>
      <c r="H82" s="4">
        <v>0.69781833100000001</v>
      </c>
      <c r="I82" s="4">
        <v>0.79679873899999998</v>
      </c>
      <c r="J82" s="4">
        <v>0.91486126300000004</v>
      </c>
      <c r="K82" s="4">
        <v>1.0569570109999999</v>
      </c>
      <c r="L82" s="4">
        <v>1.147231476</v>
      </c>
      <c r="M82" s="4">
        <v>1.290106451</v>
      </c>
      <c r="N82" s="4">
        <v>1.3879178889999999</v>
      </c>
      <c r="O82" s="4">
        <v>1.4316667599999999</v>
      </c>
      <c r="P82" s="4">
        <v>1.4070027190000001</v>
      </c>
      <c r="Q82" s="4">
        <v>1.522866931</v>
      </c>
    </row>
    <row r="83" spans="1:17" x14ac:dyDescent="0.2">
      <c r="A83" s="13">
        <v>1973</v>
      </c>
      <c r="C83" s="4">
        <v>8.4881665999999995E-2</v>
      </c>
      <c r="D83" s="4">
        <v>0.195868126</v>
      </c>
      <c r="E83" s="4">
        <v>0.31376278800000001</v>
      </c>
      <c r="F83" s="4">
        <v>0.459295544</v>
      </c>
      <c r="G83" s="4">
        <v>0.58862360199999997</v>
      </c>
      <c r="H83" s="4">
        <v>0.69781833100000001</v>
      </c>
      <c r="I83" s="4">
        <v>0.79679873899999998</v>
      </c>
      <c r="J83" s="4">
        <v>0.91486126300000004</v>
      </c>
      <c r="K83" s="4">
        <v>1.0569570109999999</v>
      </c>
      <c r="L83" s="4">
        <v>1.147231476</v>
      </c>
      <c r="M83" s="4">
        <v>1.290106451</v>
      </c>
      <c r="N83" s="4">
        <v>1.3879178889999999</v>
      </c>
      <c r="O83" s="4">
        <v>1.4316667599999999</v>
      </c>
      <c r="P83" s="4">
        <v>1.4070027190000001</v>
      </c>
      <c r="Q83" s="4">
        <v>1.522866931</v>
      </c>
    </row>
    <row r="84" spans="1:17" x14ac:dyDescent="0.2">
      <c r="A84" s="13">
        <v>1974</v>
      </c>
      <c r="C84" s="4">
        <v>8.4881665999999995E-2</v>
      </c>
      <c r="D84" s="4">
        <v>0.195868126</v>
      </c>
      <c r="E84" s="4">
        <v>0.31376278800000001</v>
      </c>
      <c r="F84" s="4">
        <v>0.459295544</v>
      </c>
      <c r="G84" s="4">
        <v>0.58862360199999997</v>
      </c>
      <c r="H84" s="4">
        <v>0.69781833100000001</v>
      </c>
      <c r="I84" s="4">
        <v>0.79679873899999998</v>
      </c>
      <c r="J84" s="4">
        <v>0.91486126300000004</v>
      </c>
      <c r="K84" s="4">
        <v>1.0569570109999999</v>
      </c>
      <c r="L84" s="4">
        <v>1.147231476</v>
      </c>
      <c r="M84" s="4">
        <v>1.290106451</v>
      </c>
      <c r="N84" s="4">
        <v>1.3879178889999999</v>
      </c>
      <c r="O84" s="4">
        <v>1.4316667599999999</v>
      </c>
      <c r="P84" s="4">
        <v>1.4070027190000001</v>
      </c>
      <c r="Q84" s="4">
        <v>1.522866931</v>
      </c>
    </row>
    <row r="85" spans="1:17" x14ac:dyDescent="0.2">
      <c r="A85" s="13">
        <v>1975</v>
      </c>
      <c r="C85" s="4">
        <v>8.4881665999999995E-2</v>
      </c>
      <c r="D85" s="4">
        <v>0.195868126</v>
      </c>
      <c r="E85" s="4">
        <v>0.31376278800000001</v>
      </c>
      <c r="F85" s="4">
        <v>0.459295544</v>
      </c>
      <c r="G85" s="4">
        <v>0.58862360199999997</v>
      </c>
      <c r="H85" s="4">
        <v>0.69781833100000001</v>
      </c>
      <c r="I85" s="4">
        <v>0.79679873899999998</v>
      </c>
      <c r="J85" s="4">
        <v>0.91486126300000004</v>
      </c>
      <c r="K85" s="4">
        <v>1.0569570109999999</v>
      </c>
      <c r="L85" s="4">
        <v>1.147231476</v>
      </c>
      <c r="M85" s="4">
        <v>1.290106451</v>
      </c>
      <c r="N85" s="4">
        <v>1.3879178889999999</v>
      </c>
      <c r="O85" s="4">
        <v>1.4316667599999999</v>
      </c>
      <c r="P85" s="4">
        <v>1.4070027190000001</v>
      </c>
      <c r="Q85" s="4">
        <v>1.522866931</v>
      </c>
    </row>
    <row r="86" spans="1:17" x14ac:dyDescent="0.2">
      <c r="A86" s="13">
        <v>1976</v>
      </c>
      <c r="C86" s="4">
        <v>8.4881665999999995E-2</v>
      </c>
      <c r="D86" s="4">
        <v>0.195868126</v>
      </c>
      <c r="E86" s="4">
        <v>0.31376278800000001</v>
      </c>
      <c r="F86" s="4">
        <v>0.459295544</v>
      </c>
      <c r="G86" s="4">
        <v>0.58862360199999997</v>
      </c>
      <c r="H86" s="4">
        <v>0.69781833100000001</v>
      </c>
      <c r="I86" s="4">
        <v>0.79679873899999998</v>
      </c>
      <c r="J86" s="4">
        <v>0.91486126300000004</v>
      </c>
      <c r="K86" s="4">
        <v>1.0569570109999999</v>
      </c>
      <c r="L86" s="4">
        <v>1.147231476</v>
      </c>
      <c r="M86" s="4">
        <v>1.290106451</v>
      </c>
      <c r="N86" s="4">
        <v>1.3879178889999999</v>
      </c>
      <c r="O86" s="4">
        <v>1.4316667599999999</v>
      </c>
      <c r="P86" s="4">
        <v>1.4070027190000001</v>
      </c>
      <c r="Q86" s="4">
        <v>1.522866931</v>
      </c>
    </row>
    <row r="87" spans="1:17" x14ac:dyDescent="0.2">
      <c r="A87" s="13">
        <v>1977</v>
      </c>
      <c r="C87" s="4">
        <v>8.4881665999999995E-2</v>
      </c>
      <c r="D87" s="4">
        <v>0.195868126</v>
      </c>
      <c r="E87" s="4">
        <v>0.31376278800000001</v>
      </c>
      <c r="F87" s="4">
        <v>0.459295544</v>
      </c>
      <c r="G87" s="4">
        <v>0.58862360199999997</v>
      </c>
      <c r="H87" s="4">
        <v>0.69781833100000001</v>
      </c>
      <c r="I87" s="4">
        <v>0.79679873899999998</v>
      </c>
      <c r="J87" s="4">
        <v>0.91486126300000004</v>
      </c>
      <c r="K87" s="4">
        <v>1.0569570109999999</v>
      </c>
      <c r="L87" s="4">
        <v>1.147231476</v>
      </c>
      <c r="M87" s="4">
        <v>1.290106451</v>
      </c>
      <c r="N87" s="4">
        <v>1.3879178889999999</v>
      </c>
      <c r="O87" s="4">
        <v>1.4316667599999999</v>
      </c>
      <c r="P87" s="4">
        <v>1.4070027190000001</v>
      </c>
      <c r="Q87" s="4">
        <v>1.522866931</v>
      </c>
    </row>
    <row r="88" spans="1:17" x14ac:dyDescent="0.2">
      <c r="A88" s="13">
        <v>1978</v>
      </c>
      <c r="C88" s="4">
        <v>8.4881665999999995E-2</v>
      </c>
      <c r="D88" s="4">
        <v>0.195868126</v>
      </c>
      <c r="E88" s="4">
        <v>0.31376278800000001</v>
      </c>
      <c r="F88" s="4">
        <v>0.459295544</v>
      </c>
      <c r="G88" s="4">
        <v>0.58862360199999997</v>
      </c>
      <c r="H88" s="4">
        <v>0.69781833100000001</v>
      </c>
      <c r="I88" s="4">
        <v>0.79679873899999998</v>
      </c>
      <c r="J88" s="4">
        <v>0.91486126300000004</v>
      </c>
      <c r="K88" s="4">
        <v>1.0569570109999999</v>
      </c>
      <c r="L88" s="4">
        <v>1.147231476</v>
      </c>
      <c r="M88" s="4">
        <v>1.290106451</v>
      </c>
      <c r="N88" s="4">
        <v>1.3879178889999999</v>
      </c>
      <c r="O88" s="4">
        <v>1.4316667599999999</v>
      </c>
      <c r="P88" s="4">
        <v>1.4070027190000001</v>
      </c>
      <c r="Q88" s="4">
        <v>1.522866931</v>
      </c>
    </row>
    <row r="89" spans="1:17" x14ac:dyDescent="0.2">
      <c r="A89" s="13">
        <v>1979</v>
      </c>
      <c r="C89" s="4">
        <v>8.4881665999999995E-2</v>
      </c>
      <c r="D89" s="4">
        <v>0.195868126</v>
      </c>
      <c r="E89" s="4">
        <v>0.31376278800000001</v>
      </c>
      <c r="F89" s="4">
        <v>0.459295544</v>
      </c>
      <c r="G89" s="4">
        <v>0.58862360199999997</v>
      </c>
      <c r="H89" s="4">
        <v>0.69781833100000001</v>
      </c>
      <c r="I89" s="4">
        <v>0.79679873899999998</v>
      </c>
      <c r="J89" s="4">
        <v>0.91486126300000004</v>
      </c>
      <c r="K89" s="4">
        <v>1.0569570109999999</v>
      </c>
      <c r="L89" s="4">
        <v>1.147231476</v>
      </c>
      <c r="M89" s="4">
        <v>1.290106451</v>
      </c>
      <c r="N89" s="4">
        <v>1.3879178889999999</v>
      </c>
      <c r="O89" s="4">
        <v>1.4316667599999999</v>
      </c>
      <c r="P89" s="4">
        <v>1.4070027190000001</v>
      </c>
      <c r="Q89" s="4">
        <v>1.522866931</v>
      </c>
    </row>
    <row r="90" spans="1:17" x14ac:dyDescent="0.2">
      <c r="A90" s="13">
        <v>1980</v>
      </c>
      <c r="C90" s="4">
        <v>8.4881665999999995E-2</v>
      </c>
      <c r="D90" s="4">
        <v>0.195868126</v>
      </c>
      <c r="E90" s="4">
        <v>0.31376278800000001</v>
      </c>
      <c r="F90" s="4">
        <v>0.459295544</v>
      </c>
      <c r="G90" s="4">
        <v>0.58862360199999997</v>
      </c>
      <c r="H90" s="4">
        <v>0.69781833100000001</v>
      </c>
      <c r="I90" s="4">
        <v>0.79679873899999998</v>
      </c>
      <c r="J90" s="4">
        <v>0.91486126300000004</v>
      </c>
      <c r="K90" s="4">
        <v>1.0569570109999999</v>
      </c>
      <c r="L90" s="4">
        <v>1.147231476</v>
      </c>
      <c r="M90" s="4">
        <v>1.290106451</v>
      </c>
      <c r="N90" s="4">
        <v>1.3879178889999999</v>
      </c>
      <c r="O90" s="4">
        <v>1.4316667599999999</v>
      </c>
      <c r="P90" s="4">
        <v>1.4070027190000001</v>
      </c>
      <c r="Q90" s="4">
        <v>1.522866931</v>
      </c>
    </row>
    <row r="91" spans="1:17" x14ac:dyDescent="0.2">
      <c r="A91" s="13">
        <v>1981</v>
      </c>
      <c r="C91" s="4">
        <v>8.4881665999999995E-2</v>
      </c>
      <c r="D91" s="4">
        <v>0.195868126</v>
      </c>
      <c r="E91" s="4">
        <v>0.31376278800000001</v>
      </c>
      <c r="F91" s="4">
        <v>0.459295544</v>
      </c>
      <c r="G91" s="4">
        <v>0.58862360199999997</v>
      </c>
      <c r="H91" s="4">
        <v>0.69781833100000001</v>
      </c>
      <c r="I91" s="4">
        <v>0.79679873899999998</v>
      </c>
      <c r="J91" s="4">
        <v>0.91486126300000004</v>
      </c>
      <c r="K91" s="4">
        <v>1.0569570109999999</v>
      </c>
      <c r="L91" s="4">
        <v>1.147231476</v>
      </c>
      <c r="M91" s="4">
        <v>1.290106451</v>
      </c>
      <c r="N91" s="4">
        <v>1.3879178889999999</v>
      </c>
      <c r="O91" s="4">
        <v>1.4316667599999999</v>
      </c>
      <c r="P91" s="4">
        <v>1.4070027190000001</v>
      </c>
      <c r="Q91" s="4">
        <v>1.522866931</v>
      </c>
    </row>
    <row r="92" spans="1:17" x14ac:dyDescent="0.2">
      <c r="A92" s="13">
        <v>1982</v>
      </c>
      <c r="C92" s="4">
        <v>8.4881665999999995E-2</v>
      </c>
      <c r="D92" s="4">
        <v>0.195868126</v>
      </c>
      <c r="E92" s="4">
        <v>0.31376278800000001</v>
      </c>
      <c r="F92" s="4">
        <v>0.459295544</v>
      </c>
      <c r="G92" s="4">
        <v>0.58862360199999997</v>
      </c>
      <c r="H92" s="4">
        <v>0.69781833100000001</v>
      </c>
      <c r="I92" s="4">
        <v>0.79679873899999998</v>
      </c>
      <c r="J92" s="4">
        <v>0.91486126300000004</v>
      </c>
      <c r="K92" s="4">
        <v>1.0569570109999999</v>
      </c>
      <c r="L92" s="4">
        <v>1.147231476</v>
      </c>
      <c r="M92" s="4">
        <v>1.290106451</v>
      </c>
      <c r="N92" s="4">
        <v>1.3879178889999999</v>
      </c>
      <c r="O92" s="4">
        <v>1.4316667599999999</v>
      </c>
      <c r="P92" s="4">
        <v>1.4070027190000001</v>
      </c>
      <c r="Q92" s="4">
        <v>1.522866931</v>
      </c>
    </row>
    <row r="93" spans="1:17" x14ac:dyDescent="0.2">
      <c r="A93" s="13">
        <v>1983</v>
      </c>
      <c r="C93" s="4">
        <v>8.4881665999999995E-2</v>
      </c>
      <c r="D93" s="4">
        <v>0.195868126</v>
      </c>
      <c r="E93" s="4">
        <v>0.31376278800000001</v>
      </c>
      <c r="F93" s="4">
        <v>0.459295544</v>
      </c>
      <c r="G93" s="4">
        <v>0.58862360199999997</v>
      </c>
      <c r="H93" s="4">
        <v>0.69781833100000001</v>
      </c>
      <c r="I93" s="4">
        <v>0.79679873899999998</v>
      </c>
      <c r="J93" s="4">
        <v>0.91486126300000004</v>
      </c>
      <c r="K93" s="4">
        <v>1.0569570109999999</v>
      </c>
      <c r="L93" s="4">
        <v>1.147231476</v>
      </c>
      <c r="M93" s="4">
        <v>1.290106451</v>
      </c>
      <c r="N93" s="4">
        <v>1.3879178889999999</v>
      </c>
      <c r="O93" s="4">
        <v>1.4316667599999999</v>
      </c>
      <c r="P93" s="4">
        <v>1.4070027190000001</v>
      </c>
      <c r="Q93" s="4">
        <v>1.522866931</v>
      </c>
    </row>
    <row r="94" spans="1:17" x14ac:dyDescent="0.2">
      <c r="A94" s="13">
        <v>1984</v>
      </c>
      <c r="C94" s="4">
        <v>8.4881665999999995E-2</v>
      </c>
      <c r="D94" s="4">
        <v>0.195868126</v>
      </c>
      <c r="E94" s="4">
        <v>0.31376278800000001</v>
      </c>
      <c r="F94" s="4">
        <v>0.459295544</v>
      </c>
      <c r="G94" s="4">
        <v>0.58862360199999997</v>
      </c>
      <c r="H94" s="4">
        <v>0.69781833100000001</v>
      </c>
      <c r="I94" s="4">
        <v>0.79679873899999998</v>
      </c>
      <c r="J94" s="4">
        <v>0.91486126300000004</v>
      </c>
      <c r="K94" s="4">
        <v>1.0569570109999999</v>
      </c>
      <c r="L94" s="4">
        <v>1.147231476</v>
      </c>
      <c r="M94" s="4">
        <v>1.290106451</v>
      </c>
      <c r="N94" s="4">
        <v>1.3879178889999999</v>
      </c>
      <c r="O94" s="4">
        <v>1.4316667599999999</v>
      </c>
      <c r="P94" s="4">
        <v>1.4070027190000001</v>
      </c>
      <c r="Q94" s="4">
        <v>1.522866931</v>
      </c>
    </row>
    <row r="95" spans="1:17" x14ac:dyDescent="0.2">
      <c r="A95" s="13">
        <v>1985</v>
      </c>
      <c r="C95" s="4">
        <v>8.4881665999999995E-2</v>
      </c>
      <c r="D95" s="4">
        <v>0.195868126</v>
      </c>
      <c r="E95" s="4">
        <v>0.31376278800000001</v>
      </c>
      <c r="F95" s="4">
        <v>0.459295544</v>
      </c>
      <c r="G95" s="4">
        <v>0.58862360199999997</v>
      </c>
      <c r="H95" s="4">
        <v>0.69781833100000001</v>
      </c>
      <c r="I95" s="4">
        <v>0.79679873899999998</v>
      </c>
      <c r="J95" s="4">
        <v>0.91486126300000004</v>
      </c>
      <c r="K95" s="4">
        <v>1.0569570109999999</v>
      </c>
      <c r="L95" s="4">
        <v>1.147231476</v>
      </c>
      <c r="M95" s="4">
        <v>1.290106451</v>
      </c>
      <c r="N95" s="4">
        <v>1.3879178889999999</v>
      </c>
      <c r="O95" s="4">
        <v>1.4316667599999999</v>
      </c>
      <c r="P95" s="4">
        <v>1.4070027190000001</v>
      </c>
      <c r="Q95" s="4">
        <v>1.522866931</v>
      </c>
    </row>
    <row r="96" spans="1:17" x14ac:dyDescent="0.2">
      <c r="A96" s="13">
        <v>1986</v>
      </c>
      <c r="C96" s="4">
        <v>8.4881665999999995E-2</v>
      </c>
      <c r="D96" s="4">
        <v>0.195868126</v>
      </c>
      <c r="E96" s="4">
        <v>0.31376278800000001</v>
      </c>
      <c r="F96" s="4">
        <v>0.459295544</v>
      </c>
      <c r="G96" s="4">
        <v>0.58862360199999997</v>
      </c>
      <c r="H96" s="4">
        <v>0.69781833100000001</v>
      </c>
      <c r="I96" s="4">
        <v>0.79679873899999998</v>
      </c>
      <c r="J96" s="4">
        <v>0.91486126300000004</v>
      </c>
      <c r="K96" s="4">
        <v>1.0569570109999999</v>
      </c>
      <c r="L96" s="4">
        <v>1.147231476</v>
      </c>
      <c r="M96" s="4">
        <v>1.290106451</v>
      </c>
      <c r="N96" s="4">
        <v>1.3879178889999999</v>
      </c>
      <c r="O96" s="4">
        <v>1.4316667599999999</v>
      </c>
      <c r="P96" s="4">
        <v>1.4070027190000001</v>
      </c>
      <c r="Q96" s="4">
        <v>1.522866931</v>
      </c>
    </row>
    <row r="97" spans="1:17" x14ac:dyDescent="0.2">
      <c r="A97" s="13">
        <v>1987</v>
      </c>
      <c r="C97" s="4">
        <v>8.4881665999999995E-2</v>
      </c>
      <c r="D97" s="4">
        <v>0.195868126</v>
      </c>
      <c r="E97" s="4">
        <v>0.31376278800000001</v>
      </c>
      <c r="F97" s="4">
        <v>0.459295544</v>
      </c>
      <c r="G97" s="4">
        <v>0.58862360199999997</v>
      </c>
      <c r="H97" s="4">
        <v>0.69781833100000001</v>
      </c>
      <c r="I97" s="4">
        <v>0.79679873899999998</v>
      </c>
      <c r="J97" s="4">
        <v>0.91486126300000004</v>
      </c>
      <c r="K97" s="4">
        <v>1.0569570109999999</v>
      </c>
      <c r="L97" s="4">
        <v>1.147231476</v>
      </c>
      <c r="M97" s="4">
        <v>1.290106451</v>
      </c>
      <c r="N97" s="4">
        <v>1.3879178889999999</v>
      </c>
      <c r="O97" s="4">
        <v>1.4316667599999999</v>
      </c>
      <c r="P97" s="4">
        <v>1.4070027190000001</v>
      </c>
      <c r="Q97" s="4">
        <v>1.522866931</v>
      </c>
    </row>
    <row r="98" spans="1:17" x14ac:dyDescent="0.2">
      <c r="A98" s="13">
        <v>1988</v>
      </c>
      <c r="C98" s="4">
        <v>8.4881665999999995E-2</v>
      </c>
      <c r="D98" s="4">
        <v>0.195868126</v>
      </c>
      <c r="E98" s="4">
        <v>0.31376278800000001</v>
      </c>
      <c r="F98" s="4">
        <v>0.459295544</v>
      </c>
      <c r="G98" s="4">
        <v>0.58862360199999997</v>
      </c>
      <c r="H98" s="4">
        <v>0.69781833100000001</v>
      </c>
      <c r="I98" s="4">
        <v>0.79679873899999998</v>
      </c>
      <c r="J98" s="4">
        <v>0.91486126300000004</v>
      </c>
      <c r="K98" s="4">
        <v>1.0569570109999999</v>
      </c>
      <c r="L98" s="4">
        <v>1.147231476</v>
      </c>
      <c r="M98" s="4">
        <v>1.290106451</v>
      </c>
      <c r="N98" s="4">
        <v>1.3879178889999999</v>
      </c>
      <c r="O98" s="4">
        <v>1.4316667599999999</v>
      </c>
      <c r="P98" s="4">
        <v>1.4070027190000001</v>
      </c>
      <c r="Q98" s="4">
        <v>1.522866931</v>
      </c>
    </row>
    <row r="99" spans="1:17" x14ac:dyDescent="0.2">
      <c r="A99" s="13">
        <v>1989</v>
      </c>
      <c r="C99" s="4">
        <v>8.4881665999999995E-2</v>
      </c>
      <c r="D99" s="4">
        <v>0.195868126</v>
      </c>
      <c r="E99" s="4">
        <v>0.31376278800000001</v>
      </c>
      <c r="F99" s="4">
        <v>0.459295544</v>
      </c>
      <c r="G99" s="4">
        <v>0.58862360199999997</v>
      </c>
      <c r="H99" s="4">
        <v>0.69781833100000001</v>
      </c>
      <c r="I99" s="4">
        <v>0.79679873899999998</v>
      </c>
      <c r="J99" s="4">
        <v>0.91486126300000004</v>
      </c>
      <c r="K99" s="4">
        <v>1.0569570109999999</v>
      </c>
      <c r="L99" s="4">
        <v>1.147231476</v>
      </c>
      <c r="M99" s="4">
        <v>1.290106451</v>
      </c>
      <c r="N99" s="4">
        <v>1.3879178889999999</v>
      </c>
      <c r="O99" s="4">
        <v>1.4316667599999999</v>
      </c>
      <c r="P99" s="4">
        <v>1.4070027190000001</v>
      </c>
      <c r="Q99" s="4">
        <v>1.522866931</v>
      </c>
    </row>
    <row r="100" spans="1:17" x14ac:dyDescent="0.2">
      <c r="A100" s="13">
        <v>1990</v>
      </c>
      <c r="C100" s="4">
        <v>8.4881665999999995E-2</v>
      </c>
      <c r="D100" s="4">
        <v>0.195868126</v>
      </c>
      <c r="E100" s="4">
        <v>0.31376278800000001</v>
      </c>
      <c r="F100" s="4">
        <v>0.459295544</v>
      </c>
      <c r="G100" s="4">
        <v>0.58862360199999997</v>
      </c>
      <c r="H100" s="4">
        <v>0.69781833100000001</v>
      </c>
      <c r="I100" s="4">
        <v>0.79679873899999998</v>
      </c>
      <c r="J100" s="4">
        <v>0.91486126300000004</v>
      </c>
      <c r="K100" s="4">
        <v>1.0569570109999999</v>
      </c>
      <c r="L100" s="4">
        <v>1.147231476</v>
      </c>
      <c r="M100" s="4">
        <v>1.290106451</v>
      </c>
      <c r="N100" s="4">
        <v>1.3879178889999999</v>
      </c>
      <c r="O100" s="4">
        <v>1.4316667599999999</v>
      </c>
      <c r="P100" s="4">
        <v>1.4070027190000001</v>
      </c>
      <c r="Q100" s="4">
        <v>1.522866931</v>
      </c>
    </row>
    <row r="101" spans="1:17" x14ac:dyDescent="0.2">
      <c r="A101" s="13">
        <v>1991</v>
      </c>
      <c r="C101" s="4">
        <v>8.4881665999999995E-2</v>
      </c>
      <c r="D101" s="4">
        <v>0.195868126</v>
      </c>
      <c r="E101" s="4">
        <v>0.31376278800000001</v>
      </c>
      <c r="F101" s="4">
        <v>0.459295544</v>
      </c>
      <c r="G101" s="4">
        <v>0.58862360199999997</v>
      </c>
      <c r="H101" s="4">
        <v>0.69781833100000001</v>
      </c>
      <c r="I101" s="4">
        <v>0.79679873899999998</v>
      </c>
      <c r="J101" s="4">
        <v>0.91486126300000004</v>
      </c>
      <c r="K101" s="4">
        <v>1.0569570109999999</v>
      </c>
      <c r="L101" s="4">
        <v>1.147231476</v>
      </c>
      <c r="M101" s="4">
        <v>1.290106451</v>
      </c>
      <c r="N101" s="4">
        <v>1.3879178889999999</v>
      </c>
      <c r="O101" s="4">
        <v>1.4316667599999999</v>
      </c>
      <c r="P101" s="4">
        <v>1.4070027190000001</v>
      </c>
      <c r="Q101" s="4">
        <v>1.522866931</v>
      </c>
    </row>
    <row r="102" spans="1:17" x14ac:dyDescent="0.2">
      <c r="A102" s="13">
        <v>1992</v>
      </c>
      <c r="C102" s="4">
        <v>8.4881665999999995E-2</v>
      </c>
      <c r="D102" s="4">
        <v>0.195868126</v>
      </c>
      <c r="E102" s="4">
        <v>0.31376278800000001</v>
      </c>
      <c r="F102" s="4">
        <v>0.459295544</v>
      </c>
      <c r="G102" s="4">
        <v>0.58862360199999997</v>
      </c>
      <c r="H102" s="4">
        <v>0.69781833100000001</v>
      </c>
      <c r="I102" s="4">
        <v>0.79679873899999998</v>
      </c>
      <c r="J102" s="4">
        <v>0.91486126300000004</v>
      </c>
      <c r="K102" s="4">
        <v>1.0569570109999999</v>
      </c>
      <c r="L102" s="4">
        <v>1.147231476</v>
      </c>
      <c r="M102" s="4">
        <v>1.290106451</v>
      </c>
      <c r="N102" s="4">
        <v>1.3879178889999999</v>
      </c>
      <c r="O102" s="4">
        <v>1.4316667599999999</v>
      </c>
      <c r="P102" s="4">
        <v>1.4070027190000001</v>
      </c>
      <c r="Q102" s="4">
        <v>1.522866931</v>
      </c>
    </row>
    <row r="103" spans="1:17" x14ac:dyDescent="0.2">
      <c r="A103" s="13">
        <v>1993</v>
      </c>
      <c r="C103" s="4">
        <v>8.4881665999999995E-2</v>
      </c>
      <c r="D103" s="4">
        <v>0.195868126</v>
      </c>
      <c r="E103" s="4">
        <v>0.31376278800000001</v>
      </c>
      <c r="F103" s="4">
        <v>0.459295544</v>
      </c>
      <c r="G103" s="4">
        <v>0.58862360199999997</v>
      </c>
      <c r="H103" s="4">
        <v>0.69781833100000001</v>
      </c>
      <c r="I103" s="4">
        <v>0.79679873899999998</v>
      </c>
      <c r="J103" s="4">
        <v>0.91486126300000004</v>
      </c>
      <c r="K103" s="4">
        <v>1.0569570109999999</v>
      </c>
      <c r="L103" s="4">
        <v>1.147231476</v>
      </c>
      <c r="M103" s="4">
        <v>1.290106451</v>
      </c>
      <c r="N103" s="4">
        <v>1.3879178889999999</v>
      </c>
      <c r="O103" s="4">
        <v>1.4316667599999999</v>
      </c>
      <c r="P103" s="4">
        <v>1.4070027190000001</v>
      </c>
      <c r="Q103" s="4">
        <v>1.522866931</v>
      </c>
    </row>
    <row r="104" spans="1:17" x14ac:dyDescent="0.2">
      <c r="A104" s="13">
        <v>1994</v>
      </c>
      <c r="C104" s="4">
        <v>8.4881665999999995E-2</v>
      </c>
      <c r="D104" s="4">
        <v>0.195868126</v>
      </c>
      <c r="E104" s="4">
        <v>0.31376278800000001</v>
      </c>
      <c r="F104" s="4">
        <v>0.459295544</v>
      </c>
      <c r="G104" s="4">
        <v>0.58862360199999997</v>
      </c>
      <c r="H104" s="4">
        <v>0.69781833100000001</v>
      </c>
      <c r="I104" s="4">
        <v>0.79679873899999998</v>
      </c>
      <c r="J104" s="4">
        <v>0.91486126300000004</v>
      </c>
      <c r="K104" s="4">
        <v>1.0569570109999999</v>
      </c>
      <c r="L104" s="4">
        <v>1.147231476</v>
      </c>
      <c r="M104" s="4">
        <v>1.290106451</v>
      </c>
      <c r="N104" s="4">
        <v>1.3879178889999999</v>
      </c>
      <c r="O104" s="4">
        <v>1.4316667599999999</v>
      </c>
      <c r="P104" s="4">
        <v>1.4070027190000001</v>
      </c>
      <c r="Q104" s="4">
        <v>1.522866931</v>
      </c>
    </row>
    <row r="105" spans="1:17" x14ac:dyDescent="0.2">
      <c r="A105" s="13">
        <v>1995</v>
      </c>
      <c r="C105" s="4">
        <v>8.4881665999999995E-2</v>
      </c>
      <c r="D105" s="4">
        <v>0.195868126</v>
      </c>
      <c r="E105" s="4">
        <v>0.31376278800000001</v>
      </c>
      <c r="F105" s="4">
        <v>0.459295544</v>
      </c>
      <c r="G105" s="4">
        <v>0.58862360199999997</v>
      </c>
      <c r="H105" s="4">
        <v>0.69781833100000001</v>
      </c>
      <c r="I105" s="4">
        <v>0.79679873899999998</v>
      </c>
      <c r="J105" s="4">
        <v>0.91486126300000004</v>
      </c>
      <c r="K105" s="4">
        <v>1.0569570109999999</v>
      </c>
      <c r="L105" s="4">
        <v>1.147231476</v>
      </c>
      <c r="M105" s="4">
        <v>1.290106451</v>
      </c>
      <c r="N105" s="4">
        <v>1.3879178889999999</v>
      </c>
      <c r="O105" s="4">
        <v>1.4316667599999999</v>
      </c>
      <c r="P105" s="4">
        <v>1.4070027190000001</v>
      </c>
      <c r="Q105" s="4">
        <v>1.522866931</v>
      </c>
    </row>
    <row r="106" spans="1:17" x14ac:dyDescent="0.2">
      <c r="A106" s="13">
        <v>1996</v>
      </c>
      <c r="C106" s="4">
        <v>8.4881665999999995E-2</v>
      </c>
      <c r="D106" s="4">
        <v>0.195868126</v>
      </c>
      <c r="E106" s="4">
        <v>0.31376278800000001</v>
      </c>
      <c r="F106" s="4">
        <v>0.459295544</v>
      </c>
      <c r="G106" s="4">
        <v>0.58862360199999997</v>
      </c>
      <c r="H106" s="4">
        <v>0.69781833100000001</v>
      </c>
      <c r="I106" s="4">
        <v>0.79679873899999998</v>
      </c>
      <c r="J106" s="4">
        <v>0.91486126300000004</v>
      </c>
      <c r="K106" s="4">
        <v>1.0569570109999999</v>
      </c>
      <c r="L106" s="4">
        <v>1.147231476</v>
      </c>
      <c r="M106" s="4">
        <v>1.290106451</v>
      </c>
      <c r="N106" s="4">
        <v>1.3879178889999999</v>
      </c>
      <c r="O106" s="4">
        <v>1.4316667599999999</v>
      </c>
      <c r="P106" s="4">
        <v>1.4070027190000001</v>
      </c>
      <c r="Q106" s="4">
        <v>1.522866931</v>
      </c>
    </row>
    <row r="107" spans="1:17" x14ac:dyDescent="0.2">
      <c r="A107" s="13">
        <v>1997</v>
      </c>
      <c r="C107" s="4">
        <v>8.4881665999999995E-2</v>
      </c>
      <c r="D107" s="4">
        <v>0.195868126</v>
      </c>
      <c r="E107" s="4">
        <v>0.31376278800000001</v>
      </c>
      <c r="F107" s="4">
        <v>0.459295544</v>
      </c>
      <c r="G107" s="4">
        <v>0.58862360199999997</v>
      </c>
      <c r="H107" s="4">
        <v>0.69781833100000001</v>
      </c>
      <c r="I107" s="4">
        <v>0.79679873899999998</v>
      </c>
      <c r="J107" s="4">
        <v>0.91486126300000004</v>
      </c>
      <c r="K107" s="4">
        <v>1.0569570109999999</v>
      </c>
      <c r="L107" s="4">
        <v>1.147231476</v>
      </c>
      <c r="M107" s="4">
        <v>1.290106451</v>
      </c>
      <c r="N107" s="4">
        <v>1.3879178889999999</v>
      </c>
      <c r="O107" s="4">
        <v>1.4316667599999999</v>
      </c>
      <c r="P107" s="4">
        <v>1.4070027190000001</v>
      </c>
      <c r="Q107" s="4">
        <v>1.522866931</v>
      </c>
    </row>
    <row r="108" spans="1:17" x14ac:dyDescent="0.2">
      <c r="A108" s="13">
        <v>1998</v>
      </c>
      <c r="C108" s="4">
        <v>8.4881665999999995E-2</v>
      </c>
      <c r="D108" s="4">
        <v>0.195868126</v>
      </c>
      <c r="E108" s="4">
        <v>0.31376278800000001</v>
      </c>
      <c r="F108" s="4">
        <v>0.459295544</v>
      </c>
      <c r="G108" s="4">
        <v>0.58862360199999997</v>
      </c>
      <c r="H108" s="4">
        <v>0.69781833100000001</v>
      </c>
      <c r="I108" s="4">
        <v>0.79679873899999998</v>
      </c>
      <c r="J108" s="4">
        <v>0.91486126300000004</v>
      </c>
      <c r="K108" s="4">
        <v>1.0569570109999999</v>
      </c>
      <c r="L108" s="4">
        <v>1.147231476</v>
      </c>
      <c r="M108" s="4">
        <v>1.290106451</v>
      </c>
      <c r="N108" s="4">
        <v>1.3879178889999999</v>
      </c>
      <c r="O108" s="4">
        <v>1.4316667599999999</v>
      </c>
      <c r="P108" s="4">
        <v>1.4070027190000001</v>
      </c>
      <c r="Q108" s="4">
        <v>1.522866931</v>
      </c>
    </row>
    <row r="109" spans="1:17" x14ac:dyDescent="0.2">
      <c r="A109" s="13">
        <v>1999</v>
      </c>
      <c r="C109" s="4">
        <v>8.4881665999999995E-2</v>
      </c>
      <c r="D109" s="4">
        <v>0.195868126</v>
      </c>
      <c r="E109" s="4">
        <v>0.31376278800000001</v>
      </c>
      <c r="F109" s="4">
        <v>0.459295544</v>
      </c>
      <c r="G109" s="4">
        <v>0.58862360199999997</v>
      </c>
      <c r="H109" s="4">
        <v>0.69781833100000001</v>
      </c>
      <c r="I109" s="4">
        <v>0.79679873899999998</v>
      </c>
      <c r="J109" s="4">
        <v>0.91486126300000004</v>
      </c>
      <c r="K109" s="4">
        <v>1.0569570109999999</v>
      </c>
      <c r="L109" s="4">
        <v>1.147231476</v>
      </c>
      <c r="M109" s="4">
        <v>1.290106451</v>
      </c>
      <c r="N109" s="4">
        <v>1.3879178889999999</v>
      </c>
      <c r="O109" s="4">
        <v>1.4316667599999999</v>
      </c>
      <c r="P109" s="4">
        <v>1.4070027190000001</v>
      </c>
      <c r="Q109" s="4">
        <v>1.522866931</v>
      </c>
    </row>
    <row r="110" spans="1:17" x14ac:dyDescent="0.2">
      <c r="A110" s="13">
        <v>2000</v>
      </c>
      <c r="C110" s="4">
        <v>8.4881665999999995E-2</v>
      </c>
      <c r="D110" s="4">
        <v>0.195868126</v>
      </c>
      <c r="E110" s="4">
        <v>0.31376278800000001</v>
      </c>
      <c r="F110" s="4">
        <v>0.459295544</v>
      </c>
      <c r="G110" s="4">
        <v>0.58862360199999997</v>
      </c>
      <c r="H110" s="4">
        <v>0.69781833100000001</v>
      </c>
      <c r="I110" s="4">
        <v>0.79679873899999998</v>
      </c>
      <c r="J110" s="4">
        <v>0.91486126300000004</v>
      </c>
      <c r="K110" s="4">
        <v>1.0569570109999999</v>
      </c>
      <c r="L110" s="4">
        <v>1.147231476</v>
      </c>
      <c r="M110" s="4">
        <v>1.290106451</v>
      </c>
      <c r="N110" s="4">
        <v>1.3879178889999999</v>
      </c>
      <c r="O110" s="4">
        <v>1.4316667599999999</v>
      </c>
      <c r="P110" s="4">
        <v>1.4070027190000001</v>
      </c>
      <c r="Q110" s="4">
        <v>1.522866931</v>
      </c>
    </row>
    <row r="111" spans="1:17" x14ac:dyDescent="0.2">
      <c r="A111" s="13">
        <v>2001</v>
      </c>
      <c r="C111" s="4">
        <v>8.4881665999999995E-2</v>
      </c>
      <c r="D111" s="4">
        <v>0.195868126</v>
      </c>
      <c r="E111" s="4">
        <v>0.31376278800000001</v>
      </c>
      <c r="F111" s="4">
        <v>0.459295544</v>
      </c>
      <c r="G111" s="4">
        <v>0.58862360199999997</v>
      </c>
      <c r="H111" s="4">
        <v>0.69781833100000001</v>
      </c>
      <c r="I111" s="4">
        <v>0.79679873899999998</v>
      </c>
      <c r="J111" s="4">
        <v>0.91486126300000004</v>
      </c>
      <c r="K111" s="4">
        <v>1.0569570109999999</v>
      </c>
      <c r="L111" s="4">
        <v>1.147231476</v>
      </c>
      <c r="M111" s="4">
        <v>1.290106451</v>
      </c>
      <c r="N111" s="4">
        <v>1.3879178889999999</v>
      </c>
      <c r="O111" s="4">
        <v>1.4316667599999999</v>
      </c>
      <c r="P111" s="4">
        <v>1.4070027190000001</v>
      </c>
      <c r="Q111" s="4">
        <v>1.522866931</v>
      </c>
    </row>
    <row r="112" spans="1:17" x14ac:dyDescent="0.2">
      <c r="A112" s="13">
        <v>2002</v>
      </c>
      <c r="C112" s="4">
        <v>8.4881665999999995E-2</v>
      </c>
      <c r="D112" s="4">
        <v>0.195868126</v>
      </c>
      <c r="E112" s="4">
        <v>0.31376278800000001</v>
      </c>
      <c r="F112" s="4">
        <v>0.459295544</v>
      </c>
      <c r="G112" s="4">
        <v>0.58862360199999997</v>
      </c>
      <c r="H112" s="4">
        <v>0.69781833100000001</v>
      </c>
      <c r="I112" s="4">
        <v>0.79679873899999998</v>
      </c>
      <c r="J112" s="4">
        <v>0.91486126300000004</v>
      </c>
      <c r="K112" s="4">
        <v>1.0569570109999999</v>
      </c>
      <c r="L112" s="4">
        <v>1.147231476</v>
      </c>
      <c r="M112" s="4">
        <v>1.290106451</v>
      </c>
      <c r="N112" s="4">
        <v>1.3879178889999999</v>
      </c>
      <c r="O112" s="4">
        <v>1.4316667599999999</v>
      </c>
      <c r="P112" s="4">
        <v>1.4070027190000001</v>
      </c>
      <c r="Q112" s="4">
        <v>1.522866931</v>
      </c>
    </row>
    <row r="113" spans="1:17" x14ac:dyDescent="0.2">
      <c r="A113" s="13">
        <v>2003</v>
      </c>
      <c r="C113" s="4">
        <v>8.4881665999999995E-2</v>
      </c>
      <c r="D113" s="4">
        <v>0.195868126</v>
      </c>
      <c r="E113" s="4">
        <v>0.31376278800000001</v>
      </c>
      <c r="F113" s="4">
        <v>0.459295544</v>
      </c>
      <c r="G113" s="4">
        <v>0.58862360199999997</v>
      </c>
      <c r="H113" s="4">
        <v>0.69781833100000001</v>
      </c>
      <c r="I113" s="4">
        <v>0.79679873899999998</v>
      </c>
      <c r="J113" s="4">
        <v>0.91486126300000004</v>
      </c>
      <c r="K113" s="4">
        <v>1.0569570109999999</v>
      </c>
      <c r="L113" s="4">
        <v>1.147231476</v>
      </c>
      <c r="M113" s="4">
        <v>1.290106451</v>
      </c>
      <c r="N113" s="4">
        <v>1.3879178889999999</v>
      </c>
      <c r="O113" s="4">
        <v>1.4316667599999999</v>
      </c>
      <c r="P113" s="4">
        <v>1.4070027190000001</v>
      </c>
      <c r="Q113" s="4">
        <v>1.522866931</v>
      </c>
    </row>
    <row r="114" spans="1:17" x14ac:dyDescent="0.2">
      <c r="A114" s="13">
        <v>2004</v>
      </c>
      <c r="C114" s="4">
        <v>8.4881665999999995E-2</v>
      </c>
      <c r="D114" s="4">
        <v>0.195868126</v>
      </c>
      <c r="E114" s="4">
        <v>0.31376278800000001</v>
      </c>
      <c r="F114" s="4">
        <v>0.459295544</v>
      </c>
      <c r="G114" s="4">
        <v>0.58862360199999997</v>
      </c>
      <c r="H114" s="4">
        <v>0.69781833100000001</v>
      </c>
      <c r="I114" s="4">
        <v>0.79679873899999998</v>
      </c>
      <c r="J114" s="4">
        <v>0.91486126300000004</v>
      </c>
      <c r="K114" s="4">
        <v>1.0569570109999999</v>
      </c>
      <c r="L114" s="4">
        <v>1.147231476</v>
      </c>
      <c r="M114" s="4">
        <v>1.290106451</v>
      </c>
      <c r="N114" s="4">
        <v>1.3879178889999999</v>
      </c>
      <c r="O114" s="4">
        <v>1.4316667599999999</v>
      </c>
      <c r="P114" s="4">
        <v>1.4070027190000001</v>
      </c>
      <c r="Q114" s="4">
        <v>1.522866931</v>
      </c>
    </row>
    <row r="115" spans="1:17" x14ac:dyDescent="0.2">
      <c r="A115" s="13">
        <v>2005</v>
      </c>
      <c r="C115" s="4">
        <v>8.4881665999999995E-2</v>
      </c>
      <c r="D115" s="4">
        <v>0.195868126</v>
      </c>
      <c r="E115" s="4">
        <v>0.31376278800000001</v>
      </c>
      <c r="F115" s="4">
        <v>0.459295544</v>
      </c>
      <c r="G115" s="4">
        <v>0.58862360199999997</v>
      </c>
      <c r="H115" s="4">
        <v>0.69781833100000001</v>
      </c>
      <c r="I115" s="4">
        <v>0.79679873899999998</v>
      </c>
      <c r="J115" s="4">
        <v>0.91486126300000004</v>
      </c>
      <c r="K115" s="4">
        <v>1.0569570109999999</v>
      </c>
      <c r="L115" s="4">
        <v>1.147231476</v>
      </c>
      <c r="M115" s="4">
        <v>1.290106451</v>
      </c>
      <c r="N115" s="4">
        <v>1.3879178889999999</v>
      </c>
      <c r="O115" s="4">
        <v>1.4316667599999999</v>
      </c>
      <c r="P115" s="4">
        <v>1.4070027190000001</v>
      </c>
      <c r="Q115" s="4">
        <v>1.522866931</v>
      </c>
    </row>
    <row r="116" spans="1:17" x14ac:dyDescent="0.2">
      <c r="A116" s="13">
        <v>2006</v>
      </c>
      <c r="C116" s="4">
        <v>8.4881665999999995E-2</v>
      </c>
      <c r="D116" s="4">
        <v>0.195868126</v>
      </c>
      <c r="E116" s="4">
        <v>0.31376278800000001</v>
      </c>
      <c r="F116" s="4">
        <v>0.459295544</v>
      </c>
      <c r="G116" s="4">
        <v>0.58862360199999997</v>
      </c>
      <c r="H116" s="4">
        <v>0.69781833100000001</v>
      </c>
      <c r="I116" s="4">
        <v>0.79679873899999998</v>
      </c>
      <c r="J116" s="4">
        <v>0.91486126300000004</v>
      </c>
      <c r="K116" s="4">
        <v>1.0569570109999999</v>
      </c>
      <c r="L116" s="4">
        <v>1.147231476</v>
      </c>
      <c r="M116" s="4">
        <v>1.290106451</v>
      </c>
      <c r="N116" s="4">
        <v>1.3879178889999999</v>
      </c>
      <c r="O116" s="4">
        <v>1.4316667599999999</v>
      </c>
      <c r="P116" s="4">
        <v>1.4070027190000001</v>
      </c>
      <c r="Q116" s="4">
        <v>1.522866931</v>
      </c>
    </row>
    <row r="117" spans="1:17" x14ac:dyDescent="0.2">
      <c r="A117" s="13">
        <v>2007</v>
      </c>
      <c r="C117" s="4">
        <v>8.4881665999999995E-2</v>
      </c>
      <c r="D117" s="4">
        <v>0.195868126</v>
      </c>
      <c r="E117" s="4">
        <v>0.31376278800000001</v>
      </c>
      <c r="F117" s="4">
        <v>0.459295544</v>
      </c>
      <c r="G117" s="4">
        <v>0.58862360199999997</v>
      </c>
      <c r="H117" s="4">
        <v>0.69781833100000001</v>
      </c>
      <c r="I117" s="4">
        <v>0.79679873899999998</v>
      </c>
      <c r="J117" s="4">
        <v>0.91486126300000004</v>
      </c>
      <c r="K117" s="4">
        <v>1.0569570109999999</v>
      </c>
      <c r="L117" s="4">
        <v>1.147231476</v>
      </c>
      <c r="M117" s="4">
        <v>1.290106451</v>
      </c>
      <c r="N117" s="4">
        <v>1.3879178889999999</v>
      </c>
      <c r="O117" s="4">
        <v>1.4316667599999999</v>
      </c>
      <c r="P117" s="4">
        <v>1.4070027190000001</v>
      </c>
      <c r="Q117" s="4">
        <v>1.522866931</v>
      </c>
    </row>
    <row r="118" spans="1:17" x14ac:dyDescent="0.2">
      <c r="A118" s="13">
        <v>2008</v>
      </c>
      <c r="C118" s="4">
        <v>8.4881665999999995E-2</v>
      </c>
      <c r="D118" s="4">
        <v>0.195868126</v>
      </c>
      <c r="E118" s="4">
        <v>0.31376278800000001</v>
      </c>
      <c r="F118" s="4">
        <v>0.459295544</v>
      </c>
      <c r="G118" s="4">
        <v>0.58862360199999997</v>
      </c>
      <c r="H118" s="4">
        <v>0.69781833100000001</v>
      </c>
      <c r="I118" s="4">
        <v>0.79679873899999998</v>
      </c>
      <c r="J118" s="4">
        <v>0.91486126300000004</v>
      </c>
      <c r="K118" s="4">
        <v>1.0569570109999999</v>
      </c>
      <c r="L118" s="4">
        <v>1.147231476</v>
      </c>
      <c r="M118" s="4">
        <v>1.290106451</v>
      </c>
      <c r="N118" s="4">
        <v>1.3879178889999999</v>
      </c>
      <c r="O118" s="4">
        <v>1.4316667599999999</v>
      </c>
      <c r="P118" s="4">
        <v>1.4070027190000001</v>
      </c>
      <c r="Q118" s="4">
        <v>1.522866931</v>
      </c>
    </row>
    <row r="119" spans="1:17" x14ac:dyDescent="0.2">
      <c r="A119" s="13">
        <v>2009</v>
      </c>
      <c r="C119" s="4">
        <v>8.4881665999999995E-2</v>
      </c>
      <c r="D119" s="4">
        <v>0.195868126</v>
      </c>
      <c r="E119" s="4">
        <v>0.31376278800000001</v>
      </c>
      <c r="F119" s="4">
        <v>0.459295544</v>
      </c>
      <c r="G119" s="4">
        <v>0.58862360199999997</v>
      </c>
      <c r="H119" s="4">
        <v>0.69781833100000001</v>
      </c>
      <c r="I119" s="4">
        <v>0.79679873899999998</v>
      </c>
      <c r="J119" s="4">
        <v>0.91486126300000004</v>
      </c>
      <c r="K119" s="4">
        <v>1.0569570109999999</v>
      </c>
      <c r="L119" s="4">
        <v>1.147231476</v>
      </c>
      <c r="M119" s="4">
        <v>1.290106451</v>
      </c>
      <c r="N119" s="4">
        <v>1.3879178889999999</v>
      </c>
      <c r="O119" s="4">
        <v>1.4316667599999999</v>
      </c>
      <c r="P119" s="4">
        <v>1.4070027190000001</v>
      </c>
      <c r="Q119" s="4">
        <v>1.522866931</v>
      </c>
    </row>
    <row r="120" spans="1:17" x14ac:dyDescent="0.2">
      <c r="A120" s="13">
        <v>2010</v>
      </c>
      <c r="C120" s="4">
        <v>8.4881665999999995E-2</v>
      </c>
      <c r="D120" s="4">
        <v>0.195868126</v>
      </c>
      <c r="E120" s="4">
        <v>0.31376278800000001</v>
      </c>
      <c r="F120" s="4">
        <v>0.459295544</v>
      </c>
      <c r="G120" s="4">
        <v>0.58862360199999997</v>
      </c>
      <c r="H120" s="4">
        <v>0.69781833100000001</v>
      </c>
      <c r="I120" s="4">
        <v>0.79679873899999998</v>
      </c>
      <c r="J120" s="4">
        <v>0.91486126300000004</v>
      </c>
      <c r="K120" s="4">
        <v>1.0569570109999999</v>
      </c>
      <c r="L120" s="4">
        <v>1.147231476</v>
      </c>
      <c r="M120" s="4">
        <v>1.290106451</v>
      </c>
      <c r="N120" s="4">
        <v>1.3879178889999999</v>
      </c>
      <c r="O120" s="4">
        <v>1.4316667599999999</v>
      </c>
      <c r="P120" s="4">
        <v>1.4070027190000001</v>
      </c>
      <c r="Q120" s="4">
        <v>1.522866931</v>
      </c>
    </row>
    <row r="121" spans="1:17" x14ac:dyDescent="0.2">
      <c r="A121" s="13">
        <v>2011</v>
      </c>
      <c r="C121" s="4">
        <v>8.4881665999999995E-2</v>
      </c>
      <c r="D121" s="4">
        <v>0.195868126</v>
      </c>
      <c r="E121" s="4">
        <v>0.31376278800000001</v>
      </c>
      <c r="F121" s="4">
        <v>0.459295544</v>
      </c>
      <c r="G121" s="4">
        <v>0.58862360199999997</v>
      </c>
      <c r="H121" s="4">
        <v>0.69781833100000001</v>
      </c>
      <c r="I121" s="4">
        <v>0.79679873899999998</v>
      </c>
      <c r="J121" s="4">
        <v>0.91486126300000004</v>
      </c>
      <c r="K121" s="4">
        <v>1.0569570109999999</v>
      </c>
      <c r="L121" s="4">
        <v>1.147231476</v>
      </c>
      <c r="M121" s="4">
        <v>1.290106451</v>
      </c>
      <c r="N121" s="4">
        <v>1.3879178889999999</v>
      </c>
      <c r="O121" s="4">
        <v>1.4316667599999999</v>
      </c>
      <c r="P121" s="4">
        <v>1.4070027190000001</v>
      </c>
      <c r="Q121" s="4">
        <v>1.522866931</v>
      </c>
    </row>
    <row r="122" spans="1:17" x14ac:dyDescent="0.2">
      <c r="A122" s="13">
        <v>2012</v>
      </c>
      <c r="C122" s="4">
        <v>8.4881665999999995E-2</v>
      </c>
      <c r="D122" s="4">
        <v>0.195868126</v>
      </c>
      <c r="E122" s="4">
        <v>0.31376278800000001</v>
      </c>
      <c r="F122" s="4">
        <v>0.459295544</v>
      </c>
      <c r="G122" s="4">
        <v>0.58862360199999997</v>
      </c>
      <c r="H122" s="4">
        <v>0.69781833100000001</v>
      </c>
      <c r="I122" s="4">
        <v>0.79679873899999998</v>
      </c>
      <c r="J122" s="4">
        <v>0.91486126300000004</v>
      </c>
      <c r="K122" s="4">
        <v>1.0569570109999999</v>
      </c>
      <c r="L122" s="4">
        <v>1.147231476</v>
      </c>
      <c r="M122" s="4">
        <v>1.290106451</v>
      </c>
      <c r="N122" s="4">
        <v>1.3879178889999999</v>
      </c>
      <c r="O122" s="4">
        <v>1.4316667599999999</v>
      </c>
      <c r="P122" s="4">
        <v>1.4070027190000001</v>
      </c>
      <c r="Q122" s="4">
        <v>1.522866931</v>
      </c>
    </row>
    <row r="123" spans="1:17" x14ac:dyDescent="0.2">
      <c r="A123" s="13">
        <v>2013</v>
      </c>
      <c r="C123" s="4">
        <v>8.4881665999999995E-2</v>
      </c>
      <c r="D123" s="4">
        <v>0.195868126</v>
      </c>
      <c r="E123" s="4">
        <v>0.31376278800000001</v>
      </c>
      <c r="F123" s="4">
        <v>0.459295544</v>
      </c>
      <c r="G123" s="4">
        <v>0.58862360199999997</v>
      </c>
      <c r="H123" s="4">
        <v>0.69781833100000001</v>
      </c>
      <c r="I123" s="4">
        <v>0.79679873899999998</v>
      </c>
      <c r="J123" s="4">
        <v>0.91486126300000004</v>
      </c>
      <c r="K123" s="4">
        <v>1.0569570109999999</v>
      </c>
      <c r="L123" s="4">
        <v>1.147231476</v>
      </c>
      <c r="M123" s="4">
        <v>1.290106451</v>
      </c>
      <c r="N123" s="4">
        <v>1.3879178889999999</v>
      </c>
      <c r="O123" s="4">
        <v>1.4316667599999999</v>
      </c>
      <c r="P123" s="4">
        <v>1.4070027190000001</v>
      </c>
      <c r="Q123" s="4">
        <v>1.522866931</v>
      </c>
    </row>
    <row r="124" spans="1:17" x14ac:dyDescent="0.2">
      <c r="A124" s="13">
        <v>2014</v>
      </c>
      <c r="C124" s="4">
        <v>8.4881665999999995E-2</v>
      </c>
      <c r="D124" s="4">
        <v>0.195868126</v>
      </c>
      <c r="E124" s="4">
        <v>0.31376278800000001</v>
      </c>
      <c r="F124" s="4">
        <v>0.459295544</v>
      </c>
      <c r="G124" s="4">
        <v>0.58862360199999997</v>
      </c>
      <c r="H124" s="4">
        <v>0.69781833100000001</v>
      </c>
      <c r="I124" s="4">
        <v>0.79679873899999998</v>
      </c>
      <c r="J124" s="4">
        <v>0.91486126300000004</v>
      </c>
      <c r="K124" s="4">
        <v>1.0569570109999999</v>
      </c>
      <c r="L124" s="4">
        <v>1.147231476</v>
      </c>
      <c r="M124" s="4">
        <v>1.290106451</v>
      </c>
      <c r="N124" s="4">
        <v>1.3879178889999999</v>
      </c>
      <c r="O124" s="4">
        <v>1.4316667599999999</v>
      </c>
      <c r="P124" s="4">
        <v>1.4070027190000001</v>
      </c>
      <c r="Q124" s="4">
        <v>1.522866931</v>
      </c>
    </row>
    <row r="125" spans="1:17" x14ac:dyDescent="0.2">
      <c r="A125" s="13">
        <v>2015</v>
      </c>
      <c r="C125" s="4">
        <v>8.4881665999999995E-2</v>
      </c>
      <c r="D125" s="4">
        <v>0.195868126</v>
      </c>
      <c r="E125" s="4">
        <v>0.31376278800000001</v>
      </c>
      <c r="F125" s="4">
        <v>0.459295544</v>
      </c>
      <c r="G125" s="4">
        <v>0.58862360199999997</v>
      </c>
      <c r="H125" s="4">
        <v>0.69781833100000001</v>
      </c>
      <c r="I125" s="4">
        <v>0.79679873899999998</v>
      </c>
      <c r="J125" s="4">
        <v>0.91486126300000004</v>
      </c>
      <c r="K125" s="4">
        <v>1.0569570109999999</v>
      </c>
      <c r="L125" s="4">
        <v>1.147231476</v>
      </c>
      <c r="M125" s="4">
        <v>1.290106451</v>
      </c>
      <c r="N125" s="4">
        <v>1.3879178889999999</v>
      </c>
      <c r="O125" s="4">
        <v>1.4316667599999999</v>
      </c>
      <c r="P125" s="4">
        <v>1.4070027190000001</v>
      </c>
      <c r="Q125" s="4">
        <v>1.522866931</v>
      </c>
    </row>
    <row r="126" spans="1:17" x14ac:dyDescent="0.2">
      <c r="A126" s="13">
        <v>2016</v>
      </c>
      <c r="C126" s="4">
        <v>8.4881665999999995E-2</v>
      </c>
      <c r="D126" s="4">
        <v>0.195868126</v>
      </c>
      <c r="E126" s="4">
        <v>0.31376278800000001</v>
      </c>
      <c r="F126" s="4">
        <v>0.459295544</v>
      </c>
      <c r="G126" s="4">
        <v>0.58862360199999997</v>
      </c>
      <c r="H126" s="4">
        <v>0.69781833100000001</v>
      </c>
      <c r="I126" s="4">
        <v>0.79679873899999998</v>
      </c>
      <c r="J126" s="4">
        <v>0.91486126300000004</v>
      </c>
      <c r="K126" s="4">
        <v>1.0569570109999999</v>
      </c>
      <c r="L126" s="4">
        <v>1.147231476</v>
      </c>
      <c r="M126" s="4">
        <v>1.290106451</v>
      </c>
      <c r="N126" s="4">
        <v>1.3879178889999999</v>
      </c>
      <c r="O126" s="4">
        <v>1.4316667599999999</v>
      </c>
      <c r="P126" s="4">
        <v>1.4070027190000001</v>
      </c>
      <c r="Q126" s="4">
        <v>1.522866931</v>
      </c>
    </row>
    <row r="127" spans="1:17" x14ac:dyDescent="0.2">
      <c r="A127" s="13">
        <v>2017</v>
      </c>
      <c r="C127" s="4">
        <v>8.4881665999999995E-2</v>
      </c>
      <c r="D127" s="4">
        <v>0.195868126</v>
      </c>
      <c r="E127" s="4">
        <v>0.31376278800000001</v>
      </c>
      <c r="F127" s="4">
        <v>0.459295544</v>
      </c>
      <c r="G127" s="4">
        <v>0.58862360199999997</v>
      </c>
      <c r="H127" s="4">
        <v>0.69781833100000001</v>
      </c>
      <c r="I127" s="4">
        <v>0.79679873899999998</v>
      </c>
      <c r="J127" s="4">
        <v>0.91486126300000004</v>
      </c>
      <c r="K127" s="4">
        <v>1.0569570109999999</v>
      </c>
      <c r="L127" s="4">
        <v>1.147231476</v>
      </c>
      <c r="M127" s="4">
        <v>1.290106451</v>
      </c>
      <c r="N127" s="4">
        <v>1.3879178889999999</v>
      </c>
      <c r="O127" s="4">
        <v>1.4316667599999999</v>
      </c>
      <c r="P127" s="4">
        <v>1.4070027190000001</v>
      </c>
      <c r="Q127" s="4">
        <v>1.522866931</v>
      </c>
    </row>
    <row r="128" spans="1:17" x14ac:dyDescent="0.2">
      <c r="C128" s="4">
        <v>8.4881665999999995E-2</v>
      </c>
      <c r="D128" s="4">
        <v>0.195868126</v>
      </c>
      <c r="E128" s="4">
        <v>0.31376278800000001</v>
      </c>
      <c r="F128" s="4">
        <v>0.459295544</v>
      </c>
      <c r="G128" s="4">
        <v>0.58862360199999997</v>
      </c>
      <c r="H128" s="4">
        <v>0.69781833100000001</v>
      </c>
      <c r="I128" s="4">
        <v>0.79679873899999998</v>
      </c>
      <c r="J128" s="4">
        <v>0.91486126300000004</v>
      </c>
      <c r="K128" s="4">
        <v>1.0569570109999999</v>
      </c>
      <c r="L128" s="4">
        <v>1.147231476</v>
      </c>
      <c r="M128" s="4">
        <v>1.290106451</v>
      </c>
      <c r="N128" s="4">
        <v>1.3879178889999999</v>
      </c>
      <c r="O128" s="4">
        <v>1.4316667599999999</v>
      </c>
      <c r="P128" s="4">
        <v>1.4070027190000001</v>
      </c>
      <c r="Q128" s="4">
        <v>1.522866931</v>
      </c>
    </row>
    <row r="129" spans="2:56" x14ac:dyDescent="0.2">
      <c r="B129" s="4" t="s">
        <v>39</v>
      </c>
      <c r="C129" s="4" t="s">
        <v>38</v>
      </c>
      <c r="D129" s="4" t="s">
        <v>40</v>
      </c>
      <c r="E129" s="4" t="s">
        <v>41</v>
      </c>
      <c r="F129" s="4" t="s">
        <v>42</v>
      </c>
      <c r="G129" s="4" t="s">
        <v>11</v>
      </c>
      <c r="H129" s="4">
        <v>1000</v>
      </c>
    </row>
    <row r="130" spans="2:56" x14ac:dyDescent="0.2">
      <c r="B130" s="4" t="s">
        <v>43</v>
      </c>
      <c r="C130" s="4">
        <v>1965</v>
      </c>
      <c r="D130" s="4">
        <v>1966</v>
      </c>
      <c r="E130" s="4">
        <v>1967</v>
      </c>
      <c r="F130" s="4">
        <v>1968</v>
      </c>
      <c r="G130" s="4">
        <v>1969</v>
      </c>
      <c r="H130" s="4">
        <v>1970</v>
      </c>
      <c r="I130" s="4">
        <v>1971</v>
      </c>
      <c r="J130" s="4">
        <v>1972</v>
      </c>
      <c r="K130" s="4">
        <v>1973</v>
      </c>
      <c r="L130" s="4">
        <v>1974</v>
      </c>
      <c r="M130" s="4">
        <v>1975</v>
      </c>
      <c r="N130" s="4">
        <v>1976</v>
      </c>
      <c r="O130" s="4">
        <v>1977</v>
      </c>
      <c r="P130" s="4">
        <v>1978</v>
      </c>
      <c r="Q130" s="4">
        <v>1979</v>
      </c>
      <c r="R130" s="4">
        <v>1980</v>
      </c>
      <c r="S130" s="4">
        <v>1981</v>
      </c>
      <c r="T130" s="4">
        <v>1982</v>
      </c>
      <c r="U130" s="4">
        <v>1983</v>
      </c>
      <c r="V130" s="4">
        <v>1984</v>
      </c>
      <c r="W130" s="4">
        <v>1985</v>
      </c>
      <c r="X130" s="4">
        <v>1986</v>
      </c>
      <c r="Y130" s="4">
        <v>1987</v>
      </c>
      <c r="Z130" s="4">
        <v>1988</v>
      </c>
      <c r="AA130" s="4">
        <v>1989</v>
      </c>
      <c r="AB130" s="4">
        <v>1990</v>
      </c>
      <c r="AC130" s="4">
        <v>1991</v>
      </c>
      <c r="AD130" s="4">
        <v>1992</v>
      </c>
      <c r="AE130" s="4">
        <v>1993</v>
      </c>
      <c r="AF130" s="4">
        <v>1994</v>
      </c>
      <c r="AG130" s="4">
        <v>1995</v>
      </c>
      <c r="AH130" s="4">
        <v>1996</v>
      </c>
      <c r="AI130" s="4">
        <v>1997</v>
      </c>
      <c r="AJ130" s="4">
        <v>1998</v>
      </c>
      <c r="AK130" s="4">
        <v>1999</v>
      </c>
      <c r="AL130" s="4">
        <v>2000</v>
      </c>
      <c r="AM130" s="4">
        <v>2001</v>
      </c>
      <c r="AN130" s="4">
        <v>2002</v>
      </c>
      <c r="AO130" s="4">
        <v>2003</v>
      </c>
      <c r="AP130" s="4">
        <v>2004</v>
      </c>
      <c r="AQ130" s="4">
        <v>2005</v>
      </c>
      <c r="AR130" s="4">
        <v>2006</v>
      </c>
      <c r="AS130" s="4">
        <v>2007</v>
      </c>
      <c r="AT130" s="4">
        <v>2008</v>
      </c>
      <c r="AU130" s="4">
        <v>2009</v>
      </c>
      <c r="AV130" s="4">
        <v>2010</v>
      </c>
      <c r="AW130" s="4">
        <v>2011</v>
      </c>
      <c r="AX130" s="4">
        <v>2012</v>
      </c>
      <c r="AY130" s="4">
        <v>2013</v>
      </c>
      <c r="AZ130" s="4">
        <v>2014</v>
      </c>
      <c r="BA130" s="4">
        <v>2015</v>
      </c>
      <c r="BB130" s="4">
        <v>2016</v>
      </c>
      <c r="BC130" s="4">
        <v>2017</v>
      </c>
      <c r="BD130" s="4">
        <v>2018</v>
      </c>
    </row>
    <row r="131" spans="2:56" x14ac:dyDescent="0.2">
      <c r="B131" s="4" t="s">
        <v>0</v>
      </c>
      <c r="C131" s="4" t="s">
        <v>44</v>
      </c>
      <c r="D131" s="4" t="s">
        <v>2</v>
      </c>
      <c r="E131" s="4" t="s">
        <v>45</v>
      </c>
      <c r="F131" s="4" t="s">
        <v>46</v>
      </c>
      <c r="G131" s="4" t="s">
        <v>47</v>
      </c>
      <c r="H131" s="4" t="s">
        <v>4</v>
      </c>
      <c r="I131" s="4">
        <v>83.458333330000002</v>
      </c>
      <c r="J131" s="4">
        <v>1199072.8840000001</v>
      </c>
      <c r="K131" s="4">
        <v>1205530.7209999999</v>
      </c>
      <c r="L131" s="4">
        <v>1000</v>
      </c>
      <c r="M131" s="6">
        <v>8019</v>
      </c>
    </row>
    <row r="132" spans="2:56" x14ac:dyDescent="0.2">
      <c r="B132" s="4">
        <v>174.792</v>
      </c>
      <c r="C132" s="4">
        <v>230.55099999999999</v>
      </c>
      <c r="D132" s="4">
        <v>261.678</v>
      </c>
      <c r="E132" s="4">
        <v>550.36199999999997</v>
      </c>
      <c r="F132" s="4">
        <v>702.18100000000004</v>
      </c>
      <c r="G132" s="4">
        <v>862.78899999999999</v>
      </c>
      <c r="H132" s="4">
        <v>1256.5650000000001</v>
      </c>
      <c r="I132" s="4">
        <v>1743.7629999999999</v>
      </c>
      <c r="J132" s="4">
        <v>1874.5340000000001</v>
      </c>
      <c r="K132" s="4">
        <v>1758.9190000000001</v>
      </c>
      <c r="L132" s="4">
        <v>1588.39</v>
      </c>
      <c r="M132" s="4">
        <v>1356.7360000000001</v>
      </c>
      <c r="N132" s="4">
        <v>1177.8219999999999</v>
      </c>
      <c r="O132" s="4">
        <v>978.37</v>
      </c>
      <c r="P132" s="4">
        <v>979.43100000000004</v>
      </c>
      <c r="Q132" s="4">
        <v>935.71400000000006</v>
      </c>
      <c r="R132" s="4">
        <v>958.28</v>
      </c>
      <c r="S132" s="4">
        <v>973.50199999999995</v>
      </c>
      <c r="T132" s="4">
        <v>955.96400000000006</v>
      </c>
      <c r="U132" s="4">
        <v>981.45</v>
      </c>
      <c r="V132" s="4">
        <v>1092.0550000000001</v>
      </c>
      <c r="W132" s="4">
        <v>1139.6759999999999</v>
      </c>
      <c r="X132" s="4">
        <v>1141.9929999999999</v>
      </c>
      <c r="Y132" s="4">
        <v>859.41600000000005</v>
      </c>
      <c r="Z132" s="4">
        <v>1228.721</v>
      </c>
      <c r="AA132" s="4">
        <v>1229.5999999999999</v>
      </c>
      <c r="AB132" s="4">
        <v>1455.193</v>
      </c>
      <c r="AC132" s="4">
        <v>1195.64363</v>
      </c>
      <c r="AD132" s="4">
        <v>1390.29935</v>
      </c>
      <c r="AE132" s="4">
        <v>1326.60232</v>
      </c>
      <c r="AF132" s="4">
        <v>1329.35166</v>
      </c>
      <c r="AG132" s="4">
        <v>1264.2468899999999</v>
      </c>
      <c r="AH132" s="4">
        <v>1192.7810899999999</v>
      </c>
      <c r="AI132" s="4">
        <v>1124.4330500000001</v>
      </c>
      <c r="AJ132" s="4">
        <v>1102.15914</v>
      </c>
      <c r="AK132" s="4">
        <v>989.68030999999996</v>
      </c>
      <c r="AL132" s="4">
        <v>1132.70985</v>
      </c>
      <c r="AM132" s="4">
        <v>1387.1970200000001</v>
      </c>
      <c r="AN132" s="4">
        <v>1480.77388</v>
      </c>
      <c r="AO132" s="4">
        <v>1490.779227</v>
      </c>
      <c r="AP132" s="4">
        <v>1480.5516689999999</v>
      </c>
      <c r="AQ132" s="4">
        <v>1483.0218090000001</v>
      </c>
      <c r="AR132" s="4">
        <v>1488.0310449999999</v>
      </c>
      <c r="AS132" s="4">
        <v>1354.5017889999999</v>
      </c>
      <c r="AT132" s="4">
        <v>990.57806800000003</v>
      </c>
      <c r="AU132" s="4">
        <v>810.78434600000003</v>
      </c>
      <c r="AV132" s="4">
        <v>810.20650479999995</v>
      </c>
      <c r="AW132" s="4">
        <v>1199.041168</v>
      </c>
      <c r="AX132" s="4">
        <v>1205.212137</v>
      </c>
      <c r="AY132" s="4">
        <v>1270.7650900000001</v>
      </c>
      <c r="AZ132" s="4">
        <v>1297.41948</v>
      </c>
      <c r="BA132" s="4">
        <v>1321.5805829999999</v>
      </c>
      <c r="BB132" s="4">
        <v>1352.6592889999999</v>
      </c>
      <c r="BC132" s="5">
        <v>1359.273639</v>
      </c>
      <c r="BD132" s="4">
        <v>1373.8593760000001</v>
      </c>
    </row>
    <row r="133" spans="2:56" x14ac:dyDescent="0.2">
      <c r="C133" s="4" t="s">
        <v>48</v>
      </c>
      <c r="D133" s="4" t="s">
        <v>49</v>
      </c>
      <c r="E133" s="4" t="s">
        <v>11</v>
      </c>
      <c r="F133" s="4" t="s">
        <v>50</v>
      </c>
      <c r="G133" s="4" t="s">
        <v>51</v>
      </c>
      <c r="H133" s="4" t="s">
        <v>52</v>
      </c>
      <c r="I133" s="4" t="s">
        <v>53</v>
      </c>
      <c r="J133" s="4">
        <v>1900</v>
      </c>
    </row>
    <row r="134" spans="2:56" x14ac:dyDescent="0.2">
      <c r="B134" s="4" t="s">
        <v>43</v>
      </c>
      <c r="C134" s="4">
        <v>1965</v>
      </c>
      <c r="D134" s="4">
        <v>1966</v>
      </c>
      <c r="E134" s="4">
        <v>1967</v>
      </c>
      <c r="F134" s="4">
        <v>1968</v>
      </c>
      <c r="G134" s="4">
        <v>1969</v>
      </c>
      <c r="H134" s="4">
        <v>1970</v>
      </c>
      <c r="I134" s="4">
        <v>1971</v>
      </c>
      <c r="J134" s="4">
        <v>1972</v>
      </c>
      <c r="K134" s="4">
        <v>1973</v>
      </c>
      <c r="L134" s="4">
        <v>1974</v>
      </c>
      <c r="M134" s="4">
        <v>1975</v>
      </c>
      <c r="N134" s="4">
        <v>1976</v>
      </c>
      <c r="O134" s="4">
        <v>1977</v>
      </c>
      <c r="P134" s="4">
        <v>1978</v>
      </c>
      <c r="Q134" s="4">
        <v>1979</v>
      </c>
      <c r="R134" s="4">
        <v>1980</v>
      </c>
      <c r="S134" s="4">
        <v>1981</v>
      </c>
      <c r="T134" s="4">
        <v>1982</v>
      </c>
      <c r="U134" s="4">
        <v>1983</v>
      </c>
      <c r="V134" s="4">
        <v>1984</v>
      </c>
      <c r="W134" s="4">
        <v>1985</v>
      </c>
      <c r="X134" s="4">
        <v>1986</v>
      </c>
      <c r="Y134" s="4">
        <v>1987</v>
      </c>
      <c r="Z134" s="4">
        <v>1988</v>
      </c>
      <c r="AA134" s="4">
        <v>1989</v>
      </c>
      <c r="AB134" s="4">
        <v>1990</v>
      </c>
      <c r="AC134" s="4">
        <v>1991</v>
      </c>
      <c r="AD134" s="4">
        <v>1992</v>
      </c>
      <c r="AE134" s="4">
        <v>1993</v>
      </c>
      <c r="AF134" s="4">
        <v>1994</v>
      </c>
      <c r="AG134" s="4">
        <v>1995</v>
      </c>
      <c r="AH134" s="4">
        <v>1996</v>
      </c>
      <c r="AI134" s="4">
        <v>1997</v>
      </c>
      <c r="AJ134" s="4">
        <v>1998</v>
      </c>
      <c r="AK134" s="4">
        <v>1999</v>
      </c>
      <c r="AL134" s="4">
        <v>2000</v>
      </c>
      <c r="AM134" s="4">
        <v>2001</v>
      </c>
      <c r="AN134" s="4">
        <v>2002</v>
      </c>
      <c r="AO134" s="4">
        <v>2003</v>
      </c>
      <c r="AP134" s="4">
        <v>2004</v>
      </c>
      <c r="AQ134" s="4">
        <v>2005</v>
      </c>
      <c r="AR134" s="4">
        <v>2006</v>
      </c>
      <c r="AS134" s="4">
        <v>2007</v>
      </c>
      <c r="AT134" s="4">
        <v>2008</v>
      </c>
      <c r="AU134" s="4">
        <v>2009</v>
      </c>
      <c r="AV134" s="4">
        <v>2010</v>
      </c>
      <c r="AW134" s="4">
        <v>2011</v>
      </c>
      <c r="AX134" s="4">
        <v>2012</v>
      </c>
      <c r="AY134" s="4">
        <v>2013</v>
      </c>
      <c r="AZ134" s="4">
        <v>2014</v>
      </c>
      <c r="BA134" s="4">
        <v>2015</v>
      </c>
      <c r="BB134" s="4">
        <v>2016</v>
      </c>
      <c r="BC134" s="4">
        <v>2017</v>
      </c>
      <c r="BD134" s="4">
        <v>2018</v>
      </c>
    </row>
    <row r="135" spans="2:56" x14ac:dyDescent="0.2">
      <c r="B135" s="4">
        <v>0.56384999999999996</v>
      </c>
      <c r="C135" s="4">
        <v>0.38424999999999998</v>
      </c>
      <c r="D135" s="4">
        <v>0.35361999999999999</v>
      </c>
      <c r="E135" s="4">
        <v>0.67945999999999995</v>
      </c>
      <c r="F135" s="4">
        <v>0.62695000000000001</v>
      </c>
      <c r="G135" s="4">
        <v>0.60335000000000005</v>
      </c>
      <c r="H135" s="4">
        <v>1.0384800000000001</v>
      </c>
      <c r="I135" s="4">
        <v>1.5569299999999999</v>
      </c>
      <c r="J135" s="4">
        <v>1.5365</v>
      </c>
      <c r="K135" s="4">
        <v>1.7244299999999999</v>
      </c>
      <c r="L135" s="4">
        <v>1.5726599999999999</v>
      </c>
      <c r="M135" s="4">
        <v>1.49092</v>
      </c>
      <c r="N135" s="4">
        <v>1.28024</v>
      </c>
      <c r="O135" s="4">
        <v>1.526946667</v>
      </c>
      <c r="P135" s="4">
        <v>1.5219494440000001</v>
      </c>
      <c r="Q135" s="4">
        <v>1.5195243519999999</v>
      </c>
      <c r="R135" s="4">
        <v>1.48537341</v>
      </c>
      <c r="S135" s="4">
        <v>1.48537341</v>
      </c>
      <c r="T135" s="4">
        <v>1.48537341</v>
      </c>
      <c r="U135" s="4">
        <v>1.48537341</v>
      </c>
      <c r="V135" s="4">
        <v>1.48537341</v>
      </c>
      <c r="W135" s="4">
        <v>1.48537341</v>
      </c>
      <c r="X135" s="4">
        <v>1.48537341</v>
      </c>
      <c r="Y135" s="4">
        <v>1.48537341</v>
      </c>
      <c r="Z135" s="4">
        <v>1.48537341</v>
      </c>
      <c r="AA135" s="4">
        <v>1.48537341</v>
      </c>
      <c r="AB135" s="4">
        <v>1.48537341</v>
      </c>
      <c r="AC135" s="4">
        <v>1.48537341</v>
      </c>
      <c r="AD135" s="4">
        <v>1.48537341</v>
      </c>
      <c r="AE135" s="4">
        <v>1.48537341</v>
      </c>
      <c r="AF135" s="4">
        <v>1.48537341</v>
      </c>
      <c r="AG135" s="4">
        <v>1.48537341</v>
      </c>
      <c r="AH135" s="4">
        <v>1.48537341</v>
      </c>
      <c r="AI135" s="4">
        <v>1.48537341</v>
      </c>
      <c r="AJ135" s="4">
        <v>1.48537341</v>
      </c>
      <c r="AK135" s="4">
        <v>1.48537341</v>
      </c>
      <c r="AL135" s="4">
        <v>1.48537341</v>
      </c>
      <c r="AM135" s="4">
        <v>1.48537341</v>
      </c>
      <c r="AN135" s="4">
        <v>1.48537341</v>
      </c>
      <c r="AO135" s="4">
        <v>1.5</v>
      </c>
      <c r="AP135" s="4">
        <v>1.5</v>
      </c>
      <c r="AQ135" s="4">
        <v>1.5</v>
      </c>
      <c r="AR135" s="4">
        <v>1.5</v>
      </c>
      <c r="AS135" s="4">
        <v>1.5</v>
      </c>
      <c r="AT135" s="4">
        <v>1.5</v>
      </c>
      <c r="AU135" s="4">
        <v>1.5</v>
      </c>
      <c r="AV135" s="4">
        <v>1.5</v>
      </c>
      <c r="AW135" s="4">
        <v>1.5</v>
      </c>
      <c r="AX135" s="4">
        <v>1.5</v>
      </c>
      <c r="AY135" s="4">
        <v>1.5</v>
      </c>
      <c r="AZ135" s="4">
        <v>1.5</v>
      </c>
      <c r="BA135" s="4">
        <v>1.5</v>
      </c>
      <c r="BB135" s="4">
        <v>1.5</v>
      </c>
      <c r="BC135" s="5">
        <v>1.5</v>
      </c>
      <c r="BD135" s="4">
        <v>1.5</v>
      </c>
    </row>
    <row r="136" spans="2:56" x14ac:dyDescent="0.2">
      <c r="B136" s="4" t="s">
        <v>0</v>
      </c>
      <c r="C136" s="4" t="s">
        <v>54</v>
      </c>
      <c r="D136" s="4" t="s">
        <v>55</v>
      </c>
      <c r="E136" s="4" t="s">
        <v>1</v>
      </c>
    </row>
    <row r="137" spans="2:56" x14ac:dyDescent="0.2">
      <c r="B137" s="4" t="s">
        <v>0</v>
      </c>
      <c r="C137" s="4" t="s">
        <v>56</v>
      </c>
    </row>
    <row r="138" spans="2:56" x14ac:dyDescent="0.2">
      <c r="B138" s="4">
        <v>12</v>
      </c>
    </row>
    <row r="139" spans="2:56" x14ac:dyDescent="0.2">
      <c r="B139" s="4" t="s">
        <v>57</v>
      </c>
    </row>
    <row r="140" spans="2:56" x14ac:dyDescent="0.2">
      <c r="B140" s="4">
        <v>1965</v>
      </c>
      <c r="C140" s="4">
        <v>1966</v>
      </c>
      <c r="D140" s="4">
        <v>1967</v>
      </c>
      <c r="E140" s="4">
        <v>1968</v>
      </c>
      <c r="F140" s="4">
        <v>1969</v>
      </c>
      <c r="G140" s="4">
        <v>1970</v>
      </c>
      <c r="H140" s="4">
        <v>1971</v>
      </c>
      <c r="I140" s="4">
        <v>1972</v>
      </c>
      <c r="J140" s="4">
        <v>1973</v>
      </c>
      <c r="K140" s="4">
        <v>1974</v>
      </c>
      <c r="L140" s="4">
        <v>1975</v>
      </c>
      <c r="M140" s="4">
        <v>1976</v>
      </c>
    </row>
    <row r="141" spans="2:56" x14ac:dyDescent="0.2">
      <c r="B141" s="4">
        <v>2816.4374280000002</v>
      </c>
      <c r="C141" s="4">
        <v>3473.5804750000002</v>
      </c>
      <c r="D141" s="4">
        <v>3802.169891</v>
      </c>
      <c r="E141" s="4">
        <v>5257.3046009999998</v>
      </c>
      <c r="F141" s="4">
        <v>6712.4684180000004</v>
      </c>
      <c r="G141" s="4">
        <v>5679.8098280000004</v>
      </c>
      <c r="H141" s="4">
        <v>5257.3312830000004</v>
      </c>
      <c r="I141" s="4">
        <v>5726.7434839999996</v>
      </c>
      <c r="J141" s="4">
        <v>4787.923949</v>
      </c>
      <c r="K141" s="4">
        <v>4740.9925880000001</v>
      </c>
      <c r="L141" s="4">
        <v>4271.5744599999998</v>
      </c>
      <c r="M141" s="4">
        <v>4318.5230579999998</v>
      </c>
    </row>
    <row r="142" spans="2:56" x14ac:dyDescent="0.2">
      <c r="B142" s="4" t="s">
        <v>0</v>
      </c>
      <c r="C142" s="4" t="s">
        <v>58</v>
      </c>
    </row>
    <row r="143" spans="2:56" x14ac:dyDescent="0.2">
      <c r="B143" s="4">
        <v>563.28748559999997</v>
      </c>
      <c r="C143" s="4">
        <v>694.716095</v>
      </c>
      <c r="D143" s="4">
        <v>760.43397809999999</v>
      </c>
      <c r="E143" s="4">
        <v>1051.46092</v>
      </c>
      <c r="F143" s="4">
        <v>1342.493684</v>
      </c>
      <c r="G143" s="4">
        <v>1135.9619660000001</v>
      </c>
      <c r="H143" s="4">
        <v>1051.466257</v>
      </c>
      <c r="I143" s="4">
        <v>1145.3486969999999</v>
      </c>
      <c r="J143" s="4">
        <v>957.58478979999995</v>
      </c>
      <c r="K143" s="4">
        <v>948.19851759999995</v>
      </c>
      <c r="L143" s="4">
        <v>854.31489190000002</v>
      </c>
      <c r="M143" s="4">
        <v>863.70461160000002</v>
      </c>
    </row>
    <row r="144" spans="2:56" x14ac:dyDescent="0.2">
      <c r="B144" s="4" t="s">
        <v>0</v>
      </c>
      <c r="C144" s="4" t="s">
        <v>59</v>
      </c>
      <c r="D144" s="4" t="s">
        <v>47</v>
      </c>
    </row>
    <row r="145" spans="1:18" x14ac:dyDescent="0.2">
      <c r="B145" s="4">
        <v>13</v>
      </c>
      <c r="C145" s="4" t="s">
        <v>0</v>
      </c>
      <c r="D145" s="4" t="s">
        <v>56</v>
      </c>
    </row>
    <row r="146" spans="1:18" x14ac:dyDescent="0.2">
      <c r="B146" s="4" t="s">
        <v>57</v>
      </c>
    </row>
    <row r="147" spans="1:18" x14ac:dyDescent="0.2">
      <c r="C147" s="4">
        <v>2006</v>
      </c>
      <c r="D147" s="4">
        <v>2007</v>
      </c>
      <c r="E147" s="4">
        <v>2008</v>
      </c>
      <c r="F147" s="4">
        <v>2009</v>
      </c>
      <c r="G147" s="4">
        <v>2010</v>
      </c>
      <c r="H147" s="4">
        <v>2011</v>
      </c>
      <c r="I147" s="4">
        <v>2012</v>
      </c>
      <c r="J147" s="4">
        <v>2013</v>
      </c>
      <c r="K147" s="4">
        <v>2014</v>
      </c>
      <c r="L147" s="4">
        <v>2015</v>
      </c>
      <c r="M147" s="5">
        <v>2016</v>
      </c>
      <c r="N147" s="5">
        <v>2017</v>
      </c>
      <c r="O147" s="4">
        <v>2018</v>
      </c>
    </row>
    <row r="148" spans="1:18" x14ac:dyDescent="0.2">
      <c r="B148" s="4" t="s">
        <v>60</v>
      </c>
    </row>
    <row r="149" spans="1:18" x14ac:dyDescent="0.2">
      <c r="C149" s="4">
        <f>pm_2018_VAST1.dat!C149</f>
        <v>0.55500000000000005</v>
      </c>
      <c r="D149" s="4">
        <f>pm_2018_VAST1.dat!D149</f>
        <v>0.63800000000000001</v>
      </c>
      <c r="E149" s="4">
        <f>pm_2018_VAST1.dat!E149</f>
        <v>0.316</v>
      </c>
      <c r="F149" s="4">
        <f>pm_2018_VAST1.dat!F149</f>
        <v>0.28499999999999998</v>
      </c>
      <c r="G149" s="4">
        <f>pm_2018_VAST1.dat!G149</f>
        <v>0.67900000000000005</v>
      </c>
      <c r="H149" s="4">
        <f>pm_2018_VAST1.dat!H149</f>
        <v>0.54300000000000004</v>
      </c>
      <c r="I149" s="4">
        <f>pm_2018_VAST1.dat!I149</f>
        <v>0.66100000000000003</v>
      </c>
      <c r="J149" s="4">
        <f>pm_2018_VAST1.dat!J149</f>
        <v>0.69399999999999995</v>
      </c>
      <c r="K149" s="4">
        <f>pm_2018_VAST1.dat!K149</f>
        <v>0.89700000000000002</v>
      </c>
      <c r="L149" s="4">
        <f>pm_2018_VAST1.dat!L149</f>
        <v>0.95299999999999996</v>
      </c>
      <c r="M149" s="4">
        <f>pm_2018_VAST1.dat!M149</f>
        <v>0.77600000000000002</v>
      </c>
      <c r="N149" s="4">
        <f>pm_2018_VAST1.dat!N149</f>
        <v>0.73</v>
      </c>
      <c r="O149" s="4">
        <f>pm_2018_VAST1.dat!O149</f>
        <v>0.67200000000000004</v>
      </c>
    </row>
    <row r="150" spans="1:18" x14ac:dyDescent="0.2">
      <c r="B150" s="4" t="s">
        <v>61</v>
      </c>
      <c r="C150" s="4">
        <f>pm_2018_VAST1.dat!C150</f>
        <v>5.0999999999999997E-2</v>
      </c>
      <c r="D150" s="4">
        <f>pm_2018_VAST1.dat!D150</f>
        <v>8.6499999999999994E-2</v>
      </c>
      <c r="E150" s="4">
        <f>pm_2018_VAST1.dat!E150</f>
        <v>6.4299999999999996E-2</v>
      </c>
      <c r="F150" s="4">
        <f>pm_2018_VAST1.dat!F150</f>
        <v>0.1203</v>
      </c>
      <c r="G150" s="4">
        <f>pm_2018_VAST1.dat!G150</f>
        <v>8.5800000000000001E-2</v>
      </c>
      <c r="H150" s="4">
        <f>pm_2018_VAST1.dat!H150</f>
        <v>5.7200000000000001E-2</v>
      </c>
      <c r="I150" s="4">
        <f>pm_2018_VAST1.dat!I150</f>
        <v>6.25E-2</v>
      </c>
      <c r="J150" s="4">
        <f>pm_2018_VAST1.dat!J150</f>
        <v>3.9E-2</v>
      </c>
      <c r="K150" s="4">
        <f>pm_2018_VAST1.dat!K150</f>
        <v>4.2799999999999998E-2</v>
      </c>
      <c r="L150" s="4">
        <f>pm_2018_VAST1.dat!L150</f>
        <v>4.5600000000000002E-2</v>
      </c>
      <c r="M150" s="4">
        <f>pm_2018_VAST1.dat!M150</f>
        <v>3.6499999999999998E-2</v>
      </c>
      <c r="N150" s="4">
        <f>pm_2018_VAST1.dat!N150</f>
        <v>3.4200000000000001E-2</v>
      </c>
      <c r="O150" s="4">
        <f>pm_2018_VAST1.dat!O150</f>
        <v>3.3599999999999998E-2</v>
      </c>
      <c r="P150" s="4" t="s">
        <v>0</v>
      </c>
      <c r="Q150" s="4">
        <v>0.113458436</v>
      </c>
    </row>
    <row r="151" spans="1:18" x14ac:dyDescent="0.2">
      <c r="C151" s="4">
        <f>pm_2018_VAST1.dat!C151</f>
        <v>0.14538324772817071</v>
      </c>
      <c r="D151" s="4">
        <f>pm_2018_VAST1.dat!D151</f>
        <v>0.28345752666930074</v>
      </c>
      <c r="E151" s="4">
        <f>pm_2018_VAST1.dat!E151</f>
        <v>0.1043636507309364</v>
      </c>
      <c r="F151" s="4">
        <f>pm_2018_VAST1.dat!F151</f>
        <v>0.17610094824180167</v>
      </c>
      <c r="G151" s="4">
        <f>pm_2018_VAST1.dat!G151</f>
        <v>0.29923216120110635</v>
      </c>
      <c r="H151" s="4">
        <f>pm_2018_VAST1.dat!H151</f>
        <v>0.15953172659028056</v>
      </c>
      <c r="I151" s="4">
        <f>pm_2018_VAST1.dat!I151</f>
        <v>0.21219379691821419</v>
      </c>
      <c r="J151" s="4">
        <f>pm_2018_VAST1.dat!J151</f>
        <v>0.13901935993678388</v>
      </c>
      <c r="K151" s="4">
        <f>pm_2018_VAST1.dat!K151</f>
        <v>0.19719114974318452</v>
      </c>
      <c r="L151" s="4">
        <f>pm_2018_VAST1.dat!L151</f>
        <v>0.22320758593441328</v>
      </c>
      <c r="M151" s="4">
        <f>pm_2018_VAST1.dat!M151</f>
        <v>0.14548083761359148</v>
      </c>
      <c r="N151" s="4">
        <f>pm_2018_VAST1.dat!N151</f>
        <v>0.12823310944290794</v>
      </c>
      <c r="O151" s="4">
        <f>pm_2018_VAST1.dat!O151</f>
        <v>0.11597376531015412</v>
      </c>
      <c r="P151" s="4" t="s">
        <v>0</v>
      </c>
      <c r="Q151" s="4">
        <f t="array" ref="Q151">AVERAGE(C151:O151/C149:O149)</f>
        <v>0.30000000000000004</v>
      </c>
      <c r="R151" s="4">
        <v>4.2802581320000002</v>
      </c>
    </row>
    <row r="152" spans="1:18" x14ac:dyDescent="0.2">
      <c r="B152" s="4" t="s">
        <v>0</v>
      </c>
      <c r="C152" s="4" t="s">
        <v>36</v>
      </c>
      <c r="D152" s="4" t="s">
        <v>37</v>
      </c>
      <c r="E152" s="4" t="s">
        <v>38</v>
      </c>
      <c r="F152" s="4" t="s">
        <v>59</v>
      </c>
    </row>
    <row r="153" spans="1:18" x14ac:dyDescent="0.2">
      <c r="B153" s="4" t="s">
        <v>62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>
        <v>14</v>
      </c>
      <c r="P153" s="4">
        <v>15</v>
      </c>
    </row>
    <row r="154" spans="1:18" x14ac:dyDescent="0.2">
      <c r="A154" s="13">
        <v>2006</v>
      </c>
      <c r="B154" s="4">
        <v>1.9380752000000001E-2</v>
      </c>
      <c r="C154" s="4">
        <v>0.10145982200000001</v>
      </c>
      <c r="D154" s="4">
        <v>0.24414475499999999</v>
      </c>
      <c r="E154" s="4">
        <v>0.37814567100000002</v>
      </c>
      <c r="F154" s="4">
        <v>0.52699222899999998</v>
      </c>
      <c r="G154" s="4">
        <v>0.65206661499999996</v>
      </c>
      <c r="H154" s="4">
        <v>0.76360385099999994</v>
      </c>
      <c r="I154" s="4">
        <v>0.84666801899999999</v>
      </c>
      <c r="J154" s="4">
        <v>0.93351983299999997</v>
      </c>
      <c r="K154" s="4">
        <v>0.97143749400000001</v>
      </c>
      <c r="L154" s="4">
        <v>1.0011509190000001</v>
      </c>
      <c r="M154" s="4">
        <v>1.1495346909999999</v>
      </c>
      <c r="N154" s="4">
        <v>1.2116872009999999</v>
      </c>
      <c r="O154" s="4">
        <v>1.281049807</v>
      </c>
      <c r="P154" s="4">
        <v>1.179917849</v>
      </c>
    </row>
    <row r="155" spans="1:18" x14ac:dyDescent="0.2">
      <c r="A155" s="13">
        <v>2007</v>
      </c>
      <c r="B155" s="4">
        <v>1.8495648999999999E-2</v>
      </c>
      <c r="C155" s="4">
        <v>8.7193363999999995E-2</v>
      </c>
      <c r="D155" s="4">
        <v>0.279247415</v>
      </c>
      <c r="E155" s="4">
        <v>0.43718783300000003</v>
      </c>
      <c r="F155" s="4">
        <v>0.58248880300000005</v>
      </c>
      <c r="G155" s="4">
        <v>0.68663239899999995</v>
      </c>
      <c r="H155" s="4">
        <v>0.78823631599999999</v>
      </c>
      <c r="I155" s="4">
        <v>0.87099972599999997</v>
      </c>
      <c r="J155" s="4">
        <v>0.970100191</v>
      </c>
      <c r="K155" s="4">
        <v>1.1027085160000001</v>
      </c>
      <c r="L155" s="4">
        <v>1.1056714510000001</v>
      </c>
      <c r="M155" s="4">
        <v>1.2369484479999999</v>
      </c>
      <c r="N155" s="4">
        <v>1.2354868450000001</v>
      </c>
      <c r="O155" s="4">
        <v>1.749460306</v>
      </c>
      <c r="P155" s="4">
        <v>1.230626606</v>
      </c>
    </row>
    <row r="156" spans="1:18" x14ac:dyDescent="0.2">
      <c r="A156" s="13">
        <v>2008</v>
      </c>
      <c r="B156" s="4">
        <v>2.2553568E-2</v>
      </c>
      <c r="C156" s="4">
        <v>8.3533376000000006E-2</v>
      </c>
      <c r="D156" s="4">
        <v>0.21397105999999999</v>
      </c>
      <c r="E156" s="4">
        <v>0.40660791499999999</v>
      </c>
      <c r="F156" s="4">
        <v>0.57580060799999999</v>
      </c>
      <c r="G156" s="4">
        <v>0.68906324200000002</v>
      </c>
      <c r="H156" s="4">
        <v>0.80522349299999996</v>
      </c>
      <c r="I156" s="4">
        <v>0.98197084899999998</v>
      </c>
      <c r="J156" s="4">
        <v>0.96832022399999995</v>
      </c>
      <c r="K156" s="4">
        <v>1.262557586</v>
      </c>
      <c r="L156" s="4">
        <v>1.2472124309999999</v>
      </c>
      <c r="M156" s="4">
        <v>1.2466489679999999</v>
      </c>
      <c r="N156" s="4">
        <v>1.389705798</v>
      </c>
      <c r="O156" s="4">
        <v>1.6380326970000001</v>
      </c>
      <c r="P156" s="4">
        <v>1.2469683009999999</v>
      </c>
    </row>
    <row r="157" spans="1:18" x14ac:dyDescent="0.2">
      <c r="A157" s="13">
        <v>2009</v>
      </c>
      <c r="B157" s="4">
        <v>2.0319990999999999E-2</v>
      </c>
      <c r="C157" s="4">
        <v>0.10850145999999999</v>
      </c>
      <c r="D157" s="4">
        <v>0.24195861900000001</v>
      </c>
      <c r="E157" s="4">
        <v>0.41645069600000001</v>
      </c>
      <c r="F157" s="4">
        <v>0.64661924500000001</v>
      </c>
      <c r="G157" s="4">
        <v>0.78533266300000004</v>
      </c>
      <c r="H157" s="4">
        <v>0.95014345300000003</v>
      </c>
      <c r="I157" s="4">
        <v>1.0306215750000001</v>
      </c>
      <c r="J157" s="4">
        <v>1.0640246280000001</v>
      </c>
      <c r="K157" s="4">
        <v>1.3283554529999999</v>
      </c>
      <c r="L157" s="4">
        <v>1.326541881</v>
      </c>
      <c r="M157" s="4">
        <v>1.5470371329999999</v>
      </c>
      <c r="N157" s="4">
        <v>1.5565858539999999</v>
      </c>
      <c r="O157" s="4">
        <v>1.5368162080000001</v>
      </c>
      <c r="P157" s="4">
        <v>1.7437159609999999</v>
      </c>
    </row>
    <row r="158" spans="1:18" x14ac:dyDescent="0.2">
      <c r="A158" s="13">
        <v>2010</v>
      </c>
      <c r="B158" s="4">
        <v>3.1689083999999999E-2</v>
      </c>
      <c r="C158" s="4">
        <v>0.11734314799999999</v>
      </c>
      <c r="D158" s="4">
        <v>0.221257593</v>
      </c>
      <c r="E158" s="4">
        <v>0.44114833799999997</v>
      </c>
      <c r="F158" s="4">
        <v>0.56523318099999997</v>
      </c>
      <c r="G158" s="4">
        <v>0.72191307000000005</v>
      </c>
      <c r="H158" s="4">
        <v>0.93679943799999998</v>
      </c>
      <c r="I158" s="4">
        <v>1.3365648569999999</v>
      </c>
      <c r="J158" s="4">
        <v>1.574484153</v>
      </c>
      <c r="K158" s="4">
        <v>1.6224372220000001</v>
      </c>
      <c r="L158" s="4">
        <v>1.692529159</v>
      </c>
      <c r="M158" s="4">
        <v>1.895356839</v>
      </c>
      <c r="N158" s="4">
        <v>1.9269976470000001</v>
      </c>
      <c r="O158" s="4">
        <v>1.9414515240000001</v>
      </c>
      <c r="P158" s="4">
        <v>1.96177442</v>
      </c>
    </row>
    <row r="159" spans="1:18" x14ac:dyDescent="0.2">
      <c r="A159" s="13">
        <v>2011</v>
      </c>
      <c r="B159" s="4">
        <v>2.9375575000000001E-2</v>
      </c>
      <c r="C159" s="4">
        <v>0.106631395</v>
      </c>
      <c r="D159" s="4">
        <v>0.20897274199999999</v>
      </c>
      <c r="E159" s="4">
        <v>0.40841345800000001</v>
      </c>
      <c r="F159" s="4">
        <v>0.54885837500000001</v>
      </c>
      <c r="G159" s="4">
        <v>0.70586089699999999</v>
      </c>
      <c r="H159" s="4">
        <v>0.88746961899999999</v>
      </c>
      <c r="I159" s="4">
        <v>1.1324740360000001</v>
      </c>
      <c r="J159" s="4">
        <v>1.4220402940000001</v>
      </c>
      <c r="K159" s="4">
        <v>1.444774336</v>
      </c>
      <c r="L159" s="4">
        <v>1.510418611</v>
      </c>
      <c r="M159" s="4">
        <v>1.6415487989999999</v>
      </c>
      <c r="N159" s="4">
        <v>1.6941674689999999</v>
      </c>
      <c r="O159" s="4">
        <v>1.853097483</v>
      </c>
      <c r="P159" s="4">
        <v>1.8597176419999999</v>
      </c>
    </row>
    <row r="160" spans="1:18" x14ac:dyDescent="0.2">
      <c r="A160" s="13">
        <v>2012</v>
      </c>
      <c r="B160" s="4">
        <v>2.7062065E-2</v>
      </c>
      <c r="C160" s="4">
        <v>9.5919641999999999E-2</v>
      </c>
      <c r="D160" s="4">
        <v>0.196687891</v>
      </c>
      <c r="E160" s="4">
        <v>0.37567857900000001</v>
      </c>
      <c r="F160" s="4">
        <v>0.53248356900000005</v>
      </c>
      <c r="G160" s="4">
        <v>0.68980872500000001</v>
      </c>
      <c r="H160" s="4">
        <v>0.83813980099999996</v>
      </c>
      <c r="I160" s="4">
        <v>0.92838321599999996</v>
      </c>
      <c r="J160" s="4">
        <v>1.269596435</v>
      </c>
      <c r="K160" s="4">
        <v>1.2671114489999999</v>
      </c>
      <c r="L160" s="4">
        <v>1.3283080629999999</v>
      </c>
      <c r="M160" s="4">
        <v>1.3877407589999999</v>
      </c>
      <c r="N160" s="4">
        <v>1.461337291</v>
      </c>
      <c r="O160" s="4">
        <v>1.764743441</v>
      </c>
      <c r="P160" s="4">
        <v>1.757660864</v>
      </c>
    </row>
    <row r="161" spans="1:55" x14ac:dyDescent="0.2">
      <c r="A161" s="13">
        <v>2013</v>
      </c>
      <c r="B161" s="4">
        <v>2.9375575000000001E-2</v>
      </c>
      <c r="C161" s="4">
        <v>0.106631395</v>
      </c>
      <c r="D161" s="4">
        <v>0.20897274199999999</v>
      </c>
      <c r="E161" s="4">
        <v>0.40841345800000001</v>
      </c>
      <c r="F161" s="4">
        <v>0.54885837500000001</v>
      </c>
      <c r="G161" s="4">
        <v>0.70586089699999999</v>
      </c>
      <c r="H161" s="4">
        <v>0.88746961899999999</v>
      </c>
      <c r="I161" s="4">
        <v>1.1324740360000001</v>
      </c>
      <c r="J161" s="4">
        <v>1.4220402940000001</v>
      </c>
      <c r="K161" s="4">
        <v>1.444774336</v>
      </c>
      <c r="L161" s="4">
        <v>1.510418611</v>
      </c>
      <c r="M161" s="4">
        <v>1.6415487989999999</v>
      </c>
      <c r="N161" s="4">
        <v>1.6941674689999999</v>
      </c>
      <c r="O161" s="4">
        <v>1.853097483</v>
      </c>
      <c r="P161" s="4">
        <v>1.8597176419999999</v>
      </c>
    </row>
    <row r="162" spans="1:55" x14ac:dyDescent="0.2">
      <c r="A162" s="13">
        <v>2014</v>
      </c>
      <c r="B162" s="4">
        <v>2.5225422000000001E-2</v>
      </c>
      <c r="C162" s="4">
        <v>0.13456103799999999</v>
      </c>
      <c r="D162" s="4">
        <v>0.22362502000000001</v>
      </c>
      <c r="E162" s="4">
        <v>0.39429725100000002</v>
      </c>
      <c r="F162" s="4">
        <v>0.54727595100000004</v>
      </c>
      <c r="G162" s="4">
        <v>0.69453373399999996</v>
      </c>
      <c r="H162" s="4">
        <v>0.76282845600000004</v>
      </c>
      <c r="I162" s="4">
        <v>0.99709786499999997</v>
      </c>
      <c r="J162" s="4">
        <v>1.142014088</v>
      </c>
      <c r="K162" s="4">
        <v>1.2663642900000001</v>
      </c>
      <c r="L162" s="4">
        <v>1.4441065390000001</v>
      </c>
      <c r="M162" s="4">
        <v>1.7110011249999999</v>
      </c>
      <c r="N162" s="4">
        <v>1.9030163040000001</v>
      </c>
      <c r="O162" s="4">
        <v>1.7945568460000001</v>
      </c>
      <c r="P162" s="4">
        <v>1.7766869240000001</v>
      </c>
    </row>
    <row r="163" spans="1:55" x14ac:dyDescent="0.2">
      <c r="A163" s="13">
        <v>2015</v>
      </c>
      <c r="B163" s="4">
        <v>2.2663922E-2</v>
      </c>
      <c r="C163" s="4">
        <v>7.6370721000000003E-2</v>
      </c>
      <c r="D163" s="4">
        <v>0.20628748999999999</v>
      </c>
      <c r="E163" s="4">
        <v>0.38888217200000003</v>
      </c>
      <c r="F163" s="4">
        <v>0.57437083799999999</v>
      </c>
      <c r="G163" s="4">
        <v>0.62703836000000002</v>
      </c>
      <c r="H163" s="4">
        <v>0.80576405200000001</v>
      </c>
      <c r="I163" s="4">
        <v>0.94094098999999998</v>
      </c>
      <c r="J163" s="4">
        <v>1.0459384430000001</v>
      </c>
      <c r="K163" s="4">
        <v>1.065510102</v>
      </c>
      <c r="L163" s="4">
        <v>1.30555602</v>
      </c>
      <c r="M163" s="4">
        <v>1.6099144869999999</v>
      </c>
      <c r="N163" s="4">
        <v>1.4115746499999999</v>
      </c>
      <c r="O163" s="4">
        <v>1.6114570420000001</v>
      </c>
      <c r="P163" s="4">
        <v>2.2200154310000002</v>
      </c>
    </row>
    <row r="164" spans="1:55" x14ac:dyDescent="0.2">
      <c r="A164" s="13">
        <v>2016</v>
      </c>
      <c r="B164" s="4">
        <v>3.3300215000000001E-2</v>
      </c>
      <c r="C164" s="4">
        <v>0.109915022</v>
      </c>
      <c r="D164" s="4">
        <v>0.26589982299999998</v>
      </c>
      <c r="E164" s="4">
        <v>0.48098001200000001</v>
      </c>
      <c r="F164" s="4">
        <v>0.53885808499999999</v>
      </c>
      <c r="G164" s="4">
        <v>0.63233835000000005</v>
      </c>
      <c r="H164" s="4">
        <v>0.69664412799999997</v>
      </c>
      <c r="I164" s="4">
        <v>0.78559349499999998</v>
      </c>
      <c r="J164" s="4">
        <v>0.84670904400000002</v>
      </c>
      <c r="K164" s="4">
        <v>0.96047921300000005</v>
      </c>
      <c r="L164" s="4">
        <v>1.166773547</v>
      </c>
      <c r="M164" s="4">
        <v>1.3694739359999999</v>
      </c>
      <c r="N164" s="4">
        <v>1.6232018939999999</v>
      </c>
      <c r="O164" s="4">
        <v>1.6847912089999999</v>
      </c>
      <c r="P164" s="4">
        <v>1.738218</v>
      </c>
    </row>
    <row r="165" spans="1:55" x14ac:dyDescent="0.2">
      <c r="A165" s="13">
        <v>2017</v>
      </c>
      <c r="B165" s="4">
        <v>2.1695848E-2</v>
      </c>
      <c r="C165" s="4">
        <v>9.8126926000000003E-2</v>
      </c>
      <c r="D165" s="4">
        <v>0.19830637300000001</v>
      </c>
      <c r="E165" s="4">
        <v>0.39827524800000003</v>
      </c>
      <c r="F165" s="4">
        <v>0.52798778899999999</v>
      </c>
      <c r="G165" s="4">
        <v>0.595204387</v>
      </c>
      <c r="H165" s="4">
        <v>0.68596759900000004</v>
      </c>
      <c r="I165" s="4">
        <v>0.73654037900000002</v>
      </c>
      <c r="J165" s="4">
        <v>0.81809528600000003</v>
      </c>
      <c r="K165" s="4">
        <v>0.81914845199999997</v>
      </c>
      <c r="L165" s="4">
        <v>0.94734698799999995</v>
      </c>
      <c r="M165" s="4">
        <v>0.81578620099999999</v>
      </c>
      <c r="N165" s="4">
        <v>1.182831599</v>
      </c>
      <c r="O165" s="4">
        <v>1.3194748160000001</v>
      </c>
      <c r="P165" s="4">
        <v>1.5784266300000001</v>
      </c>
    </row>
    <row r="166" spans="1:55" x14ac:dyDescent="0.2">
      <c r="A166" s="13">
        <v>2018</v>
      </c>
      <c r="B166" s="4">
        <v>2.9279013E-2</v>
      </c>
      <c r="C166" s="4">
        <v>0.113887513</v>
      </c>
      <c r="D166" s="4">
        <v>0.25112267500000002</v>
      </c>
      <c r="E166" s="4">
        <v>0.40643369000000001</v>
      </c>
      <c r="F166" s="4">
        <v>0.51202235500000004</v>
      </c>
      <c r="G166" s="4">
        <v>0.59579568500000002</v>
      </c>
      <c r="H166" s="4">
        <v>0.67860015600000001</v>
      </c>
      <c r="I166" s="4">
        <v>0.72186286099999997</v>
      </c>
      <c r="J166" s="4">
        <v>0.81782518000000004</v>
      </c>
      <c r="K166" s="4">
        <v>0.874899121</v>
      </c>
      <c r="L166" s="4">
        <v>0.97760769599999997</v>
      </c>
      <c r="M166" s="4">
        <v>1.044707584</v>
      </c>
      <c r="N166" s="4">
        <v>1.1519333899999999</v>
      </c>
      <c r="O166" s="4">
        <v>1.389053393</v>
      </c>
      <c r="P166" s="4">
        <v>1.6261733949999999</v>
      </c>
    </row>
    <row r="167" spans="1:55" x14ac:dyDescent="0.2">
      <c r="A167" s="13">
        <v>1000</v>
      </c>
      <c r="B167" s="4" t="s">
        <v>0</v>
      </c>
      <c r="C167" s="4" t="s">
        <v>128</v>
      </c>
      <c r="D167" s="4">
        <v>1984</v>
      </c>
      <c r="E167" s="4">
        <v>1985</v>
      </c>
      <c r="F167" s="4">
        <v>1986</v>
      </c>
      <c r="G167" s="4">
        <v>1987</v>
      </c>
      <c r="H167" s="4">
        <v>1988</v>
      </c>
      <c r="I167" s="4">
        <v>1989</v>
      </c>
      <c r="J167" s="4">
        <v>1990</v>
      </c>
      <c r="K167" s="4">
        <v>1991</v>
      </c>
      <c r="L167" s="4">
        <v>1992</v>
      </c>
      <c r="M167" s="4">
        <v>1993</v>
      </c>
      <c r="N167" s="4">
        <v>1994</v>
      </c>
      <c r="O167" s="4">
        <v>1995</v>
      </c>
      <c r="P167" s="4">
        <v>1996</v>
      </c>
    </row>
    <row r="168" spans="1:55" x14ac:dyDescent="0.2">
      <c r="B168" s="4" t="s">
        <v>63</v>
      </c>
      <c r="C168" s="4" t="s">
        <v>19</v>
      </c>
      <c r="D168" s="4" t="s">
        <v>64</v>
      </c>
      <c r="E168" s="4" t="s">
        <v>19</v>
      </c>
      <c r="F168" s="4" t="s">
        <v>21</v>
      </c>
      <c r="G168" s="4" t="s">
        <v>65</v>
      </c>
      <c r="H168" s="4" t="s">
        <v>47</v>
      </c>
    </row>
    <row r="169" spans="1:55" x14ac:dyDescent="0.2">
      <c r="B169" s="4">
        <v>3</v>
      </c>
    </row>
    <row r="170" spans="1:55" x14ac:dyDescent="0.2">
      <c r="B170" s="4" t="s">
        <v>66</v>
      </c>
      <c r="C170" s="4" t="s">
        <v>19</v>
      </c>
      <c r="D170" s="4" t="s">
        <v>67</v>
      </c>
      <c r="E170" s="4" t="s">
        <v>68</v>
      </c>
      <c r="F170" s="4" t="s">
        <v>69</v>
      </c>
      <c r="G170" s="4" t="s">
        <v>70</v>
      </c>
      <c r="H170" s="4" t="s">
        <v>71</v>
      </c>
      <c r="I170" s="4" t="s">
        <v>72</v>
      </c>
      <c r="J170" s="4" t="s">
        <v>14</v>
      </c>
      <c r="K170" s="4" t="s">
        <v>21</v>
      </c>
      <c r="L170" s="4" t="s">
        <v>47</v>
      </c>
    </row>
    <row r="171" spans="1:55" x14ac:dyDescent="0.2">
      <c r="B171" s="4">
        <v>1</v>
      </c>
      <c r="C171" s="4">
        <v>1</v>
      </c>
      <c r="D171" s="4">
        <v>1</v>
      </c>
    </row>
    <row r="172" spans="1:55" x14ac:dyDescent="0.2">
      <c r="B172" s="4">
        <v>54</v>
      </c>
      <c r="C172" s="4">
        <v>37</v>
      </c>
      <c r="D172" s="4">
        <v>16</v>
      </c>
    </row>
    <row r="173" spans="1:55" x14ac:dyDescent="0.2">
      <c r="B173" s="4" t="s">
        <v>0</v>
      </c>
      <c r="C173" s="4" t="s">
        <v>73</v>
      </c>
      <c r="D173" s="4">
        <v>1900</v>
      </c>
    </row>
    <row r="174" spans="1:55" x14ac:dyDescent="0.2">
      <c r="B174" s="4">
        <v>1964</v>
      </c>
      <c r="C174" s="4">
        <v>1965</v>
      </c>
      <c r="D174" s="4">
        <v>1966</v>
      </c>
      <c r="E174" s="4">
        <v>1967</v>
      </c>
      <c r="F174" s="4">
        <v>1968</v>
      </c>
      <c r="G174" s="4">
        <v>1969</v>
      </c>
      <c r="H174" s="4">
        <v>1970</v>
      </c>
      <c r="I174" s="4">
        <v>1971</v>
      </c>
      <c r="J174" s="4">
        <v>1972</v>
      </c>
      <c r="K174" s="4">
        <v>1973</v>
      </c>
      <c r="L174" s="4">
        <v>1974</v>
      </c>
      <c r="M174" s="4">
        <v>1975</v>
      </c>
      <c r="N174" s="4">
        <v>1976</v>
      </c>
      <c r="O174" s="4">
        <v>1977</v>
      </c>
      <c r="P174" s="4">
        <v>1978</v>
      </c>
      <c r="Q174" s="4">
        <v>1979</v>
      </c>
      <c r="R174" s="4">
        <v>1980</v>
      </c>
      <c r="S174" s="4">
        <v>1981</v>
      </c>
      <c r="T174" s="4">
        <v>1982</v>
      </c>
      <c r="U174" s="4">
        <v>1983</v>
      </c>
      <c r="V174" s="4">
        <v>1984</v>
      </c>
      <c r="W174" s="4">
        <v>1985</v>
      </c>
      <c r="X174" s="4">
        <v>1986</v>
      </c>
      <c r="Y174" s="4">
        <v>1987</v>
      </c>
      <c r="Z174" s="4">
        <v>1988</v>
      </c>
      <c r="AA174" s="4">
        <v>1989</v>
      </c>
      <c r="AB174" s="4">
        <v>1990</v>
      </c>
      <c r="AC174" s="4">
        <v>1991</v>
      </c>
      <c r="AD174" s="4">
        <v>1992</v>
      </c>
      <c r="AE174" s="4">
        <v>1993</v>
      </c>
      <c r="AF174" s="4">
        <v>1994</v>
      </c>
      <c r="AG174" s="4">
        <v>1995</v>
      </c>
      <c r="AH174" s="4">
        <v>1996</v>
      </c>
      <c r="AI174" s="4">
        <v>1997</v>
      </c>
      <c r="AJ174" s="4">
        <v>1998</v>
      </c>
      <c r="AK174" s="4">
        <v>1999</v>
      </c>
      <c r="AL174" s="4">
        <v>2000</v>
      </c>
      <c r="AM174" s="4">
        <v>2001</v>
      </c>
      <c r="AN174" s="4">
        <v>2002</v>
      </c>
      <c r="AO174" s="4">
        <v>2003</v>
      </c>
      <c r="AP174" s="4">
        <v>2004</v>
      </c>
      <c r="AQ174" s="4">
        <v>2005</v>
      </c>
      <c r="AR174" s="4">
        <v>2006</v>
      </c>
      <c r="AS174" s="4">
        <v>2007</v>
      </c>
      <c r="AT174" s="4">
        <v>2008</v>
      </c>
      <c r="AU174" s="4">
        <v>2009</v>
      </c>
      <c r="AV174" s="4">
        <v>2010</v>
      </c>
      <c r="AW174" s="4">
        <v>2011</v>
      </c>
      <c r="AX174" s="4">
        <v>2012</v>
      </c>
      <c r="AY174" s="4">
        <v>2013</v>
      </c>
      <c r="AZ174" s="4">
        <v>2014</v>
      </c>
      <c r="BA174" s="4">
        <v>2015</v>
      </c>
      <c r="BB174" s="4">
        <v>2016</v>
      </c>
      <c r="BC174" s="5">
        <v>2017</v>
      </c>
    </row>
    <row r="175" spans="1:55" x14ac:dyDescent="0.2">
      <c r="B175" s="4">
        <v>1982</v>
      </c>
      <c r="C175" s="4">
        <v>1983</v>
      </c>
      <c r="D175" s="4">
        <v>1984</v>
      </c>
      <c r="E175" s="4">
        <v>1985</v>
      </c>
      <c r="F175" s="4">
        <v>1986</v>
      </c>
      <c r="G175" s="4">
        <v>1987</v>
      </c>
      <c r="H175" s="4">
        <v>1988</v>
      </c>
      <c r="I175" s="4">
        <v>1989</v>
      </c>
      <c r="J175" s="4">
        <v>1990</v>
      </c>
      <c r="K175" s="4">
        <v>1991</v>
      </c>
      <c r="L175" s="4">
        <v>1992</v>
      </c>
      <c r="M175" s="4">
        <v>1993</v>
      </c>
      <c r="N175" s="4">
        <v>1994</v>
      </c>
      <c r="O175" s="4">
        <v>1995</v>
      </c>
      <c r="P175" s="4">
        <v>1996</v>
      </c>
      <c r="Q175" s="4">
        <v>1997</v>
      </c>
      <c r="R175" s="4">
        <v>1998</v>
      </c>
      <c r="S175" s="4">
        <v>1999</v>
      </c>
      <c r="T175" s="4">
        <v>2000</v>
      </c>
      <c r="U175" s="4">
        <v>2001</v>
      </c>
      <c r="V175" s="4">
        <v>2002</v>
      </c>
      <c r="W175" s="4">
        <v>2003</v>
      </c>
      <c r="X175" s="4">
        <v>2004</v>
      </c>
      <c r="Y175" s="4">
        <v>2005</v>
      </c>
      <c r="Z175" s="4">
        <v>2006</v>
      </c>
      <c r="AA175" s="4">
        <v>2007</v>
      </c>
      <c r="AB175" s="4">
        <v>2008</v>
      </c>
      <c r="AC175" s="4">
        <v>2009</v>
      </c>
      <c r="AD175" s="4">
        <v>2010</v>
      </c>
      <c r="AE175" s="4">
        <v>2011</v>
      </c>
      <c r="AF175" s="4">
        <v>2012</v>
      </c>
      <c r="AG175" s="4">
        <v>2013</v>
      </c>
      <c r="AH175" s="4">
        <v>2014</v>
      </c>
      <c r="AI175" s="4">
        <v>2015</v>
      </c>
      <c r="AJ175" s="4">
        <v>2016</v>
      </c>
      <c r="AK175" s="4">
        <v>2017</v>
      </c>
      <c r="AL175" s="5">
        <v>2018</v>
      </c>
    </row>
    <row r="176" spans="1:55" x14ac:dyDescent="0.2">
      <c r="C176" s="4">
        <v>1994</v>
      </c>
      <c r="D176" s="4">
        <v>1996</v>
      </c>
      <c r="E176" s="4">
        <v>1997</v>
      </c>
      <c r="F176" s="4">
        <v>1999</v>
      </c>
      <c r="G176" s="4">
        <v>2000</v>
      </c>
      <c r="H176" s="4">
        <v>2002</v>
      </c>
      <c r="I176" s="4">
        <v>2004</v>
      </c>
      <c r="J176" s="4">
        <v>2006</v>
      </c>
      <c r="K176" s="4">
        <v>2007</v>
      </c>
      <c r="L176" s="4">
        <v>2008</v>
      </c>
      <c r="M176" s="4">
        <v>2009</v>
      </c>
      <c r="N176" s="4">
        <v>2010</v>
      </c>
      <c r="O176" s="4">
        <v>2012</v>
      </c>
      <c r="P176" s="4">
        <v>2014</v>
      </c>
      <c r="Q176" s="4">
        <v>2016</v>
      </c>
      <c r="R176" s="4">
        <v>2018</v>
      </c>
    </row>
    <row r="177" spans="1:55" x14ac:dyDescent="0.2">
      <c r="A177" s="13">
        <f>50/A180</f>
        <v>1.0335917312661498</v>
      </c>
      <c r="B177" s="4" t="s">
        <v>0</v>
      </c>
      <c r="C177" s="4" t="s">
        <v>74</v>
      </c>
      <c r="D177" s="4" t="s">
        <v>75</v>
      </c>
      <c r="E177" s="4" t="s">
        <v>4</v>
      </c>
      <c r="F177" s="4" t="s">
        <v>12</v>
      </c>
      <c r="G177" s="4" t="s">
        <v>13</v>
      </c>
      <c r="H177" s="4" t="s">
        <v>14</v>
      </c>
      <c r="I177" s="4" t="s">
        <v>71</v>
      </c>
      <c r="J177" s="4">
        <v>1999</v>
      </c>
    </row>
    <row r="178" spans="1:55" x14ac:dyDescent="0.2">
      <c r="A178" s="13">
        <f>AVERAGE(AC178:BZ178)</f>
        <v>454.81481481481484</v>
      </c>
      <c r="B178" s="4">
        <v>10</v>
      </c>
      <c r="C178" s="4">
        <v>10</v>
      </c>
      <c r="D178" s="4">
        <v>10</v>
      </c>
      <c r="E178" s="4">
        <v>10</v>
      </c>
      <c r="F178" s="4">
        <v>10</v>
      </c>
      <c r="G178" s="4">
        <v>10</v>
      </c>
      <c r="H178" s="4">
        <v>10</v>
      </c>
      <c r="I178" s="4">
        <v>10</v>
      </c>
      <c r="J178" s="4">
        <v>10</v>
      </c>
      <c r="K178" s="4">
        <v>10</v>
      </c>
      <c r="L178" s="4">
        <v>10</v>
      </c>
      <c r="M178" s="4">
        <v>10</v>
      </c>
      <c r="N178" s="4">
        <v>10</v>
      </c>
      <c r="O178" s="4">
        <v>10</v>
      </c>
      <c r="P178" s="4">
        <v>39</v>
      </c>
      <c r="Q178" s="4">
        <v>39</v>
      </c>
      <c r="R178" s="4">
        <v>39</v>
      </c>
      <c r="S178" s="4">
        <v>39</v>
      </c>
      <c r="T178" s="4">
        <v>39</v>
      </c>
      <c r="U178" s="4">
        <v>39</v>
      </c>
      <c r="V178" s="4">
        <v>39</v>
      </c>
      <c r="W178" s="4">
        <v>39</v>
      </c>
      <c r="X178" s="4">
        <v>39</v>
      </c>
      <c r="Y178" s="4">
        <v>39</v>
      </c>
      <c r="Z178" s="4">
        <v>39</v>
      </c>
      <c r="AA178" s="4">
        <v>39</v>
      </c>
      <c r="AB178" s="4">
        <v>39</v>
      </c>
      <c r="AC178" s="4">
        <v>134</v>
      </c>
      <c r="AD178" s="4">
        <v>155</v>
      </c>
      <c r="AE178" s="4">
        <v>211</v>
      </c>
      <c r="AF178" s="4">
        <v>83</v>
      </c>
      <c r="AG178" s="4">
        <v>107</v>
      </c>
      <c r="AH178" s="4">
        <v>115</v>
      </c>
      <c r="AI178" s="4">
        <v>198</v>
      </c>
      <c r="AJ178" s="4">
        <v>208</v>
      </c>
      <c r="AK178" s="4">
        <v>730</v>
      </c>
      <c r="AL178" s="4">
        <v>725</v>
      </c>
      <c r="AM178" s="4">
        <v>467</v>
      </c>
      <c r="AN178" s="4">
        <v>697</v>
      </c>
      <c r="AO178" s="4">
        <v>623</v>
      </c>
      <c r="AP178" s="4">
        <v>532</v>
      </c>
      <c r="AQ178" s="4">
        <v>638</v>
      </c>
      <c r="AR178" s="4">
        <v>525</v>
      </c>
      <c r="AS178" s="4">
        <v>654</v>
      </c>
      <c r="AT178" s="4">
        <v>545</v>
      </c>
      <c r="AU178" s="4">
        <v>371</v>
      </c>
      <c r="AV178" s="4">
        <v>383</v>
      </c>
      <c r="AW178" s="4">
        <v>716</v>
      </c>
      <c r="AX178" s="4">
        <v>659</v>
      </c>
      <c r="AY178" s="4">
        <v>624</v>
      </c>
      <c r="AZ178" s="4">
        <v>631</v>
      </c>
      <c r="BA178" s="4">
        <v>539</v>
      </c>
      <c r="BB178" s="4">
        <v>510</v>
      </c>
      <c r="BC178" s="5">
        <v>500</v>
      </c>
    </row>
    <row r="179" spans="1:55" x14ac:dyDescent="0.2">
      <c r="A179" s="13">
        <f>AVERAGE(B179:XFD179)</f>
        <v>99.837837837837839</v>
      </c>
      <c r="B179" s="4">
        <v>105</v>
      </c>
      <c r="C179" s="4">
        <v>126</v>
      </c>
      <c r="D179" s="4">
        <v>118</v>
      </c>
      <c r="E179" s="4">
        <v>125</v>
      </c>
      <c r="F179" s="4">
        <v>88</v>
      </c>
      <c r="G179" s="4">
        <v>105</v>
      </c>
      <c r="H179" s="4">
        <v>76</v>
      </c>
      <c r="I179" s="4">
        <v>80</v>
      </c>
      <c r="J179" s="4">
        <v>82</v>
      </c>
      <c r="K179" s="4">
        <v>71</v>
      </c>
      <c r="L179" s="4">
        <v>82</v>
      </c>
      <c r="M179" s="4">
        <v>90</v>
      </c>
      <c r="N179" s="4">
        <v>74</v>
      </c>
      <c r="O179" s="4">
        <v>75</v>
      </c>
      <c r="P179" s="4">
        <v>90</v>
      </c>
      <c r="Q179" s="4">
        <v>78</v>
      </c>
      <c r="R179" s="4">
        <v>82</v>
      </c>
      <c r="S179" s="4">
        <v>90</v>
      </c>
      <c r="T179" s="4">
        <v>101</v>
      </c>
      <c r="U179" s="4">
        <v>107</v>
      </c>
      <c r="V179" s="4">
        <v>110</v>
      </c>
      <c r="W179" s="4">
        <v>107</v>
      </c>
      <c r="X179" s="4">
        <v>108</v>
      </c>
      <c r="Y179" s="4">
        <v>109</v>
      </c>
      <c r="Z179" s="4">
        <v>102</v>
      </c>
      <c r="AA179" s="4">
        <v>97</v>
      </c>
      <c r="AB179" s="4">
        <v>82</v>
      </c>
      <c r="AC179" s="4">
        <v>87</v>
      </c>
      <c r="AD179" s="4">
        <v>90</v>
      </c>
      <c r="AE179" s="4">
        <v>113</v>
      </c>
      <c r="AF179" s="4">
        <v>116</v>
      </c>
      <c r="AG179" s="4">
        <v>120</v>
      </c>
      <c r="AH179" s="4">
        <v>137</v>
      </c>
      <c r="AI179" s="4">
        <v>151</v>
      </c>
      <c r="AJ179" s="4">
        <v>115</v>
      </c>
      <c r="AK179" s="4">
        <v>105</v>
      </c>
      <c r="AL179" s="33">
        <v>100</v>
      </c>
    </row>
    <row r="180" spans="1:55" x14ac:dyDescent="0.2">
      <c r="A180" s="13">
        <f>AVERAGE(B180:XFD180)</f>
        <v>48.375</v>
      </c>
      <c r="B180" s="18">
        <v>43</v>
      </c>
      <c r="C180" s="18">
        <v>32</v>
      </c>
      <c r="D180" s="18">
        <v>49</v>
      </c>
      <c r="E180" s="18">
        <v>67</v>
      </c>
      <c r="F180" s="18">
        <v>70</v>
      </c>
      <c r="G180" s="18">
        <v>72</v>
      </c>
      <c r="H180" s="18">
        <v>51</v>
      </c>
      <c r="I180" s="18">
        <v>47</v>
      </c>
      <c r="J180" s="18">
        <v>39</v>
      </c>
      <c r="K180" s="18">
        <v>35</v>
      </c>
      <c r="L180" s="18">
        <v>26</v>
      </c>
      <c r="M180" s="18">
        <v>34</v>
      </c>
      <c r="N180" s="18">
        <v>44</v>
      </c>
      <c r="O180" s="18">
        <v>79</v>
      </c>
      <c r="P180" s="18">
        <v>61</v>
      </c>
      <c r="Q180" s="5">
        <v>25</v>
      </c>
      <c r="AT180" s="5"/>
    </row>
    <row r="181" spans="1:55" x14ac:dyDescent="0.2">
      <c r="B181" s="4" t="s">
        <v>78</v>
      </c>
      <c r="C181" s="4" t="s">
        <v>79</v>
      </c>
      <c r="D181" s="4" t="s">
        <v>80</v>
      </c>
      <c r="E181" s="4" t="s">
        <v>81</v>
      </c>
      <c r="F181" s="4" t="s">
        <v>56</v>
      </c>
      <c r="G181" s="4" t="s">
        <v>82</v>
      </c>
      <c r="H181" s="4" t="s">
        <v>83</v>
      </c>
      <c r="I181" s="4" t="s">
        <v>7</v>
      </c>
      <c r="J181" s="4" t="s">
        <v>84</v>
      </c>
      <c r="K181" s="4" t="s">
        <v>85</v>
      </c>
      <c r="L181" s="4" t="s">
        <v>86</v>
      </c>
      <c r="M181" s="4" t="s">
        <v>2</v>
      </c>
      <c r="N181" s="4" t="s">
        <v>87</v>
      </c>
      <c r="O181" s="4" t="s">
        <v>21</v>
      </c>
      <c r="P181" s="4" t="s">
        <v>88</v>
      </c>
    </row>
    <row r="182" spans="1:55" x14ac:dyDescent="0.2">
      <c r="A182" s="13">
        <v>1964</v>
      </c>
      <c r="B182" s="4">
        <v>2.5321E-2</v>
      </c>
      <c r="C182" s="4">
        <v>0.105571</v>
      </c>
      <c r="D182" s="4">
        <v>0.16556299999999999</v>
      </c>
      <c r="E182" s="4">
        <v>0.19361100000000001</v>
      </c>
      <c r="F182" s="4">
        <v>9.5441999999999999E-2</v>
      </c>
      <c r="G182" s="4">
        <v>0.26840700000000001</v>
      </c>
      <c r="H182" s="4">
        <v>0.120764</v>
      </c>
      <c r="I182" s="4">
        <v>2.5321E-2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</row>
    <row r="183" spans="1:55" x14ac:dyDescent="0.2">
      <c r="A183" s="13">
        <v>1965</v>
      </c>
      <c r="B183" s="4">
        <v>1.417E-2</v>
      </c>
      <c r="C183" s="4">
        <v>1.5327E-2</v>
      </c>
      <c r="D183" s="4">
        <v>0.20416400000000001</v>
      </c>
      <c r="E183" s="4">
        <v>0.55031799999999997</v>
      </c>
      <c r="F183" s="4">
        <v>0.13475999999999999</v>
      </c>
      <c r="G183" s="4">
        <v>3.3544999999999998E-2</v>
      </c>
      <c r="H183" s="4">
        <v>3.2389000000000001E-2</v>
      </c>
      <c r="I183" s="4">
        <v>1.5327E-2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</row>
    <row r="184" spans="1:55" x14ac:dyDescent="0.2">
      <c r="A184" s="13">
        <v>1966</v>
      </c>
      <c r="B184" s="4">
        <v>2.8427999999999998E-2</v>
      </c>
      <c r="C184" s="4">
        <v>0.16830200000000001</v>
      </c>
      <c r="D184" s="4">
        <v>5.7357999999999999E-2</v>
      </c>
      <c r="E184" s="4">
        <v>0.420126</v>
      </c>
      <c r="F184" s="4">
        <v>0.26490599999999997</v>
      </c>
      <c r="G184" s="4">
        <v>2.4150999999999999E-2</v>
      </c>
      <c r="H184" s="4">
        <v>2.6415000000000001E-2</v>
      </c>
      <c r="I184" s="4">
        <v>1.0314E-2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</row>
    <row r="185" spans="1:55" x14ac:dyDescent="0.2">
      <c r="A185" s="13">
        <v>1967</v>
      </c>
      <c r="B185" s="4">
        <v>9.4669999999999997E-3</v>
      </c>
      <c r="C185" s="4">
        <v>0.110178</v>
      </c>
      <c r="D185" s="4">
        <v>0.577515</v>
      </c>
      <c r="E185" s="4">
        <v>8.7692000000000006E-2</v>
      </c>
      <c r="F185" s="4">
        <v>0.16</v>
      </c>
      <c r="G185" s="4">
        <v>3.7988000000000001E-2</v>
      </c>
      <c r="H185" s="4">
        <v>1.1479E-2</v>
      </c>
      <c r="I185" s="4">
        <v>5.6800000000000002E-3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</row>
    <row r="186" spans="1:55" x14ac:dyDescent="0.2">
      <c r="A186" s="13">
        <v>1968</v>
      </c>
      <c r="B186" s="4">
        <v>3.2939000000000003E-2</v>
      </c>
      <c r="C186" s="4">
        <v>0.178617</v>
      </c>
      <c r="D186" s="4">
        <v>0.14021800000000001</v>
      </c>
      <c r="E186" s="4">
        <v>0.46851700000000002</v>
      </c>
      <c r="F186" s="4">
        <v>0.10736999999999999</v>
      </c>
      <c r="G186" s="4">
        <v>3.0572999999999999E-2</v>
      </c>
      <c r="H186" s="4">
        <v>3.6579E-2</v>
      </c>
      <c r="I186" s="4">
        <v>5.1869999999999998E-3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</row>
    <row r="187" spans="1:55" x14ac:dyDescent="0.2">
      <c r="A187" s="13">
        <v>1969</v>
      </c>
      <c r="B187" s="4">
        <v>1.4678E-2</v>
      </c>
      <c r="C187" s="4">
        <v>7.9766000000000004E-2</v>
      </c>
      <c r="D187" s="4">
        <v>0.459233</v>
      </c>
      <c r="E187" s="4">
        <v>0.31568400000000002</v>
      </c>
      <c r="F187" s="4">
        <v>0.10843</v>
      </c>
      <c r="G187" s="4">
        <v>2.3050000000000002E-3</v>
      </c>
      <c r="H187" s="4">
        <v>1.2142E-2</v>
      </c>
      <c r="I187" s="4">
        <v>7.7609999999999997E-3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</row>
    <row r="188" spans="1:55" x14ac:dyDescent="0.2">
      <c r="A188" s="13">
        <v>1970</v>
      </c>
      <c r="B188" s="4">
        <v>0.15676200000000001</v>
      </c>
      <c r="C188" s="4">
        <v>0.238147</v>
      </c>
      <c r="D188" s="4">
        <v>0.37426300000000001</v>
      </c>
      <c r="E188" s="4">
        <v>0.17669899999999999</v>
      </c>
      <c r="F188" s="4">
        <v>3.4247E-2</v>
      </c>
      <c r="G188" s="4">
        <v>1.1143E-2</v>
      </c>
      <c r="H188" s="4">
        <v>5.5710000000000004E-3</v>
      </c>
      <c r="I188" s="4">
        <v>3.1679999999999998E-3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</row>
    <row r="189" spans="1:55" x14ac:dyDescent="0.2">
      <c r="A189" s="13">
        <v>1971</v>
      </c>
      <c r="B189" s="4">
        <v>0.165462</v>
      </c>
      <c r="C189" s="4">
        <v>4.9415000000000001E-2</v>
      </c>
      <c r="D189" s="4">
        <v>0.27603</v>
      </c>
      <c r="E189" s="4">
        <v>0.18528700000000001</v>
      </c>
      <c r="F189" s="4">
        <v>0.27468900000000002</v>
      </c>
      <c r="G189" s="4">
        <v>2.6682999999999998E-2</v>
      </c>
      <c r="H189" s="4">
        <v>1.7514999999999999E-2</v>
      </c>
      <c r="I189" s="4">
        <v>4.9189999999999998E-3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</row>
    <row r="190" spans="1:55" x14ac:dyDescent="0.2">
      <c r="A190" s="13">
        <v>1972</v>
      </c>
      <c r="B190" s="4">
        <v>3.1427999999999998E-2</v>
      </c>
      <c r="C190" s="4">
        <v>0.15159600000000001</v>
      </c>
      <c r="D190" s="4">
        <v>0.349715</v>
      </c>
      <c r="E190" s="4">
        <v>0.28007900000000002</v>
      </c>
      <c r="F190" s="4">
        <v>0.11734700000000001</v>
      </c>
      <c r="G190" s="4">
        <v>4.6027999999999999E-2</v>
      </c>
      <c r="H190" s="4">
        <v>1.7471E-2</v>
      </c>
      <c r="I190" s="4">
        <v>6.3350000000000004E-3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</row>
    <row r="191" spans="1:55" x14ac:dyDescent="0.2">
      <c r="A191" s="13">
        <v>1973</v>
      </c>
      <c r="B191" s="4">
        <v>1.1129E-2</v>
      </c>
      <c r="C191" s="4">
        <v>0.100338</v>
      </c>
      <c r="D191" s="4">
        <v>0.121466</v>
      </c>
      <c r="E191" s="4">
        <v>0.26405400000000001</v>
      </c>
      <c r="F191" s="4">
        <v>0.202123</v>
      </c>
      <c r="G191" s="4">
        <v>0.13807</v>
      </c>
      <c r="H191" s="4">
        <v>7.6822000000000001E-2</v>
      </c>
      <c r="I191" s="4">
        <v>5.5642999999999998E-2</v>
      </c>
      <c r="J191" s="4">
        <v>2.4972000000000001E-2</v>
      </c>
      <c r="K191" s="4">
        <v>4.4980000000000003E-3</v>
      </c>
      <c r="L191" s="4">
        <v>5.6599999999999999E-4</v>
      </c>
      <c r="M191" s="4">
        <v>1.4999999999999999E-4</v>
      </c>
      <c r="N191" s="4">
        <v>3.2499999999999997E-5</v>
      </c>
      <c r="O191" s="4">
        <v>1.3799999999999999E-4</v>
      </c>
      <c r="P191" s="4">
        <v>0</v>
      </c>
    </row>
    <row r="192" spans="1:55" x14ac:dyDescent="0.2">
      <c r="A192" s="13">
        <v>1974</v>
      </c>
      <c r="B192" s="4">
        <v>2.4247000000000001E-2</v>
      </c>
      <c r="C192" s="4">
        <v>0.52727900000000005</v>
      </c>
      <c r="D192" s="4">
        <v>0.19487099999999999</v>
      </c>
      <c r="E192" s="4">
        <v>5.5426999999999997E-2</v>
      </c>
      <c r="F192" s="4">
        <v>7.4453000000000005E-2</v>
      </c>
      <c r="G192" s="4">
        <v>4.0191999999999999E-2</v>
      </c>
      <c r="H192" s="4">
        <v>2.5745000000000001E-2</v>
      </c>
      <c r="I192" s="4">
        <v>2.1690000000000001E-2</v>
      </c>
      <c r="J192" s="4">
        <v>2.1288999999999999E-2</v>
      </c>
      <c r="K192" s="4">
        <v>8.9540000000000002E-3</v>
      </c>
      <c r="L192" s="4">
        <v>3.6380000000000002E-3</v>
      </c>
      <c r="M192" s="4">
        <v>9.5E-4</v>
      </c>
      <c r="N192" s="4">
        <v>9.4799999999999995E-4</v>
      </c>
      <c r="O192" s="4">
        <v>1.6899999999999999E-4</v>
      </c>
      <c r="P192" s="4">
        <v>1.47E-4</v>
      </c>
    </row>
    <row r="193" spans="1:16" x14ac:dyDescent="0.2">
      <c r="A193" s="13">
        <v>1975</v>
      </c>
      <c r="B193" s="4">
        <v>8.5430000000000002E-3</v>
      </c>
      <c r="C193" s="4">
        <v>0.150288</v>
      </c>
      <c r="D193" s="4">
        <v>0.69184299999999999</v>
      </c>
      <c r="E193" s="4">
        <v>5.3185000000000003E-2</v>
      </c>
      <c r="F193" s="4">
        <v>1.4149E-2</v>
      </c>
      <c r="G193" s="4">
        <v>2.6572999999999999E-2</v>
      </c>
      <c r="H193" s="4">
        <v>2.5451999999999999E-2</v>
      </c>
      <c r="I193" s="4">
        <v>1.3868999999999999E-2</v>
      </c>
      <c r="J193" s="4">
        <v>8.1620000000000009E-3</v>
      </c>
      <c r="K193" s="4">
        <v>5.7470000000000004E-3</v>
      </c>
      <c r="L193" s="4">
        <v>1.421E-3</v>
      </c>
      <c r="M193" s="4">
        <v>5.62E-4</v>
      </c>
      <c r="N193" s="4">
        <v>9.0400000000000002E-5</v>
      </c>
      <c r="O193" s="4">
        <v>1.16E-4</v>
      </c>
      <c r="P193" s="4">
        <v>0</v>
      </c>
    </row>
    <row r="194" spans="1:16" x14ac:dyDescent="0.2">
      <c r="A194" s="13">
        <v>1976</v>
      </c>
      <c r="B194" s="4">
        <v>2.0000000000000001E-4</v>
      </c>
      <c r="C194" s="4">
        <v>0.120162</v>
      </c>
      <c r="D194" s="4">
        <v>0.45461600000000002</v>
      </c>
      <c r="E194" s="4">
        <v>0.30598599999999998</v>
      </c>
      <c r="F194" s="4">
        <v>3.0152000000000002E-2</v>
      </c>
      <c r="G194" s="4">
        <v>1.3916E-2</v>
      </c>
      <c r="H194" s="4">
        <v>1.9279000000000001E-2</v>
      </c>
      <c r="I194" s="4">
        <v>2.2363000000000001E-2</v>
      </c>
      <c r="J194" s="4">
        <v>1.7395999999999998E-2</v>
      </c>
      <c r="K194" s="4">
        <v>8.5719999999999998E-3</v>
      </c>
      <c r="L194" s="4">
        <v>3.9560000000000003E-3</v>
      </c>
      <c r="M194" s="4">
        <v>2.7060000000000001E-3</v>
      </c>
      <c r="N194" s="4">
        <v>6.9700000000000003E-4</v>
      </c>
      <c r="O194" s="4">
        <v>0</v>
      </c>
      <c r="P194" s="4">
        <v>0</v>
      </c>
    </row>
    <row r="195" spans="1:16" x14ac:dyDescent="0.2">
      <c r="A195" s="13">
        <v>1977</v>
      </c>
      <c r="B195" s="4">
        <v>3.7671999999999997E-2</v>
      </c>
      <c r="C195" s="4">
        <v>0.247673</v>
      </c>
      <c r="D195" s="4">
        <v>0.331098</v>
      </c>
      <c r="E195" s="4">
        <v>0.23990500000000001</v>
      </c>
      <c r="F195" s="4">
        <v>8.6128999999999997E-2</v>
      </c>
      <c r="G195" s="4">
        <v>1.9158000000000001E-2</v>
      </c>
      <c r="H195" s="4">
        <v>7.0299999999999998E-3</v>
      </c>
      <c r="I195" s="4">
        <v>1.0141000000000001E-2</v>
      </c>
      <c r="J195" s="4">
        <v>8.1110000000000002E-3</v>
      </c>
      <c r="K195" s="4">
        <v>6.5139999999999998E-3</v>
      </c>
      <c r="L195" s="4">
        <v>3.3600000000000001E-3</v>
      </c>
      <c r="M195" s="4">
        <v>1.6670000000000001E-3</v>
      </c>
      <c r="N195" s="4">
        <v>1.2290000000000001E-3</v>
      </c>
      <c r="O195" s="4">
        <v>2.4499999999999999E-4</v>
      </c>
      <c r="P195" s="4">
        <v>6.7799999999999995E-5</v>
      </c>
    </row>
    <row r="196" spans="1:16" x14ac:dyDescent="0.2">
      <c r="A196" s="13">
        <v>1978</v>
      </c>
      <c r="B196" s="4">
        <v>1.2042000000000001E-2</v>
      </c>
      <c r="C196" s="4">
        <v>0.186306</v>
      </c>
      <c r="D196" s="4">
        <v>0.308118</v>
      </c>
      <c r="E196" s="4">
        <v>0.26135900000000001</v>
      </c>
      <c r="F196" s="4">
        <v>0.15068000000000001</v>
      </c>
      <c r="G196" s="4">
        <v>4.0794999999999998E-2</v>
      </c>
      <c r="H196" s="4">
        <v>1.1771999999999999E-2</v>
      </c>
      <c r="I196" s="4">
        <v>7.0980000000000001E-3</v>
      </c>
      <c r="J196" s="4">
        <v>8.0470000000000003E-3</v>
      </c>
      <c r="K196" s="4">
        <v>6.4710000000000002E-3</v>
      </c>
      <c r="L196" s="4">
        <v>4.5589999999999997E-3</v>
      </c>
      <c r="M196" s="4">
        <v>1.7409999999999999E-3</v>
      </c>
      <c r="N196" s="4">
        <v>7.2199999999999999E-4</v>
      </c>
      <c r="O196" s="4">
        <v>2.2100000000000001E-4</v>
      </c>
      <c r="P196" s="4">
        <v>6.9200000000000002E-5</v>
      </c>
    </row>
    <row r="197" spans="1:16" x14ac:dyDescent="0.2">
      <c r="A197" s="13">
        <v>1979</v>
      </c>
      <c r="B197" s="4">
        <v>3.95E-2</v>
      </c>
      <c r="C197" s="4">
        <v>0.21152499999999999</v>
      </c>
      <c r="D197" s="4">
        <v>0.28037299999999998</v>
      </c>
      <c r="E197" s="4">
        <v>0.16364799999999999</v>
      </c>
      <c r="F197" s="4">
        <v>0.152892</v>
      </c>
      <c r="G197" s="4">
        <v>8.3939E-2</v>
      </c>
      <c r="H197" s="4">
        <v>2.1921E-2</v>
      </c>
      <c r="I197" s="4">
        <v>1.0012E-2</v>
      </c>
      <c r="J197" s="4">
        <v>1.3972999999999999E-2</v>
      </c>
      <c r="K197" s="4">
        <v>1.0706E-2</v>
      </c>
      <c r="L197" s="4">
        <v>6.862E-3</v>
      </c>
      <c r="M197" s="4">
        <v>3.0690000000000001E-3</v>
      </c>
      <c r="N197" s="4">
        <v>1.1529999999999999E-3</v>
      </c>
      <c r="O197" s="4">
        <v>2.0599999999999999E-4</v>
      </c>
      <c r="P197" s="4">
        <v>2.22E-4</v>
      </c>
    </row>
    <row r="198" spans="1:16" x14ac:dyDescent="0.2">
      <c r="A198" s="13">
        <v>1980</v>
      </c>
      <c r="B198" s="4">
        <v>4.0340000000000003E-3</v>
      </c>
      <c r="C198" s="4">
        <v>0.19093199999999999</v>
      </c>
      <c r="D198" s="4">
        <v>0.33992600000000001</v>
      </c>
      <c r="E198" s="4">
        <v>0.183116</v>
      </c>
      <c r="F198" s="4">
        <v>0.10412399999999999</v>
      </c>
      <c r="G198" s="4">
        <v>8.7117E-2</v>
      </c>
      <c r="H198" s="4">
        <v>3.4571999999999999E-2</v>
      </c>
      <c r="I198" s="4">
        <v>1.5525000000000001E-2</v>
      </c>
      <c r="J198" s="4">
        <v>8.9809999999999994E-3</v>
      </c>
      <c r="K198" s="4">
        <v>9.8770000000000004E-3</v>
      </c>
      <c r="L198" s="4">
        <v>1.0508E-2</v>
      </c>
      <c r="M198" s="4">
        <v>6.561E-3</v>
      </c>
      <c r="N198" s="4">
        <v>3.192E-3</v>
      </c>
      <c r="O198" s="4">
        <v>1.036E-3</v>
      </c>
      <c r="P198" s="4">
        <v>5.0000000000000001E-4</v>
      </c>
    </row>
    <row r="199" spans="1:16" x14ac:dyDescent="0.2">
      <c r="A199" s="13">
        <v>1981</v>
      </c>
      <c r="B199" s="4">
        <v>2.6200000000000003E-4</v>
      </c>
      <c r="C199" s="4">
        <v>3.3202000000000002E-2</v>
      </c>
      <c r="D199" s="4">
        <v>0.46571299999999999</v>
      </c>
      <c r="E199" s="4">
        <v>0.29335</v>
      </c>
      <c r="F199" s="4">
        <v>0.10438699999999999</v>
      </c>
      <c r="G199" s="4">
        <v>4.7308000000000003E-2</v>
      </c>
      <c r="H199" s="4">
        <v>2.3758000000000001E-2</v>
      </c>
      <c r="I199" s="4">
        <v>1.3610000000000001E-2</v>
      </c>
      <c r="J199" s="4">
        <v>7.4029999999999999E-3</v>
      </c>
      <c r="K199" s="4">
        <v>4.2989999999999999E-3</v>
      </c>
      <c r="L199" s="4">
        <v>3.4529999999999999E-3</v>
      </c>
      <c r="M199" s="4">
        <v>2.1150000000000001E-3</v>
      </c>
      <c r="N199" s="4">
        <v>6.9899999999999997E-4</v>
      </c>
      <c r="O199" s="4">
        <v>2.9E-4</v>
      </c>
      <c r="P199" s="4">
        <v>1.5200000000000001E-4</v>
      </c>
    </row>
    <row r="200" spans="1:16" x14ac:dyDescent="0.2">
      <c r="A200" s="13">
        <v>1982</v>
      </c>
      <c r="B200" s="4">
        <v>2.3700000000000001E-3</v>
      </c>
      <c r="C200" s="4">
        <v>1.2649000000000001E-2</v>
      </c>
      <c r="D200" s="4">
        <v>8.0549999999999997E-2</v>
      </c>
      <c r="E200" s="4">
        <v>0.58499100000000004</v>
      </c>
      <c r="F200" s="4">
        <v>0.21074300000000001</v>
      </c>
      <c r="G200" s="4">
        <v>5.1754000000000001E-2</v>
      </c>
      <c r="H200" s="4">
        <v>1.7953E-2</v>
      </c>
      <c r="I200" s="4">
        <v>1.7972999999999999E-2</v>
      </c>
      <c r="J200" s="4">
        <v>1.0743000000000001E-2</v>
      </c>
      <c r="K200" s="4">
        <v>4.5310000000000003E-3</v>
      </c>
      <c r="L200" s="4">
        <v>2.7039999999999998E-3</v>
      </c>
      <c r="M200" s="4">
        <v>1.5870000000000001E-3</v>
      </c>
      <c r="N200" s="4">
        <v>9.2800000000000001E-4</v>
      </c>
      <c r="O200" s="4">
        <v>3.4400000000000001E-4</v>
      </c>
      <c r="P200" s="4">
        <v>1.8000000000000001E-4</v>
      </c>
    </row>
    <row r="201" spans="1:16" x14ac:dyDescent="0.2">
      <c r="A201" s="13">
        <v>1983</v>
      </c>
      <c r="B201" s="4">
        <v>2.9060000000000002E-3</v>
      </c>
      <c r="C201" s="4">
        <v>6.7964999999999998E-2</v>
      </c>
      <c r="D201" s="4">
        <v>9.0430999999999997E-2</v>
      </c>
      <c r="E201" s="4">
        <v>0.17937800000000001</v>
      </c>
      <c r="F201" s="4">
        <v>0.46820899999999999</v>
      </c>
      <c r="G201" s="4">
        <v>0.12509300000000001</v>
      </c>
      <c r="H201" s="4">
        <v>2.3737999999999999E-2</v>
      </c>
      <c r="I201" s="4">
        <v>1.4167000000000001E-2</v>
      </c>
      <c r="J201" s="4">
        <v>1.1353E-2</v>
      </c>
      <c r="K201" s="4">
        <v>6.3619999999999996E-3</v>
      </c>
      <c r="L201" s="4">
        <v>4.3559999999999996E-3</v>
      </c>
      <c r="M201" s="4">
        <v>2.8080000000000002E-3</v>
      </c>
      <c r="N201" s="4">
        <v>2.0170000000000001E-3</v>
      </c>
      <c r="O201" s="4">
        <v>9.9700000000000006E-4</v>
      </c>
      <c r="P201" s="4">
        <v>2.1800000000000001E-4</v>
      </c>
    </row>
    <row r="202" spans="1:16" x14ac:dyDescent="0.2">
      <c r="A202" s="13">
        <v>1984</v>
      </c>
      <c r="B202" s="4">
        <v>1.0820000000000001E-3</v>
      </c>
      <c r="C202" s="4">
        <v>2.3623000000000002E-2</v>
      </c>
      <c r="D202" s="4">
        <v>4.5693999999999999E-2</v>
      </c>
      <c r="E202" s="4">
        <v>0.22206999999999999</v>
      </c>
      <c r="F202" s="4">
        <v>0.25354900000000002</v>
      </c>
      <c r="G202" s="4">
        <v>0.33724700000000002</v>
      </c>
      <c r="H202" s="4">
        <v>6.9013000000000005E-2</v>
      </c>
      <c r="I202" s="4">
        <v>1.8339999999999999E-2</v>
      </c>
      <c r="J202" s="4">
        <v>1.2938E-2</v>
      </c>
      <c r="K202" s="4">
        <v>8.0669999999999995E-3</v>
      </c>
      <c r="L202" s="4">
        <v>3.6600000000000001E-3</v>
      </c>
      <c r="M202" s="4">
        <v>1.299E-3</v>
      </c>
      <c r="N202" s="4">
        <v>1.5100000000000001E-3</v>
      </c>
      <c r="O202" s="4">
        <v>8.61E-4</v>
      </c>
      <c r="P202" s="4">
        <v>1.0460000000000001E-3</v>
      </c>
    </row>
    <row r="203" spans="1:16" x14ac:dyDescent="0.2">
      <c r="A203" s="13">
        <v>1985</v>
      </c>
      <c r="B203" s="4">
        <v>1.377E-3</v>
      </c>
      <c r="C203" s="4">
        <v>2.8742E-2</v>
      </c>
      <c r="D203" s="4">
        <v>0.198541</v>
      </c>
      <c r="E203" s="4">
        <v>6.3409999999999994E-2</v>
      </c>
      <c r="F203" s="4">
        <v>0.190469</v>
      </c>
      <c r="G203" s="4">
        <v>0.16742599999999999</v>
      </c>
      <c r="H203" s="4">
        <v>0.23080999999999999</v>
      </c>
      <c r="I203" s="4">
        <v>5.8574000000000001E-2</v>
      </c>
      <c r="J203" s="4">
        <v>1.9047999999999999E-2</v>
      </c>
      <c r="K203" s="4">
        <v>1.3448999999999999E-2</v>
      </c>
      <c r="L203" s="4">
        <v>1.2929E-2</v>
      </c>
      <c r="M203" s="4">
        <v>5.5529999999999998E-3</v>
      </c>
      <c r="N203" s="4">
        <v>4.9090000000000002E-3</v>
      </c>
      <c r="O203" s="4">
        <v>2.088E-3</v>
      </c>
      <c r="P203" s="4">
        <v>2.6749999999999999E-3</v>
      </c>
    </row>
    <row r="204" spans="1:16" x14ac:dyDescent="0.2">
      <c r="A204" s="13">
        <v>1986</v>
      </c>
      <c r="B204" s="4">
        <v>1.5139999999999999E-3</v>
      </c>
      <c r="C204" s="4">
        <v>4.2153999999999997E-2</v>
      </c>
      <c r="D204" s="4">
        <v>4.5221999999999998E-2</v>
      </c>
      <c r="E204" s="4">
        <v>0.36684699999999998</v>
      </c>
      <c r="F204" s="4">
        <v>0.10492600000000001</v>
      </c>
      <c r="G204" s="4">
        <v>0.18529300000000001</v>
      </c>
      <c r="H204" s="4">
        <v>0.108734</v>
      </c>
      <c r="I204" s="4">
        <v>0.105004</v>
      </c>
      <c r="J204" s="4">
        <v>2.9249000000000001E-2</v>
      </c>
      <c r="K204" s="4">
        <v>7.4400000000000004E-3</v>
      </c>
      <c r="L204" s="4">
        <v>1.637E-3</v>
      </c>
      <c r="M204" s="4">
        <v>1.2639999999999999E-3</v>
      </c>
      <c r="N204" s="4">
        <v>1.3200000000000001E-4</v>
      </c>
      <c r="O204" s="4">
        <v>5.8299999999999997E-4</v>
      </c>
      <c r="P204" s="4">
        <v>0</v>
      </c>
    </row>
    <row r="205" spans="1:16" x14ac:dyDescent="0.2">
      <c r="A205" s="13">
        <v>1987</v>
      </c>
      <c r="B205" s="4">
        <v>0</v>
      </c>
      <c r="C205" s="4">
        <v>1.4352999999999999E-2</v>
      </c>
      <c r="D205" s="4">
        <v>8.0902000000000002E-2</v>
      </c>
      <c r="E205" s="4">
        <v>5.6279000000000003E-2</v>
      </c>
      <c r="F205" s="4">
        <v>0.29985800000000001</v>
      </c>
      <c r="G205" s="4">
        <v>0.100715</v>
      </c>
      <c r="H205" s="4">
        <v>8.8820999999999997E-2</v>
      </c>
      <c r="I205" s="4">
        <v>6.5741999999999995E-2</v>
      </c>
      <c r="J205" s="4">
        <v>0.179309</v>
      </c>
      <c r="K205" s="4">
        <v>3.9206999999999999E-2</v>
      </c>
      <c r="L205" s="4">
        <v>2.8063999999999999E-2</v>
      </c>
      <c r="M205" s="4">
        <v>1.5557E-2</v>
      </c>
      <c r="N205" s="4">
        <v>2.0974E-2</v>
      </c>
      <c r="O205" s="4">
        <v>4.4209999999999996E-3</v>
      </c>
      <c r="P205" s="4">
        <v>5.7990000000000003E-3</v>
      </c>
    </row>
    <row r="206" spans="1:16" x14ac:dyDescent="0.2">
      <c r="A206" s="13">
        <v>1988</v>
      </c>
      <c r="B206" s="4">
        <v>0</v>
      </c>
      <c r="C206" s="4">
        <v>4.8669999999999998E-3</v>
      </c>
      <c r="D206" s="4">
        <v>0.20707800000000001</v>
      </c>
      <c r="E206" s="4">
        <v>0.19230800000000001</v>
      </c>
      <c r="F206" s="4">
        <v>0.115004</v>
      </c>
      <c r="G206" s="4">
        <v>0.24830199999999999</v>
      </c>
      <c r="H206" s="4">
        <v>0.10252699999999999</v>
      </c>
      <c r="I206" s="4">
        <v>4.7865999999999999E-2</v>
      </c>
      <c r="J206" s="4">
        <v>1.7871999999999999E-2</v>
      </c>
      <c r="K206" s="4">
        <v>4.4149000000000001E-2</v>
      </c>
      <c r="L206" s="4">
        <v>8.3239999999999998E-3</v>
      </c>
      <c r="M206" s="4">
        <v>4.6579999999999998E-3</v>
      </c>
      <c r="N206" s="4">
        <v>1.7149999999999999E-3</v>
      </c>
      <c r="O206" s="4">
        <v>2.506E-3</v>
      </c>
      <c r="P206" s="4">
        <v>2.8249999999999998E-3</v>
      </c>
    </row>
    <row r="207" spans="1:16" x14ac:dyDescent="0.2">
      <c r="A207" s="13">
        <v>1989</v>
      </c>
      <c r="B207" s="4">
        <v>0</v>
      </c>
      <c r="C207" s="4">
        <v>2.6710000000000002E-3</v>
      </c>
      <c r="D207" s="4">
        <v>3.0904000000000001E-2</v>
      </c>
      <c r="E207" s="4">
        <v>8.3527000000000004E-2</v>
      </c>
      <c r="F207" s="4">
        <v>0.25288300000000002</v>
      </c>
      <c r="G207" s="4">
        <v>9.3473000000000001E-2</v>
      </c>
      <c r="H207" s="4">
        <v>0.32077600000000001</v>
      </c>
      <c r="I207" s="4">
        <v>5.3997000000000003E-2</v>
      </c>
      <c r="J207" s="4">
        <v>5.8166000000000002E-2</v>
      </c>
      <c r="K207" s="4">
        <v>1.8176000000000001E-2</v>
      </c>
      <c r="L207" s="4">
        <v>7.2330000000000005E-2</v>
      </c>
      <c r="M207" s="4">
        <v>6.1019999999999998E-3</v>
      </c>
      <c r="N207" s="4">
        <v>2.235E-3</v>
      </c>
      <c r="O207" s="4">
        <v>1.436E-3</v>
      </c>
      <c r="P207" s="4">
        <v>3.3249999999999998E-3</v>
      </c>
    </row>
    <row r="208" spans="1:16" x14ac:dyDescent="0.2">
      <c r="A208" s="13">
        <v>1990</v>
      </c>
      <c r="B208" s="4">
        <v>7.5199999999999996E-4</v>
      </c>
      <c r="C208" s="4">
        <v>1.8901000000000001E-2</v>
      </c>
      <c r="D208" s="4">
        <v>3.2625000000000001E-2</v>
      </c>
      <c r="E208" s="4">
        <v>0.12570799999999999</v>
      </c>
      <c r="F208" s="4">
        <v>0.114964</v>
      </c>
      <c r="G208" s="4">
        <v>0.27363300000000002</v>
      </c>
      <c r="H208" s="4">
        <v>7.4005000000000001E-2</v>
      </c>
      <c r="I208" s="4">
        <v>0.21101500000000001</v>
      </c>
      <c r="J208" s="4">
        <v>3.7631999999999999E-2</v>
      </c>
      <c r="K208" s="4">
        <v>5.8368000000000003E-2</v>
      </c>
      <c r="L208" s="4">
        <v>5.1780000000000003E-3</v>
      </c>
      <c r="M208" s="4">
        <v>3.4402000000000002E-2</v>
      </c>
      <c r="N208" s="4">
        <v>4.8650000000000004E-3</v>
      </c>
      <c r="O208" s="4">
        <v>2.6770000000000001E-3</v>
      </c>
      <c r="P208" s="4">
        <v>5.2750000000000002E-3</v>
      </c>
    </row>
    <row r="209" spans="1:18" x14ac:dyDescent="0.2">
      <c r="A209" s="13">
        <v>1991</v>
      </c>
      <c r="B209" s="4">
        <v>389.57400000000001</v>
      </c>
      <c r="C209" s="4">
        <v>113171.246</v>
      </c>
      <c r="D209" s="4">
        <v>44377.118000000002</v>
      </c>
      <c r="E209" s="4">
        <v>88939.243000000002</v>
      </c>
      <c r="F209" s="4">
        <v>151831.85800000001</v>
      </c>
      <c r="G209" s="4">
        <v>181937.23800000001</v>
      </c>
      <c r="H209" s="4">
        <v>509695.98599999998</v>
      </c>
      <c r="I209" s="4">
        <v>81478.505999999994</v>
      </c>
      <c r="J209" s="4">
        <v>292863.18300000002</v>
      </c>
      <c r="K209" s="4">
        <v>29464.685000000001</v>
      </c>
      <c r="L209" s="4">
        <v>143946.71599999999</v>
      </c>
      <c r="M209" s="4">
        <v>18242.940999999999</v>
      </c>
      <c r="N209" s="4">
        <v>88287.566999999995</v>
      </c>
      <c r="O209" s="4">
        <v>21837.841</v>
      </c>
      <c r="P209" s="4">
        <v>50005.35</v>
      </c>
      <c r="Q209" s="4" t="s">
        <v>0</v>
      </c>
      <c r="R209" s="21">
        <v>1816469</v>
      </c>
    </row>
    <row r="210" spans="1:18" x14ac:dyDescent="0.2">
      <c r="A210" s="13">
        <v>1992</v>
      </c>
      <c r="B210" s="4">
        <v>1963.817</v>
      </c>
      <c r="C210" s="4">
        <v>88216.877999999997</v>
      </c>
      <c r="D210" s="4">
        <v>670812.79</v>
      </c>
      <c r="E210" s="4">
        <v>130291.321</v>
      </c>
      <c r="F210" s="4">
        <v>82898.781000000003</v>
      </c>
      <c r="G210" s="4">
        <v>110166.81600000001</v>
      </c>
      <c r="H210" s="4">
        <v>136177.829</v>
      </c>
      <c r="I210" s="4">
        <v>254831.21400000001</v>
      </c>
      <c r="J210" s="4">
        <v>102726.463</v>
      </c>
      <c r="K210" s="4">
        <v>152502.26300000001</v>
      </c>
      <c r="L210" s="4">
        <v>57876.972999999998</v>
      </c>
      <c r="M210" s="4">
        <v>45353.714999999997</v>
      </c>
      <c r="N210" s="4">
        <v>13708.388999999999</v>
      </c>
      <c r="O210" s="4">
        <v>43213.482000000004</v>
      </c>
      <c r="P210" s="4">
        <v>32332.071</v>
      </c>
      <c r="Q210" s="4" t="s">
        <v>0</v>
      </c>
      <c r="R210" s="21">
        <v>1923073</v>
      </c>
    </row>
    <row r="211" spans="1:18" x14ac:dyDescent="0.2">
      <c r="A211" s="13">
        <v>1993</v>
      </c>
      <c r="B211" s="4">
        <v>94.552999999999997</v>
      </c>
      <c r="C211" s="4">
        <v>6917.3739999999998</v>
      </c>
      <c r="D211" s="4">
        <v>243618.641</v>
      </c>
      <c r="E211" s="4">
        <v>1144408.8</v>
      </c>
      <c r="F211" s="4">
        <v>108022.22</v>
      </c>
      <c r="G211" s="4">
        <v>73939.486999999994</v>
      </c>
      <c r="H211" s="4">
        <v>68533.705000000002</v>
      </c>
      <c r="I211" s="4">
        <v>53098.612999999998</v>
      </c>
      <c r="J211" s="4">
        <v>91647.46</v>
      </c>
      <c r="K211" s="4">
        <v>20461.642</v>
      </c>
      <c r="L211" s="4">
        <v>35213.79</v>
      </c>
      <c r="M211" s="4">
        <v>10862.126</v>
      </c>
      <c r="N211" s="4">
        <v>13502.848</v>
      </c>
      <c r="O211" s="4">
        <v>7305.2520000000004</v>
      </c>
      <c r="P211" s="4">
        <v>16014.065000000001</v>
      </c>
      <c r="Q211" s="4" t="s">
        <v>0</v>
      </c>
      <c r="R211" s="21">
        <v>1893641</v>
      </c>
    </row>
    <row r="212" spans="1:18" x14ac:dyDescent="0.2">
      <c r="A212" s="13">
        <v>1994</v>
      </c>
      <c r="B212" s="4">
        <v>1167.769</v>
      </c>
      <c r="C212" s="4">
        <v>35589.735000000001</v>
      </c>
      <c r="D212" s="4">
        <v>58612.067999999999</v>
      </c>
      <c r="E212" s="4">
        <v>347405.30900000001</v>
      </c>
      <c r="F212" s="4">
        <v>1067224.702</v>
      </c>
      <c r="G212" s="4">
        <v>180474.84400000001</v>
      </c>
      <c r="H212" s="4">
        <v>57739.999000000003</v>
      </c>
      <c r="I212" s="4">
        <v>18728.565999999999</v>
      </c>
      <c r="J212" s="4">
        <v>12367.620999999999</v>
      </c>
      <c r="K212" s="4">
        <v>20247.034</v>
      </c>
      <c r="L212" s="4">
        <v>9182.09</v>
      </c>
      <c r="M212" s="4">
        <v>10150.168</v>
      </c>
      <c r="N212" s="4">
        <v>7576.5129999999999</v>
      </c>
      <c r="O212" s="4">
        <v>4058.4360000000001</v>
      </c>
      <c r="P212" s="4">
        <v>8040.1040000000003</v>
      </c>
      <c r="Q212" s="4" t="s">
        <v>0</v>
      </c>
      <c r="R212" s="21">
        <v>1838565</v>
      </c>
    </row>
    <row r="213" spans="1:18" x14ac:dyDescent="0.2">
      <c r="A213" s="13">
        <v>1995</v>
      </c>
      <c r="B213" s="4">
        <v>0</v>
      </c>
      <c r="C213" s="4">
        <v>362.23399999999998</v>
      </c>
      <c r="D213" s="4">
        <v>77134.933000000005</v>
      </c>
      <c r="E213" s="4">
        <v>148491.08600000001</v>
      </c>
      <c r="F213" s="4">
        <v>406831.16</v>
      </c>
      <c r="G213" s="4">
        <v>767104.99800000002</v>
      </c>
      <c r="H213" s="4">
        <v>121936.992</v>
      </c>
      <c r="I213" s="4">
        <v>31977.238000000001</v>
      </c>
      <c r="J213" s="4">
        <v>11202.132</v>
      </c>
      <c r="K213" s="4">
        <v>8112.6930000000002</v>
      </c>
      <c r="L213" s="4">
        <v>17685.144</v>
      </c>
      <c r="M213" s="4">
        <v>5228.7539999999999</v>
      </c>
      <c r="N213" s="4">
        <v>6653.2340000000004</v>
      </c>
      <c r="O213" s="4">
        <v>1347.8219999999999</v>
      </c>
      <c r="P213" s="4">
        <v>9082.5769999999993</v>
      </c>
      <c r="Q213" s="4" t="s">
        <v>0</v>
      </c>
      <c r="R213" s="21">
        <v>1613151</v>
      </c>
    </row>
    <row r="214" spans="1:18" x14ac:dyDescent="0.2">
      <c r="A214" s="13">
        <v>1996</v>
      </c>
      <c r="B214" s="4">
        <v>0</v>
      </c>
      <c r="C214" s="4">
        <v>16705.888999999999</v>
      </c>
      <c r="D214" s="4">
        <v>51918.124000000003</v>
      </c>
      <c r="E214" s="4">
        <v>82638.434999999998</v>
      </c>
      <c r="F214" s="4">
        <v>161493.758</v>
      </c>
      <c r="G214" s="4">
        <v>362775.97700000001</v>
      </c>
      <c r="H214" s="4">
        <v>481648.022</v>
      </c>
      <c r="I214" s="4">
        <v>186012.14199999999</v>
      </c>
      <c r="J214" s="4">
        <v>32583.736000000001</v>
      </c>
      <c r="K214" s="4">
        <v>14098.593000000001</v>
      </c>
      <c r="L214" s="4">
        <v>8438.5239999999994</v>
      </c>
      <c r="M214" s="4">
        <v>8658.3449999999993</v>
      </c>
      <c r="N214" s="4">
        <v>4502.9480000000003</v>
      </c>
      <c r="O214" s="4">
        <v>5928.2209999999995</v>
      </c>
      <c r="P214" s="4">
        <v>5026.0749999999998</v>
      </c>
      <c r="Q214" s="4" t="s">
        <v>0</v>
      </c>
      <c r="R214" s="21">
        <v>1422429</v>
      </c>
    </row>
    <row r="215" spans="1:18" x14ac:dyDescent="0.2">
      <c r="A215" s="13">
        <v>1997</v>
      </c>
      <c r="B215" s="4">
        <v>1642.2339999999999</v>
      </c>
      <c r="C215" s="4">
        <v>77851.847999999998</v>
      </c>
      <c r="D215" s="4">
        <v>39246.144</v>
      </c>
      <c r="E215" s="4">
        <v>107649.409</v>
      </c>
      <c r="F215" s="4">
        <v>472667.19199999998</v>
      </c>
      <c r="G215" s="4">
        <v>282593.09000000003</v>
      </c>
      <c r="H215" s="4">
        <v>252640.554</v>
      </c>
      <c r="I215" s="4">
        <v>200068.83</v>
      </c>
      <c r="J215" s="4">
        <v>65432.843999999997</v>
      </c>
      <c r="K215" s="4">
        <v>14010.332</v>
      </c>
      <c r="L215" s="4">
        <v>5934.4459999999999</v>
      </c>
      <c r="M215" s="4">
        <v>5275.4650000000001</v>
      </c>
      <c r="N215" s="4">
        <v>3278.3739999999998</v>
      </c>
      <c r="O215" s="4">
        <v>4446.9970000000003</v>
      </c>
      <c r="P215" s="4">
        <v>9998.3970000000008</v>
      </c>
      <c r="Q215" s="4" t="s">
        <v>0</v>
      </c>
      <c r="R215" s="21">
        <v>1542736</v>
      </c>
    </row>
    <row r="216" spans="1:18" x14ac:dyDescent="0.2">
      <c r="A216" s="13">
        <v>1998</v>
      </c>
      <c r="B216" s="4">
        <v>220.08500000000001</v>
      </c>
      <c r="C216" s="4">
        <v>42328.663999999997</v>
      </c>
      <c r="D216" s="4">
        <v>85616.472999999998</v>
      </c>
      <c r="E216" s="4">
        <v>70923.703999999998</v>
      </c>
      <c r="F216" s="4">
        <v>154774.05600000001</v>
      </c>
      <c r="G216" s="4">
        <v>697028.57700000005</v>
      </c>
      <c r="H216" s="4">
        <v>202038.77499999999</v>
      </c>
      <c r="I216" s="4">
        <v>130969.685</v>
      </c>
      <c r="J216" s="4">
        <v>107502.47900000001</v>
      </c>
      <c r="K216" s="4">
        <v>29113.557000000001</v>
      </c>
      <c r="L216" s="4">
        <v>6117.2470000000003</v>
      </c>
      <c r="M216" s="4">
        <v>6200.07</v>
      </c>
      <c r="N216" s="4">
        <v>2439.152</v>
      </c>
      <c r="O216" s="4">
        <v>3558.84</v>
      </c>
      <c r="P216" s="4">
        <v>5611.3050000000003</v>
      </c>
      <c r="Q216" s="4" t="s">
        <v>0</v>
      </c>
      <c r="R216" s="21">
        <v>1544443</v>
      </c>
    </row>
    <row r="217" spans="1:18" x14ac:dyDescent="0.2">
      <c r="A217" s="13">
        <v>1999</v>
      </c>
      <c r="B217" s="4">
        <v>191.87799999999999</v>
      </c>
      <c r="C217" s="4">
        <v>9649.6229999999996</v>
      </c>
      <c r="D217" s="4">
        <v>294436.09299999999</v>
      </c>
      <c r="E217" s="4">
        <v>224555.033</v>
      </c>
      <c r="F217" s="4">
        <v>102324.72</v>
      </c>
      <c r="G217" s="4">
        <v>159704.82</v>
      </c>
      <c r="H217" s="4">
        <v>470779.56900000002</v>
      </c>
      <c r="I217" s="4">
        <v>130685.88</v>
      </c>
      <c r="J217" s="4">
        <v>56328.538999999997</v>
      </c>
      <c r="K217" s="4">
        <v>34117.658000000003</v>
      </c>
      <c r="L217" s="4">
        <v>3655.915</v>
      </c>
      <c r="M217" s="4">
        <v>2267.1109999999999</v>
      </c>
      <c r="N217" s="4">
        <v>813.72299999999996</v>
      </c>
      <c r="O217" s="4">
        <v>397.37200000000001</v>
      </c>
      <c r="P217" s="4">
        <v>1846.6859999999999</v>
      </c>
      <c r="Q217" s="4" t="s">
        <v>0</v>
      </c>
      <c r="R217" s="21">
        <v>1491755</v>
      </c>
    </row>
    <row r="218" spans="1:18" x14ac:dyDescent="0.2">
      <c r="A218" s="13">
        <v>2000</v>
      </c>
      <c r="B218" s="4">
        <v>0</v>
      </c>
      <c r="C218" s="4">
        <v>15332.214</v>
      </c>
      <c r="D218" s="4">
        <v>80266.570999999996</v>
      </c>
      <c r="E218" s="4">
        <v>425831.83500000002</v>
      </c>
      <c r="F218" s="4">
        <v>346974.34899999999</v>
      </c>
      <c r="G218" s="4">
        <v>105151.561</v>
      </c>
      <c r="H218" s="4">
        <v>170382.75200000001</v>
      </c>
      <c r="I218" s="4">
        <v>357627.32299999997</v>
      </c>
      <c r="J218" s="4">
        <v>85956.498999999996</v>
      </c>
      <c r="K218" s="4">
        <v>29457.682000000001</v>
      </c>
      <c r="L218" s="4">
        <v>22278.072</v>
      </c>
      <c r="M218" s="4">
        <v>5336.2219999999998</v>
      </c>
      <c r="N218" s="4">
        <v>1340.472</v>
      </c>
      <c r="O218" s="4">
        <v>628.37099999999998</v>
      </c>
      <c r="P218" s="4">
        <v>938.37300000000005</v>
      </c>
      <c r="Q218" s="4" t="s">
        <v>0</v>
      </c>
      <c r="R218" s="21">
        <v>1647502</v>
      </c>
    </row>
    <row r="219" spans="1:18" x14ac:dyDescent="0.2">
      <c r="A219" s="13">
        <v>2001</v>
      </c>
      <c r="B219" s="4">
        <v>0</v>
      </c>
      <c r="C219" s="4">
        <v>3084.0819999999999</v>
      </c>
      <c r="D219" s="4">
        <v>46891.601000000002</v>
      </c>
      <c r="E219" s="4">
        <v>154726.845</v>
      </c>
      <c r="F219" s="4">
        <v>582562.62899999996</v>
      </c>
      <c r="G219" s="4">
        <v>410467.83600000001</v>
      </c>
      <c r="H219" s="4">
        <v>135860.79699999999</v>
      </c>
      <c r="I219" s="4">
        <v>127004.325</v>
      </c>
      <c r="J219" s="4">
        <v>157299.897</v>
      </c>
      <c r="K219" s="4">
        <v>58963.252999999997</v>
      </c>
      <c r="L219" s="4">
        <v>34428.25</v>
      </c>
      <c r="M219" s="4">
        <v>15999.852000000001</v>
      </c>
      <c r="N219" s="4">
        <v>5423.6450000000004</v>
      </c>
      <c r="O219" s="4">
        <v>3709.105</v>
      </c>
      <c r="P219" s="4">
        <v>1982.923</v>
      </c>
      <c r="Q219" s="4" t="s">
        <v>0</v>
      </c>
      <c r="R219" s="21">
        <v>1738405</v>
      </c>
    </row>
    <row r="220" spans="1:18" x14ac:dyDescent="0.2">
      <c r="A220" s="13">
        <v>2002</v>
      </c>
      <c r="B220" s="4">
        <v>896.24699999999996</v>
      </c>
      <c r="C220" s="4">
        <v>46960.366000000002</v>
      </c>
      <c r="D220" s="4">
        <v>108614.984</v>
      </c>
      <c r="E220" s="4">
        <v>213379.41399999999</v>
      </c>
      <c r="F220" s="4">
        <v>287356.30699999997</v>
      </c>
      <c r="G220" s="4">
        <v>602274.72</v>
      </c>
      <c r="H220" s="4">
        <v>270186.35600000003</v>
      </c>
      <c r="I220" s="4">
        <v>100646.40399999999</v>
      </c>
      <c r="J220" s="4">
        <v>86265.324999999997</v>
      </c>
      <c r="K220" s="4">
        <v>96759.331000000006</v>
      </c>
      <c r="L220" s="4">
        <v>33892.197999999997</v>
      </c>
      <c r="M220" s="4">
        <v>15336.596</v>
      </c>
      <c r="N220" s="4">
        <v>11015.279</v>
      </c>
      <c r="O220" s="4">
        <v>2669.201</v>
      </c>
      <c r="P220" s="4">
        <v>1835.4490000000001</v>
      </c>
      <c r="Q220" s="4" t="s">
        <v>0</v>
      </c>
      <c r="R220" s="21">
        <v>1878088</v>
      </c>
    </row>
    <row r="221" spans="1:18" x14ac:dyDescent="0.2">
      <c r="A221" s="13">
        <v>2003</v>
      </c>
      <c r="B221" s="4">
        <v>0</v>
      </c>
      <c r="C221" s="4">
        <v>14109.644</v>
      </c>
      <c r="D221" s="4">
        <v>408579.70799999998</v>
      </c>
      <c r="E221" s="4">
        <v>323481.978</v>
      </c>
      <c r="F221" s="4">
        <v>367205.84399999998</v>
      </c>
      <c r="G221" s="4">
        <v>307130.69799999997</v>
      </c>
      <c r="H221" s="4">
        <v>331247.14500000002</v>
      </c>
      <c r="I221" s="4">
        <v>158767.45000000001</v>
      </c>
      <c r="J221" s="4">
        <v>49547.88</v>
      </c>
      <c r="K221" s="4">
        <v>38445.472000000002</v>
      </c>
      <c r="L221" s="4">
        <v>36120.182999999997</v>
      </c>
      <c r="M221" s="4">
        <v>22732.501</v>
      </c>
      <c r="N221" s="4">
        <v>6770.8469999999998</v>
      </c>
      <c r="O221" s="4">
        <v>3455.5619999999999</v>
      </c>
      <c r="P221" s="4">
        <v>3195.1959999999999</v>
      </c>
      <c r="Q221" s="4" t="s">
        <v>0</v>
      </c>
      <c r="R221" s="21">
        <v>2070790</v>
      </c>
    </row>
    <row r="222" spans="1:18" x14ac:dyDescent="0.2">
      <c r="A222" s="13">
        <v>2004</v>
      </c>
      <c r="B222" s="4">
        <v>0</v>
      </c>
      <c r="C222" s="4">
        <v>472.74700000000001</v>
      </c>
      <c r="D222" s="4">
        <v>90113.138999999996</v>
      </c>
      <c r="E222" s="4">
        <v>825409.40300000005</v>
      </c>
      <c r="F222" s="4">
        <v>483692.60499999998</v>
      </c>
      <c r="G222" s="4">
        <v>238969.49900000001</v>
      </c>
      <c r="H222" s="4">
        <v>168482.40299999999</v>
      </c>
      <c r="I222" s="4">
        <v>155208.60699999999</v>
      </c>
      <c r="J222" s="4">
        <v>63231.432999999997</v>
      </c>
      <c r="K222" s="4">
        <v>15501.659</v>
      </c>
      <c r="L222" s="4">
        <v>18560.982</v>
      </c>
      <c r="M222" s="4">
        <v>26774.437999999998</v>
      </c>
      <c r="N222" s="4">
        <v>8939.6409999999996</v>
      </c>
      <c r="O222" s="4">
        <v>6410.6769999999997</v>
      </c>
      <c r="P222" s="4">
        <v>7628.2839999999997</v>
      </c>
      <c r="Q222" s="4" t="s">
        <v>0</v>
      </c>
      <c r="R222" s="21">
        <v>2109396</v>
      </c>
    </row>
    <row r="223" spans="1:18" x14ac:dyDescent="0.2">
      <c r="A223" s="13">
        <v>2005</v>
      </c>
      <c r="B223" s="4">
        <v>0</v>
      </c>
      <c r="C223" s="4">
        <v>4141.0529999999999</v>
      </c>
      <c r="D223" s="4">
        <v>51083.675000000003</v>
      </c>
      <c r="E223" s="4">
        <v>399372.82799999998</v>
      </c>
      <c r="F223" s="4">
        <v>859074.43799999997</v>
      </c>
      <c r="G223" s="4">
        <v>483457.92099999997</v>
      </c>
      <c r="H223" s="4">
        <v>157561.81</v>
      </c>
      <c r="I223" s="4">
        <v>68662.805999999997</v>
      </c>
      <c r="J223" s="4">
        <v>68321.411999999997</v>
      </c>
      <c r="K223" s="4">
        <v>30797.671999999999</v>
      </c>
      <c r="L223" s="4">
        <v>9622.5460000000003</v>
      </c>
      <c r="M223" s="4">
        <v>8925.6149999999998</v>
      </c>
      <c r="N223" s="4">
        <v>3027.0529999999999</v>
      </c>
      <c r="O223" s="4">
        <v>2244.0740000000001</v>
      </c>
      <c r="P223" s="4">
        <v>2795.4749999999999</v>
      </c>
      <c r="Q223" s="4" t="s">
        <v>0</v>
      </c>
      <c r="R223" s="21">
        <v>2149088</v>
      </c>
    </row>
    <row r="224" spans="1:18" x14ac:dyDescent="0.2">
      <c r="A224" s="13">
        <v>2006</v>
      </c>
      <c r="B224" s="4">
        <v>0</v>
      </c>
      <c r="C224" s="4">
        <v>9976.6180000000004</v>
      </c>
      <c r="D224" s="4">
        <v>83181.281000000003</v>
      </c>
      <c r="E224" s="4">
        <v>293286.82</v>
      </c>
      <c r="F224" s="4">
        <v>615345.93900000001</v>
      </c>
      <c r="G224" s="4">
        <v>592562.50899999996</v>
      </c>
      <c r="H224" s="4">
        <v>283626.99599999998</v>
      </c>
      <c r="I224" s="4">
        <v>109860.035</v>
      </c>
      <c r="J224" s="4">
        <v>49506.307999999997</v>
      </c>
      <c r="K224" s="4">
        <v>40670.169000000002</v>
      </c>
      <c r="L224" s="4">
        <v>16990.442999999999</v>
      </c>
      <c r="M224" s="4">
        <v>8261.9959999999992</v>
      </c>
      <c r="N224" s="4">
        <v>8356.4330000000009</v>
      </c>
      <c r="O224" s="4">
        <v>4547.5649999999996</v>
      </c>
      <c r="P224" s="4">
        <v>7080.6819999999998</v>
      </c>
      <c r="Q224" s="4" t="s">
        <v>0</v>
      </c>
      <c r="R224" s="21">
        <v>2123254</v>
      </c>
    </row>
    <row r="225" spans="1:39" x14ac:dyDescent="0.2">
      <c r="A225" s="13">
        <v>2007</v>
      </c>
      <c r="B225" s="4">
        <v>1628.575</v>
      </c>
      <c r="C225" s="4">
        <v>16913.692999999999</v>
      </c>
      <c r="D225" s="4">
        <v>60498.61</v>
      </c>
      <c r="E225" s="4">
        <v>137515.01199999999</v>
      </c>
      <c r="F225" s="4">
        <v>388609.22200000001</v>
      </c>
      <c r="G225" s="4">
        <v>508735.359</v>
      </c>
      <c r="H225" s="4">
        <v>300146.88199999998</v>
      </c>
      <c r="I225" s="4">
        <v>139480.685</v>
      </c>
      <c r="J225" s="4">
        <v>47584.317000000003</v>
      </c>
      <c r="K225" s="4">
        <v>27418.282999999999</v>
      </c>
      <c r="L225" s="4">
        <v>24217.690999999999</v>
      </c>
      <c r="M225" s="4">
        <v>9501.0159999999996</v>
      </c>
      <c r="N225" s="4">
        <v>6060.76</v>
      </c>
      <c r="O225" s="4">
        <v>2823.288</v>
      </c>
      <c r="P225" s="4">
        <v>11372.585999999999</v>
      </c>
      <c r="Q225" s="4" t="s">
        <v>0</v>
      </c>
      <c r="R225" s="21">
        <v>1682506</v>
      </c>
    </row>
    <row r="226" spans="1:39" x14ac:dyDescent="0.2">
      <c r="A226" s="13">
        <v>2008</v>
      </c>
      <c r="B226" s="4">
        <v>0</v>
      </c>
      <c r="C226" s="4">
        <v>25887.483</v>
      </c>
      <c r="D226" s="4">
        <v>57572.921000000002</v>
      </c>
      <c r="E226" s="4">
        <v>79413.828999999998</v>
      </c>
      <c r="F226" s="4">
        <v>148847.77299999999</v>
      </c>
      <c r="G226" s="4">
        <v>308393.40299999999</v>
      </c>
      <c r="H226" s="4">
        <v>242016.84</v>
      </c>
      <c r="I226" s="4">
        <v>149334.43799999999</v>
      </c>
      <c r="J226" s="4">
        <v>82517.86</v>
      </c>
      <c r="K226" s="4">
        <v>21781.635999999999</v>
      </c>
      <c r="L226" s="4">
        <v>18399.441999999999</v>
      </c>
      <c r="M226" s="4">
        <v>13973.056</v>
      </c>
      <c r="N226" s="4">
        <v>8882.4889999999996</v>
      </c>
      <c r="O226" s="4">
        <v>2825.0659999999998</v>
      </c>
      <c r="P226" s="4">
        <v>12828.156000000001</v>
      </c>
      <c r="Q226" s="4" t="s">
        <v>0</v>
      </c>
      <c r="R226" s="21">
        <v>1172674</v>
      </c>
    </row>
    <row r="227" spans="1:39" x14ac:dyDescent="0.2">
      <c r="A227" s="13">
        <v>2009</v>
      </c>
      <c r="B227" s="4">
        <v>0</v>
      </c>
      <c r="C227" s="4">
        <v>1314.5830000000001</v>
      </c>
      <c r="D227" s="4">
        <v>175885.81200000001</v>
      </c>
      <c r="E227" s="4">
        <v>199871.24400000001</v>
      </c>
      <c r="F227" s="4">
        <v>82354.686000000002</v>
      </c>
      <c r="G227" s="4">
        <v>112946.04700000001</v>
      </c>
      <c r="H227" s="4">
        <v>123367.32399999999</v>
      </c>
      <c r="I227" s="4">
        <v>104017.576</v>
      </c>
      <c r="J227" s="4">
        <v>65932.225999999995</v>
      </c>
      <c r="K227" s="4">
        <v>40456.074999999997</v>
      </c>
      <c r="L227" s="4">
        <v>23896.422999999999</v>
      </c>
      <c r="M227" s="4">
        <v>7607.21</v>
      </c>
      <c r="N227" s="4">
        <v>8195.8340000000007</v>
      </c>
      <c r="O227" s="4">
        <v>3332.5540000000001</v>
      </c>
      <c r="P227" s="4">
        <v>9010.2199999999993</v>
      </c>
      <c r="Q227" s="4" t="s">
        <v>0</v>
      </c>
      <c r="R227" s="21">
        <v>958188</v>
      </c>
    </row>
    <row r="228" spans="1:39" x14ac:dyDescent="0.2">
      <c r="A228" s="13">
        <v>2010</v>
      </c>
      <c r="B228" s="4">
        <v>1038.972</v>
      </c>
      <c r="C228" s="4">
        <v>27151.579000000002</v>
      </c>
      <c r="D228" s="4">
        <v>30847.146000000001</v>
      </c>
      <c r="E228" s="4">
        <v>557916.68099999998</v>
      </c>
      <c r="F228" s="4">
        <v>220633.75700000001</v>
      </c>
      <c r="G228" s="4">
        <v>55007.150999999998</v>
      </c>
      <c r="H228" s="4">
        <v>42454.516000000003</v>
      </c>
      <c r="I228" s="4">
        <v>56572.317999999999</v>
      </c>
      <c r="J228" s="4">
        <v>52871.334000000003</v>
      </c>
      <c r="K228" s="4">
        <v>31764.132000000001</v>
      </c>
      <c r="L228" s="4">
        <v>15999.888999999999</v>
      </c>
      <c r="M228" s="4">
        <v>8793.9050000000007</v>
      </c>
      <c r="N228" s="4">
        <v>6228.4970000000003</v>
      </c>
      <c r="O228" s="4">
        <v>4729.5129999999999</v>
      </c>
      <c r="P228" s="4">
        <v>5530.0339999999997</v>
      </c>
      <c r="Q228" s="4" t="s">
        <v>0</v>
      </c>
      <c r="R228" s="21">
        <v>1117539</v>
      </c>
    </row>
    <row r="229" spans="1:39" x14ac:dyDescent="0.2">
      <c r="A229" s="13">
        <v>2011</v>
      </c>
      <c r="B229" s="4">
        <v>439.07</v>
      </c>
      <c r="C229" s="4">
        <v>11410.413</v>
      </c>
      <c r="D229" s="4">
        <v>192811.109</v>
      </c>
      <c r="E229" s="4">
        <v>115606.251</v>
      </c>
      <c r="F229" s="4">
        <v>809474.86499999999</v>
      </c>
      <c r="G229" s="4">
        <v>284361.95400000003</v>
      </c>
      <c r="H229" s="4">
        <v>64084.642999999996</v>
      </c>
      <c r="I229" s="4">
        <v>37701.133999999998</v>
      </c>
      <c r="J229" s="4">
        <v>38348.107000000004</v>
      </c>
      <c r="K229" s="4">
        <v>40244.483</v>
      </c>
      <c r="L229" s="4">
        <v>25274.387999999999</v>
      </c>
      <c r="M229" s="4">
        <v>12844.814</v>
      </c>
      <c r="N229" s="4">
        <v>1822.819</v>
      </c>
      <c r="O229" s="4">
        <v>4088.8820000000001</v>
      </c>
      <c r="P229" s="4">
        <v>4234.6009999999997</v>
      </c>
      <c r="Q229" s="4" t="s">
        <v>0</v>
      </c>
      <c r="R229" s="21">
        <v>1642748</v>
      </c>
    </row>
    <row r="230" spans="1:39" x14ac:dyDescent="0.2">
      <c r="A230" s="13">
        <v>2012</v>
      </c>
      <c r="B230" s="4">
        <v>0</v>
      </c>
      <c r="C230" s="4">
        <v>23705.411</v>
      </c>
      <c r="D230" s="4">
        <v>117842.838</v>
      </c>
      <c r="E230" s="4">
        <v>943811.88399999996</v>
      </c>
      <c r="F230" s="4">
        <v>173671.16200000001</v>
      </c>
      <c r="G230" s="4">
        <v>433067.10100000002</v>
      </c>
      <c r="H230" s="4">
        <v>139900.66</v>
      </c>
      <c r="I230" s="4">
        <v>36952.281000000003</v>
      </c>
      <c r="J230" s="4">
        <v>17622.732</v>
      </c>
      <c r="K230" s="4">
        <v>14680.593000000001</v>
      </c>
      <c r="L230" s="4">
        <v>16212.08</v>
      </c>
      <c r="M230" s="4">
        <v>13833.844999999999</v>
      </c>
      <c r="N230" s="4">
        <v>7795.1570000000002</v>
      </c>
      <c r="O230" s="4">
        <v>5916.0050000000001</v>
      </c>
      <c r="P230" s="4">
        <v>3021.404</v>
      </c>
      <c r="Q230" s="4" t="s">
        <v>0</v>
      </c>
      <c r="R230" s="21">
        <v>1948033</v>
      </c>
    </row>
    <row r="231" spans="1:39" x14ac:dyDescent="0.2">
      <c r="A231" s="13">
        <v>2013</v>
      </c>
      <c r="B231" s="4">
        <v>1747.78</v>
      </c>
      <c r="C231" s="4">
        <v>824.48900000000003</v>
      </c>
      <c r="D231" s="4">
        <v>65324.891000000003</v>
      </c>
      <c r="E231" s="4">
        <v>342119.48</v>
      </c>
      <c r="F231" s="4">
        <v>955524.16</v>
      </c>
      <c r="G231" s="4">
        <v>195194.90400000001</v>
      </c>
      <c r="H231" s="4">
        <v>155881.12899999999</v>
      </c>
      <c r="I231" s="4">
        <v>69052.364000000001</v>
      </c>
      <c r="J231" s="4">
        <v>20085.844000000001</v>
      </c>
      <c r="K231" s="4">
        <v>13334.206</v>
      </c>
      <c r="L231" s="4">
        <v>12521.42</v>
      </c>
      <c r="M231" s="4">
        <v>11956.744000000001</v>
      </c>
      <c r="N231" s="4">
        <v>7948.41</v>
      </c>
      <c r="O231" s="4">
        <v>4855.1090000000004</v>
      </c>
      <c r="P231" s="4">
        <v>5556.1289999999999</v>
      </c>
      <c r="Q231" s="4" t="s">
        <v>0</v>
      </c>
      <c r="R231" s="21">
        <v>1861927</v>
      </c>
    </row>
    <row r="232" spans="1:39" x14ac:dyDescent="0.2">
      <c r="A232" s="13">
        <v>2014</v>
      </c>
      <c r="B232" s="4">
        <v>0</v>
      </c>
      <c r="C232" s="4">
        <v>39591.368999999999</v>
      </c>
      <c r="D232" s="4">
        <v>31441.3</v>
      </c>
      <c r="E232" s="4">
        <v>168628.579</v>
      </c>
      <c r="F232" s="4">
        <v>397383.81699999998</v>
      </c>
      <c r="G232" s="4">
        <v>752245.70799999998</v>
      </c>
      <c r="H232" s="4">
        <v>210304.18900000001</v>
      </c>
      <c r="I232" s="4">
        <v>86346.612999999998</v>
      </c>
      <c r="J232" s="4">
        <v>29153.561000000002</v>
      </c>
      <c r="K232" s="4">
        <v>9015.7759999999998</v>
      </c>
      <c r="L232" s="4">
        <v>4631.8990000000003</v>
      </c>
      <c r="M232" s="4">
        <v>4743.5649999999996</v>
      </c>
      <c r="N232" s="4">
        <v>4481.7160000000003</v>
      </c>
      <c r="O232" s="4">
        <v>2911.4349999999999</v>
      </c>
      <c r="P232" s="4">
        <v>6138.4560000000001</v>
      </c>
      <c r="Q232" s="4" t="s">
        <v>0</v>
      </c>
      <c r="R232" s="21">
        <v>1747018</v>
      </c>
    </row>
    <row r="233" spans="1:39" x14ac:dyDescent="0.2">
      <c r="A233" s="13">
        <v>2015</v>
      </c>
      <c r="B233" s="4">
        <v>0</v>
      </c>
      <c r="C233" s="4">
        <v>15735.781000000001</v>
      </c>
      <c r="D233" s="4">
        <v>633167.11800000002</v>
      </c>
      <c r="E233" s="4">
        <v>194789.08199999999</v>
      </c>
      <c r="F233" s="4">
        <v>229065.73800000001</v>
      </c>
      <c r="G233" s="4">
        <v>385234.109</v>
      </c>
      <c r="H233" s="4">
        <v>509395.33500000002</v>
      </c>
      <c r="I233" s="4">
        <v>88174.899000000005</v>
      </c>
      <c r="J233" s="4">
        <v>42967.285000000003</v>
      </c>
      <c r="K233" s="4">
        <v>17223.674999999999</v>
      </c>
      <c r="L233" s="4">
        <v>3151.2710000000002</v>
      </c>
      <c r="M233" s="4">
        <v>2184.9920000000002</v>
      </c>
      <c r="N233" s="4">
        <v>3342.8029999999999</v>
      </c>
      <c r="O233" s="4">
        <v>2733.2579999999998</v>
      </c>
      <c r="P233" s="4">
        <v>1286.3520000000001</v>
      </c>
      <c r="Q233" s="4" t="s">
        <v>0</v>
      </c>
      <c r="R233" s="21">
        <v>2128452</v>
      </c>
    </row>
    <row r="234" spans="1:39" x14ac:dyDescent="0.2">
      <c r="A234" s="13">
        <v>2016</v>
      </c>
      <c r="B234" s="5">
        <v>0</v>
      </c>
      <c r="C234" s="5">
        <v>513.81100000000004</v>
      </c>
      <c r="D234" s="5">
        <v>91701.017999999996</v>
      </c>
      <c r="E234" s="5">
        <v>1389711.96</v>
      </c>
      <c r="F234" s="5">
        <v>159282.682</v>
      </c>
      <c r="G234" s="5">
        <v>175325.33499999999</v>
      </c>
      <c r="H234" s="5">
        <v>175485.30499999999</v>
      </c>
      <c r="I234" s="5">
        <v>223115.72399999999</v>
      </c>
      <c r="J234" s="5">
        <v>34719.370000000003</v>
      </c>
      <c r="K234" s="5">
        <v>13155.031000000001</v>
      </c>
      <c r="L234" s="5">
        <v>7889.9189999999999</v>
      </c>
      <c r="M234" s="5">
        <v>455.54</v>
      </c>
      <c r="N234" s="5">
        <v>1299.915</v>
      </c>
      <c r="O234" s="5">
        <v>757.42100000000005</v>
      </c>
      <c r="P234" s="5">
        <v>1096.1759999999999</v>
      </c>
      <c r="Q234" s="4" t="s">
        <v>0</v>
      </c>
      <c r="R234" s="21">
        <v>2274509</v>
      </c>
    </row>
    <row r="235" spans="1:39" x14ac:dyDescent="0.2">
      <c r="A235" s="13">
        <v>2017</v>
      </c>
      <c r="B235" s="22">
        <v>0</v>
      </c>
      <c r="C235" s="22">
        <v>2023.136469</v>
      </c>
      <c r="D235" s="22">
        <v>29837.811089999999</v>
      </c>
      <c r="E235" s="22">
        <v>551446.01300000004</v>
      </c>
      <c r="F235" s="22">
        <v>894584.20479999995</v>
      </c>
      <c r="G235" s="22">
        <v>214665.15779999999</v>
      </c>
      <c r="H235" s="22">
        <v>147536.6973</v>
      </c>
      <c r="I235" s="22">
        <v>123201.1229</v>
      </c>
      <c r="J235" s="22">
        <v>96340.834270000007</v>
      </c>
      <c r="K235" s="22">
        <v>21539.790410000001</v>
      </c>
      <c r="L235" s="22">
        <v>7841.1146410000001</v>
      </c>
      <c r="M235" s="22">
        <v>6289.1560499999996</v>
      </c>
      <c r="N235" s="22">
        <v>552.85794310000006</v>
      </c>
      <c r="O235" s="22">
        <v>229.381001</v>
      </c>
      <c r="P235" s="22">
        <v>142.4888516</v>
      </c>
      <c r="Q235" s="22" t="s">
        <v>0</v>
      </c>
      <c r="R235" s="23">
        <v>2096230</v>
      </c>
    </row>
    <row r="236" spans="1:39" x14ac:dyDescent="0.2">
      <c r="B236" s="4" t="s">
        <v>0</v>
      </c>
    </row>
    <row r="237" spans="1:39" x14ac:dyDescent="0.2">
      <c r="B237" s="4" t="s">
        <v>0</v>
      </c>
      <c r="C237" s="4">
        <v>1982</v>
      </c>
      <c r="D237" s="4">
        <v>1983</v>
      </c>
      <c r="E237" s="4">
        <v>1984</v>
      </c>
      <c r="F237" s="4">
        <v>1985</v>
      </c>
      <c r="G237" s="4">
        <v>1986</v>
      </c>
      <c r="H237" s="4">
        <v>1987</v>
      </c>
      <c r="I237" s="4">
        <v>1988</v>
      </c>
      <c r="J237" s="4">
        <v>1989</v>
      </c>
      <c r="K237" s="4">
        <v>1990</v>
      </c>
      <c r="L237" s="4">
        <v>1991</v>
      </c>
      <c r="M237" s="4">
        <v>1992</v>
      </c>
      <c r="N237" s="4">
        <v>1993</v>
      </c>
      <c r="O237" s="4">
        <v>1994</v>
      </c>
      <c r="P237" s="4">
        <v>1995</v>
      </c>
      <c r="Q237" s="4">
        <v>1996</v>
      </c>
      <c r="R237" s="4">
        <v>1997</v>
      </c>
      <c r="S237" s="4">
        <v>1998</v>
      </c>
      <c r="T237" s="4">
        <v>1999</v>
      </c>
      <c r="U237" s="4">
        <v>2000</v>
      </c>
      <c r="V237" s="4">
        <v>2001</v>
      </c>
      <c r="W237" s="4">
        <v>2002</v>
      </c>
      <c r="X237" s="4">
        <v>2003</v>
      </c>
      <c r="Y237" s="4">
        <v>2004</v>
      </c>
      <c r="Z237" s="4">
        <v>2005</v>
      </c>
      <c r="AA237" s="4">
        <v>2006</v>
      </c>
      <c r="AB237" s="4">
        <v>2007</v>
      </c>
      <c r="AC237" s="4">
        <v>2008</v>
      </c>
      <c r="AD237" s="4">
        <v>2009</v>
      </c>
      <c r="AE237" s="4">
        <v>2010</v>
      </c>
      <c r="AF237" s="4">
        <v>2011</v>
      </c>
      <c r="AG237" s="4">
        <v>2012</v>
      </c>
      <c r="AH237" s="4">
        <v>2013</v>
      </c>
      <c r="AI237" s="4">
        <v>2014</v>
      </c>
      <c r="AJ237" s="4">
        <v>2015</v>
      </c>
      <c r="AK237" s="4">
        <v>2016</v>
      </c>
      <c r="AL237" s="4">
        <v>2017</v>
      </c>
      <c r="AM237" s="4">
        <v>2018</v>
      </c>
    </row>
    <row r="238" spans="1:39" x14ac:dyDescent="0.2">
      <c r="A238" s="13">
        <v>1000</v>
      </c>
      <c r="B238" s="4" t="s">
        <v>0</v>
      </c>
      <c r="C238" s="4">
        <v>3818.9933253444201</v>
      </c>
      <c r="D238" s="4">
        <v>9824.6600632935897</v>
      </c>
      <c r="E238" s="4">
        <v>6986.4288573292906</v>
      </c>
      <c r="F238" s="4">
        <v>8199.4200045703692</v>
      </c>
      <c r="G238" s="4">
        <v>7399.3342210923902</v>
      </c>
      <c r="H238" s="4">
        <v>7786.8624231876793</v>
      </c>
      <c r="I238" s="4">
        <v>10922.033297054601</v>
      </c>
      <c r="J238" s="4">
        <v>10482.3832596501</v>
      </c>
      <c r="K238" s="4">
        <v>11674.2288559596</v>
      </c>
      <c r="L238" s="4">
        <v>7514.6693448022097</v>
      </c>
      <c r="M238" s="4">
        <v>6698.6422508976493</v>
      </c>
      <c r="N238" s="4">
        <v>7936.6053751508207</v>
      </c>
      <c r="O238" s="4">
        <v>7431.8631046287701</v>
      </c>
      <c r="P238" s="4">
        <v>6544.1272433507202</v>
      </c>
      <c r="Q238" s="4">
        <v>4066.8356687474802</v>
      </c>
      <c r="R238" s="4">
        <v>5030.76945859843</v>
      </c>
      <c r="S238" s="4">
        <v>4037.57121536566</v>
      </c>
      <c r="T238" s="4">
        <v>5184.6505452118799</v>
      </c>
      <c r="U238" s="4">
        <v>8024.3331145972306</v>
      </c>
      <c r="V238" s="4">
        <v>6105.6546993109496</v>
      </c>
      <c r="W238" s="4">
        <v>7028.4760927655097</v>
      </c>
      <c r="X238" s="4">
        <v>11468.192246516901</v>
      </c>
      <c r="Y238" s="4">
        <v>5743.14179596759</v>
      </c>
      <c r="Z238" s="4">
        <v>7017.7872623366102</v>
      </c>
      <c r="AA238" s="4">
        <v>4015.7990820866703</v>
      </c>
      <c r="AB238" s="4">
        <v>6438.1672200075</v>
      </c>
      <c r="AC238" s="4">
        <v>4257.9405790535902</v>
      </c>
      <c r="AD238" s="4">
        <v>2933.7374754880602</v>
      </c>
      <c r="AE238" s="4">
        <v>5182.9477074245297</v>
      </c>
      <c r="AF238" s="4">
        <v>4603.8047776180802</v>
      </c>
      <c r="AG238" s="4">
        <v>4770.8032046217704</v>
      </c>
      <c r="AH238" s="4">
        <v>6166.2920156459795</v>
      </c>
      <c r="AI238" s="4">
        <v>12508.0956911742</v>
      </c>
      <c r="AJ238" s="4">
        <v>10877.7135665321</v>
      </c>
      <c r="AK238" s="4">
        <v>9776.2551405984505</v>
      </c>
      <c r="AL238" s="4">
        <v>8694.0519634740303</v>
      </c>
      <c r="AM238" s="4">
        <v>5595.7610611152904</v>
      </c>
    </row>
    <row r="239" spans="1:39" x14ac:dyDescent="0.2">
      <c r="B239" s="4" t="s">
        <v>0</v>
      </c>
      <c r="C239" s="4">
        <v>4069.210419</v>
      </c>
      <c r="D239" s="4">
        <v>8409.1923220000008</v>
      </c>
      <c r="E239" s="4">
        <v>6408.6833399999996</v>
      </c>
      <c r="F239" s="4">
        <v>8250.3651790000004</v>
      </c>
      <c r="G239" s="4">
        <v>6825.572169</v>
      </c>
      <c r="H239" s="4">
        <v>7892.194066</v>
      </c>
      <c r="I239" s="4">
        <v>11088.28364</v>
      </c>
      <c r="J239" s="4">
        <v>9795.7952110000006</v>
      </c>
      <c r="K239" s="4">
        <v>11899.774429999999</v>
      </c>
      <c r="L239" s="4">
        <v>7389.5233459999999</v>
      </c>
      <c r="M239" s="4">
        <v>6210.9275749999997</v>
      </c>
      <c r="N239" s="4">
        <v>7089.3522549999998</v>
      </c>
      <c r="O239" s="4">
        <v>7100.0313100000003</v>
      </c>
      <c r="P239" s="4">
        <v>9107.0586230000008</v>
      </c>
      <c r="Q239" s="4">
        <v>4079.746944</v>
      </c>
      <c r="R239" s="4">
        <v>5019.4167520000001</v>
      </c>
      <c r="S239" s="4">
        <v>3509.9100589999998</v>
      </c>
      <c r="T239" s="4">
        <v>5454.721391</v>
      </c>
      <c r="U239" s="4">
        <v>7355.1066870000004</v>
      </c>
      <c r="V239" s="4">
        <v>5439.7519540000003</v>
      </c>
      <c r="W239" s="4">
        <v>6770.7229779999998</v>
      </c>
      <c r="X239" s="4">
        <v>13508.104740000001</v>
      </c>
      <c r="Y239" s="4">
        <v>5105.8036670000001</v>
      </c>
      <c r="Z239" s="4">
        <v>6696.4670230000002</v>
      </c>
      <c r="AA239" s="4">
        <v>3886.151484</v>
      </c>
      <c r="AB239" s="4">
        <v>6145.11096</v>
      </c>
      <c r="AC239" s="4">
        <v>3994.3283550000001</v>
      </c>
      <c r="AD239" s="4">
        <v>2989.6963940000001</v>
      </c>
      <c r="AE239" s="4">
        <v>5131.6989100000001</v>
      </c>
      <c r="AF239" s="4">
        <v>3948.6031320000002</v>
      </c>
      <c r="AG239" s="4">
        <v>4613.8707700000004</v>
      </c>
      <c r="AH239" s="4">
        <v>6114.8965479999997</v>
      </c>
      <c r="AI239" s="4">
        <v>10331.24582</v>
      </c>
      <c r="AJ239" s="4">
        <v>8587.4017629999998</v>
      </c>
      <c r="AK239" s="4">
        <v>6607.6368709999997</v>
      </c>
      <c r="AL239" s="5">
        <v>6256.3738810000004</v>
      </c>
      <c r="AM239" s="22">
        <v>4187.4237489999996</v>
      </c>
    </row>
    <row r="240" spans="1:39" x14ac:dyDescent="0.2">
      <c r="B240" s="4" t="s">
        <v>373</v>
      </c>
      <c r="C240" s="4">
        <v>2912.8694546624383</v>
      </c>
      <c r="D240" s="4">
        <v>5921.3801616491046</v>
      </c>
      <c r="E240" s="4">
        <v>4542.4049902757788</v>
      </c>
      <c r="F240" s="4">
        <v>5198.0030823926982</v>
      </c>
      <c r="G240" s="4">
        <v>4835.7221341993518</v>
      </c>
      <c r="H240" s="4">
        <v>5498.4334500000004</v>
      </c>
      <c r="I240" s="4">
        <v>7183.9627200000004</v>
      </c>
      <c r="J240" s="4">
        <v>6550.4148800000012</v>
      </c>
      <c r="K240" s="4">
        <v>7296.6529500000006</v>
      </c>
      <c r="L240" s="4">
        <v>5129.5376100000003</v>
      </c>
      <c r="M240" s="4">
        <v>4526.1532399999996</v>
      </c>
      <c r="N240" s="4">
        <v>5294.8162700000003</v>
      </c>
      <c r="O240" s="4">
        <v>5027.3253100000002</v>
      </c>
      <c r="P240" s="4">
        <v>5477.8378100000009</v>
      </c>
      <c r="Q240" s="4">
        <v>3125.25308</v>
      </c>
      <c r="R240" s="4">
        <v>3562.1631099999995</v>
      </c>
      <c r="S240" s="4">
        <v>2687.7552599999999</v>
      </c>
      <c r="T240" s="4">
        <v>3798.4740799999995</v>
      </c>
      <c r="U240" s="4">
        <v>5103.6289999999999</v>
      </c>
      <c r="V240" s="4">
        <v>4196.8539199999996</v>
      </c>
      <c r="W240" s="4">
        <v>4953.4382800000003</v>
      </c>
      <c r="X240" s="4">
        <v>8392.2608500000024</v>
      </c>
      <c r="Y240" s="4">
        <v>3862.97417</v>
      </c>
      <c r="Z240" s="4">
        <v>4868.6156300000002</v>
      </c>
      <c r="AA240" s="4">
        <v>3045.3801200000003</v>
      </c>
      <c r="AB240" s="4">
        <v>4338.2199000000001</v>
      </c>
      <c r="AC240" s="4">
        <v>3023.2672600000001</v>
      </c>
      <c r="AD240" s="4">
        <v>2282.4096</v>
      </c>
      <c r="AE240" s="4">
        <v>3737.87833</v>
      </c>
      <c r="AF240" s="4">
        <v>3112.3121999999998</v>
      </c>
      <c r="AG240" s="4">
        <v>3487.2285799999995</v>
      </c>
      <c r="AH240" s="4">
        <v>4575.4028799999996</v>
      </c>
      <c r="AI240" s="4">
        <v>7429.9524700000002</v>
      </c>
      <c r="AJ240" s="4">
        <v>6394.3586000000005</v>
      </c>
      <c r="AK240" s="4">
        <v>4910.0798000000004</v>
      </c>
      <c r="AL240" s="5">
        <v>4814.3727699999999</v>
      </c>
      <c r="AM240" s="22">
        <v>3112.79666</v>
      </c>
    </row>
    <row r="241" spans="1:50" x14ac:dyDescent="0.2">
      <c r="A241" s="4" t="s">
        <v>374</v>
      </c>
      <c r="C241" s="4">
        <v>2912.8694546624383</v>
      </c>
      <c r="D241" s="4">
        <v>5921.3801616491046</v>
      </c>
      <c r="E241" s="4">
        <v>4542.4049902757788</v>
      </c>
      <c r="F241" s="4">
        <v>5198.0030823926982</v>
      </c>
      <c r="G241" s="4">
        <v>4835.7221341993518</v>
      </c>
      <c r="H241" s="4">
        <v>5498.4334500000004</v>
      </c>
      <c r="I241" s="4">
        <v>7183.9627200000004</v>
      </c>
      <c r="J241" s="4">
        <v>6550.4148800000012</v>
      </c>
      <c r="K241" s="4">
        <v>7296.6529500000006</v>
      </c>
      <c r="L241" s="4">
        <v>5129.5376100000003</v>
      </c>
      <c r="M241" s="4">
        <v>4526.1532399999996</v>
      </c>
      <c r="N241" s="4">
        <v>5294.8162700000003</v>
      </c>
      <c r="O241" s="4">
        <v>5027.3253100000002</v>
      </c>
      <c r="P241" s="4">
        <v>5477.8378100000009</v>
      </c>
      <c r="Q241" s="4">
        <v>3125.25308</v>
      </c>
      <c r="R241" s="4">
        <v>3562.1631099999995</v>
      </c>
      <c r="S241" s="4">
        <v>2687.7552599999999</v>
      </c>
      <c r="T241" s="4">
        <v>3798.4740799999995</v>
      </c>
      <c r="U241" s="4">
        <v>5103.6289999999999</v>
      </c>
      <c r="V241" s="4">
        <v>4196.8539199999996</v>
      </c>
      <c r="W241" s="4">
        <v>4953.4382800000003</v>
      </c>
      <c r="X241" s="4">
        <v>8392.2608500000024</v>
      </c>
      <c r="Y241" s="4">
        <v>3862.97417</v>
      </c>
      <c r="Z241" s="4">
        <v>4868.6156300000002</v>
      </c>
      <c r="AA241" s="4">
        <v>3045.3801200000003</v>
      </c>
      <c r="AB241" s="4">
        <v>4338.2199000000001</v>
      </c>
      <c r="AC241" s="4">
        <v>3023.2672600000001</v>
      </c>
      <c r="AD241" s="4">
        <v>2282.4096</v>
      </c>
      <c r="AE241" s="4">
        <v>3737.87833</v>
      </c>
      <c r="AF241" s="4">
        <v>3112.3121999999998</v>
      </c>
      <c r="AG241" s="4">
        <v>3487.2285799999995</v>
      </c>
      <c r="AH241" s="4">
        <v>4575.4028799999996</v>
      </c>
      <c r="AI241" s="4">
        <v>7429.9524700000002</v>
      </c>
      <c r="AJ241" s="4">
        <v>6394.3586000000005</v>
      </c>
      <c r="AK241" s="4">
        <v>4910.0798000000004</v>
      </c>
      <c r="AL241" s="5">
        <f>AL240+AP241</f>
        <v>6154.3727699999999</v>
      </c>
      <c r="AM241" s="5">
        <f>AM240+AQ241</f>
        <v>4262.79666</v>
      </c>
      <c r="AO241" s="4" t="s">
        <v>0</v>
      </c>
      <c r="AP241" s="4">
        <v>1340</v>
      </c>
      <c r="AQ241" s="4">
        <v>1150</v>
      </c>
    </row>
    <row r="242" spans="1:50" x14ac:dyDescent="0.2">
      <c r="B242" s="4" t="s">
        <v>0</v>
      </c>
      <c r="C242" s="4" t="s">
        <v>68</v>
      </c>
      <c r="D242" s="4" t="s">
        <v>13</v>
      </c>
      <c r="E242" s="4" t="s">
        <v>89</v>
      </c>
      <c r="F242" s="4" t="s">
        <v>91</v>
      </c>
      <c r="G242" s="4" t="s">
        <v>92</v>
      </c>
      <c r="H242" s="4" t="s">
        <v>93</v>
      </c>
      <c r="I242" s="4">
        <v>1000</v>
      </c>
      <c r="J242" s="4">
        <v>9.0865036999999996E-2</v>
      </c>
    </row>
    <row r="243" spans="1:50" x14ac:dyDescent="0.2">
      <c r="B243" s="13" t="s">
        <v>375</v>
      </c>
      <c r="C243" s="4">
        <v>0.12587274948987676</v>
      </c>
      <c r="D243" s="4">
        <v>8.4295172325124207E-2</v>
      </c>
      <c r="E243" s="4">
        <v>0.10218378400040869</v>
      </c>
      <c r="F243" s="4">
        <v>8.0417244607949537E-2</v>
      </c>
      <c r="G243" s="4">
        <v>9.8867462246629179E-2</v>
      </c>
      <c r="H243" s="4">
        <v>0.1110603161392915</v>
      </c>
      <c r="I243" s="4">
        <v>0.10407328559406265</v>
      </c>
      <c r="J243" s="4">
        <v>9.2315362276380639E-2</v>
      </c>
      <c r="K243" s="4">
        <v>0.13150458845336138</v>
      </c>
      <c r="L243" s="4">
        <v>0.12487726721215067</v>
      </c>
      <c r="M243" s="4">
        <v>0.11341890941733944</v>
      </c>
      <c r="N243" s="4">
        <v>8.8830307198909192E-2</v>
      </c>
      <c r="O243" s="4">
        <v>0.10483865281688859</v>
      </c>
      <c r="P243" s="4">
        <v>0.18963284983041151</v>
      </c>
      <c r="Q243" s="4">
        <v>8.8635627845356446E-2</v>
      </c>
      <c r="R243" s="4">
        <v>0.11868127107499798</v>
      </c>
      <c r="S243" s="4">
        <v>0.10957939551848281</v>
      </c>
      <c r="T243" s="4">
        <v>0.11805924954864457</v>
      </c>
      <c r="U243" s="4">
        <v>0.11268765959913965</v>
      </c>
      <c r="V243" s="4">
        <v>8.0994270017210143E-2</v>
      </c>
      <c r="W243" s="4">
        <v>9.076312103853211E-2</v>
      </c>
      <c r="X243" s="4">
        <v>0.24225248576909811</v>
      </c>
      <c r="Y243" s="4">
        <v>9.2464867842079967E-2</v>
      </c>
      <c r="Z243" s="4">
        <v>9.2743635206106706E-2</v>
      </c>
      <c r="AA243" s="4">
        <v>9.319003305663924E-2</v>
      </c>
      <c r="AB243" s="4">
        <v>0.1031124755664983</v>
      </c>
      <c r="AC243" s="4">
        <v>0.1142976011298453</v>
      </c>
      <c r="AD243" s="4">
        <v>0.12137308794497362</v>
      </c>
      <c r="AE243" s="4">
        <v>0.1148434236664668</v>
      </c>
      <c r="AF243" s="4">
        <v>9.0865033451699884E-2</v>
      </c>
      <c r="AG243" s="4">
        <v>9.855559026560605E-2</v>
      </c>
      <c r="AH243" s="4">
        <v>8.0038237762864464E-2</v>
      </c>
      <c r="AI243" s="4">
        <v>6.5266185609122826E-2</v>
      </c>
      <c r="AJ243" s="4">
        <v>6.292566217819888E-2</v>
      </c>
      <c r="AK243" s="4">
        <v>9.1450266681616585E-2</v>
      </c>
      <c r="AL243" s="4">
        <v>7.4692305936186018E-2</v>
      </c>
      <c r="AM243" s="4">
        <v>0.12709607874902359</v>
      </c>
    </row>
    <row r="244" spans="1:50" x14ac:dyDescent="0.2">
      <c r="C244" s="4">
        <f>C243*C241</f>
        <v>366.65088716343899</v>
      </c>
      <c r="D244" s="4">
        <f>D243*D241</f>
        <v>499.14376112878313</v>
      </c>
      <c r="E244" s="4">
        <f>E243*E241</f>
        <v>464.16013036871868</v>
      </c>
      <c r="F244" s="4">
        <f t="shared" ref="F244:AM244" si="0">F243*F241</f>
        <v>418.0090853496493</v>
      </c>
      <c r="G244" s="4">
        <f t="shared" si="0"/>
        <v>478.09557553814346</v>
      </c>
      <c r="H244" s="4">
        <f t="shared" si="0"/>
        <v>610.65775722785531</v>
      </c>
      <c r="I244" s="4">
        <f t="shared" si="0"/>
        <v>747.65860385565918</v>
      </c>
      <c r="J244" s="4">
        <f t="shared" si="0"/>
        <v>604.7039227077945</v>
      </c>
      <c r="K244" s="4">
        <f t="shared" si="0"/>
        <v>959.54334327675531</v>
      </c>
      <c r="L244" s="4">
        <f t="shared" si="0"/>
        <v>640.56263879874678</v>
      </c>
      <c r="M244" s="4">
        <f t="shared" si="0"/>
        <v>513.35136433655737</v>
      </c>
      <c r="N244" s="4">
        <f t="shared" si="0"/>
        <v>470.34015582588256</v>
      </c>
      <c r="O244" s="4">
        <f t="shared" si="0"/>
        <v>527.05801277264686</v>
      </c>
      <c r="P244" s="4">
        <f t="shared" si="0"/>
        <v>1038.7779948190805</v>
      </c>
      <c r="Q244" s="4">
        <f t="shared" si="0"/>
        <v>277.00876892143401</v>
      </c>
      <c r="R244" s="4">
        <f t="shared" si="0"/>
        <v>422.7620456712678</v>
      </c>
      <c r="S244" s="4">
        <f t="shared" si="0"/>
        <v>294.52259669242261</v>
      </c>
      <c r="T244" s="4">
        <f t="shared" si="0"/>
        <v>448.44499931477804</v>
      </c>
      <c r="U244" s="4">
        <f t="shared" si="0"/>
        <v>575.1160074722975</v>
      </c>
      <c r="V244" s="4">
        <f t="shared" si="0"/>
        <v>339.92111961926685</v>
      </c>
      <c r="W244" s="4">
        <f t="shared" si="0"/>
        <v>449.58951816453833</v>
      </c>
      <c r="X244" s="4">
        <f t="shared" si="0"/>
        <v>2033.0460521351847</v>
      </c>
      <c r="Y244" s="4">
        <f t="shared" si="0"/>
        <v>357.18939610641854</v>
      </c>
      <c r="Z244" s="4">
        <f t="shared" si="0"/>
        <v>451.53311194746942</v>
      </c>
      <c r="AA244" s="4">
        <f t="shared" si="0"/>
        <v>283.799074052832</v>
      </c>
      <c r="AB244" s="4">
        <f t="shared" si="0"/>
        <v>447.32459344084668</v>
      </c>
      <c r="AC244" s="4">
        <f t="shared" si="0"/>
        <v>345.55219539240034</v>
      </c>
      <c r="AD244" s="4">
        <f t="shared" si="0"/>
        <v>277.02310110725205</v>
      </c>
      <c r="AE244" s="4">
        <f t="shared" si="0"/>
        <v>429.27074466589539</v>
      </c>
      <c r="AF244" s="4">
        <f t="shared" si="0"/>
        <v>282.80035216513363</v>
      </c>
      <c r="AG244" s="4">
        <f t="shared" si="0"/>
        <v>343.68587109299114</v>
      </c>
      <c r="AH244" s="4">
        <f t="shared" si="0"/>
        <v>366.20718357033479</v>
      </c>
      <c r="AI244" s="4">
        <f t="shared" si="0"/>
        <v>484.92465697398063</v>
      </c>
      <c r="AJ244" s="4">
        <f t="shared" si="0"/>
        <v>402.36924910986079</v>
      </c>
      <c r="AK244" s="4">
        <f t="shared" si="0"/>
        <v>449.02810713801864</v>
      </c>
      <c r="AL244" s="4">
        <f t="shared" si="0"/>
        <v>459.68429378217257</v>
      </c>
      <c r="AM244" s="4">
        <f t="shared" si="0"/>
        <v>541.78473999043479</v>
      </c>
    </row>
    <row r="245" spans="1:50" x14ac:dyDescent="0.2">
      <c r="B245" s="4" t="s">
        <v>0</v>
      </c>
      <c r="C245" s="4" t="s">
        <v>68</v>
      </c>
      <c r="D245" s="4" t="s">
        <v>13</v>
      </c>
      <c r="E245" s="4" t="s">
        <v>14</v>
      </c>
      <c r="F245" s="4" t="s">
        <v>95</v>
      </c>
      <c r="G245" s="4" t="s">
        <v>96</v>
      </c>
      <c r="H245" s="4" t="s">
        <v>26</v>
      </c>
      <c r="I245" s="4" t="s">
        <v>21</v>
      </c>
      <c r="R245" s="4">
        <v>1000</v>
      </c>
    </row>
    <row r="246" spans="1:50" x14ac:dyDescent="0.2">
      <c r="A246" s="13">
        <v>1982</v>
      </c>
      <c r="B246" s="4">
        <v>3.1871223999999997E-2</v>
      </c>
      <c r="C246" s="4">
        <v>7.5186374E-2</v>
      </c>
      <c r="D246" s="4">
        <v>0.16796630000000001</v>
      </c>
      <c r="E246" s="4">
        <v>0.348916962</v>
      </c>
      <c r="F246" s="4">
        <v>0.42529784700000001</v>
      </c>
      <c r="G246" s="4">
        <v>0.64374716499999995</v>
      </c>
      <c r="H246" s="4">
        <v>0.99868167399999996</v>
      </c>
      <c r="I246" s="4">
        <v>1.085515902</v>
      </c>
      <c r="J246" s="4">
        <v>1.1663619750000001</v>
      </c>
      <c r="K246" s="4">
        <v>1.354272964</v>
      </c>
      <c r="L246" s="4">
        <v>1.5520643569999999</v>
      </c>
      <c r="M246" s="4">
        <v>1.60956385</v>
      </c>
      <c r="N246" s="4">
        <v>1.8063532520000001</v>
      </c>
      <c r="O246" s="4">
        <v>1.703207717</v>
      </c>
      <c r="P246" s="4">
        <v>2.5566317110000001</v>
      </c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</row>
    <row r="247" spans="1:50" x14ac:dyDescent="0.2">
      <c r="A247" s="13">
        <f>A246+1</f>
        <v>1983</v>
      </c>
      <c r="B247" s="4">
        <v>1.7393809E-2</v>
      </c>
      <c r="C247" s="4">
        <v>0.141313627</v>
      </c>
      <c r="D247" s="4">
        <v>0.241806885</v>
      </c>
      <c r="E247" s="4">
        <v>0.36002627399999998</v>
      </c>
      <c r="F247" s="4">
        <v>0.48991436599999999</v>
      </c>
      <c r="G247" s="4">
        <v>0.57242813199999998</v>
      </c>
      <c r="H247" s="4">
        <v>0.71397469400000002</v>
      </c>
      <c r="I247" s="4">
        <v>1.0570476150000001</v>
      </c>
      <c r="J247" s="4">
        <v>1.1008105450000001</v>
      </c>
      <c r="K247" s="4">
        <v>0.98997981999999995</v>
      </c>
      <c r="L247" s="4">
        <v>1.07470938</v>
      </c>
      <c r="M247" s="4">
        <v>1.0838589649999999</v>
      </c>
      <c r="N247" s="4">
        <v>1.493856997</v>
      </c>
      <c r="O247" s="4">
        <v>1.0736505919999999</v>
      </c>
      <c r="P247" s="4">
        <v>1.7210023839999999</v>
      </c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</row>
    <row r="248" spans="1:50" x14ac:dyDescent="0.2">
      <c r="A248" s="13">
        <f t="shared" ref="A248:A282" si="1">A247+1</f>
        <v>1984</v>
      </c>
      <c r="B248" s="4">
        <v>1.4057076E-2</v>
      </c>
      <c r="C248" s="4">
        <v>7.2449457999999994E-2</v>
      </c>
      <c r="D248" s="4">
        <v>0.25062933799999998</v>
      </c>
      <c r="E248" s="4">
        <v>0.36242606199999999</v>
      </c>
      <c r="F248" s="4">
        <v>0.48886538000000002</v>
      </c>
      <c r="G248" s="4">
        <v>0.62258209900000006</v>
      </c>
      <c r="H248" s="4">
        <v>0.75891899799999996</v>
      </c>
      <c r="I248" s="4">
        <v>0.99952946099999995</v>
      </c>
      <c r="J248" s="4">
        <v>1.191830006</v>
      </c>
      <c r="K248" s="4">
        <v>1.388738724</v>
      </c>
      <c r="L248" s="4">
        <v>1.4816718740000001</v>
      </c>
      <c r="M248" s="4">
        <v>1.674948189</v>
      </c>
      <c r="N248" s="4">
        <v>1.327583196</v>
      </c>
      <c r="O248" s="4">
        <v>1.446157361</v>
      </c>
      <c r="P248" s="4">
        <v>2.0717369969999999</v>
      </c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</row>
    <row r="249" spans="1:50" x14ac:dyDescent="0.2">
      <c r="A249" s="13">
        <f t="shared" si="1"/>
        <v>1985</v>
      </c>
      <c r="B249" s="4">
        <v>1.3549291E-2</v>
      </c>
      <c r="C249" s="4">
        <v>0.104355437</v>
      </c>
      <c r="D249" s="4">
        <v>0.234818632</v>
      </c>
      <c r="E249" s="4">
        <v>0.39409506300000002</v>
      </c>
      <c r="F249" s="4">
        <v>0.48561811399999999</v>
      </c>
      <c r="G249" s="4">
        <v>0.61581203900000003</v>
      </c>
      <c r="H249" s="4">
        <v>0.75249829000000001</v>
      </c>
      <c r="I249" s="4">
        <v>0.86880060299999995</v>
      </c>
      <c r="J249" s="4">
        <v>1.40013969</v>
      </c>
      <c r="K249" s="4">
        <v>1.091833069</v>
      </c>
      <c r="L249" s="4">
        <v>1.245806038</v>
      </c>
      <c r="M249" s="4">
        <v>1.7436950440000001</v>
      </c>
      <c r="N249" s="4">
        <v>1.614745772</v>
      </c>
      <c r="O249" s="4">
        <v>1.599907499</v>
      </c>
      <c r="P249" s="4">
        <v>2.5618350630000002</v>
      </c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</row>
    <row r="250" spans="1:50" x14ac:dyDescent="0.2">
      <c r="A250" s="13">
        <f t="shared" si="1"/>
        <v>1986</v>
      </c>
      <c r="B250" s="4">
        <v>1.1730163E-2</v>
      </c>
      <c r="C250" s="4">
        <v>0.101955014</v>
      </c>
      <c r="D250" s="4">
        <v>0.195047263</v>
      </c>
      <c r="E250" s="4">
        <v>0.345255066</v>
      </c>
      <c r="F250" s="4">
        <v>0.45269872100000003</v>
      </c>
      <c r="G250" s="4">
        <v>0.636289459</v>
      </c>
      <c r="H250" s="4">
        <v>0.71631781800000005</v>
      </c>
      <c r="I250" s="4">
        <v>0.84527395699999996</v>
      </c>
      <c r="J250" s="4">
        <v>0.99547625200000001</v>
      </c>
      <c r="K250" s="4">
        <v>1.236911227</v>
      </c>
      <c r="L250" s="4">
        <v>1.274868436</v>
      </c>
      <c r="M250" s="4">
        <v>1.0934350159999999</v>
      </c>
      <c r="N250" s="4">
        <v>2.1641365910000001</v>
      </c>
      <c r="O250" s="4">
        <v>2.1227598890000001</v>
      </c>
      <c r="P250" s="4">
        <v>2.3419563810000001</v>
      </c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</row>
    <row r="251" spans="1:50" x14ac:dyDescent="0.2">
      <c r="A251" s="13">
        <f t="shared" si="1"/>
        <v>1987</v>
      </c>
      <c r="B251" s="4">
        <v>1.7441664999999999E-2</v>
      </c>
      <c r="C251" s="4">
        <v>0.109681581</v>
      </c>
      <c r="D251" s="4">
        <v>0.27055981099999998</v>
      </c>
      <c r="E251" s="4">
        <v>0.35612210799999999</v>
      </c>
      <c r="F251" s="4">
        <v>0.435398589</v>
      </c>
      <c r="G251" s="4">
        <v>0.52452027199999995</v>
      </c>
      <c r="H251" s="4">
        <v>0.695544842</v>
      </c>
      <c r="I251" s="4">
        <v>0.77717839499999997</v>
      </c>
      <c r="J251" s="4">
        <v>0.86862888299999996</v>
      </c>
      <c r="K251" s="4">
        <v>0.95634149199999996</v>
      </c>
      <c r="L251" s="4">
        <v>1.133564145</v>
      </c>
      <c r="M251" s="4">
        <v>1.3692185290000001</v>
      </c>
      <c r="N251" s="4">
        <v>1.679636286</v>
      </c>
      <c r="O251" s="4">
        <v>2.0070692330000002</v>
      </c>
      <c r="P251" s="4">
        <v>2.122077698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</row>
    <row r="252" spans="1:50" x14ac:dyDescent="0.2">
      <c r="A252" s="13">
        <f t="shared" si="1"/>
        <v>1988</v>
      </c>
      <c r="B252" s="4">
        <v>1.8388785000000001E-2</v>
      </c>
      <c r="C252" s="4">
        <v>0.108357895</v>
      </c>
      <c r="D252" s="4">
        <v>0.300046639</v>
      </c>
      <c r="E252" s="4">
        <v>0.347271938</v>
      </c>
      <c r="F252" s="4">
        <v>0.446431093</v>
      </c>
      <c r="G252" s="4">
        <v>0.51320600199999999</v>
      </c>
      <c r="H252" s="4">
        <v>0.58859577399999996</v>
      </c>
      <c r="I252" s="4">
        <v>0.73975918799999996</v>
      </c>
      <c r="J252" s="4">
        <v>0.83904830799999996</v>
      </c>
      <c r="K252" s="4">
        <v>0.97843114099999995</v>
      </c>
      <c r="L252" s="4">
        <v>1.171230429</v>
      </c>
      <c r="M252" s="4">
        <v>1.1896984310000001</v>
      </c>
      <c r="N252" s="4">
        <v>1.6445336399999999</v>
      </c>
      <c r="O252" s="4">
        <v>0.892124582</v>
      </c>
      <c r="P252" s="4">
        <v>1.5790873759999999</v>
      </c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</row>
    <row r="253" spans="1:50" x14ac:dyDescent="0.2">
      <c r="A253" s="13">
        <f t="shared" si="1"/>
        <v>1989</v>
      </c>
      <c r="B253" s="4">
        <v>1.5641812000000001E-2</v>
      </c>
      <c r="C253" s="4">
        <v>9.1536768000000004E-2</v>
      </c>
      <c r="D253" s="4">
        <v>0.176704531</v>
      </c>
      <c r="E253" s="4">
        <v>0.363214382</v>
      </c>
      <c r="F253" s="4">
        <v>0.43188785000000002</v>
      </c>
      <c r="G253" s="4">
        <v>0.51439629799999997</v>
      </c>
      <c r="H253" s="4">
        <v>0.61653639299999996</v>
      </c>
      <c r="I253" s="4">
        <v>0.65458978099999998</v>
      </c>
      <c r="J253" s="4">
        <v>0.89435365</v>
      </c>
      <c r="K253" s="4">
        <v>0.88873956200000004</v>
      </c>
      <c r="L253" s="4">
        <v>1.0056713820000001</v>
      </c>
      <c r="M253" s="4">
        <v>1.026515557</v>
      </c>
      <c r="N253" s="4">
        <v>1.0687477249999999</v>
      </c>
      <c r="O253" s="4">
        <v>1.1178371739999999</v>
      </c>
      <c r="P253" s="4">
        <v>1.132818272</v>
      </c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</row>
    <row r="254" spans="1:50" x14ac:dyDescent="0.2">
      <c r="A254" s="13">
        <f t="shared" si="1"/>
        <v>1990</v>
      </c>
      <c r="B254" s="4">
        <v>1.2647960999999999E-2</v>
      </c>
      <c r="C254" s="4">
        <v>0.102228442</v>
      </c>
      <c r="D254" s="4">
        <v>0.15954771000000001</v>
      </c>
      <c r="E254" s="4">
        <v>0.38513388999999998</v>
      </c>
      <c r="F254" s="4">
        <v>0.50305771200000005</v>
      </c>
      <c r="G254" s="4">
        <v>0.56847650500000002</v>
      </c>
      <c r="H254" s="4">
        <v>0.60532171599999995</v>
      </c>
      <c r="I254" s="4">
        <v>0.71355565300000001</v>
      </c>
      <c r="J254" s="4">
        <v>0.77566952700000003</v>
      </c>
      <c r="K254" s="4">
        <v>1.0241967359999999</v>
      </c>
      <c r="L254" s="4">
        <v>1.03845261</v>
      </c>
      <c r="M254" s="4">
        <v>1.088294635</v>
      </c>
      <c r="N254" s="4">
        <v>1.018571313</v>
      </c>
      <c r="O254" s="4">
        <v>1.205001789</v>
      </c>
      <c r="P254" s="4">
        <v>1.270606541</v>
      </c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</row>
    <row r="255" spans="1:50" x14ac:dyDescent="0.2">
      <c r="A255" s="13">
        <f t="shared" si="1"/>
        <v>1991</v>
      </c>
      <c r="B255" s="4">
        <v>1.9444449999999999E-2</v>
      </c>
      <c r="C255" s="4">
        <v>0.108252507</v>
      </c>
      <c r="D255" s="4">
        <v>0.15646185500000001</v>
      </c>
      <c r="E255" s="4">
        <v>0.37138569100000002</v>
      </c>
      <c r="F255" s="4">
        <v>0.49215790399999998</v>
      </c>
      <c r="G255" s="4">
        <v>0.58122786299999996</v>
      </c>
      <c r="H255" s="4">
        <v>0.68887962800000002</v>
      </c>
      <c r="I255" s="4">
        <v>0.73117509599999997</v>
      </c>
      <c r="J255" s="4">
        <v>0.85866907999999997</v>
      </c>
      <c r="K255" s="4">
        <v>0.88980142100000004</v>
      </c>
      <c r="L255" s="4">
        <v>1.0552102860000001</v>
      </c>
      <c r="M255" s="4">
        <v>1.145457672</v>
      </c>
      <c r="N255" s="4">
        <v>1.215588093</v>
      </c>
      <c r="O255" s="4">
        <v>1.3250515599999999</v>
      </c>
      <c r="P255" s="4">
        <v>1.8161492290000001</v>
      </c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</row>
    <row r="256" spans="1:50" x14ac:dyDescent="0.2">
      <c r="A256" s="13">
        <f t="shared" si="1"/>
        <v>1992</v>
      </c>
      <c r="B256" s="4">
        <v>1.4178377000000001E-2</v>
      </c>
      <c r="C256" s="4">
        <v>0.11345733</v>
      </c>
      <c r="D256" s="4">
        <v>0.28411560699999999</v>
      </c>
      <c r="E256" s="4">
        <v>0.38451004700000002</v>
      </c>
      <c r="F256" s="4">
        <v>0.54977955700000003</v>
      </c>
      <c r="G256" s="4">
        <v>0.64660427399999998</v>
      </c>
      <c r="H256" s="4">
        <v>0.78377771200000002</v>
      </c>
      <c r="I256" s="4">
        <v>0.82833832600000001</v>
      </c>
      <c r="J256" s="4">
        <v>0.88033483400000001</v>
      </c>
      <c r="K256" s="4">
        <v>0.96400227599999999</v>
      </c>
      <c r="L256" s="4">
        <v>1.067007408</v>
      </c>
      <c r="M256" s="4">
        <v>1.2000335609999999</v>
      </c>
      <c r="N256" s="4">
        <v>1.300591383</v>
      </c>
      <c r="O256" s="4">
        <v>1.278803243</v>
      </c>
      <c r="P256" s="4">
        <v>1.247820486</v>
      </c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</row>
    <row r="257" spans="1:50" x14ac:dyDescent="0.2">
      <c r="A257" s="13">
        <f t="shared" si="1"/>
        <v>1993</v>
      </c>
      <c r="B257" s="4">
        <v>1.181974E-2</v>
      </c>
      <c r="C257" s="4">
        <v>7.2052891999999993E-2</v>
      </c>
      <c r="D257" s="4">
        <v>0.32259984200000003</v>
      </c>
      <c r="E257" s="4">
        <v>0.44783809899999999</v>
      </c>
      <c r="F257" s="4">
        <v>0.49299942000000002</v>
      </c>
      <c r="G257" s="4">
        <v>0.53961715200000004</v>
      </c>
      <c r="H257" s="4">
        <v>0.64394592100000003</v>
      </c>
      <c r="I257" s="4">
        <v>0.777729118</v>
      </c>
      <c r="J257" s="4">
        <v>0.96294252599999997</v>
      </c>
      <c r="K257" s="4">
        <v>1.0168811710000001</v>
      </c>
      <c r="L257" s="4">
        <v>1.1298136889999999</v>
      </c>
      <c r="M257" s="4">
        <v>1.2348227000000001</v>
      </c>
      <c r="N257" s="4">
        <v>1.341550225</v>
      </c>
      <c r="O257" s="4">
        <v>1.4926961219999999</v>
      </c>
      <c r="P257" s="4">
        <v>1.597307955</v>
      </c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</row>
    <row r="258" spans="1:50" x14ac:dyDescent="0.2">
      <c r="A258" s="13">
        <f t="shared" si="1"/>
        <v>1994</v>
      </c>
      <c r="B258" s="4">
        <v>1.4690312000000001E-2</v>
      </c>
      <c r="C258" s="4">
        <v>8.6165247E-2</v>
      </c>
      <c r="D258" s="4">
        <v>0.24209718199999999</v>
      </c>
      <c r="E258" s="4">
        <v>0.47871877000000002</v>
      </c>
      <c r="F258" s="4">
        <v>0.57017401700000003</v>
      </c>
      <c r="G258" s="4">
        <v>0.63039849100000001</v>
      </c>
      <c r="H258" s="4">
        <v>0.70696063200000003</v>
      </c>
      <c r="I258" s="4">
        <v>0.943517669</v>
      </c>
      <c r="J258" s="4">
        <v>1.120632495</v>
      </c>
      <c r="K258" s="4">
        <v>1.074950268</v>
      </c>
      <c r="L258" s="4">
        <v>1.151910529</v>
      </c>
      <c r="M258" s="4">
        <v>1.277381101</v>
      </c>
      <c r="N258" s="4">
        <v>1.3369846620000001</v>
      </c>
      <c r="O258" s="4">
        <v>1.421991783</v>
      </c>
      <c r="P258" s="4">
        <v>1.500662578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</row>
    <row r="259" spans="1:50" x14ac:dyDescent="0.2">
      <c r="A259" s="13">
        <f t="shared" si="1"/>
        <v>1995</v>
      </c>
      <c r="B259" s="4">
        <v>1.2636420000000001E-2</v>
      </c>
      <c r="C259" s="4">
        <v>8.8343474000000005E-2</v>
      </c>
      <c r="D259" s="4">
        <v>0.170425206</v>
      </c>
      <c r="E259" s="4">
        <v>0.37104027899999997</v>
      </c>
      <c r="F259" s="4">
        <v>0.47444901900000003</v>
      </c>
      <c r="G259" s="4">
        <v>0.62725204599999995</v>
      </c>
      <c r="H259" s="4">
        <v>0.65245372899999998</v>
      </c>
      <c r="I259" s="4">
        <v>0.78389145800000004</v>
      </c>
      <c r="J259" s="4">
        <v>0.89953074600000005</v>
      </c>
      <c r="K259" s="4">
        <v>1.099486156</v>
      </c>
      <c r="L259" s="4">
        <v>1.0447122680000001</v>
      </c>
      <c r="M259" s="4">
        <v>1.22146508</v>
      </c>
      <c r="N259" s="4">
        <v>1.220370972</v>
      </c>
      <c r="O259" s="4">
        <v>1.3382406790000001</v>
      </c>
      <c r="P259" s="4">
        <v>1.544376132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</row>
    <row r="260" spans="1:50" x14ac:dyDescent="0.2">
      <c r="A260" s="13">
        <f t="shared" si="1"/>
        <v>1996</v>
      </c>
      <c r="B260" s="4">
        <v>1.675515E-2</v>
      </c>
      <c r="C260" s="4">
        <v>8.0521230999999999E-2</v>
      </c>
      <c r="D260" s="4">
        <v>0.15369444199999999</v>
      </c>
      <c r="E260" s="4">
        <v>0.32678433299999998</v>
      </c>
      <c r="F260" s="4">
        <v>0.49621199500000002</v>
      </c>
      <c r="G260" s="4">
        <v>0.57599259700000005</v>
      </c>
      <c r="H260" s="4">
        <v>0.69648516100000002</v>
      </c>
      <c r="I260" s="4">
        <v>0.77883640499999995</v>
      </c>
      <c r="J260" s="4">
        <v>0.93887296499999995</v>
      </c>
      <c r="K260" s="4">
        <v>1.020987554</v>
      </c>
      <c r="L260" s="4">
        <v>1.2713977059999999</v>
      </c>
      <c r="M260" s="4">
        <v>1.377276768</v>
      </c>
      <c r="N260" s="4">
        <v>1.414034977</v>
      </c>
      <c r="O260" s="4">
        <v>1.549745135</v>
      </c>
      <c r="P260" s="4">
        <v>1.6375945430000001</v>
      </c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</row>
    <row r="261" spans="1:50" x14ac:dyDescent="0.2">
      <c r="A261" s="13">
        <f t="shared" si="1"/>
        <v>1997</v>
      </c>
      <c r="B261" s="4">
        <v>1.6234994999999999E-2</v>
      </c>
      <c r="C261" s="4">
        <v>5.3126079E-2</v>
      </c>
      <c r="D261" s="4">
        <v>0.23730220199999999</v>
      </c>
      <c r="E261" s="4">
        <v>0.337008535</v>
      </c>
      <c r="F261" s="4">
        <v>0.40622533100000002</v>
      </c>
      <c r="G261" s="4">
        <v>0.53666327899999999</v>
      </c>
      <c r="H261" s="4">
        <v>0.67744917199999999</v>
      </c>
      <c r="I261" s="4">
        <v>0.76944828099999996</v>
      </c>
      <c r="J261" s="4">
        <v>0.93744950800000004</v>
      </c>
      <c r="K261" s="4">
        <v>1.013007556</v>
      </c>
      <c r="L261" s="4">
        <v>1.122740689</v>
      </c>
      <c r="M261" s="4">
        <v>1.269260611</v>
      </c>
      <c r="N261" s="4">
        <v>1.226747727</v>
      </c>
      <c r="O261" s="4">
        <v>1.4621277180000001</v>
      </c>
      <c r="P261" s="4">
        <v>1.569379946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</row>
    <row r="262" spans="1:50" x14ac:dyDescent="0.2">
      <c r="A262" s="13">
        <f t="shared" si="1"/>
        <v>1998</v>
      </c>
      <c r="B262" s="4">
        <v>1.6341089999999999E-2</v>
      </c>
      <c r="C262" s="4">
        <v>6.9673230000000003E-2</v>
      </c>
      <c r="D262" s="4">
        <v>0.18395847000000001</v>
      </c>
      <c r="E262" s="4">
        <v>0.34345705199999998</v>
      </c>
      <c r="F262" s="4">
        <v>0.46732517299999998</v>
      </c>
      <c r="G262" s="4">
        <v>0.50878899799999999</v>
      </c>
      <c r="H262" s="4">
        <v>0.65969929699999996</v>
      </c>
      <c r="I262" s="4">
        <v>0.804256054</v>
      </c>
      <c r="J262" s="4">
        <v>0.89410427400000003</v>
      </c>
      <c r="K262" s="4">
        <v>0.95763215099999999</v>
      </c>
      <c r="L262" s="4">
        <v>1.057476431</v>
      </c>
      <c r="M262" s="4">
        <v>1.3475576579999999</v>
      </c>
      <c r="N262" s="4">
        <v>1.345390004</v>
      </c>
      <c r="O262" s="4">
        <v>1.7638678400000001</v>
      </c>
      <c r="P262" s="4">
        <v>1.8096213370000001</v>
      </c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</row>
    <row r="263" spans="1:50" x14ac:dyDescent="0.2">
      <c r="A263" s="13">
        <f t="shared" si="1"/>
        <v>1999</v>
      </c>
      <c r="B263" s="4">
        <v>1.4215979E-2</v>
      </c>
      <c r="C263" s="4">
        <v>7.9683910999999996E-2</v>
      </c>
      <c r="D263" s="4">
        <v>0.21606193400000001</v>
      </c>
      <c r="E263" s="4">
        <v>0.35377877099999999</v>
      </c>
      <c r="F263" s="4">
        <v>0.416892653</v>
      </c>
      <c r="G263" s="4">
        <v>0.55748681700000002</v>
      </c>
      <c r="H263" s="4">
        <v>0.63106169099999998</v>
      </c>
      <c r="I263" s="4">
        <v>0.76167368800000002</v>
      </c>
      <c r="J263" s="4">
        <v>0.96140819899999996</v>
      </c>
      <c r="K263" s="4">
        <v>0.98586187300000006</v>
      </c>
      <c r="L263" s="4">
        <v>1.0745762160000001</v>
      </c>
      <c r="M263" s="4">
        <v>1.1619737290000001</v>
      </c>
      <c r="N263" s="4">
        <v>1.5194072839999999</v>
      </c>
      <c r="O263" s="4">
        <v>1.7251163839999999</v>
      </c>
      <c r="P263" s="4">
        <v>1.868934275</v>
      </c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</row>
    <row r="264" spans="1:50" x14ac:dyDescent="0.2">
      <c r="A264" s="13">
        <f t="shared" si="1"/>
        <v>2000</v>
      </c>
      <c r="B264" s="4">
        <v>1.046947E-2</v>
      </c>
      <c r="C264" s="4">
        <v>6.2744664000000006E-2</v>
      </c>
      <c r="D264" s="4">
        <v>0.23976942200000001</v>
      </c>
      <c r="E264" s="4">
        <v>0.37462224700000002</v>
      </c>
      <c r="F264" s="4">
        <v>0.447404517</v>
      </c>
      <c r="G264" s="4">
        <v>0.51758806499999999</v>
      </c>
      <c r="H264" s="4">
        <v>0.64299242199999995</v>
      </c>
      <c r="I264" s="4">
        <v>0.701421721</v>
      </c>
      <c r="J264" s="4">
        <v>0.76949362700000001</v>
      </c>
      <c r="K264" s="4">
        <v>0.94393050899999997</v>
      </c>
      <c r="L264" s="4">
        <v>1.1273260000000001</v>
      </c>
      <c r="M264" s="4">
        <v>1.1885052270000001</v>
      </c>
      <c r="N264" s="4">
        <v>1.299610672</v>
      </c>
      <c r="O264" s="4">
        <v>1.436332035</v>
      </c>
      <c r="P264" s="4">
        <v>1.8101239680000001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</row>
    <row r="265" spans="1:50" x14ac:dyDescent="0.2">
      <c r="A265" s="13">
        <f t="shared" si="1"/>
        <v>2001</v>
      </c>
      <c r="B265" s="4">
        <v>1.6224849E-2</v>
      </c>
      <c r="C265" s="4">
        <v>6.8509006999999997E-2</v>
      </c>
      <c r="D265" s="4">
        <v>0.16557430200000001</v>
      </c>
      <c r="E265" s="4">
        <v>0.37552668900000002</v>
      </c>
      <c r="F265" s="4">
        <v>0.50219892200000005</v>
      </c>
      <c r="G265" s="4">
        <v>0.598478222</v>
      </c>
      <c r="H265" s="4">
        <v>0.67041333400000003</v>
      </c>
      <c r="I265" s="4">
        <v>0.76372211999999995</v>
      </c>
      <c r="J265" s="4">
        <v>0.85225304300000004</v>
      </c>
      <c r="K265" s="4">
        <v>0.90565772200000005</v>
      </c>
      <c r="L265" s="4">
        <v>1.0930609899999999</v>
      </c>
      <c r="M265" s="4">
        <v>1.1931162829999999</v>
      </c>
      <c r="N265" s="4">
        <v>1.4021881469999999</v>
      </c>
      <c r="O265" s="4">
        <v>1.3838851190000001</v>
      </c>
      <c r="P265" s="4">
        <v>1.6798106070000001</v>
      </c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</row>
    <row r="266" spans="1:50" x14ac:dyDescent="0.2">
      <c r="A266" s="13">
        <f t="shared" si="1"/>
        <v>2002</v>
      </c>
      <c r="B266" s="4">
        <v>1.1467951000000001E-2</v>
      </c>
      <c r="C266" s="4">
        <v>9.7455911000000006E-2</v>
      </c>
      <c r="D266" s="4">
        <v>0.256041201</v>
      </c>
      <c r="E266" s="4">
        <v>0.37866836500000001</v>
      </c>
      <c r="F266" s="4">
        <v>0.51193629200000002</v>
      </c>
      <c r="G266" s="4">
        <v>0.63415805999999997</v>
      </c>
      <c r="H266" s="4">
        <v>0.66269648999999997</v>
      </c>
      <c r="I266" s="4">
        <v>0.79832983300000004</v>
      </c>
      <c r="J266" s="4">
        <v>0.89066262399999996</v>
      </c>
      <c r="K266" s="4">
        <v>0.92756766599999996</v>
      </c>
      <c r="L266" s="4">
        <v>0.93867413200000005</v>
      </c>
      <c r="M266" s="4">
        <v>1.1002360579999999</v>
      </c>
      <c r="N266" s="4">
        <v>1.195096833</v>
      </c>
      <c r="O266" s="4">
        <v>1.400508004</v>
      </c>
      <c r="P266" s="4">
        <v>1.864319147</v>
      </c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</row>
    <row r="267" spans="1:50" x14ac:dyDescent="0.2">
      <c r="A267" s="13">
        <f t="shared" si="1"/>
        <v>2003</v>
      </c>
      <c r="B267" s="4">
        <v>2.0553808999999999E-2</v>
      </c>
      <c r="C267" s="4">
        <v>0.106301254</v>
      </c>
      <c r="D267" s="4">
        <v>0.34071357000000002</v>
      </c>
      <c r="E267" s="4">
        <v>0.43110104500000002</v>
      </c>
      <c r="F267" s="4">
        <v>0.56762416699999996</v>
      </c>
      <c r="G267" s="4">
        <v>0.68769901700000002</v>
      </c>
      <c r="H267" s="4">
        <v>0.74466953800000002</v>
      </c>
      <c r="I267" s="4">
        <v>0.84911278300000004</v>
      </c>
      <c r="J267" s="4">
        <v>0.903518873</v>
      </c>
      <c r="K267" s="4">
        <v>0.96379372100000005</v>
      </c>
      <c r="L267" s="4">
        <v>0.96933923399999999</v>
      </c>
      <c r="M267" s="4">
        <v>1.0187605129999999</v>
      </c>
      <c r="N267" s="4">
        <v>1.02541601</v>
      </c>
      <c r="O267" s="4">
        <v>1.1195992349999999</v>
      </c>
      <c r="P267" s="4">
        <v>1.1871322019999999</v>
      </c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</row>
    <row r="268" spans="1:50" x14ac:dyDescent="0.2">
      <c r="A268" s="13">
        <f t="shared" si="1"/>
        <v>2004</v>
      </c>
      <c r="B268" s="4">
        <v>1.9404380999999998E-2</v>
      </c>
      <c r="C268" s="4">
        <v>9.9154638000000003E-2</v>
      </c>
      <c r="D268" s="4">
        <v>0.30512597899999999</v>
      </c>
      <c r="E268" s="4">
        <v>0.48013074700000002</v>
      </c>
      <c r="F268" s="4">
        <v>0.55407356600000002</v>
      </c>
      <c r="G268" s="4">
        <v>0.67639425399999997</v>
      </c>
      <c r="H268" s="4">
        <v>0.75154427499999998</v>
      </c>
      <c r="I268" s="4">
        <v>0.78295904800000005</v>
      </c>
      <c r="J268" s="4">
        <v>0.93352976899999995</v>
      </c>
      <c r="K268" s="4">
        <v>0.94087373399999996</v>
      </c>
      <c r="L268" s="4">
        <v>1.027809789</v>
      </c>
      <c r="M268" s="4">
        <v>1.0346643799999999</v>
      </c>
      <c r="N268" s="4">
        <v>1.1074719449999999</v>
      </c>
      <c r="O268" s="4">
        <v>1.320152974</v>
      </c>
      <c r="P268" s="4">
        <v>1.3759132730000001</v>
      </c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</row>
    <row r="269" spans="1:50" x14ac:dyDescent="0.2">
      <c r="A269" s="13">
        <f t="shared" si="1"/>
        <v>2005</v>
      </c>
      <c r="B269" s="4">
        <v>1.8445775000000001E-2</v>
      </c>
      <c r="C269" s="4">
        <v>7.8518394000000005E-2</v>
      </c>
      <c r="D269" s="4">
        <v>0.24051349599999999</v>
      </c>
      <c r="E269" s="4">
        <v>0.39128733599999999</v>
      </c>
      <c r="F269" s="4">
        <v>0.51036264399999998</v>
      </c>
      <c r="G269" s="4">
        <v>0.58325382400000003</v>
      </c>
      <c r="H269" s="4">
        <v>0.68831302000000005</v>
      </c>
      <c r="I269" s="4">
        <v>0.79210721100000003</v>
      </c>
      <c r="J269" s="4">
        <v>0.86232747099999996</v>
      </c>
      <c r="K269" s="4">
        <v>0.90140993000000003</v>
      </c>
      <c r="L269" s="4">
        <v>1.0056247679999999</v>
      </c>
      <c r="M269" s="4">
        <v>1.058454598</v>
      </c>
      <c r="N269" s="4">
        <v>1.089917332</v>
      </c>
      <c r="O269" s="4">
        <v>1.186867297</v>
      </c>
      <c r="P269" s="4">
        <v>1.3172954100000001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</row>
    <row r="270" spans="1:50" x14ac:dyDescent="0.2">
      <c r="A270" s="13">
        <f t="shared" si="1"/>
        <v>2006</v>
      </c>
      <c r="B270" s="4">
        <v>9.3111700000000006E-3</v>
      </c>
      <c r="C270" s="4">
        <v>8.1327449999999996E-2</v>
      </c>
      <c r="D270" s="4">
        <v>0.14851422</v>
      </c>
      <c r="E270" s="4">
        <v>0.37531587599999999</v>
      </c>
      <c r="F270" s="4">
        <v>0.51466251900000004</v>
      </c>
      <c r="G270" s="4">
        <v>0.60515469200000005</v>
      </c>
      <c r="H270" s="4">
        <v>0.71690492699999997</v>
      </c>
      <c r="I270" s="4">
        <v>0.80334283100000003</v>
      </c>
      <c r="J270" s="4">
        <v>0.89646065900000005</v>
      </c>
      <c r="K270" s="4">
        <v>1.027403783</v>
      </c>
      <c r="L270" s="4">
        <v>1.0701929480000001</v>
      </c>
      <c r="M270" s="4">
        <v>1.1534127649999999</v>
      </c>
      <c r="N270" s="4">
        <v>1.2548584199999999</v>
      </c>
      <c r="O270" s="4">
        <v>1.2305981020000001</v>
      </c>
      <c r="P270" s="4">
        <v>1.329210005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</row>
    <row r="271" spans="1:50" x14ac:dyDescent="0.2">
      <c r="A271" s="13">
        <f t="shared" si="1"/>
        <v>2007</v>
      </c>
      <c r="B271" s="4">
        <v>1.2229248999999999E-2</v>
      </c>
      <c r="C271" s="4">
        <v>9.5294788000000005E-2</v>
      </c>
      <c r="D271" s="4">
        <v>0.31173625700000002</v>
      </c>
      <c r="E271" s="4">
        <v>0.44316769099999997</v>
      </c>
      <c r="F271" s="4">
        <v>0.54793623800000002</v>
      </c>
      <c r="G271" s="4">
        <v>0.66832907500000005</v>
      </c>
      <c r="H271" s="4">
        <v>0.77124758699999996</v>
      </c>
      <c r="I271" s="4">
        <v>0.83786180099999996</v>
      </c>
      <c r="J271" s="4">
        <v>0.91518119399999998</v>
      </c>
      <c r="K271" s="4">
        <v>1.059712693</v>
      </c>
      <c r="L271" s="4">
        <v>1.108413383</v>
      </c>
      <c r="M271" s="4">
        <v>1.089317951</v>
      </c>
      <c r="N271" s="4">
        <v>1.2755547860000001</v>
      </c>
      <c r="O271" s="4">
        <v>1.2666671860000001</v>
      </c>
      <c r="P271" s="4">
        <v>1.372976988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</row>
    <row r="272" spans="1:50" x14ac:dyDescent="0.2">
      <c r="A272" s="13">
        <f t="shared" si="1"/>
        <v>2008</v>
      </c>
      <c r="B272" s="4">
        <v>1.4094157E-2</v>
      </c>
      <c r="C272" s="4">
        <v>5.4279565000000002E-2</v>
      </c>
      <c r="D272" s="4">
        <v>0.22928535</v>
      </c>
      <c r="E272" s="4">
        <v>0.427276881</v>
      </c>
      <c r="F272" s="4">
        <v>0.52999837299999997</v>
      </c>
      <c r="G272" s="4">
        <v>0.64342024099999995</v>
      </c>
      <c r="H272" s="4">
        <v>0.75666446700000001</v>
      </c>
      <c r="I272" s="4">
        <v>0.857774606</v>
      </c>
      <c r="J272" s="4">
        <v>0.91936505999999996</v>
      </c>
      <c r="K272" s="4">
        <v>1.0595086890000001</v>
      </c>
      <c r="L272" s="4">
        <v>1.204851527</v>
      </c>
      <c r="M272" s="4">
        <v>1.1865599680000001</v>
      </c>
      <c r="N272" s="4">
        <v>1.3442069729999999</v>
      </c>
      <c r="O272" s="4">
        <v>1.5057405290000001</v>
      </c>
      <c r="P272" s="4">
        <v>1.5342752740000001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</row>
    <row r="273" spans="1:50" x14ac:dyDescent="0.2">
      <c r="A273" s="13">
        <f t="shared" si="1"/>
        <v>2009</v>
      </c>
      <c r="B273" s="4">
        <v>1.0376478E-2</v>
      </c>
      <c r="C273" s="4">
        <v>0.113182122</v>
      </c>
      <c r="D273" s="4">
        <v>0.22155184999999999</v>
      </c>
      <c r="E273" s="4">
        <v>0.41123075799999997</v>
      </c>
      <c r="F273" s="4">
        <v>0.56321429300000003</v>
      </c>
      <c r="G273" s="4">
        <v>0.68687928399999998</v>
      </c>
      <c r="H273" s="4">
        <v>0.84501316999999998</v>
      </c>
      <c r="I273" s="4">
        <v>0.91526317599999996</v>
      </c>
      <c r="J273" s="4">
        <v>0.956244121</v>
      </c>
      <c r="K273" s="4">
        <v>1.16628775</v>
      </c>
      <c r="L273" s="4">
        <v>1.1650524099999999</v>
      </c>
      <c r="M273" s="4">
        <v>1.4319307619999999</v>
      </c>
      <c r="N273" s="4">
        <v>1.4307769269999999</v>
      </c>
      <c r="O273" s="4">
        <v>1.5292484340000001</v>
      </c>
      <c r="P273" s="4">
        <v>1.7610363570000001</v>
      </c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</row>
    <row r="274" spans="1:50" x14ac:dyDescent="0.2">
      <c r="A274" s="13">
        <f t="shared" si="1"/>
        <v>2010</v>
      </c>
      <c r="B274" s="4">
        <v>1.8466123000000001E-2</v>
      </c>
      <c r="C274" s="4">
        <v>7.8232404000000005E-2</v>
      </c>
      <c r="D274" s="4">
        <v>0.24435457099999999</v>
      </c>
      <c r="E274" s="4">
        <v>0.40271839999999998</v>
      </c>
      <c r="F274" s="4">
        <v>0.54110581700000004</v>
      </c>
      <c r="G274" s="4">
        <v>0.66987450900000001</v>
      </c>
      <c r="H274" s="4">
        <v>0.89332529999999999</v>
      </c>
      <c r="I274" s="4">
        <v>0.97814820199999997</v>
      </c>
      <c r="J274" s="4">
        <v>1.0159919230000001</v>
      </c>
      <c r="K274" s="4">
        <v>1.113304552</v>
      </c>
      <c r="L274" s="4">
        <v>1.1455800789999999</v>
      </c>
      <c r="M274" s="4">
        <v>1.25887292</v>
      </c>
      <c r="N274" s="4">
        <v>1.42428475</v>
      </c>
      <c r="O274" s="4">
        <v>1.526776814</v>
      </c>
      <c r="P274" s="4">
        <v>1.934781034</v>
      </c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</row>
    <row r="275" spans="1:50" x14ac:dyDescent="0.2">
      <c r="A275" s="13">
        <f t="shared" si="1"/>
        <v>2011</v>
      </c>
      <c r="B275" s="4">
        <v>1.4640917999999999E-2</v>
      </c>
      <c r="C275" s="4">
        <v>0.11234941599999999</v>
      </c>
      <c r="D275" s="4">
        <v>0.23327588299999999</v>
      </c>
      <c r="E275" s="4">
        <v>0.425946504</v>
      </c>
      <c r="F275" s="4">
        <v>0.548479995</v>
      </c>
      <c r="G275" s="4">
        <v>0.64071729799999999</v>
      </c>
      <c r="H275" s="4">
        <v>0.79454101799999999</v>
      </c>
      <c r="I275" s="4">
        <v>0.99525983399999995</v>
      </c>
      <c r="J275" s="4">
        <v>1.09421236</v>
      </c>
      <c r="K275" s="4">
        <v>1.140071058</v>
      </c>
      <c r="L275" s="4">
        <v>1.2293644459999999</v>
      </c>
      <c r="M275" s="4">
        <v>1.279440978</v>
      </c>
      <c r="N275" s="4">
        <v>1.3995691349999999</v>
      </c>
      <c r="O275" s="4">
        <v>1.446563485</v>
      </c>
      <c r="P275" s="4">
        <v>1.6171668939999999</v>
      </c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</row>
    <row r="276" spans="1:50" x14ac:dyDescent="0.2">
      <c r="A276" s="13">
        <f t="shared" si="1"/>
        <v>2012</v>
      </c>
      <c r="B276" s="4">
        <v>1.3375985999999999E-2</v>
      </c>
      <c r="C276" s="4">
        <v>7.9705947999999999E-2</v>
      </c>
      <c r="D276" s="4">
        <v>0.206783152</v>
      </c>
      <c r="E276" s="4">
        <v>0.36104333100000002</v>
      </c>
      <c r="F276" s="4">
        <v>0.53547905600000001</v>
      </c>
      <c r="G276" s="4">
        <v>0.662714892</v>
      </c>
      <c r="H276" s="4">
        <v>0.79421664700000005</v>
      </c>
      <c r="I276" s="4">
        <v>0.91587371699999998</v>
      </c>
      <c r="J276" s="4">
        <v>1.190771037</v>
      </c>
      <c r="K276" s="4">
        <v>1.2163213310000001</v>
      </c>
      <c r="L276" s="4">
        <v>1.271804511</v>
      </c>
      <c r="M276" s="4">
        <v>1.3180755660000001</v>
      </c>
      <c r="N276" s="4">
        <v>1.40640952</v>
      </c>
      <c r="O276" s="4">
        <v>1.6424079620000001</v>
      </c>
      <c r="P276" s="4">
        <v>1.898995889</v>
      </c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</row>
    <row r="277" spans="1:50" x14ac:dyDescent="0.2">
      <c r="A277" s="13">
        <f t="shared" si="1"/>
        <v>2013</v>
      </c>
      <c r="B277" s="4">
        <v>1.7066309000000002E-2</v>
      </c>
      <c r="C277" s="4">
        <v>6.8625580000000005E-2</v>
      </c>
      <c r="D277" s="4">
        <v>0.22520538700000001</v>
      </c>
      <c r="E277" s="4">
        <v>0.42376303199999998</v>
      </c>
      <c r="F277" s="4">
        <v>0.49225944999999999</v>
      </c>
      <c r="G277" s="4">
        <v>0.61741658300000002</v>
      </c>
      <c r="H277" s="4">
        <v>0.82367687899999997</v>
      </c>
      <c r="I277" s="4">
        <v>0.97002404200000003</v>
      </c>
      <c r="J277" s="4">
        <v>1.0792522870000001</v>
      </c>
      <c r="K277" s="4">
        <v>1.212366721</v>
      </c>
      <c r="L277" s="4">
        <v>1.28790702</v>
      </c>
      <c r="M277" s="4">
        <v>1.3346965989999999</v>
      </c>
      <c r="N277" s="4">
        <v>1.450174793</v>
      </c>
      <c r="O277" s="4">
        <v>1.602957974</v>
      </c>
      <c r="P277" s="4">
        <v>1.7072802090000001</v>
      </c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</row>
    <row r="278" spans="1:50" x14ac:dyDescent="0.2">
      <c r="A278" s="13">
        <f t="shared" si="1"/>
        <v>2014</v>
      </c>
      <c r="B278" s="4">
        <v>1.6262658999999999E-2</v>
      </c>
      <c r="C278" s="4">
        <v>0.100495194</v>
      </c>
      <c r="D278" s="4">
        <v>0.219225322</v>
      </c>
      <c r="E278" s="4">
        <v>0.35977999599999999</v>
      </c>
      <c r="F278" s="4">
        <v>0.47664241600000001</v>
      </c>
      <c r="G278" s="4">
        <v>0.60135325100000003</v>
      </c>
      <c r="H278" s="4">
        <v>0.65313027700000004</v>
      </c>
      <c r="I278" s="4">
        <v>0.88067025700000001</v>
      </c>
      <c r="J278" s="4">
        <v>0.96611046099999998</v>
      </c>
      <c r="K278" s="4">
        <v>1.1054641140000001</v>
      </c>
      <c r="L278" s="4">
        <v>1.2883494950000001</v>
      </c>
      <c r="M278" s="4">
        <v>1.3009906099999999</v>
      </c>
      <c r="N278" s="4">
        <v>1.3556347200000001</v>
      </c>
      <c r="O278" s="4">
        <v>1.454922533</v>
      </c>
      <c r="P278" s="4">
        <v>1.6235025380000001</v>
      </c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</row>
    <row r="279" spans="1:50" x14ac:dyDescent="0.2">
      <c r="A279" s="13">
        <f t="shared" si="1"/>
        <v>2015</v>
      </c>
      <c r="B279" s="4">
        <v>1.9334679E-2</v>
      </c>
      <c r="C279" s="4">
        <v>9.2677248000000004E-2</v>
      </c>
      <c r="D279" s="4">
        <v>0.28827361800000001</v>
      </c>
      <c r="E279" s="4">
        <v>0.391657484</v>
      </c>
      <c r="F279" s="4">
        <v>0.517743591</v>
      </c>
      <c r="G279" s="4">
        <v>0.59509114699999999</v>
      </c>
      <c r="H279" s="4">
        <v>0.71768048200000001</v>
      </c>
      <c r="I279" s="4">
        <v>0.80275369799999996</v>
      </c>
      <c r="J279" s="4">
        <v>1.0374109680000001</v>
      </c>
      <c r="K279" s="4">
        <v>1.0687903190000001</v>
      </c>
      <c r="L279" s="4">
        <v>1.304994392</v>
      </c>
      <c r="M279" s="4">
        <v>1.5747140100000001</v>
      </c>
      <c r="N279" s="4">
        <v>1.3432047819999999</v>
      </c>
      <c r="O279" s="4">
        <v>1.556839146</v>
      </c>
      <c r="P279" s="4">
        <v>1.7556270899999999</v>
      </c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</row>
    <row r="280" spans="1:50" x14ac:dyDescent="0.2">
      <c r="A280" s="13">
        <f t="shared" si="1"/>
        <v>2016</v>
      </c>
      <c r="B280" s="4">
        <v>2.2516319E-2</v>
      </c>
      <c r="C280" s="4">
        <v>8.3460929000000003E-2</v>
      </c>
      <c r="D280" s="4">
        <v>0.241921837</v>
      </c>
      <c r="E280" s="4">
        <v>0.434082258</v>
      </c>
      <c r="F280" s="4">
        <v>0.50784999500000005</v>
      </c>
      <c r="G280" s="4">
        <v>0.60348826499999997</v>
      </c>
      <c r="H280" s="4">
        <v>0.6897681</v>
      </c>
      <c r="I280" s="4">
        <v>0.77471898900000002</v>
      </c>
      <c r="J280" s="4">
        <v>0.83722594100000003</v>
      </c>
      <c r="K280" s="4">
        <v>0.91568844199999999</v>
      </c>
      <c r="L280" s="4">
        <v>1.062030931</v>
      </c>
      <c r="M280" s="4">
        <v>0.96818514700000002</v>
      </c>
      <c r="N280" s="4">
        <v>1.333656715</v>
      </c>
      <c r="O280" s="4">
        <v>1.5773549389999999</v>
      </c>
      <c r="P280" s="4">
        <v>1.5836552610000001</v>
      </c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</row>
    <row r="281" spans="1:50" x14ac:dyDescent="0.2">
      <c r="A281" s="13">
        <f t="shared" si="1"/>
        <v>2017</v>
      </c>
      <c r="B281" s="5">
        <v>2.1695848E-2</v>
      </c>
      <c r="C281" s="5">
        <v>9.8126926000000003E-2</v>
      </c>
      <c r="D281" s="5">
        <v>0.19830637300000001</v>
      </c>
      <c r="E281" s="5">
        <v>0.39827524800000003</v>
      </c>
      <c r="F281" s="5">
        <v>0.52798778899999999</v>
      </c>
      <c r="G281" s="5">
        <v>0.595204387</v>
      </c>
      <c r="H281" s="5">
        <v>0.68596759900000004</v>
      </c>
      <c r="I281" s="5">
        <v>0.73654037900000002</v>
      </c>
      <c r="J281" s="5">
        <v>0.81809528600000003</v>
      </c>
      <c r="K281" s="5">
        <v>0.81914845199999997</v>
      </c>
      <c r="L281" s="5">
        <v>0.94734698799999995</v>
      </c>
      <c r="M281" s="5">
        <v>0.81578620099999999</v>
      </c>
      <c r="N281" s="5">
        <v>1.182831599</v>
      </c>
      <c r="O281" s="5">
        <v>1.3194748160000001</v>
      </c>
      <c r="P281" s="5">
        <v>1.5784266300000001</v>
      </c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</row>
    <row r="282" spans="1:50" x14ac:dyDescent="0.2">
      <c r="A282" s="13">
        <f t="shared" si="1"/>
        <v>2018</v>
      </c>
      <c r="B282" s="5">
        <v>2.0371863E-2</v>
      </c>
      <c r="C282" s="5">
        <v>7.2853995000000005E-2</v>
      </c>
      <c r="D282" s="5">
        <v>0.20618455099999999</v>
      </c>
      <c r="E282" s="5">
        <v>0.37438923200000002</v>
      </c>
      <c r="F282" s="5">
        <v>0.49502077500000002</v>
      </c>
      <c r="G282" s="5">
        <v>0.60269383799999998</v>
      </c>
      <c r="H282" s="5">
        <v>0.69679902900000001</v>
      </c>
      <c r="I282" s="5">
        <v>0.74444716</v>
      </c>
      <c r="J282" s="5">
        <v>0.83931376899999999</v>
      </c>
      <c r="K282" s="5">
        <v>0.87778742499999995</v>
      </c>
      <c r="L282" s="5">
        <v>0.959051812</v>
      </c>
      <c r="M282" s="5">
        <v>0.93513048700000001</v>
      </c>
      <c r="N282" s="5">
        <v>1.017570394</v>
      </c>
      <c r="O282" s="5">
        <v>1.0690698540000001</v>
      </c>
      <c r="P282" s="5">
        <v>1.1205693139999999</v>
      </c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</row>
    <row r="283" spans="1:50" x14ac:dyDescent="0.2">
      <c r="B283" s="4" t="s">
        <v>0</v>
      </c>
    </row>
    <row r="284" spans="1:50" x14ac:dyDescent="0.2">
      <c r="B284" s="4" t="s">
        <v>0</v>
      </c>
      <c r="C284" s="4" t="s">
        <v>68</v>
      </c>
      <c r="D284" s="4" t="s">
        <v>13</v>
      </c>
      <c r="E284" s="4" t="s">
        <v>14</v>
      </c>
      <c r="F284" s="4" t="s">
        <v>76</v>
      </c>
      <c r="G284" s="4" t="s">
        <v>97</v>
      </c>
      <c r="H284" s="4">
        <v>1000</v>
      </c>
      <c r="I284" s="4">
        <v>8</v>
      </c>
      <c r="J284" s="4">
        <v>385</v>
      </c>
      <c r="K284" s="4">
        <v>588</v>
      </c>
      <c r="L284" s="4">
        <v>65</v>
      </c>
      <c r="M284" s="9">
        <v>1.05E+18</v>
      </c>
      <c r="N284" s="4">
        <v>1025.4608720000001</v>
      </c>
      <c r="O284" s="4">
        <v>0.105345544</v>
      </c>
      <c r="P284" s="4">
        <v>1000</v>
      </c>
    </row>
    <row r="285" spans="1:50" x14ac:dyDescent="0.2">
      <c r="B285" s="4" t="s">
        <v>0</v>
      </c>
      <c r="C285" s="4">
        <v>1983</v>
      </c>
      <c r="D285" s="4">
        <v>1984</v>
      </c>
      <c r="E285" s="4">
        <v>1985</v>
      </c>
      <c r="F285" s="4">
        <v>1986</v>
      </c>
      <c r="G285" s="4">
        <v>1987</v>
      </c>
      <c r="H285" s="4">
        <v>1988</v>
      </c>
      <c r="I285" s="4">
        <v>1989</v>
      </c>
      <c r="J285" s="4">
        <v>1990</v>
      </c>
      <c r="K285" s="4">
        <v>1991</v>
      </c>
      <c r="L285" s="4">
        <v>1992</v>
      </c>
      <c r="M285" s="4">
        <v>1993</v>
      </c>
      <c r="N285" s="4">
        <v>1994</v>
      </c>
      <c r="O285" s="4">
        <v>1995</v>
      </c>
      <c r="P285" s="4">
        <v>1996</v>
      </c>
      <c r="Q285" s="4">
        <v>1997</v>
      </c>
      <c r="R285" s="4">
        <v>1998</v>
      </c>
      <c r="S285" s="4">
        <v>1999</v>
      </c>
      <c r="T285" s="4">
        <v>2000</v>
      </c>
      <c r="U285" s="4">
        <v>2001</v>
      </c>
      <c r="V285" s="4">
        <v>2002</v>
      </c>
      <c r="W285" s="4">
        <v>2003</v>
      </c>
      <c r="X285" s="4">
        <v>2004</v>
      </c>
      <c r="Y285" s="4">
        <v>2005</v>
      </c>
      <c r="Z285" s="4">
        <v>2006</v>
      </c>
      <c r="AA285" s="4">
        <v>2007</v>
      </c>
      <c r="AB285" s="4">
        <v>2008</v>
      </c>
      <c r="AC285" s="4">
        <v>2009</v>
      </c>
      <c r="AD285" s="4">
        <v>2010</v>
      </c>
      <c r="AE285" s="4">
        <v>2011</v>
      </c>
      <c r="AF285" s="4">
        <v>2012</v>
      </c>
      <c r="AG285" s="4">
        <v>2013</v>
      </c>
      <c r="AH285" s="4">
        <v>2014</v>
      </c>
      <c r="AI285" s="4">
        <v>2015</v>
      </c>
      <c r="AJ285" s="4">
        <v>2016</v>
      </c>
      <c r="AK285" s="4">
        <v>2017</v>
      </c>
      <c r="AL285" s="4">
        <v>2018</v>
      </c>
    </row>
    <row r="286" spans="1:50" x14ac:dyDescent="0.2">
      <c r="B286" s="4" t="s">
        <v>0</v>
      </c>
      <c r="C286" s="4" t="s">
        <v>98</v>
      </c>
      <c r="D286" s="4" t="s">
        <v>94</v>
      </c>
      <c r="E286" s="4" t="s">
        <v>99</v>
      </c>
      <c r="F286" s="4" t="s">
        <v>4</v>
      </c>
      <c r="G286" s="4" t="s">
        <v>100</v>
      </c>
      <c r="H286" s="4" t="s">
        <v>101</v>
      </c>
      <c r="I286" s="4" t="s">
        <v>102</v>
      </c>
      <c r="J286" s="4" t="s">
        <v>103</v>
      </c>
      <c r="K286" s="4" t="s">
        <v>104</v>
      </c>
      <c r="L286" s="4" t="s">
        <v>105</v>
      </c>
      <c r="M286" s="4" t="s">
        <v>106</v>
      </c>
    </row>
    <row r="287" spans="1:50" x14ac:dyDescent="0.2">
      <c r="B287" s="4">
        <v>1273.2812289999999</v>
      </c>
      <c r="C287" s="4">
        <v>1128.2297269999999</v>
      </c>
      <c r="D287" s="4">
        <v>739.22674370000004</v>
      </c>
      <c r="E287" s="4">
        <v>1930.851273</v>
      </c>
      <c r="F287" s="4">
        <v>826.37305709999998</v>
      </c>
      <c r="G287" s="4">
        <v>1125.6309409999999</v>
      </c>
      <c r="H287" s="4">
        <v>1456.237948</v>
      </c>
      <c r="I287" s="4">
        <v>1136.2500769999999</v>
      </c>
      <c r="J287" s="4">
        <v>1369.8423049999999</v>
      </c>
      <c r="K287" s="4">
        <v>827.37876029999995</v>
      </c>
      <c r="L287" s="4">
        <v>802.10384590000001</v>
      </c>
      <c r="M287" s="4">
        <v>863.1712933</v>
      </c>
      <c r="N287" s="4">
        <v>972.72426849999999</v>
      </c>
      <c r="O287" s="4">
        <v>1809.1080569999999</v>
      </c>
      <c r="P287" s="4">
        <v>458.01831700000002</v>
      </c>
      <c r="Q287" s="4">
        <v>981.64882130000001</v>
      </c>
      <c r="R287" s="4">
        <v>578.14863890000004</v>
      </c>
      <c r="S287" s="4">
        <v>833.79533160000005</v>
      </c>
      <c r="T287" s="4">
        <v>1006.046504</v>
      </c>
      <c r="U287" s="4">
        <v>695.62402029999998</v>
      </c>
      <c r="V287" s="4">
        <v>750.12433099999998</v>
      </c>
      <c r="W287" s="4">
        <v>1863.12202</v>
      </c>
      <c r="X287" s="4">
        <v>498.72073189999998</v>
      </c>
      <c r="Y287" s="4">
        <v>697.37650199999996</v>
      </c>
      <c r="Z287" s="4">
        <v>427.32597920000001</v>
      </c>
      <c r="AA287" s="4">
        <v>668.51356580000004</v>
      </c>
      <c r="AB287" s="4">
        <v>430.89842470000002</v>
      </c>
      <c r="AC287" s="4">
        <v>415.07588490000001</v>
      </c>
      <c r="AD287" s="4">
        <v>707.02709560000005</v>
      </c>
      <c r="AE287" s="4">
        <v>452.59352639999997</v>
      </c>
      <c r="AF287" s="4">
        <v>610.80090210000003</v>
      </c>
      <c r="AG287" s="4">
        <v>625.30178760000001</v>
      </c>
      <c r="AH287" s="4">
        <v>792.41687979999995</v>
      </c>
      <c r="AI287" s="4">
        <v>705.3779581</v>
      </c>
      <c r="AJ287" s="4">
        <v>700</v>
      </c>
      <c r="AK287" s="4">
        <v>700</v>
      </c>
      <c r="AL287" s="4">
        <v>700</v>
      </c>
    </row>
    <row r="288" spans="1:50" x14ac:dyDescent="0.2">
      <c r="B288" s="4" t="s">
        <v>0</v>
      </c>
      <c r="C288" s="4" t="s">
        <v>68</v>
      </c>
      <c r="D288" s="4" t="s">
        <v>69</v>
      </c>
      <c r="E288" s="4" t="s">
        <v>14</v>
      </c>
      <c r="F288" s="4" t="s">
        <v>107</v>
      </c>
      <c r="G288" s="4" t="s">
        <v>26</v>
      </c>
      <c r="H288" s="4" t="s">
        <v>21</v>
      </c>
      <c r="I288" s="4" t="s">
        <v>108</v>
      </c>
      <c r="J288" s="4">
        <v>96</v>
      </c>
      <c r="K288" s="4" t="s">
        <v>109</v>
      </c>
      <c r="L288" s="4" t="s">
        <v>38</v>
      </c>
      <c r="M288" s="4" t="s">
        <v>110</v>
      </c>
      <c r="N288" s="4" t="s">
        <v>19</v>
      </c>
      <c r="O288" s="4" t="s">
        <v>111</v>
      </c>
      <c r="P288" s="4">
        <v>1000000</v>
      </c>
      <c r="Q288" s="4" t="s">
        <v>112</v>
      </c>
      <c r="R288" s="4" t="s">
        <v>19</v>
      </c>
      <c r="S288" s="4" t="s">
        <v>113</v>
      </c>
      <c r="T288" s="4" t="s">
        <v>114</v>
      </c>
      <c r="U288" s="4">
        <v>2</v>
      </c>
      <c r="V288" s="4">
        <v>3</v>
      </c>
      <c r="W288" s="4">
        <v>4</v>
      </c>
      <c r="X288" s="4">
        <v>5</v>
      </c>
    </row>
    <row r="289" spans="1:30" x14ac:dyDescent="0.2">
      <c r="A289" s="13">
        <v>1982</v>
      </c>
      <c r="B289" s="4">
        <v>1113.7047090000001</v>
      </c>
      <c r="C289" s="4">
        <v>2844.2760830000002</v>
      </c>
      <c r="D289" s="4">
        <v>3486.0435149999998</v>
      </c>
      <c r="E289" s="4">
        <v>4588.0214999999998</v>
      </c>
      <c r="F289" s="4">
        <v>1549.6388609999999</v>
      </c>
      <c r="G289" s="4">
        <v>196.80714259999999</v>
      </c>
      <c r="H289" s="4">
        <v>122.9010906</v>
      </c>
      <c r="I289" s="4">
        <v>57.618651059999998</v>
      </c>
      <c r="J289" s="4">
        <v>36.162565890000003</v>
      </c>
      <c r="K289" s="4">
        <v>21.81417063</v>
      </c>
      <c r="L289" s="4">
        <v>13.16959638</v>
      </c>
      <c r="M289" s="4">
        <v>7.78481326</v>
      </c>
      <c r="N289" s="4">
        <v>2.5862248339999998</v>
      </c>
      <c r="O289" s="4">
        <v>0.93312012200000005</v>
      </c>
      <c r="P289" s="4">
        <v>0.36078229000000001</v>
      </c>
      <c r="Q289" s="4" t="s">
        <v>0</v>
      </c>
      <c r="R289" s="6">
        <v>14106</v>
      </c>
      <c r="S289" s="4">
        <v>1982</v>
      </c>
      <c r="T289" s="4">
        <v>16</v>
      </c>
      <c r="U289" s="4">
        <v>1</v>
      </c>
      <c r="V289" s="4">
        <v>2</v>
      </c>
      <c r="W289" s="4">
        <v>1</v>
      </c>
      <c r="X289" s="4">
        <v>18</v>
      </c>
      <c r="Y289" s="4">
        <v>33</v>
      </c>
      <c r="Z289" s="4">
        <v>33</v>
      </c>
      <c r="AA289" s="4">
        <v>33</v>
      </c>
      <c r="AB289" s="4">
        <v>33</v>
      </c>
      <c r="AC289" s="4">
        <v>33</v>
      </c>
      <c r="AD289" s="4">
        <v>33</v>
      </c>
    </row>
    <row r="290" spans="1:30" x14ac:dyDescent="0.2">
      <c r="A290" s="13">
        <f>A289+1</f>
        <v>1983</v>
      </c>
      <c r="B290" s="4">
        <v>1622.0447999999999</v>
      </c>
      <c r="C290" s="4">
        <v>691.55867769999998</v>
      </c>
      <c r="D290" s="4">
        <v>1752.585597</v>
      </c>
      <c r="E290" s="4">
        <v>3178.9141559999998</v>
      </c>
      <c r="F290" s="4">
        <v>6893.6122230000001</v>
      </c>
      <c r="G290" s="4">
        <v>2091.1212609999998</v>
      </c>
      <c r="H290" s="4">
        <v>372.38319890000002</v>
      </c>
      <c r="I290" s="4">
        <v>195.04367550000001</v>
      </c>
      <c r="J290" s="4">
        <v>86.469177830000007</v>
      </c>
      <c r="K290" s="4">
        <v>75.787234499999997</v>
      </c>
      <c r="L290" s="4">
        <v>56.784213899999997</v>
      </c>
      <c r="M290" s="4">
        <v>19.770387249999999</v>
      </c>
      <c r="N290" s="4">
        <v>7.5090055629999997</v>
      </c>
      <c r="O290" s="4">
        <v>6.8110693800000002</v>
      </c>
      <c r="P290" s="4">
        <v>2.1792884080000001</v>
      </c>
      <c r="Q290" s="4" t="s">
        <v>0</v>
      </c>
      <c r="R290" s="6">
        <v>21162</v>
      </c>
      <c r="S290" s="4">
        <v>1983</v>
      </c>
      <c r="T290" s="4">
        <v>2</v>
      </c>
      <c r="U290" s="4">
        <v>8</v>
      </c>
      <c r="V290" s="4">
        <v>5</v>
      </c>
      <c r="W290" s="4">
        <v>5</v>
      </c>
      <c r="X290" s="4">
        <v>1</v>
      </c>
      <c r="Y290" s="4">
        <v>9</v>
      </c>
      <c r="Z290" s="4">
        <v>28</v>
      </c>
      <c r="AA290" s="4">
        <v>28</v>
      </c>
      <c r="AB290" s="4">
        <v>30</v>
      </c>
      <c r="AC290" s="4">
        <v>28</v>
      </c>
      <c r="AD290" s="4">
        <v>27</v>
      </c>
    </row>
    <row r="291" spans="1:30" x14ac:dyDescent="0.2">
      <c r="A291" s="13">
        <f t="shared" ref="A291:A325" si="2">A290+1</f>
        <v>1984</v>
      </c>
      <c r="B291" s="4">
        <v>359.8117949</v>
      </c>
      <c r="C291" s="4">
        <v>378.13868400000001</v>
      </c>
      <c r="D291" s="4">
        <v>533.62144450000005</v>
      </c>
      <c r="E291" s="4">
        <v>1450.813952</v>
      </c>
      <c r="F291" s="4">
        <v>1893.996594</v>
      </c>
      <c r="G291" s="4">
        <v>4569.1647229999999</v>
      </c>
      <c r="H291" s="4">
        <v>883.14738139999997</v>
      </c>
      <c r="I291" s="4">
        <v>189.9157113</v>
      </c>
      <c r="J291" s="4">
        <v>87.308104889999996</v>
      </c>
      <c r="K291" s="4">
        <v>29.652645039999999</v>
      </c>
      <c r="L291" s="4">
        <v>20.175602619999999</v>
      </c>
      <c r="M291" s="4">
        <v>7.4825767350000003</v>
      </c>
      <c r="N291" s="4">
        <v>4.8418833040000004</v>
      </c>
      <c r="O291" s="4">
        <v>5.4228012300000001</v>
      </c>
      <c r="P291" s="4">
        <v>2.8798089139999998</v>
      </c>
      <c r="Q291" s="4" t="s">
        <v>0</v>
      </c>
      <c r="R291" s="6">
        <v>11374</v>
      </c>
      <c r="S291" s="4">
        <v>1984</v>
      </c>
      <c r="T291" s="4">
        <v>30</v>
      </c>
      <c r="U291" s="4">
        <v>20</v>
      </c>
      <c r="V291" s="4">
        <v>14</v>
      </c>
      <c r="W291" s="4">
        <v>12</v>
      </c>
      <c r="X291" s="4">
        <v>11</v>
      </c>
      <c r="Y291" s="4">
        <v>4</v>
      </c>
      <c r="Z291" s="4">
        <v>15</v>
      </c>
      <c r="AA291" s="4">
        <v>29</v>
      </c>
      <c r="AB291" s="4">
        <v>29</v>
      </c>
      <c r="AC291" s="4">
        <v>32</v>
      </c>
      <c r="AD291" s="4">
        <v>32</v>
      </c>
    </row>
    <row r="292" spans="1:30" x14ac:dyDescent="0.2">
      <c r="A292" s="13">
        <f t="shared" si="2"/>
        <v>1985</v>
      </c>
      <c r="B292" s="4">
        <v>5802.4210169999997</v>
      </c>
      <c r="C292" s="4">
        <v>896.90389330000005</v>
      </c>
      <c r="D292" s="4">
        <v>3937.0560959999998</v>
      </c>
      <c r="E292" s="4">
        <v>1266.8400220000001</v>
      </c>
      <c r="F292" s="4">
        <v>4154.8041229999999</v>
      </c>
      <c r="G292" s="4">
        <v>2471.6684749999999</v>
      </c>
      <c r="H292" s="4">
        <v>1604.502735</v>
      </c>
      <c r="I292" s="4">
        <v>304.22940310000001</v>
      </c>
      <c r="J292" s="4">
        <v>71.472324310000005</v>
      </c>
      <c r="K292" s="4">
        <v>61.537915439999999</v>
      </c>
      <c r="L292" s="4">
        <v>20.203883879999999</v>
      </c>
      <c r="M292" s="4">
        <v>6.4962406509999999</v>
      </c>
      <c r="N292" s="4">
        <v>7.0227244190000002</v>
      </c>
      <c r="O292" s="4">
        <v>0.89656233500000004</v>
      </c>
      <c r="P292" s="4">
        <v>0.30390708599999999</v>
      </c>
      <c r="Q292" s="4" t="s">
        <v>0</v>
      </c>
      <c r="R292" s="6">
        <v>21312</v>
      </c>
      <c r="S292" s="4">
        <v>1985</v>
      </c>
      <c r="T292" s="4">
        <v>1</v>
      </c>
      <c r="U292" s="4">
        <v>4</v>
      </c>
      <c r="V292" s="4">
        <v>1</v>
      </c>
      <c r="W292" s="4">
        <v>16</v>
      </c>
      <c r="X292" s="4">
        <v>6</v>
      </c>
      <c r="Y292" s="4">
        <v>7</v>
      </c>
      <c r="Z292" s="4">
        <v>7</v>
      </c>
      <c r="AA292" s="4">
        <v>25</v>
      </c>
      <c r="AB292" s="4">
        <v>32</v>
      </c>
      <c r="AC292" s="4">
        <v>31</v>
      </c>
      <c r="AD292" s="4">
        <v>31</v>
      </c>
    </row>
    <row r="293" spans="1:30" x14ac:dyDescent="0.2">
      <c r="A293" s="13">
        <f t="shared" si="2"/>
        <v>1986</v>
      </c>
      <c r="B293" s="4">
        <v>2284.2151629999998</v>
      </c>
      <c r="C293" s="4">
        <v>414.82344640000002</v>
      </c>
      <c r="D293" s="4">
        <v>607.88729799999999</v>
      </c>
      <c r="E293" s="4">
        <v>2154.7366430000002</v>
      </c>
      <c r="F293" s="4">
        <v>1221.930877</v>
      </c>
      <c r="G293" s="4">
        <v>1916.892079</v>
      </c>
      <c r="H293" s="4">
        <v>1674.9524260000001</v>
      </c>
      <c r="I293" s="4">
        <v>1532.2041999999999</v>
      </c>
      <c r="J293" s="4">
        <v>481.15236920000001</v>
      </c>
      <c r="K293" s="4">
        <v>71.637109769999995</v>
      </c>
      <c r="L293" s="4">
        <v>32.708414130000001</v>
      </c>
      <c r="M293" s="4">
        <v>14.3986617</v>
      </c>
      <c r="N293" s="4">
        <v>0.93007907099999998</v>
      </c>
      <c r="O293" s="4">
        <v>3.0056354320000001</v>
      </c>
      <c r="P293" s="4">
        <v>0</v>
      </c>
      <c r="Q293" s="4" t="s">
        <v>0</v>
      </c>
      <c r="R293" s="6">
        <v>12818</v>
      </c>
      <c r="S293" s="4">
        <v>1986</v>
      </c>
      <c r="T293" s="4">
        <v>5</v>
      </c>
      <c r="U293" s="4">
        <v>10</v>
      </c>
      <c r="V293" s="4">
        <v>16</v>
      </c>
      <c r="W293" s="4">
        <v>9</v>
      </c>
      <c r="X293" s="4">
        <v>23</v>
      </c>
      <c r="Y293" s="4">
        <v>10</v>
      </c>
      <c r="Z293" s="4">
        <v>8</v>
      </c>
      <c r="AA293" s="4">
        <v>3</v>
      </c>
      <c r="AB293" s="4">
        <v>10</v>
      </c>
      <c r="AC293" s="4">
        <v>30</v>
      </c>
      <c r="AD293" s="4">
        <v>30</v>
      </c>
    </row>
    <row r="294" spans="1:30" x14ac:dyDescent="0.2">
      <c r="A294" s="13">
        <f t="shared" si="2"/>
        <v>1987</v>
      </c>
      <c r="B294" s="4">
        <v>345.50929189999999</v>
      </c>
      <c r="C294" s="4">
        <v>636.37685380000005</v>
      </c>
      <c r="D294" s="4">
        <v>1019.4198239999999</v>
      </c>
      <c r="E294" s="4">
        <v>813.96432549999997</v>
      </c>
      <c r="F294" s="4">
        <v>5117.5091229999998</v>
      </c>
      <c r="G294" s="4">
        <v>1435.459932</v>
      </c>
      <c r="H294" s="4">
        <v>1369.4736929999999</v>
      </c>
      <c r="I294" s="4">
        <v>534.24833290000004</v>
      </c>
      <c r="J294" s="4">
        <v>1633.1068130000001</v>
      </c>
      <c r="K294" s="4">
        <v>242.74876230000001</v>
      </c>
      <c r="L294" s="4">
        <v>67.995830600000005</v>
      </c>
      <c r="M294" s="4">
        <v>24.347380770000001</v>
      </c>
      <c r="N294" s="4">
        <v>4.4184572480000002</v>
      </c>
      <c r="O294" s="4">
        <v>2.0693122920000002</v>
      </c>
      <c r="P294" s="4">
        <v>1.4227757379999999</v>
      </c>
      <c r="Q294" s="4" t="s">
        <v>0</v>
      </c>
      <c r="R294" s="6">
        <v>13298</v>
      </c>
      <c r="S294" s="4">
        <v>1987</v>
      </c>
      <c r="T294" s="4">
        <v>32</v>
      </c>
      <c r="U294" s="4">
        <v>7</v>
      </c>
      <c r="V294" s="4">
        <v>6</v>
      </c>
      <c r="W294" s="4">
        <v>21</v>
      </c>
      <c r="X294" s="4">
        <v>4</v>
      </c>
      <c r="Y294" s="4">
        <v>17</v>
      </c>
      <c r="Z294" s="4">
        <v>11</v>
      </c>
      <c r="AA294" s="4">
        <v>16</v>
      </c>
      <c r="AB294" s="4">
        <v>1</v>
      </c>
      <c r="AC294" s="4">
        <v>15</v>
      </c>
      <c r="AD294" s="4">
        <v>25</v>
      </c>
    </row>
    <row r="295" spans="1:30" x14ac:dyDescent="0.2">
      <c r="A295" s="13">
        <f t="shared" si="2"/>
        <v>1988</v>
      </c>
      <c r="B295" s="4">
        <v>910.11731510000004</v>
      </c>
      <c r="C295" s="4">
        <v>581.37018850000004</v>
      </c>
      <c r="D295" s="4">
        <v>2190.4620949999999</v>
      </c>
      <c r="E295" s="4">
        <v>4163.414393</v>
      </c>
      <c r="F295" s="4">
        <v>1707.1157229999999</v>
      </c>
      <c r="G295" s="4">
        <v>5316.2147949999999</v>
      </c>
      <c r="H295" s="4">
        <v>1535.839152</v>
      </c>
      <c r="I295" s="4">
        <v>1099.155616</v>
      </c>
      <c r="J295" s="4">
        <v>619.20653419999996</v>
      </c>
      <c r="K295" s="4">
        <v>1422.565486</v>
      </c>
      <c r="L295" s="4">
        <v>130.3335649</v>
      </c>
      <c r="M295" s="4">
        <v>77.055525759999995</v>
      </c>
      <c r="N295" s="4">
        <v>13.92265074</v>
      </c>
      <c r="O295" s="4">
        <v>21.2718089</v>
      </c>
      <c r="P295" s="4">
        <v>7.8905437200000001</v>
      </c>
      <c r="Q295" s="4" t="s">
        <v>0</v>
      </c>
      <c r="R295" s="6">
        <v>20548</v>
      </c>
      <c r="S295" s="4">
        <v>1988</v>
      </c>
      <c r="T295" s="4">
        <v>14</v>
      </c>
      <c r="U295" s="4">
        <v>6</v>
      </c>
      <c r="V295" s="4">
        <v>4</v>
      </c>
      <c r="W295" s="4">
        <v>3</v>
      </c>
      <c r="X295" s="4">
        <v>16</v>
      </c>
      <c r="Y295" s="4">
        <v>3</v>
      </c>
      <c r="Z295" s="4">
        <v>9</v>
      </c>
      <c r="AA295" s="4">
        <v>5</v>
      </c>
      <c r="AB295" s="4">
        <v>7</v>
      </c>
      <c r="AC295" s="4">
        <v>1</v>
      </c>
      <c r="AD295" s="4">
        <v>15</v>
      </c>
    </row>
    <row r="296" spans="1:30" x14ac:dyDescent="0.2">
      <c r="A296" s="13">
        <f t="shared" si="2"/>
        <v>1989</v>
      </c>
      <c r="B296" s="4">
        <v>699.46262439999998</v>
      </c>
      <c r="C296" s="4">
        <v>352.3439803</v>
      </c>
      <c r="D296" s="4">
        <v>746.06321130000003</v>
      </c>
      <c r="E296" s="4">
        <v>2483.2806089999999</v>
      </c>
      <c r="F296" s="4">
        <v>5356.3276079999996</v>
      </c>
      <c r="G296" s="4">
        <v>1007.942758</v>
      </c>
      <c r="H296" s="4">
        <v>3632.8181180000001</v>
      </c>
      <c r="I296" s="4">
        <v>547.56464689999996</v>
      </c>
      <c r="J296" s="4">
        <v>596.44135349999999</v>
      </c>
      <c r="K296" s="4">
        <v>233.99545620000001</v>
      </c>
      <c r="L296" s="4">
        <v>705.53544539999996</v>
      </c>
      <c r="M296" s="4">
        <v>118.1188171</v>
      </c>
      <c r="N296" s="4">
        <v>101.0097821</v>
      </c>
      <c r="O296" s="4">
        <v>51.515376779999997</v>
      </c>
      <c r="P296" s="4">
        <v>64.554978199999994</v>
      </c>
      <c r="Q296" s="4" t="s">
        <v>0</v>
      </c>
      <c r="R296" s="6">
        <v>16808</v>
      </c>
      <c r="S296" s="4">
        <v>1989</v>
      </c>
      <c r="T296" s="4">
        <v>22</v>
      </c>
      <c r="U296" s="4">
        <v>21</v>
      </c>
      <c r="V296" s="4">
        <v>11</v>
      </c>
      <c r="W296" s="4">
        <v>7</v>
      </c>
      <c r="X296" s="4">
        <v>3</v>
      </c>
      <c r="Y296" s="4">
        <v>24</v>
      </c>
      <c r="Z296" s="4">
        <v>1</v>
      </c>
      <c r="AA296" s="4">
        <v>14</v>
      </c>
      <c r="AB296" s="4">
        <v>6</v>
      </c>
      <c r="AC296" s="4">
        <v>14</v>
      </c>
      <c r="AD296" s="4">
        <v>2</v>
      </c>
    </row>
    <row r="297" spans="1:30" x14ac:dyDescent="0.2">
      <c r="A297" s="13">
        <f t="shared" si="2"/>
        <v>1990</v>
      </c>
      <c r="B297" s="4">
        <v>1485.3592309999999</v>
      </c>
      <c r="C297" s="4">
        <v>383.08263629999999</v>
      </c>
      <c r="D297" s="4">
        <v>118.7031178</v>
      </c>
      <c r="E297" s="4">
        <v>932.5380619</v>
      </c>
      <c r="F297" s="4">
        <v>1991.455561</v>
      </c>
      <c r="G297" s="4">
        <v>6591.8494989999999</v>
      </c>
      <c r="H297" s="4">
        <v>1340.1923959999999</v>
      </c>
      <c r="I297" s="4">
        <v>3237.4844790000002</v>
      </c>
      <c r="J297" s="4">
        <v>324.61817539999998</v>
      </c>
      <c r="K297" s="4">
        <v>548.91886680000005</v>
      </c>
      <c r="L297" s="4">
        <v>81.536124090000001</v>
      </c>
      <c r="M297" s="4">
        <v>765.17534009999997</v>
      </c>
      <c r="N297" s="4">
        <v>65.177450059999998</v>
      </c>
      <c r="O297" s="4">
        <v>47.238525350000003</v>
      </c>
      <c r="P297" s="4">
        <v>69.261310559999998</v>
      </c>
      <c r="Q297" s="4" t="s">
        <v>0</v>
      </c>
      <c r="R297" s="6">
        <v>18161</v>
      </c>
      <c r="S297" s="4">
        <v>1990</v>
      </c>
      <c r="T297" s="4">
        <v>7</v>
      </c>
      <c r="U297" s="4">
        <v>19</v>
      </c>
      <c r="V297" s="4">
        <v>31</v>
      </c>
      <c r="W297" s="4">
        <v>20</v>
      </c>
      <c r="X297" s="4">
        <v>14</v>
      </c>
      <c r="Y297" s="4">
        <v>2</v>
      </c>
      <c r="Z297" s="4">
        <v>13</v>
      </c>
      <c r="AA297" s="4">
        <v>1</v>
      </c>
      <c r="AB297" s="4">
        <v>21</v>
      </c>
      <c r="AC297" s="4">
        <v>6</v>
      </c>
      <c r="AD297" s="4">
        <v>23</v>
      </c>
    </row>
    <row r="298" spans="1:30" x14ac:dyDescent="0.2">
      <c r="A298" s="13">
        <f t="shared" si="2"/>
        <v>1991</v>
      </c>
      <c r="B298" s="4">
        <v>2516.481769</v>
      </c>
      <c r="C298" s="4">
        <v>789.23478039999998</v>
      </c>
      <c r="D298" s="4">
        <v>279.7599022</v>
      </c>
      <c r="E298" s="4">
        <v>98.579109959999997</v>
      </c>
      <c r="F298" s="4">
        <v>700.79519149999999</v>
      </c>
      <c r="G298" s="4">
        <v>698.83041839999999</v>
      </c>
      <c r="H298" s="4">
        <v>2287.2645280000002</v>
      </c>
      <c r="I298" s="4">
        <v>858.15290779999998</v>
      </c>
      <c r="J298" s="4">
        <v>1767.3476069999999</v>
      </c>
      <c r="K298" s="4">
        <v>445.86936609999998</v>
      </c>
      <c r="L298" s="4">
        <v>571.89592519999997</v>
      </c>
      <c r="M298" s="4">
        <v>114.4591911</v>
      </c>
      <c r="N298" s="4">
        <v>339.54236379999998</v>
      </c>
      <c r="O298" s="4">
        <v>46.131845269999999</v>
      </c>
      <c r="P298" s="4">
        <v>35.442667299999997</v>
      </c>
      <c r="Q298" s="4" t="s">
        <v>0</v>
      </c>
      <c r="R298" s="6">
        <v>11664</v>
      </c>
      <c r="S298" s="4">
        <v>1991</v>
      </c>
      <c r="T298" s="4">
        <v>3</v>
      </c>
      <c r="U298" s="4">
        <v>5</v>
      </c>
      <c r="V298" s="4">
        <v>21</v>
      </c>
      <c r="W298" s="4">
        <v>33</v>
      </c>
      <c r="X298" s="4">
        <v>28</v>
      </c>
      <c r="Y298" s="4">
        <v>30</v>
      </c>
      <c r="Z298" s="4">
        <v>5</v>
      </c>
      <c r="AA298" s="4">
        <v>9</v>
      </c>
      <c r="AB298" s="4">
        <v>2</v>
      </c>
      <c r="AC298" s="4">
        <v>9</v>
      </c>
      <c r="AD298" s="4">
        <v>3</v>
      </c>
    </row>
    <row r="299" spans="1:30" x14ac:dyDescent="0.2">
      <c r="A299" s="13">
        <f t="shared" si="2"/>
        <v>1992</v>
      </c>
      <c r="B299" s="4">
        <v>1206.924221</v>
      </c>
      <c r="C299" s="4">
        <v>235.18333240000001</v>
      </c>
      <c r="D299" s="4">
        <v>1675.988814</v>
      </c>
      <c r="E299" s="4">
        <v>276.75275210000001</v>
      </c>
      <c r="F299" s="4">
        <v>440.89956180000001</v>
      </c>
      <c r="G299" s="4">
        <v>887.44357239999999</v>
      </c>
      <c r="H299" s="4">
        <v>891.1120737</v>
      </c>
      <c r="I299" s="4">
        <v>1299.864773</v>
      </c>
      <c r="J299" s="4">
        <v>560.87115840000001</v>
      </c>
      <c r="K299" s="4">
        <v>1082.1893279999999</v>
      </c>
      <c r="L299" s="4">
        <v>365.85742950000002</v>
      </c>
      <c r="M299" s="4">
        <v>392.6766768</v>
      </c>
      <c r="N299" s="4">
        <v>162.50880240000001</v>
      </c>
      <c r="O299" s="4">
        <v>125.238756</v>
      </c>
      <c r="P299" s="4">
        <v>107.8816187</v>
      </c>
      <c r="Q299" s="4" t="s">
        <v>0</v>
      </c>
      <c r="R299" s="6">
        <v>9962</v>
      </c>
      <c r="S299" s="4">
        <v>1992</v>
      </c>
      <c r="T299" s="4">
        <v>15</v>
      </c>
      <c r="U299" s="4">
        <v>13</v>
      </c>
      <c r="V299" s="4">
        <v>3</v>
      </c>
      <c r="W299" s="4">
        <v>26</v>
      </c>
      <c r="X299" s="4">
        <v>32</v>
      </c>
      <c r="Y299" s="4">
        <v>28</v>
      </c>
      <c r="Z299" s="4">
        <v>23</v>
      </c>
      <c r="AA299" s="4">
        <v>7</v>
      </c>
      <c r="AB299" s="4">
        <v>11</v>
      </c>
      <c r="AC299" s="4">
        <v>4</v>
      </c>
      <c r="AD299" s="4">
        <v>7</v>
      </c>
    </row>
    <row r="300" spans="1:30" x14ac:dyDescent="0.2">
      <c r="A300" s="13">
        <f t="shared" si="2"/>
        <v>1993</v>
      </c>
      <c r="B300" s="4">
        <v>1954.152611</v>
      </c>
      <c r="C300" s="4">
        <v>266.8290136</v>
      </c>
      <c r="D300" s="4">
        <v>1090.350261</v>
      </c>
      <c r="E300" s="4">
        <v>4454.3906820000002</v>
      </c>
      <c r="F300" s="4">
        <v>940.90220369999997</v>
      </c>
      <c r="G300" s="4">
        <v>724.26144790000001</v>
      </c>
      <c r="H300" s="4">
        <v>352.90891540000001</v>
      </c>
      <c r="I300" s="4">
        <v>439.19240380000002</v>
      </c>
      <c r="J300" s="4">
        <v>561.5346965</v>
      </c>
      <c r="K300" s="4">
        <v>339.69010429999997</v>
      </c>
      <c r="L300" s="4">
        <v>283.86163959999999</v>
      </c>
      <c r="M300" s="4">
        <v>207.88497390000001</v>
      </c>
      <c r="N300" s="4">
        <v>155.95758029999999</v>
      </c>
      <c r="O300" s="4">
        <v>82.010056390000003</v>
      </c>
      <c r="P300" s="4">
        <v>90.511411949999996</v>
      </c>
      <c r="Q300" s="4" t="s">
        <v>0</v>
      </c>
      <c r="R300" s="6">
        <v>13126</v>
      </c>
      <c r="S300" s="4">
        <v>1993</v>
      </c>
      <c r="T300" s="4">
        <v>4</v>
      </c>
      <c r="U300" s="4">
        <v>15</v>
      </c>
      <c r="V300" s="4">
        <v>8</v>
      </c>
      <c r="W300" s="4">
        <v>2</v>
      </c>
      <c r="X300" s="4">
        <v>26</v>
      </c>
      <c r="Y300" s="4">
        <v>29</v>
      </c>
      <c r="Z300" s="4">
        <v>29</v>
      </c>
      <c r="AA300" s="4">
        <v>17</v>
      </c>
      <c r="AB300" s="4">
        <v>5</v>
      </c>
      <c r="AC300" s="4">
        <v>8</v>
      </c>
      <c r="AD300" s="4">
        <v>5</v>
      </c>
    </row>
    <row r="301" spans="1:30" x14ac:dyDescent="0.2">
      <c r="A301" s="13">
        <f t="shared" si="2"/>
        <v>1994</v>
      </c>
      <c r="B301" s="4">
        <v>1106.3363529999999</v>
      </c>
      <c r="C301" s="4">
        <v>433.83538670000002</v>
      </c>
      <c r="D301" s="4">
        <v>502.9742632</v>
      </c>
      <c r="E301" s="4">
        <v>1773.1006050000001</v>
      </c>
      <c r="F301" s="4">
        <v>4921.0719980000003</v>
      </c>
      <c r="G301" s="4">
        <v>826.94719229999998</v>
      </c>
      <c r="H301" s="4">
        <v>209.71865460000001</v>
      </c>
      <c r="I301" s="4">
        <v>161.44996660000001</v>
      </c>
      <c r="J301" s="4">
        <v>166.79471849999999</v>
      </c>
      <c r="K301" s="4">
        <v>323.96219930000001</v>
      </c>
      <c r="L301" s="4">
        <v>172.34287259999999</v>
      </c>
      <c r="M301" s="4">
        <v>242.51464129999999</v>
      </c>
      <c r="N301" s="4">
        <v>86.866774820000003</v>
      </c>
      <c r="O301" s="4">
        <v>79.947818100000006</v>
      </c>
      <c r="P301" s="4">
        <v>121.93437249999999</v>
      </c>
      <c r="Q301" s="4" t="s">
        <v>0</v>
      </c>
      <c r="R301" s="6">
        <v>11732</v>
      </c>
      <c r="S301" s="4">
        <v>1994</v>
      </c>
      <c r="T301" s="4">
        <v>13</v>
      </c>
      <c r="U301" s="4">
        <v>9</v>
      </c>
      <c r="V301" s="4">
        <v>12</v>
      </c>
      <c r="W301" s="4">
        <v>13</v>
      </c>
      <c r="X301" s="4">
        <v>5</v>
      </c>
      <c r="Y301" s="4">
        <v>27</v>
      </c>
      <c r="Z301" s="4">
        <v>32</v>
      </c>
      <c r="AA301" s="4">
        <v>30</v>
      </c>
      <c r="AB301" s="4">
        <v>25</v>
      </c>
      <c r="AC301" s="4">
        <v>10</v>
      </c>
      <c r="AD301" s="4">
        <v>11</v>
      </c>
    </row>
    <row r="302" spans="1:30" x14ac:dyDescent="0.2">
      <c r="A302" s="13">
        <f t="shared" si="2"/>
        <v>1995</v>
      </c>
      <c r="B302" s="4">
        <v>685.0787411</v>
      </c>
      <c r="C302" s="4">
        <v>56.86088728</v>
      </c>
      <c r="D302" s="4">
        <v>309.79287649999998</v>
      </c>
      <c r="E302" s="4">
        <v>2565.8677699999998</v>
      </c>
      <c r="F302" s="4">
        <v>3093.0851339999999</v>
      </c>
      <c r="G302" s="4">
        <v>4760.1019960000003</v>
      </c>
      <c r="H302" s="4">
        <v>2039.781113</v>
      </c>
      <c r="I302" s="4">
        <v>571.51290770000003</v>
      </c>
      <c r="J302" s="4">
        <v>323.67609249999998</v>
      </c>
      <c r="K302" s="4">
        <v>166.25023830000001</v>
      </c>
      <c r="L302" s="4">
        <v>338.51817610000001</v>
      </c>
      <c r="M302" s="4">
        <v>131.94070669999999</v>
      </c>
      <c r="N302" s="4">
        <v>234.08934880000001</v>
      </c>
      <c r="O302" s="4">
        <v>79.365863129999994</v>
      </c>
      <c r="P302" s="4">
        <v>95.794014050000001</v>
      </c>
      <c r="Q302" s="4" t="s">
        <v>0</v>
      </c>
      <c r="R302" s="6">
        <v>15651</v>
      </c>
      <c r="S302" s="4">
        <v>1995</v>
      </c>
      <c r="T302" s="4">
        <v>10</v>
      </c>
      <c r="U302" s="4">
        <v>25</v>
      </c>
      <c r="V302" s="4">
        <v>19</v>
      </c>
      <c r="W302" s="4">
        <v>8</v>
      </c>
      <c r="X302" s="4">
        <v>9</v>
      </c>
      <c r="Y302" s="4">
        <v>5</v>
      </c>
      <c r="Z302" s="4">
        <v>6</v>
      </c>
      <c r="AA302" s="4">
        <v>18</v>
      </c>
      <c r="AB302" s="4">
        <v>22</v>
      </c>
      <c r="AC302" s="4">
        <v>19</v>
      </c>
      <c r="AD302" s="4">
        <v>6</v>
      </c>
    </row>
    <row r="303" spans="1:30" x14ac:dyDescent="0.2">
      <c r="A303" s="13">
        <f t="shared" si="2"/>
        <v>1996</v>
      </c>
      <c r="B303" s="4">
        <v>1176.475453</v>
      </c>
      <c r="C303" s="4">
        <v>312.35182179999998</v>
      </c>
      <c r="D303" s="4">
        <v>158.13630889999999</v>
      </c>
      <c r="E303" s="4">
        <v>377.00535830000001</v>
      </c>
      <c r="F303" s="4">
        <v>1220.536533</v>
      </c>
      <c r="G303" s="4">
        <v>1657.7558839999999</v>
      </c>
      <c r="H303" s="4">
        <v>1318.6199329999999</v>
      </c>
      <c r="I303" s="4">
        <v>408.34721569999999</v>
      </c>
      <c r="J303" s="4">
        <v>86.818638149999998</v>
      </c>
      <c r="K303" s="4">
        <v>87.970209740000001</v>
      </c>
      <c r="L303" s="4">
        <v>53.96077073</v>
      </c>
      <c r="M303" s="4">
        <v>99.451907969999993</v>
      </c>
      <c r="N303" s="4">
        <v>33.20324463</v>
      </c>
      <c r="O303" s="4">
        <v>56.465699290000003</v>
      </c>
      <c r="P303" s="4">
        <v>80.456065120000005</v>
      </c>
      <c r="Q303" s="4" t="s">
        <v>0</v>
      </c>
      <c r="R303" s="6">
        <v>7993</v>
      </c>
      <c r="S303" s="4">
        <v>1996</v>
      </c>
      <c r="T303" s="4">
        <v>12</v>
      </c>
      <c r="U303" s="4">
        <v>17</v>
      </c>
      <c r="V303" s="4">
        <v>28</v>
      </c>
      <c r="W303" s="4">
        <v>27</v>
      </c>
      <c r="X303" s="4">
        <v>24</v>
      </c>
      <c r="Y303" s="4">
        <v>14</v>
      </c>
      <c r="Z303" s="4">
        <v>10</v>
      </c>
      <c r="AA303" s="4">
        <v>19</v>
      </c>
      <c r="AB303" s="4">
        <v>28</v>
      </c>
      <c r="AC303" s="4">
        <v>25</v>
      </c>
      <c r="AD303" s="4">
        <v>22</v>
      </c>
    </row>
    <row r="304" spans="1:30" x14ac:dyDescent="0.2">
      <c r="A304" s="13">
        <f t="shared" si="2"/>
        <v>1997</v>
      </c>
      <c r="B304" s="4">
        <v>2445.032158</v>
      </c>
      <c r="C304" s="4">
        <v>335.8380128</v>
      </c>
      <c r="D304" s="4">
        <v>190.6858651</v>
      </c>
      <c r="E304" s="4">
        <v>262.250292</v>
      </c>
      <c r="F304" s="4">
        <v>3332.479092</v>
      </c>
      <c r="G304" s="4">
        <v>1461.899316</v>
      </c>
      <c r="H304" s="4">
        <v>855.26555519999999</v>
      </c>
      <c r="I304" s="4">
        <v>950.71143510000002</v>
      </c>
      <c r="J304" s="4">
        <v>143.6644402</v>
      </c>
      <c r="K304" s="4">
        <v>69.845865660000001</v>
      </c>
      <c r="L304" s="4">
        <v>49.658035589999997</v>
      </c>
      <c r="M304" s="4">
        <v>52.007244470000003</v>
      </c>
      <c r="N304" s="4">
        <v>85.93824291</v>
      </c>
      <c r="O304" s="4">
        <v>25.189474199999999</v>
      </c>
      <c r="P304" s="4">
        <v>90.326588220000005</v>
      </c>
      <c r="Q304" s="4" t="s">
        <v>0</v>
      </c>
      <c r="R304" s="6">
        <v>11248</v>
      </c>
      <c r="S304" s="4">
        <v>1997</v>
      </c>
      <c r="T304" s="4">
        <v>6</v>
      </c>
      <c r="U304" s="4">
        <v>18</v>
      </c>
      <c r="V304" s="4">
        <v>27</v>
      </c>
      <c r="W304" s="4">
        <v>30</v>
      </c>
      <c r="X304" s="4">
        <v>7</v>
      </c>
      <c r="Y304" s="4">
        <v>15</v>
      </c>
      <c r="Z304" s="4">
        <v>17</v>
      </c>
      <c r="AA304" s="4">
        <v>6</v>
      </c>
      <c r="AB304" s="4">
        <v>26</v>
      </c>
      <c r="AC304" s="4">
        <v>26</v>
      </c>
      <c r="AD304" s="4">
        <v>26</v>
      </c>
    </row>
    <row r="305" spans="1:30" x14ac:dyDescent="0.2">
      <c r="A305" s="13">
        <f t="shared" si="2"/>
        <v>1998</v>
      </c>
      <c r="B305" s="4">
        <v>646.8340455</v>
      </c>
      <c r="C305" s="4">
        <v>610.53355390000002</v>
      </c>
      <c r="D305" s="4">
        <v>368.19309520000002</v>
      </c>
      <c r="E305" s="4">
        <v>286.95875389999998</v>
      </c>
      <c r="F305" s="4">
        <v>509.85393529999999</v>
      </c>
      <c r="G305" s="4">
        <v>2796.2020769999999</v>
      </c>
      <c r="H305" s="4">
        <v>644.88274260000003</v>
      </c>
      <c r="I305" s="4">
        <v>384.65023339999999</v>
      </c>
      <c r="J305" s="4">
        <v>292.64263449999999</v>
      </c>
      <c r="K305" s="4">
        <v>73.181206230000001</v>
      </c>
      <c r="L305" s="4">
        <v>33.124800720000003</v>
      </c>
      <c r="M305" s="4">
        <v>11.216758349999999</v>
      </c>
      <c r="N305" s="4">
        <v>25.53415116</v>
      </c>
      <c r="O305" s="4">
        <v>31.11350294</v>
      </c>
      <c r="P305" s="4">
        <v>71.905955610000007</v>
      </c>
      <c r="Q305" s="4" t="s">
        <v>0</v>
      </c>
      <c r="R305" s="6">
        <v>7054</v>
      </c>
      <c r="S305" s="4">
        <v>1998</v>
      </c>
      <c r="T305" s="4">
        <v>26</v>
      </c>
      <c r="U305" s="4">
        <v>11</v>
      </c>
      <c r="V305" s="4">
        <v>20</v>
      </c>
      <c r="W305" s="4">
        <v>31</v>
      </c>
      <c r="X305" s="4">
        <v>31</v>
      </c>
      <c r="Y305" s="4">
        <v>6</v>
      </c>
      <c r="Z305" s="4">
        <v>22</v>
      </c>
      <c r="AA305" s="4">
        <v>20</v>
      </c>
      <c r="AB305" s="4">
        <v>18</v>
      </c>
      <c r="AC305" s="4">
        <v>27</v>
      </c>
      <c r="AD305" s="4">
        <v>29</v>
      </c>
    </row>
    <row r="306" spans="1:30" x14ac:dyDescent="0.2">
      <c r="A306" s="13">
        <f t="shared" si="2"/>
        <v>1999</v>
      </c>
      <c r="B306" s="4">
        <v>821.0040103</v>
      </c>
      <c r="C306" s="4">
        <v>932.85035059999996</v>
      </c>
      <c r="D306" s="4">
        <v>1112.447885</v>
      </c>
      <c r="E306" s="4">
        <v>1234.814427</v>
      </c>
      <c r="F306" s="4">
        <v>672.96997050000004</v>
      </c>
      <c r="G306" s="4">
        <v>1086.9002640000001</v>
      </c>
      <c r="H306" s="4">
        <v>2724.5340209999999</v>
      </c>
      <c r="I306" s="4">
        <v>710.16560630000004</v>
      </c>
      <c r="J306" s="4">
        <v>341.70487739999999</v>
      </c>
      <c r="K306" s="4">
        <v>309.60152820000002</v>
      </c>
      <c r="L306" s="4">
        <v>118.6105675</v>
      </c>
      <c r="M306" s="4">
        <v>45.66249749</v>
      </c>
      <c r="N306" s="4">
        <v>17.56904359</v>
      </c>
      <c r="O306" s="4">
        <v>23.64217154</v>
      </c>
      <c r="P306" s="4">
        <v>81.246104070000001</v>
      </c>
      <c r="Q306" s="4" t="s">
        <v>0</v>
      </c>
      <c r="R306" s="6">
        <v>10275</v>
      </c>
      <c r="S306" s="4">
        <v>1999</v>
      </c>
      <c r="T306" s="4">
        <v>21</v>
      </c>
      <c r="U306" s="4">
        <v>3</v>
      </c>
      <c r="V306" s="4">
        <v>9</v>
      </c>
      <c r="W306" s="4">
        <v>18</v>
      </c>
      <c r="X306" s="4">
        <v>29</v>
      </c>
      <c r="Y306" s="4">
        <v>22</v>
      </c>
      <c r="Z306" s="4">
        <v>3</v>
      </c>
      <c r="AA306" s="4">
        <v>10</v>
      </c>
      <c r="AB306" s="4">
        <v>17</v>
      </c>
      <c r="AC306" s="4">
        <v>11</v>
      </c>
      <c r="AD306" s="4">
        <v>18</v>
      </c>
    </row>
    <row r="307" spans="1:30" x14ac:dyDescent="0.2">
      <c r="A307" s="13">
        <f t="shared" si="2"/>
        <v>2000</v>
      </c>
      <c r="B307" s="4">
        <v>953.55964670000003</v>
      </c>
      <c r="C307" s="4">
        <v>342.1068315</v>
      </c>
      <c r="D307" s="4">
        <v>552.56329989999995</v>
      </c>
      <c r="E307" s="4">
        <v>2115.4961929999999</v>
      </c>
      <c r="F307" s="4">
        <v>2023.3578910000001</v>
      </c>
      <c r="G307" s="4">
        <v>976.96955890000004</v>
      </c>
      <c r="H307" s="4">
        <v>759.70003659999998</v>
      </c>
      <c r="I307" s="4">
        <v>2417.0717669999999</v>
      </c>
      <c r="J307" s="4">
        <v>942.95754079999995</v>
      </c>
      <c r="K307" s="4">
        <v>486.04630320000001</v>
      </c>
      <c r="L307" s="4">
        <v>202.72669579999999</v>
      </c>
      <c r="M307" s="4">
        <v>133.50964149999999</v>
      </c>
      <c r="N307" s="4">
        <v>41.284277289999999</v>
      </c>
      <c r="O307" s="4">
        <v>17.5564456</v>
      </c>
      <c r="P307" s="4">
        <v>72.648836290000006</v>
      </c>
      <c r="Q307" s="4" t="s">
        <v>0</v>
      </c>
      <c r="R307" s="6">
        <v>12493</v>
      </c>
      <c r="S307" s="4">
        <v>2000</v>
      </c>
      <c r="T307" s="4">
        <v>18</v>
      </c>
      <c r="U307" s="4">
        <v>14</v>
      </c>
      <c r="V307" s="4">
        <v>15</v>
      </c>
      <c r="W307" s="4">
        <v>10</v>
      </c>
      <c r="X307" s="4">
        <v>12</v>
      </c>
      <c r="Y307" s="4">
        <v>25</v>
      </c>
      <c r="Z307" s="4">
        <v>20</v>
      </c>
      <c r="AA307" s="4">
        <v>2</v>
      </c>
      <c r="AB307" s="4">
        <v>3</v>
      </c>
      <c r="AC307" s="4">
        <v>7</v>
      </c>
      <c r="AD307" s="4">
        <v>10</v>
      </c>
    </row>
    <row r="308" spans="1:30" x14ac:dyDescent="0.2">
      <c r="A308" s="13">
        <f t="shared" si="2"/>
        <v>2001</v>
      </c>
      <c r="B308" s="4">
        <v>2055.5027810000001</v>
      </c>
      <c r="C308" s="4">
        <v>1162.0491340000001</v>
      </c>
      <c r="D308" s="4">
        <v>546.09946339999999</v>
      </c>
      <c r="E308" s="4">
        <v>515.71956030000001</v>
      </c>
      <c r="F308" s="4">
        <v>1328.115172</v>
      </c>
      <c r="G308" s="4">
        <v>1374.2406940000001</v>
      </c>
      <c r="H308" s="4">
        <v>588.13568910000004</v>
      </c>
      <c r="I308" s="4">
        <v>298.07057049999997</v>
      </c>
      <c r="J308" s="4">
        <v>871.08637150000004</v>
      </c>
      <c r="K308" s="4">
        <v>621.22881319999999</v>
      </c>
      <c r="L308" s="4">
        <v>239.3619314</v>
      </c>
      <c r="M308" s="4">
        <v>190.76032319999999</v>
      </c>
      <c r="N308" s="4">
        <v>74.7411922</v>
      </c>
      <c r="O308" s="4">
        <v>26.48506081</v>
      </c>
      <c r="P308" s="4">
        <v>73.491336649999994</v>
      </c>
      <c r="Q308" s="4" t="s">
        <v>0</v>
      </c>
      <c r="R308" s="6">
        <v>9976</v>
      </c>
      <c r="S308" s="4">
        <v>2001</v>
      </c>
      <c r="T308" s="4">
        <v>11</v>
      </c>
      <c r="U308" s="4">
        <v>2</v>
      </c>
      <c r="V308" s="4">
        <v>13</v>
      </c>
      <c r="W308" s="4">
        <v>22</v>
      </c>
      <c r="X308" s="4">
        <v>19</v>
      </c>
      <c r="Y308" s="4">
        <v>16</v>
      </c>
      <c r="Z308" s="4">
        <v>24</v>
      </c>
      <c r="AA308" s="4">
        <v>26</v>
      </c>
      <c r="AB308" s="4">
        <v>4</v>
      </c>
      <c r="AC308" s="4">
        <v>5</v>
      </c>
      <c r="AD308" s="4">
        <v>8</v>
      </c>
    </row>
    <row r="309" spans="1:30" x14ac:dyDescent="0.2">
      <c r="A309" s="13">
        <f t="shared" si="2"/>
        <v>2002</v>
      </c>
      <c r="B309" s="4">
        <v>605.58306619999996</v>
      </c>
      <c r="C309" s="4">
        <v>344.49586010000002</v>
      </c>
      <c r="D309" s="4">
        <v>1223.2680069999999</v>
      </c>
      <c r="E309" s="4">
        <v>1658.322257</v>
      </c>
      <c r="F309" s="4">
        <v>1359.0837779999999</v>
      </c>
      <c r="G309" s="4">
        <v>1552.72678</v>
      </c>
      <c r="H309" s="4">
        <v>797.02824859999998</v>
      </c>
      <c r="I309" s="4">
        <v>370.88600409999998</v>
      </c>
      <c r="J309" s="4">
        <v>486.83899689999998</v>
      </c>
      <c r="K309" s="4">
        <v>919.35914170000001</v>
      </c>
      <c r="L309" s="4">
        <v>455.0580367</v>
      </c>
      <c r="M309" s="4">
        <v>206.66767859999999</v>
      </c>
      <c r="N309" s="4">
        <v>123.8617414</v>
      </c>
      <c r="O309" s="4">
        <v>38.073775329999997</v>
      </c>
      <c r="P309" s="4">
        <v>44.693153549999998</v>
      </c>
      <c r="Q309" s="4" t="s">
        <v>0</v>
      </c>
      <c r="R309" s="6">
        <v>10373</v>
      </c>
      <c r="S309" s="4">
        <v>2002</v>
      </c>
      <c r="T309" s="4">
        <v>24</v>
      </c>
      <c r="U309" s="4">
        <v>16</v>
      </c>
      <c r="V309" s="4">
        <v>10</v>
      </c>
      <c r="W309" s="4">
        <v>15</v>
      </c>
      <c r="X309" s="4">
        <v>22</v>
      </c>
      <c r="Y309" s="4">
        <v>13</v>
      </c>
      <c r="Z309" s="4">
        <v>18</v>
      </c>
      <c r="AA309" s="4">
        <v>22</v>
      </c>
      <c r="AB309" s="4">
        <v>9</v>
      </c>
      <c r="AC309" s="4">
        <v>2</v>
      </c>
      <c r="AD309" s="4">
        <v>4</v>
      </c>
    </row>
    <row r="310" spans="1:30" x14ac:dyDescent="0.2">
      <c r="A310" s="13">
        <f t="shared" si="2"/>
        <v>2003</v>
      </c>
      <c r="B310" s="4">
        <v>250.10254699999999</v>
      </c>
      <c r="C310" s="4">
        <v>91.705106900000004</v>
      </c>
      <c r="D310" s="4">
        <v>1081.9132480000001</v>
      </c>
      <c r="E310" s="4">
        <v>1745.080483</v>
      </c>
      <c r="F310" s="4">
        <v>1855.9999359999999</v>
      </c>
      <c r="G310" s="4">
        <v>1795.3201790000001</v>
      </c>
      <c r="H310" s="4">
        <v>2519.8345979999999</v>
      </c>
      <c r="I310" s="4">
        <v>1543.7188200000001</v>
      </c>
      <c r="J310" s="4">
        <v>747.1464009</v>
      </c>
      <c r="K310" s="4">
        <v>955.04775170000005</v>
      </c>
      <c r="L310" s="4">
        <v>2009.827207</v>
      </c>
      <c r="M310" s="4">
        <v>870.44739019999997</v>
      </c>
      <c r="N310" s="4">
        <v>309.26080039999999</v>
      </c>
      <c r="O310" s="4">
        <v>187.51227879999999</v>
      </c>
      <c r="P310" s="4">
        <v>115.8796116</v>
      </c>
      <c r="Q310" s="4" t="s">
        <v>0</v>
      </c>
      <c r="R310" s="6">
        <v>16085</v>
      </c>
      <c r="S310" s="4">
        <v>2003</v>
      </c>
      <c r="T310" s="4">
        <v>27</v>
      </c>
      <c r="U310" s="4">
        <v>26</v>
      </c>
      <c r="V310" s="4">
        <v>7</v>
      </c>
      <c r="W310" s="4">
        <v>11</v>
      </c>
      <c r="X310" s="4">
        <v>10</v>
      </c>
      <c r="Y310" s="4">
        <v>11</v>
      </c>
      <c r="Z310" s="4">
        <v>4</v>
      </c>
      <c r="AA310" s="4">
        <v>4</v>
      </c>
      <c r="AB310" s="4">
        <v>8</v>
      </c>
      <c r="AC310" s="4">
        <v>3</v>
      </c>
      <c r="AD310" s="4">
        <v>1</v>
      </c>
    </row>
    <row r="311" spans="1:30" x14ac:dyDescent="0.2">
      <c r="A311" s="13">
        <f t="shared" si="2"/>
        <v>2004</v>
      </c>
      <c r="B311" s="4">
        <v>308.1829735</v>
      </c>
      <c r="C311" s="4">
        <v>227.33406629999999</v>
      </c>
      <c r="D311" s="4">
        <v>174.6961814</v>
      </c>
      <c r="E311" s="4">
        <v>1436.158979</v>
      </c>
      <c r="F311" s="4">
        <v>1419.183446</v>
      </c>
      <c r="G311" s="4">
        <v>1058.353269</v>
      </c>
      <c r="H311" s="4">
        <v>613.49047180000002</v>
      </c>
      <c r="I311" s="4">
        <v>655.894994</v>
      </c>
      <c r="J311" s="4">
        <v>309.2052779</v>
      </c>
      <c r="K311" s="4">
        <v>193.17097699999999</v>
      </c>
      <c r="L311" s="4">
        <v>190.29103000000001</v>
      </c>
      <c r="M311" s="4">
        <v>345.63370459999999</v>
      </c>
      <c r="N311" s="4">
        <v>145.78964110000001</v>
      </c>
      <c r="O311" s="4">
        <v>35.187502469999998</v>
      </c>
      <c r="P311" s="4">
        <v>27.115415200000001</v>
      </c>
      <c r="Q311" s="4" t="s">
        <v>0</v>
      </c>
      <c r="R311" s="6">
        <v>7150</v>
      </c>
      <c r="S311" s="4">
        <v>2004</v>
      </c>
      <c r="T311" s="4">
        <v>33</v>
      </c>
      <c r="U311" s="4">
        <v>22</v>
      </c>
      <c r="V311" s="4">
        <v>29</v>
      </c>
      <c r="W311" s="4">
        <v>14</v>
      </c>
      <c r="X311" s="4">
        <v>20</v>
      </c>
      <c r="Y311" s="4">
        <v>23</v>
      </c>
      <c r="Z311" s="4">
        <v>25</v>
      </c>
      <c r="AA311" s="4">
        <v>12</v>
      </c>
      <c r="AB311" s="4">
        <v>20</v>
      </c>
      <c r="AC311" s="4">
        <v>17</v>
      </c>
      <c r="AD311" s="4">
        <v>12</v>
      </c>
    </row>
    <row r="312" spans="1:30" x14ac:dyDescent="0.2">
      <c r="A312" s="13">
        <f t="shared" si="2"/>
        <v>2005</v>
      </c>
      <c r="B312" s="4">
        <v>290.68446940000001</v>
      </c>
      <c r="C312" s="4">
        <v>101.6333995</v>
      </c>
      <c r="D312" s="4">
        <v>282.33082999999999</v>
      </c>
      <c r="E312" s="4">
        <v>1394.472501</v>
      </c>
      <c r="F312" s="4">
        <v>3193.3129859999999</v>
      </c>
      <c r="G312" s="4">
        <v>1990.7624209999999</v>
      </c>
      <c r="H312" s="4">
        <v>968.18877139999995</v>
      </c>
      <c r="I312" s="4">
        <v>423.44074879999999</v>
      </c>
      <c r="J312" s="4">
        <v>312.95410870000001</v>
      </c>
      <c r="K312" s="4">
        <v>229.79772819999999</v>
      </c>
      <c r="L312" s="4">
        <v>59.76702719</v>
      </c>
      <c r="M312" s="4">
        <v>124.9987216</v>
      </c>
      <c r="N312" s="4">
        <v>202.26066979999999</v>
      </c>
      <c r="O312" s="4">
        <v>78.756630340000001</v>
      </c>
      <c r="P312" s="4">
        <v>79.801111239999997</v>
      </c>
      <c r="Q312" s="4" t="s">
        <v>0</v>
      </c>
      <c r="R312" s="6">
        <v>10794</v>
      </c>
      <c r="S312" s="4">
        <v>2005</v>
      </c>
      <c r="T312" s="4">
        <v>31</v>
      </c>
      <c r="U312" s="4">
        <v>27</v>
      </c>
      <c r="V312" s="4">
        <v>25</v>
      </c>
      <c r="W312" s="4">
        <v>17</v>
      </c>
      <c r="X312" s="4">
        <v>8</v>
      </c>
      <c r="Y312" s="4">
        <v>8</v>
      </c>
      <c r="Z312" s="4">
        <v>14</v>
      </c>
      <c r="AA312" s="4">
        <v>15</v>
      </c>
      <c r="AB312" s="4">
        <v>12</v>
      </c>
      <c r="AC312" s="4">
        <v>12</v>
      </c>
      <c r="AD312" s="4">
        <v>24</v>
      </c>
    </row>
    <row r="313" spans="1:30" x14ac:dyDescent="0.2">
      <c r="A313" s="13">
        <f t="shared" si="2"/>
        <v>2006</v>
      </c>
      <c r="B313" s="4">
        <v>808.37585779999995</v>
      </c>
      <c r="C313" s="4">
        <v>44.37500052</v>
      </c>
      <c r="D313" s="4">
        <v>60.941851360000001</v>
      </c>
      <c r="E313" s="4">
        <v>394.4123123</v>
      </c>
      <c r="F313" s="4">
        <v>1061.2741140000001</v>
      </c>
      <c r="G313" s="4">
        <v>1344.2867100000001</v>
      </c>
      <c r="H313" s="4">
        <v>849.35652230000005</v>
      </c>
      <c r="I313" s="4">
        <v>402.38940559999998</v>
      </c>
      <c r="J313" s="4">
        <v>222.4545583</v>
      </c>
      <c r="K313" s="4">
        <v>184.50829630000001</v>
      </c>
      <c r="L313" s="4">
        <v>87.617152300000001</v>
      </c>
      <c r="M313" s="4">
        <v>53.387929200000002</v>
      </c>
      <c r="N313" s="4">
        <v>74.982738179999998</v>
      </c>
      <c r="O313" s="4">
        <v>103.0549383</v>
      </c>
      <c r="P313" s="4">
        <v>99.606118769999995</v>
      </c>
      <c r="Q313" s="4" t="s">
        <v>0</v>
      </c>
      <c r="R313" s="6">
        <v>5934</v>
      </c>
      <c r="S313" s="4">
        <v>2006</v>
      </c>
      <c r="T313" s="4">
        <v>23</v>
      </c>
      <c r="U313" s="4">
        <v>32</v>
      </c>
      <c r="V313" s="4">
        <v>32</v>
      </c>
      <c r="W313" s="4">
        <v>25</v>
      </c>
      <c r="X313" s="4">
        <v>25</v>
      </c>
      <c r="Y313" s="4">
        <v>18</v>
      </c>
      <c r="Z313" s="4">
        <v>19</v>
      </c>
      <c r="AA313" s="4">
        <v>23</v>
      </c>
      <c r="AB313" s="4">
        <v>24</v>
      </c>
      <c r="AC313" s="4">
        <v>18</v>
      </c>
      <c r="AD313" s="4">
        <v>21</v>
      </c>
    </row>
    <row r="314" spans="1:30" x14ac:dyDescent="0.2">
      <c r="A314" s="13">
        <f t="shared" si="2"/>
        <v>2007</v>
      </c>
      <c r="B314" s="4">
        <v>2206.1930240000002</v>
      </c>
      <c r="C314" s="4">
        <v>38.224361369999997</v>
      </c>
      <c r="D314" s="4">
        <v>117.6348721</v>
      </c>
      <c r="E314" s="4">
        <v>463.74792919999999</v>
      </c>
      <c r="F314" s="4">
        <v>1555.856346</v>
      </c>
      <c r="G314" s="4">
        <v>1823.7974380000001</v>
      </c>
      <c r="H314" s="4">
        <v>1307.2879720000001</v>
      </c>
      <c r="I314" s="4">
        <v>940.43658760000005</v>
      </c>
      <c r="J314" s="4">
        <v>391.00256030000003</v>
      </c>
      <c r="K314" s="4">
        <v>171.27637010000001</v>
      </c>
      <c r="L314" s="4">
        <v>159.2932926</v>
      </c>
      <c r="M314" s="4">
        <v>137.36682949999999</v>
      </c>
      <c r="N314" s="4">
        <v>59.015701409999998</v>
      </c>
      <c r="O314" s="4">
        <v>74.763992160000001</v>
      </c>
      <c r="P314" s="4">
        <v>140.41739920000001</v>
      </c>
      <c r="Q314" s="4" t="s">
        <v>0</v>
      </c>
      <c r="R314" s="6">
        <v>9716</v>
      </c>
      <c r="S314" s="4">
        <v>2007</v>
      </c>
      <c r="T314" s="4">
        <v>8</v>
      </c>
      <c r="U314" s="4">
        <v>33</v>
      </c>
      <c r="V314" s="4">
        <v>30</v>
      </c>
      <c r="W314" s="4">
        <v>24</v>
      </c>
      <c r="X314" s="4">
        <v>17</v>
      </c>
      <c r="Y314" s="4">
        <v>12</v>
      </c>
      <c r="Z314" s="4">
        <v>12</v>
      </c>
      <c r="AA314" s="4">
        <v>8</v>
      </c>
      <c r="AB314" s="4">
        <v>15</v>
      </c>
      <c r="AC314" s="4">
        <v>21</v>
      </c>
      <c r="AD314" s="4">
        <v>14</v>
      </c>
    </row>
    <row r="315" spans="1:30" x14ac:dyDescent="0.2">
      <c r="A315" s="13">
        <f t="shared" si="2"/>
        <v>2008</v>
      </c>
      <c r="B315" s="4">
        <v>462.58614189999997</v>
      </c>
      <c r="C315" s="4">
        <v>87.841555110000002</v>
      </c>
      <c r="D315" s="4">
        <v>77.170917509999995</v>
      </c>
      <c r="E315" s="4">
        <v>163.20075499999999</v>
      </c>
      <c r="F315" s="4">
        <v>543.95475499999998</v>
      </c>
      <c r="G315" s="4">
        <v>1161.9697120000001</v>
      </c>
      <c r="H315" s="4">
        <v>919.61114899999995</v>
      </c>
      <c r="I315" s="4">
        <v>639.14720880000004</v>
      </c>
      <c r="J315" s="4">
        <v>403.43366570000001</v>
      </c>
      <c r="K315" s="4">
        <v>156.72524050000001</v>
      </c>
      <c r="L315" s="4">
        <v>128.28106339999999</v>
      </c>
      <c r="M315" s="4">
        <v>97.568224279999995</v>
      </c>
      <c r="N315" s="4">
        <v>43.117679199999998</v>
      </c>
      <c r="O315" s="4">
        <v>23.072360339999999</v>
      </c>
      <c r="P315" s="4">
        <v>145.05929800000001</v>
      </c>
      <c r="Q315" s="4" t="s">
        <v>0</v>
      </c>
      <c r="R315" s="6">
        <v>5165</v>
      </c>
      <c r="S315" s="4">
        <v>2008</v>
      </c>
      <c r="T315" s="4">
        <v>28</v>
      </c>
      <c r="U315" s="4">
        <v>30</v>
      </c>
      <c r="V315" s="4">
        <v>33</v>
      </c>
      <c r="W315" s="4">
        <v>32</v>
      </c>
      <c r="X315" s="4">
        <v>30</v>
      </c>
      <c r="Y315" s="4">
        <v>21</v>
      </c>
      <c r="Z315" s="4">
        <v>16</v>
      </c>
      <c r="AA315" s="4">
        <v>13</v>
      </c>
      <c r="AB315" s="4">
        <v>14</v>
      </c>
      <c r="AC315" s="4">
        <v>23</v>
      </c>
      <c r="AD315" s="4">
        <v>17</v>
      </c>
    </row>
    <row r="316" spans="1:30" x14ac:dyDescent="0.2">
      <c r="A316" s="13">
        <f t="shared" si="2"/>
        <v>2009</v>
      </c>
      <c r="B316" s="4">
        <v>764.55246469999997</v>
      </c>
      <c r="C316" s="4">
        <v>232.54058889999999</v>
      </c>
      <c r="D316" s="4">
        <v>501.5220875</v>
      </c>
      <c r="E316" s="4">
        <v>483.63680040000003</v>
      </c>
      <c r="F316" s="4">
        <v>247.46492129999999</v>
      </c>
      <c r="G316" s="4">
        <v>376.91567900000001</v>
      </c>
      <c r="H316" s="4">
        <v>534.49060280000003</v>
      </c>
      <c r="I316" s="4">
        <v>423.31549969999998</v>
      </c>
      <c r="J316" s="4">
        <v>309.10358869999999</v>
      </c>
      <c r="K316" s="4">
        <v>146.7479988</v>
      </c>
      <c r="L316" s="4">
        <v>97.683696080000004</v>
      </c>
      <c r="M316" s="4">
        <v>32.035093920000001</v>
      </c>
      <c r="N316" s="4">
        <v>31.603711239999999</v>
      </c>
      <c r="O316" s="4">
        <v>16.877935740000002</v>
      </c>
      <c r="P316" s="4">
        <v>66.547566720000006</v>
      </c>
      <c r="Q316" s="4" t="s">
        <v>0</v>
      </c>
      <c r="R316" s="6">
        <v>4448</v>
      </c>
      <c r="S316" s="4">
        <v>2009</v>
      </c>
      <c r="T316" s="4">
        <v>25</v>
      </c>
      <c r="U316" s="4">
        <v>24</v>
      </c>
      <c r="V316" s="4">
        <v>17</v>
      </c>
      <c r="W316" s="4">
        <v>23</v>
      </c>
      <c r="X316" s="4">
        <v>33</v>
      </c>
      <c r="Y316" s="4">
        <v>31</v>
      </c>
      <c r="Z316" s="4">
        <v>26</v>
      </c>
      <c r="AA316" s="4">
        <v>21</v>
      </c>
      <c r="AB316" s="4">
        <v>19</v>
      </c>
      <c r="AC316" s="4">
        <v>22</v>
      </c>
      <c r="AD316" s="4">
        <v>19</v>
      </c>
    </row>
    <row r="317" spans="1:30" x14ac:dyDescent="0.2">
      <c r="A317" s="13">
        <f t="shared" si="2"/>
        <v>2010</v>
      </c>
      <c r="B317" s="4">
        <v>442.26612019999999</v>
      </c>
      <c r="C317" s="4">
        <v>120.70858339999999</v>
      </c>
      <c r="D317" s="4">
        <v>248.30103460000001</v>
      </c>
      <c r="E317" s="4">
        <v>3122.799528</v>
      </c>
      <c r="F317" s="4">
        <v>1364.048554</v>
      </c>
      <c r="G317" s="4">
        <v>410.52533499999998</v>
      </c>
      <c r="H317" s="4">
        <v>339.62384989999998</v>
      </c>
      <c r="I317" s="4">
        <v>357.10986450000001</v>
      </c>
      <c r="J317" s="4">
        <v>378.12229009999999</v>
      </c>
      <c r="K317" s="4">
        <v>256.0634814</v>
      </c>
      <c r="L317" s="4">
        <v>220.4927897</v>
      </c>
      <c r="M317" s="4">
        <v>80.346792899999997</v>
      </c>
      <c r="N317" s="4">
        <v>47.222827639999998</v>
      </c>
      <c r="O317" s="4">
        <v>27.90131332</v>
      </c>
      <c r="P317" s="4">
        <v>59.15639419</v>
      </c>
      <c r="Q317" s="4" t="s">
        <v>0</v>
      </c>
      <c r="R317" s="6">
        <v>7544</v>
      </c>
      <c r="S317" s="4">
        <v>2010</v>
      </c>
      <c r="T317" s="4">
        <v>29</v>
      </c>
      <c r="U317" s="4">
        <v>28</v>
      </c>
      <c r="V317" s="4">
        <v>23</v>
      </c>
      <c r="W317" s="4">
        <v>6</v>
      </c>
      <c r="X317" s="4">
        <v>21</v>
      </c>
      <c r="Y317" s="4">
        <v>32</v>
      </c>
      <c r="Z317" s="4">
        <v>30</v>
      </c>
      <c r="AA317" s="4">
        <v>24</v>
      </c>
      <c r="AB317" s="4">
        <v>13</v>
      </c>
      <c r="AC317" s="4">
        <v>13</v>
      </c>
      <c r="AD317" s="4">
        <v>9</v>
      </c>
    </row>
    <row r="318" spans="1:30" x14ac:dyDescent="0.2">
      <c r="A318" s="13">
        <f t="shared" si="2"/>
        <v>2011</v>
      </c>
      <c r="B318" s="4">
        <v>1018.0611689999999</v>
      </c>
      <c r="C318" s="4">
        <v>112.9284052</v>
      </c>
      <c r="D318" s="4">
        <v>280.71002399999998</v>
      </c>
      <c r="E318" s="4">
        <v>385.61997789999998</v>
      </c>
      <c r="F318" s="4">
        <v>1969.192626</v>
      </c>
      <c r="G318" s="4">
        <v>945.6645436</v>
      </c>
      <c r="H318" s="4">
        <v>266.67000519999999</v>
      </c>
      <c r="I318" s="4">
        <v>145.1887342</v>
      </c>
      <c r="J318" s="4">
        <v>223.9777359</v>
      </c>
      <c r="K318" s="4">
        <v>220.40802500000001</v>
      </c>
      <c r="L318" s="4">
        <v>181.4915987</v>
      </c>
      <c r="M318" s="4">
        <v>136.01498520000001</v>
      </c>
      <c r="N318" s="4">
        <v>55.972648249999999</v>
      </c>
      <c r="O318" s="4">
        <v>26.52938447</v>
      </c>
      <c r="P318" s="4">
        <v>68.814886729999998</v>
      </c>
      <c r="Q318" s="4" t="s">
        <v>0</v>
      </c>
      <c r="R318" s="6">
        <v>6111</v>
      </c>
      <c r="S318" s="4">
        <v>2011</v>
      </c>
      <c r="T318" s="4">
        <v>20</v>
      </c>
      <c r="U318" s="4">
        <v>31</v>
      </c>
      <c r="V318" s="4">
        <v>24</v>
      </c>
      <c r="W318" s="4">
        <v>28</v>
      </c>
      <c r="X318" s="4">
        <v>13</v>
      </c>
      <c r="Y318" s="4">
        <v>26</v>
      </c>
      <c r="Z318" s="4">
        <v>31</v>
      </c>
      <c r="AA318" s="4">
        <v>32</v>
      </c>
      <c r="AB318" s="4">
        <v>23</v>
      </c>
      <c r="AC318" s="4">
        <v>16</v>
      </c>
      <c r="AD318" s="4">
        <v>13</v>
      </c>
    </row>
    <row r="319" spans="1:30" x14ac:dyDescent="0.2">
      <c r="A319" s="13">
        <f t="shared" si="2"/>
        <v>2012</v>
      </c>
      <c r="B319" s="4">
        <v>1147.714729</v>
      </c>
      <c r="C319" s="4">
        <v>216.92759839999999</v>
      </c>
      <c r="D319" s="4">
        <v>416.96249080000001</v>
      </c>
      <c r="E319" s="4">
        <v>3301.1713530000002</v>
      </c>
      <c r="F319" s="4">
        <v>828.16337420000002</v>
      </c>
      <c r="G319" s="4">
        <v>1319.392877</v>
      </c>
      <c r="H319" s="4">
        <v>424.61970359999998</v>
      </c>
      <c r="I319" s="4">
        <v>161.56566380000001</v>
      </c>
      <c r="J319" s="4">
        <v>109.59397509999999</v>
      </c>
      <c r="K319" s="4">
        <v>147.4153541</v>
      </c>
      <c r="L319" s="4">
        <v>119.48395309999999</v>
      </c>
      <c r="M319" s="4">
        <v>104.4793341</v>
      </c>
      <c r="N319" s="4">
        <v>86.829513449999993</v>
      </c>
      <c r="O319" s="4">
        <v>29.19048991</v>
      </c>
      <c r="P319" s="4">
        <v>53.447593240000003</v>
      </c>
      <c r="Q319" s="4" t="s">
        <v>0</v>
      </c>
      <c r="R319" s="6">
        <v>8504</v>
      </c>
      <c r="S319" s="4">
        <v>2012</v>
      </c>
      <c r="T319" s="4">
        <v>19</v>
      </c>
      <c r="U319" s="4">
        <v>23</v>
      </c>
      <c r="V319" s="4">
        <v>18</v>
      </c>
      <c r="W319" s="4">
        <v>4</v>
      </c>
      <c r="X319" s="4">
        <v>27</v>
      </c>
      <c r="Y319" s="4">
        <v>19</v>
      </c>
      <c r="Z319" s="4">
        <v>27</v>
      </c>
      <c r="AA319" s="4">
        <v>31</v>
      </c>
      <c r="AB319" s="4">
        <v>27</v>
      </c>
      <c r="AC319" s="4">
        <v>20</v>
      </c>
      <c r="AD319" s="4">
        <v>16</v>
      </c>
    </row>
    <row r="320" spans="1:30" x14ac:dyDescent="0.2">
      <c r="A320" s="13">
        <f t="shared" si="2"/>
        <v>2013</v>
      </c>
      <c r="B320" s="4">
        <v>1095.1129980000001</v>
      </c>
      <c r="C320" s="4">
        <v>93.131608729999996</v>
      </c>
      <c r="D320" s="4">
        <v>205.8300112</v>
      </c>
      <c r="E320" s="4">
        <v>992.91174590000003</v>
      </c>
      <c r="F320" s="4">
        <v>5164.5093539999998</v>
      </c>
      <c r="G320" s="4">
        <v>1187.7626780000001</v>
      </c>
      <c r="H320" s="4">
        <v>717.66870979999999</v>
      </c>
      <c r="I320" s="4">
        <v>244.85334180000001</v>
      </c>
      <c r="J320" s="4">
        <v>81.498637349999996</v>
      </c>
      <c r="K320" s="4">
        <v>72.233118169999997</v>
      </c>
      <c r="L320" s="4">
        <v>95.515592229999996</v>
      </c>
      <c r="M320" s="4">
        <v>71.078707850000001</v>
      </c>
      <c r="N320" s="4">
        <v>66.399342599999997</v>
      </c>
      <c r="O320" s="4">
        <v>35.926782420000002</v>
      </c>
      <c r="P320" s="4">
        <v>48.601081450000002</v>
      </c>
      <c r="Q320" s="4" t="s">
        <v>0</v>
      </c>
      <c r="R320" s="6">
        <v>10289</v>
      </c>
      <c r="S320" s="4">
        <v>2012</v>
      </c>
      <c r="T320" s="4">
        <v>17</v>
      </c>
      <c r="U320" s="4">
        <v>29</v>
      </c>
      <c r="V320" s="4">
        <v>26</v>
      </c>
      <c r="W320" s="4">
        <v>19</v>
      </c>
      <c r="X320" s="4">
        <v>2</v>
      </c>
      <c r="Y320" s="4">
        <v>20</v>
      </c>
      <c r="Z320" s="4">
        <v>21</v>
      </c>
      <c r="AA320" s="4">
        <v>27</v>
      </c>
      <c r="AB320" s="4">
        <v>31</v>
      </c>
      <c r="AC320" s="4">
        <v>29</v>
      </c>
      <c r="AD320" s="4">
        <v>20</v>
      </c>
    </row>
    <row r="321" spans="1:30" x14ac:dyDescent="0.2">
      <c r="A321" s="13">
        <f t="shared" si="2"/>
        <v>2014</v>
      </c>
      <c r="B321" s="4">
        <v>1848.3245240000001</v>
      </c>
      <c r="C321" s="4">
        <v>629.09893369999998</v>
      </c>
      <c r="D321" s="4">
        <v>283.37953379999999</v>
      </c>
      <c r="E321" s="4">
        <v>369.48655659999997</v>
      </c>
      <c r="F321" s="4">
        <v>1764.1554719999999</v>
      </c>
      <c r="G321" s="4">
        <v>6503.7716870000004</v>
      </c>
      <c r="H321" s="4">
        <v>3358.3437760000002</v>
      </c>
      <c r="I321" s="4">
        <v>682.73312580000004</v>
      </c>
      <c r="J321" s="4">
        <v>366.8216104</v>
      </c>
      <c r="K321" s="4">
        <v>128.99723280000001</v>
      </c>
      <c r="L321" s="4">
        <v>49.319596760000003</v>
      </c>
      <c r="M321" s="4">
        <v>67.924819389999996</v>
      </c>
      <c r="N321" s="4">
        <v>68.337476789999997</v>
      </c>
      <c r="O321" s="4">
        <v>32.630334099999999</v>
      </c>
      <c r="P321" s="4">
        <v>83.230790380000002</v>
      </c>
      <c r="Q321" s="4" t="s">
        <v>0</v>
      </c>
      <c r="R321" s="6">
        <v>16288</v>
      </c>
      <c r="S321" s="4">
        <v>2012</v>
      </c>
      <c r="T321" s="4">
        <v>9</v>
      </c>
      <c r="U321" s="4">
        <v>12</v>
      </c>
      <c r="V321" s="4">
        <v>22</v>
      </c>
      <c r="W321" s="4">
        <v>29</v>
      </c>
      <c r="X321" s="4">
        <v>15</v>
      </c>
      <c r="Y321" s="4">
        <v>1</v>
      </c>
      <c r="Z321" s="4">
        <v>2</v>
      </c>
      <c r="AA321" s="4">
        <v>11</v>
      </c>
      <c r="AB321" s="4">
        <v>16</v>
      </c>
      <c r="AC321" s="4">
        <v>24</v>
      </c>
      <c r="AD321" s="4">
        <v>28</v>
      </c>
    </row>
    <row r="322" spans="1:30" x14ac:dyDescent="0.2">
      <c r="A322" s="13">
        <f t="shared" si="2"/>
        <v>2015</v>
      </c>
      <c r="B322" s="4">
        <v>1025.6295640000001</v>
      </c>
      <c r="C322" s="4">
        <v>794.06713460000003</v>
      </c>
      <c r="D322" s="4">
        <v>2377.3302619999999</v>
      </c>
      <c r="E322" s="4">
        <v>607.36894489999997</v>
      </c>
      <c r="F322" s="4">
        <v>1254.4639199999999</v>
      </c>
      <c r="G322" s="4">
        <v>2318.9438570000002</v>
      </c>
      <c r="H322" s="4">
        <v>4459.171816</v>
      </c>
      <c r="I322" s="4">
        <v>1285.6495440000001</v>
      </c>
      <c r="J322" s="4">
        <v>294.4798849</v>
      </c>
      <c r="K322" s="4">
        <v>140.54623190000001</v>
      </c>
      <c r="L322" s="4">
        <v>16.210166510000001</v>
      </c>
      <c r="M322" s="4">
        <v>14.734103620000001</v>
      </c>
      <c r="N322" s="4">
        <v>27.36910829</v>
      </c>
      <c r="O322" s="4">
        <v>16.21910385</v>
      </c>
      <c r="P322" s="4">
        <v>34.743573310000002</v>
      </c>
    </row>
    <row r="323" spans="1:30" x14ac:dyDescent="0.2">
      <c r="A323" s="13">
        <f t="shared" si="2"/>
        <v>2016</v>
      </c>
      <c r="B323" s="4">
        <v>677.90942140000004</v>
      </c>
      <c r="C323" s="4">
        <v>429.97055230000001</v>
      </c>
      <c r="D323" s="4">
        <v>614.81528079999998</v>
      </c>
      <c r="E323" s="4">
        <v>3668.4269159999999</v>
      </c>
      <c r="F323" s="4">
        <v>1426.6373960000001</v>
      </c>
      <c r="G323" s="4">
        <v>906.7926258</v>
      </c>
      <c r="H323" s="4">
        <v>1231.2527480000001</v>
      </c>
      <c r="I323" s="4">
        <v>1763.1659770000001</v>
      </c>
      <c r="J323" s="4">
        <v>343.30685060000002</v>
      </c>
      <c r="K323" s="4">
        <v>132.92303799999999</v>
      </c>
      <c r="L323" s="4">
        <v>42.202942579999998</v>
      </c>
      <c r="M323" s="4">
        <v>9.4747942460000001</v>
      </c>
      <c r="N323" s="4">
        <v>9.7530150500000001</v>
      </c>
      <c r="O323" s="4">
        <v>2.791699226</v>
      </c>
      <c r="P323" s="4">
        <v>3.8019699660000001</v>
      </c>
    </row>
    <row r="324" spans="1:30" x14ac:dyDescent="0.2">
      <c r="A324" s="13">
        <f t="shared" si="2"/>
        <v>2017</v>
      </c>
      <c r="B324" s="4">
        <v>544.56185830000004</v>
      </c>
      <c r="C324" s="4">
        <v>280.31459799999999</v>
      </c>
      <c r="D324" s="4">
        <v>451.76761440000001</v>
      </c>
      <c r="E324" s="4">
        <v>2461.5149860000001</v>
      </c>
      <c r="F324" s="4">
        <v>2916.545376</v>
      </c>
      <c r="G324" s="4">
        <v>1252.562786</v>
      </c>
      <c r="H324" s="4">
        <v>850.78567740000005</v>
      </c>
      <c r="I324" s="4">
        <v>753.12410899999998</v>
      </c>
      <c r="J324" s="4">
        <v>882.42297729999996</v>
      </c>
      <c r="K324" s="4">
        <v>250.96539960000001</v>
      </c>
      <c r="L324" s="4">
        <v>86.830821470000004</v>
      </c>
      <c r="M324" s="4">
        <v>31.037945799999999</v>
      </c>
      <c r="N324" s="4">
        <v>3.3069365849999999</v>
      </c>
      <c r="O324" s="4">
        <v>1.217818743</v>
      </c>
      <c r="P324" s="4">
        <v>4.5639642360000003</v>
      </c>
    </row>
    <row r="325" spans="1:30" x14ac:dyDescent="0.2">
      <c r="A325" s="13">
        <f t="shared" si="2"/>
        <v>2018</v>
      </c>
      <c r="B325" s="4">
        <v>977.98395359999995</v>
      </c>
      <c r="C325" s="4">
        <v>456.16349389999999</v>
      </c>
      <c r="D325" s="4">
        <v>194.71547720000001</v>
      </c>
      <c r="E325" s="4">
        <v>394.04531170000001</v>
      </c>
      <c r="F325" s="4">
        <v>2740.999581</v>
      </c>
      <c r="G325" s="4">
        <v>1487.1627490000001</v>
      </c>
      <c r="H325" s="4">
        <v>491.25830819999999</v>
      </c>
      <c r="I325" s="4">
        <v>359.0398677</v>
      </c>
      <c r="J325" s="4">
        <v>362.30595979999998</v>
      </c>
      <c r="K325" s="4">
        <v>279.07938009999998</v>
      </c>
      <c r="L325" s="4">
        <v>87.311831080000005</v>
      </c>
      <c r="M325" s="4">
        <v>13.83935275</v>
      </c>
      <c r="N325" s="4">
        <v>1.8569811970000001</v>
      </c>
      <c r="O325" s="4">
        <v>0</v>
      </c>
      <c r="P325" s="4">
        <v>4.8288475550000003</v>
      </c>
    </row>
    <row r="326" spans="1:30" x14ac:dyDescent="0.2">
      <c r="B326" s="4" t="s">
        <v>0</v>
      </c>
      <c r="C326" s="4" t="s">
        <v>77</v>
      </c>
      <c r="D326" s="4" t="s">
        <v>92</v>
      </c>
      <c r="E326" s="4" t="s">
        <v>115</v>
      </c>
      <c r="F326" s="4" t="s">
        <v>0</v>
      </c>
      <c r="G326" s="4" t="s">
        <v>116</v>
      </c>
      <c r="H326" s="4" t="s">
        <v>79</v>
      </c>
      <c r="I326" s="4" t="s">
        <v>117</v>
      </c>
      <c r="J326" s="4" t="s">
        <v>118</v>
      </c>
    </row>
    <row r="327" spans="1:30" x14ac:dyDescent="0.2">
      <c r="B327" s="4" t="s">
        <v>0</v>
      </c>
      <c r="C327" s="4">
        <v>1979</v>
      </c>
      <c r="D327" s="4">
        <v>1982</v>
      </c>
      <c r="E327" s="4">
        <v>1985</v>
      </c>
      <c r="F327" s="4">
        <v>1988</v>
      </c>
      <c r="G327" s="4">
        <v>1991</v>
      </c>
      <c r="H327" s="4">
        <v>1994</v>
      </c>
      <c r="I327" s="4">
        <v>1996</v>
      </c>
      <c r="J327" s="4">
        <v>1997</v>
      </c>
      <c r="K327" s="4">
        <v>1999</v>
      </c>
      <c r="L327" s="4">
        <v>2000</v>
      </c>
      <c r="M327" s="4">
        <v>2002</v>
      </c>
      <c r="N327" s="4">
        <v>2004</v>
      </c>
      <c r="O327" s="4">
        <v>2006</v>
      </c>
      <c r="P327" s="4">
        <v>2007</v>
      </c>
      <c r="Q327" s="4">
        <v>2008</v>
      </c>
      <c r="R327" s="4" t="s">
        <v>119</v>
      </c>
      <c r="S327" s="4">
        <v>2009</v>
      </c>
      <c r="T327" s="4">
        <v>2010</v>
      </c>
      <c r="U327" s="4">
        <v>2012</v>
      </c>
      <c r="V327" s="4">
        <v>2014</v>
      </c>
    </row>
    <row r="328" spans="1:30" x14ac:dyDescent="0.2">
      <c r="B328" s="4" t="s">
        <v>0</v>
      </c>
      <c r="C328" s="4">
        <v>46314</v>
      </c>
      <c r="D328" s="4">
        <v>17805</v>
      </c>
      <c r="E328" s="4">
        <v>14965</v>
      </c>
      <c r="F328" s="4">
        <v>12280.047689999999</v>
      </c>
      <c r="G328" s="4">
        <v>7729.5211740000004</v>
      </c>
      <c r="H328" s="4">
        <v>9129.6207649999997</v>
      </c>
      <c r="I328" s="4">
        <v>5552.9040080000004</v>
      </c>
      <c r="J328" s="4">
        <v>6319.4875490000004</v>
      </c>
      <c r="K328" s="4">
        <v>9488.7866040000008</v>
      </c>
      <c r="L328" s="4">
        <v>7371.8335509999997</v>
      </c>
      <c r="M328" s="4">
        <v>11560.449339999999</v>
      </c>
      <c r="N328" s="4">
        <v>6818.7390079999996</v>
      </c>
      <c r="O328" s="4">
        <v>2940.0927700000002</v>
      </c>
      <c r="P328" s="4">
        <v>3618.120222</v>
      </c>
      <c r="Q328" s="4">
        <v>4667.5030159999997</v>
      </c>
      <c r="R328" s="4">
        <v>2869.7125430000001</v>
      </c>
      <c r="S328" s="4">
        <v>10023.03476</v>
      </c>
      <c r="T328" s="4">
        <v>6600.3990860000004</v>
      </c>
      <c r="U328" s="4">
        <v>13072.70542</v>
      </c>
    </row>
    <row r="329" spans="1:30" x14ac:dyDescent="0.2">
      <c r="B329" s="4" t="s">
        <v>0</v>
      </c>
      <c r="C329" s="4">
        <v>1979</v>
      </c>
      <c r="D329" s="4">
        <v>1982</v>
      </c>
      <c r="E329" s="4">
        <v>1985</v>
      </c>
      <c r="F329" s="4">
        <v>1988</v>
      </c>
      <c r="G329" s="4">
        <v>1991</v>
      </c>
      <c r="H329" s="4">
        <v>1994</v>
      </c>
      <c r="I329" s="4">
        <v>1996</v>
      </c>
      <c r="J329" s="4">
        <v>1997</v>
      </c>
      <c r="K329" s="4">
        <v>1999</v>
      </c>
      <c r="L329" s="4">
        <v>2000</v>
      </c>
      <c r="M329" s="4">
        <v>2002</v>
      </c>
      <c r="N329" s="4">
        <v>2004</v>
      </c>
      <c r="O329" s="4">
        <v>2006</v>
      </c>
      <c r="P329" s="4">
        <v>2007</v>
      </c>
      <c r="Q329" s="4">
        <v>2008</v>
      </c>
      <c r="R329" s="4">
        <v>2009</v>
      </c>
      <c r="S329" s="4">
        <v>2010</v>
      </c>
      <c r="T329" s="4">
        <v>2011</v>
      </c>
    </row>
    <row r="330" spans="1:30" x14ac:dyDescent="0.2">
      <c r="B330" s="4" t="s">
        <v>0</v>
      </c>
      <c r="C330" s="4" t="s">
        <v>120</v>
      </c>
      <c r="D330" s="4">
        <v>2.5</v>
      </c>
      <c r="E330" s="4">
        <v>0.2</v>
      </c>
      <c r="F330" s="4">
        <v>0.2</v>
      </c>
      <c r="G330" s="4">
        <v>0.2</v>
      </c>
      <c r="H330" s="4">
        <v>0.2</v>
      </c>
      <c r="I330" s="4">
        <v>0.19236371399999999</v>
      </c>
      <c r="J330" s="4">
        <v>0.15962095500000001</v>
      </c>
      <c r="K330" s="4">
        <v>0.15143526500000001</v>
      </c>
      <c r="L330" s="4">
        <v>0.225106474</v>
      </c>
      <c r="M330" s="4">
        <v>0.13097104000000001</v>
      </c>
      <c r="N330" s="4">
        <v>0.126878195</v>
      </c>
      <c r="O330" s="4">
        <v>0.15143526500000001</v>
      </c>
      <c r="P330" s="4">
        <v>0.15962095500000001</v>
      </c>
      <c r="Q330" s="4">
        <v>0.184178024</v>
      </c>
      <c r="R330" s="4">
        <v>0.31264905599999998</v>
      </c>
      <c r="S330" s="4">
        <v>0.360170359</v>
      </c>
      <c r="T330" s="4">
        <v>0.245570699</v>
      </c>
      <c r="U330" s="4">
        <v>0.25</v>
      </c>
      <c r="V330" s="4">
        <v>0.204477459</v>
      </c>
    </row>
    <row r="331" spans="1:30" x14ac:dyDescent="0.2">
      <c r="B331" s="4" t="s">
        <v>121</v>
      </c>
      <c r="C331" s="4">
        <v>3561</v>
      </c>
      <c r="D331" s="4">
        <v>2993</v>
      </c>
      <c r="E331" s="4">
        <v>2456.0095379999998</v>
      </c>
      <c r="F331" s="4">
        <v>1545.904235</v>
      </c>
      <c r="G331" s="4">
        <v>1756.207762</v>
      </c>
      <c r="H331" s="4">
        <v>886.35983810000005</v>
      </c>
      <c r="I331" s="4">
        <v>956.99326880000001</v>
      </c>
      <c r="J331" s="4">
        <v>2135.987298</v>
      </c>
      <c r="K331" s="4">
        <v>965.49670400000002</v>
      </c>
      <c r="L331" s="4">
        <v>1466.768941</v>
      </c>
      <c r="M331" s="4">
        <v>1032.597546</v>
      </c>
      <c r="N331" s="4">
        <v>469.30041440000002</v>
      </c>
      <c r="O331" s="4">
        <v>666.37823470000001</v>
      </c>
      <c r="P331" s="4">
        <v>1459.2904129999999</v>
      </c>
      <c r="Q331" s="4">
        <v>1033.5853959999999</v>
      </c>
      <c r="R331" s="4">
        <v>2461.3636550000001</v>
      </c>
      <c r="S331" s="4">
        <v>1650.0997709999999</v>
      </c>
      <c r="T331" s="4">
        <v>3236.3082220000001</v>
      </c>
      <c r="U331" s="4">
        <v>2673.0735810000001</v>
      </c>
    </row>
    <row r="332" spans="1:30" x14ac:dyDescent="0.2">
      <c r="C332" s="4">
        <v>1756.207762</v>
      </c>
      <c r="D332" s="4">
        <v>886.35983810000005</v>
      </c>
      <c r="E332" s="4">
        <v>956.99326880000001</v>
      </c>
      <c r="F332" s="4">
        <v>2135.987298</v>
      </c>
      <c r="G332" s="4">
        <v>965.49670400000002</v>
      </c>
      <c r="H332" s="4">
        <v>1466.768941</v>
      </c>
      <c r="I332" s="4">
        <v>1032.597546</v>
      </c>
      <c r="J332" s="4">
        <v>469.30041440000002</v>
      </c>
      <c r="K332" s="4">
        <v>666.37823470000001</v>
      </c>
      <c r="L332" s="4">
        <v>1459.2904129999999</v>
      </c>
      <c r="M332" s="4">
        <v>1033.5853959999999</v>
      </c>
      <c r="N332" s="4">
        <v>2461.3636550000001</v>
      </c>
      <c r="O332" s="4">
        <v>1650.0997709999999</v>
      </c>
      <c r="P332" s="4">
        <v>3236.3082220000001</v>
      </c>
      <c r="Q332" s="4">
        <v>3054.0310439999998</v>
      </c>
      <c r="R332" s="4">
        <v>1500</v>
      </c>
    </row>
    <row r="333" spans="1:30" x14ac:dyDescent="0.2">
      <c r="B333" s="4" t="s">
        <v>0</v>
      </c>
      <c r="C333" s="4" t="s">
        <v>77</v>
      </c>
      <c r="D333" s="4" t="s">
        <v>79</v>
      </c>
      <c r="E333" s="4" t="s">
        <v>122</v>
      </c>
      <c r="F333" s="4" t="s">
        <v>0</v>
      </c>
      <c r="G333" s="4" t="s">
        <v>116</v>
      </c>
      <c r="H333" s="4" t="s">
        <v>79</v>
      </c>
      <c r="I333" s="4" t="s">
        <v>117</v>
      </c>
      <c r="J333" s="4" t="s">
        <v>118</v>
      </c>
      <c r="K333" s="4" t="s">
        <v>112</v>
      </c>
      <c r="L333" s="4" t="s">
        <v>19</v>
      </c>
      <c r="M333" s="4" t="s">
        <v>113</v>
      </c>
      <c r="N333" s="4" t="s">
        <v>114</v>
      </c>
      <c r="O333" s="4">
        <v>2</v>
      </c>
      <c r="P333" s="4" t="s">
        <v>123</v>
      </c>
      <c r="Q333" s="4" t="s">
        <v>114</v>
      </c>
      <c r="R333" s="4">
        <v>3</v>
      </c>
      <c r="S333" s="4" t="s">
        <v>123</v>
      </c>
      <c r="T333" s="4" t="s">
        <v>114</v>
      </c>
    </row>
    <row r="334" spans="1:30" x14ac:dyDescent="0.2">
      <c r="B334" s="4" t="s">
        <v>0</v>
      </c>
      <c r="C334" s="4">
        <v>69110</v>
      </c>
      <c r="D334" s="4">
        <v>41132</v>
      </c>
      <c r="E334" s="4">
        <v>3884</v>
      </c>
      <c r="F334" s="4">
        <v>413</v>
      </c>
      <c r="G334" s="4">
        <v>534</v>
      </c>
      <c r="H334" s="4">
        <v>128</v>
      </c>
      <c r="I334" s="4">
        <v>30</v>
      </c>
      <c r="J334" s="4">
        <v>4</v>
      </c>
      <c r="K334" s="4">
        <v>28</v>
      </c>
      <c r="L334" s="4">
        <v>59</v>
      </c>
      <c r="M334" s="4">
        <v>69</v>
      </c>
      <c r="N334" s="4">
        <v>29</v>
      </c>
      <c r="O334" s="4">
        <v>3</v>
      </c>
      <c r="P334" s="4">
        <v>1</v>
      </c>
      <c r="Q334" s="4">
        <v>0</v>
      </c>
      <c r="R334" s="4" t="s">
        <v>0</v>
      </c>
      <c r="S334" s="6">
        <v>115424</v>
      </c>
      <c r="T334" s="4">
        <v>46314</v>
      </c>
      <c r="U334" s="4">
        <v>1</v>
      </c>
      <c r="V334" s="4">
        <v>1</v>
      </c>
      <c r="W334" s="4">
        <v>3</v>
      </c>
      <c r="X334" s="4">
        <v>16</v>
      </c>
    </row>
    <row r="335" spans="1:30" x14ac:dyDescent="0.2">
      <c r="B335" s="4" t="s">
        <v>0</v>
      </c>
      <c r="C335" s="4">
        <v>108</v>
      </c>
      <c r="D335" s="4">
        <v>3401</v>
      </c>
      <c r="E335" s="4">
        <v>4108</v>
      </c>
      <c r="F335" s="4">
        <v>7637</v>
      </c>
      <c r="G335" s="4">
        <v>1790</v>
      </c>
      <c r="H335" s="4">
        <v>283</v>
      </c>
      <c r="I335" s="4">
        <v>141</v>
      </c>
      <c r="J335" s="4">
        <v>178</v>
      </c>
      <c r="K335" s="4">
        <v>90</v>
      </c>
      <c r="L335" s="4">
        <v>55</v>
      </c>
      <c r="M335" s="4">
        <v>122</v>
      </c>
      <c r="N335" s="4">
        <v>0</v>
      </c>
      <c r="O335" s="4">
        <v>0</v>
      </c>
      <c r="P335" s="4">
        <v>0</v>
      </c>
      <c r="Q335" s="4">
        <v>0</v>
      </c>
      <c r="R335" s="4" t="s">
        <v>0</v>
      </c>
      <c r="S335" s="6">
        <v>17913</v>
      </c>
      <c r="T335" s="4">
        <v>17805</v>
      </c>
      <c r="U335" s="4">
        <v>14</v>
      </c>
      <c r="V335" s="4">
        <v>7</v>
      </c>
      <c r="W335" s="4">
        <v>2</v>
      </c>
      <c r="X335" s="4">
        <v>1</v>
      </c>
    </row>
    <row r="336" spans="1:30" x14ac:dyDescent="0.2">
      <c r="B336" s="4" t="s">
        <v>0</v>
      </c>
      <c r="C336" s="4">
        <v>2076</v>
      </c>
      <c r="D336" s="4">
        <v>929</v>
      </c>
      <c r="E336" s="4">
        <v>8149</v>
      </c>
      <c r="F336" s="4">
        <v>898</v>
      </c>
      <c r="G336" s="4">
        <v>2186</v>
      </c>
      <c r="H336" s="4">
        <v>1510</v>
      </c>
      <c r="I336" s="4">
        <v>1127</v>
      </c>
      <c r="J336" s="4">
        <v>130</v>
      </c>
      <c r="K336" s="4">
        <v>21</v>
      </c>
      <c r="L336" s="4">
        <v>7</v>
      </c>
      <c r="M336" s="4">
        <v>8</v>
      </c>
      <c r="N336" s="4">
        <v>0</v>
      </c>
      <c r="O336" s="4">
        <v>0</v>
      </c>
      <c r="P336" s="4">
        <v>0</v>
      </c>
      <c r="Q336" s="4">
        <v>0</v>
      </c>
      <c r="R336" s="4" t="s">
        <v>0</v>
      </c>
      <c r="S336" s="6">
        <v>17041</v>
      </c>
      <c r="T336" s="4">
        <v>14965</v>
      </c>
      <c r="U336" s="4">
        <v>6</v>
      </c>
      <c r="V336" s="4">
        <v>15</v>
      </c>
      <c r="W336" s="4">
        <v>1</v>
      </c>
      <c r="X336" s="4">
        <v>11</v>
      </c>
    </row>
    <row r="337" spans="1:27" x14ac:dyDescent="0.2">
      <c r="B337" s="4" t="s">
        <v>0</v>
      </c>
      <c r="C337" s="4">
        <v>10.85474</v>
      </c>
      <c r="D337" s="4">
        <v>1112</v>
      </c>
      <c r="E337" s="4">
        <v>3586</v>
      </c>
      <c r="F337" s="4">
        <v>3864</v>
      </c>
      <c r="G337" s="4">
        <v>739</v>
      </c>
      <c r="H337" s="4">
        <v>1882</v>
      </c>
      <c r="I337" s="4">
        <v>403</v>
      </c>
      <c r="J337" s="4">
        <v>151</v>
      </c>
      <c r="K337" s="4">
        <v>129.52866</v>
      </c>
      <c r="L337" s="4">
        <v>254.51902999999999</v>
      </c>
      <c r="M337" s="4">
        <v>159</v>
      </c>
      <c r="N337" s="4">
        <v>0</v>
      </c>
      <c r="O337" s="4">
        <v>0</v>
      </c>
      <c r="P337" s="4">
        <v>0</v>
      </c>
      <c r="Q337" s="4">
        <v>0</v>
      </c>
      <c r="R337" s="4" t="s">
        <v>0</v>
      </c>
      <c r="S337" s="6">
        <v>12291</v>
      </c>
      <c r="T337" s="4">
        <v>12280.047689999999</v>
      </c>
      <c r="U337" s="4">
        <v>18</v>
      </c>
      <c r="V337" s="4">
        <v>13</v>
      </c>
      <c r="W337" s="4">
        <v>6</v>
      </c>
      <c r="X337" s="4">
        <v>2</v>
      </c>
    </row>
    <row r="338" spans="1:27" x14ac:dyDescent="0.2">
      <c r="B338" s="4" t="s">
        <v>0</v>
      </c>
      <c r="C338" s="4">
        <v>639.26753799999994</v>
      </c>
      <c r="D338" s="4">
        <v>5942.3292549999996</v>
      </c>
      <c r="E338" s="4">
        <v>967.02642100000003</v>
      </c>
      <c r="F338" s="4">
        <v>214.547946</v>
      </c>
      <c r="G338" s="4">
        <v>224.12922699999999</v>
      </c>
      <c r="H338" s="4">
        <v>133.045368</v>
      </c>
      <c r="I338" s="4">
        <v>119.732088</v>
      </c>
      <c r="J338" s="4">
        <v>38.685293000000001</v>
      </c>
      <c r="K338" s="4">
        <v>37.037005999999998</v>
      </c>
      <c r="L338" s="4">
        <v>14.667192999999999</v>
      </c>
      <c r="M338" s="4">
        <v>16.038739</v>
      </c>
      <c r="N338" s="4">
        <v>5.2750120000000003</v>
      </c>
      <c r="O338" s="4">
        <v>7.8624049999999999</v>
      </c>
      <c r="P338" s="4">
        <v>4.59</v>
      </c>
      <c r="Q338" s="4">
        <v>4.5552210000000004</v>
      </c>
      <c r="R338" s="4" t="s">
        <v>0</v>
      </c>
      <c r="S338" s="6">
        <v>8369</v>
      </c>
      <c r="T338" s="4">
        <v>7729.5211740000004</v>
      </c>
      <c r="U338" s="4">
        <v>8</v>
      </c>
      <c r="V338" s="4">
        <v>4</v>
      </c>
      <c r="W338" s="4">
        <v>15</v>
      </c>
      <c r="X338" s="4">
        <v>17</v>
      </c>
    </row>
    <row r="339" spans="1:27" x14ac:dyDescent="0.2">
      <c r="A339" s="13">
        <v>1994</v>
      </c>
      <c r="C339" s="11">
        <v>982.76115860000004</v>
      </c>
      <c r="D339" s="11">
        <v>4093.5920019999999</v>
      </c>
      <c r="E339" s="11">
        <v>1215.6902909999999</v>
      </c>
      <c r="F339" s="11">
        <v>1833.1341110000001</v>
      </c>
      <c r="G339" s="11">
        <v>2262.1063859999999</v>
      </c>
      <c r="H339" s="11">
        <v>386.26789020000001</v>
      </c>
      <c r="I339" s="11">
        <v>106.73179279999999</v>
      </c>
      <c r="J339" s="11">
        <v>97.478186570000005</v>
      </c>
      <c r="K339" s="11">
        <v>54.402527560000003</v>
      </c>
      <c r="L339" s="11">
        <v>65.035806690000001</v>
      </c>
      <c r="M339" s="11">
        <v>28.182293779999998</v>
      </c>
      <c r="N339" s="11">
        <v>44.872013289999998</v>
      </c>
      <c r="O339" s="11">
        <v>18.819945789999998</v>
      </c>
      <c r="P339" s="11">
        <v>17.631710900000002</v>
      </c>
      <c r="Q339" s="11">
        <v>18.233360260000001</v>
      </c>
      <c r="R339" s="4" t="s">
        <v>0</v>
      </c>
      <c r="S339" s="6">
        <v>6149</v>
      </c>
      <c r="T339" s="4">
        <v>9129.6207649999997</v>
      </c>
      <c r="U339" s="4">
        <v>11</v>
      </c>
      <c r="V339" s="4">
        <v>6</v>
      </c>
      <c r="W339" s="4">
        <v>12</v>
      </c>
      <c r="X339" s="4">
        <v>9</v>
      </c>
      <c r="Z339" s="4">
        <v>11224.939479999999</v>
      </c>
      <c r="AA339" s="4">
        <v>1756.207762</v>
      </c>
    </row>
    <row r="340" spans="1:27" x14ac:dyDescent="0.2">
      <c r="A340" s="13">
        <v>1996</v>
      </c>
      <c r="C340" s="11">
        <v>1800.2540550000001</v>
      </c>
      <c r="D340" s="11">
        <v>566.66512890000001</v>
      </c>
      <c r="E340" s="11">
        <v>552.1605677</v>
      </c>
      <c r="F340" s="11">
        <v>2741.05969</v>
      </c>
      <c r="G340" s="11">
        <v>914.96275760000003</v>
      </c>
      <c r="H340" s="11">
        <v>633.53149229999997</v>
      </c>
      <c r="I340" s="11">
        <v>585.04104989999996</v>
      </c>
      <c r="J340" s="11">
        <v>141.69026349999999</v>
      </c>
      <c r="K340" s="11">
        <v>38.61581297</v>
      </c>
      <c r="L340" s="11">
        <v>28.170044690000001</v>
      </c>
      <c r="M340" s="11">
        <v>22.42098893</v>
      </c>
      <c r="N340" s="11">
        <v>39.471901750000001</v>
      </c>
      <c r="O340" s="11">
        <v>13.931626980000001</v>
      </c>
      <c r="P340" s="11">
        <v>24.815192199999998</v>
      </c>
      <c r="Q340" s="11">
        <v>11.36671099</v>
      </c>
      <c r="R340" s="4" t="s">
        <v>0</v>
      </c>
      <c r="S340" s="6">
        <v>5747</v>
      </c>
      <c r="T340" s="4">
        <v>5552.9040080000004</v>
      </c>
      <c r="U340" s="4">
        <v>7</v>
      </c>
      <c r="V340" s="4">
        <v>17</v>
      </c>
      <c r="W340" s="4">
        <v>16</v>
      </c>
      <c r="X340" s="4">
        <v>4</v>
      </c>
      <c r="Z340" s="4">
        <v>8114.1572839999999</v>
      </c>
      <c r="AA340" s="4">
        <v>886.35983810000005</v>
      </c>
    </row>
    <row r="341" spans="1:27" x14ac:dyDescent="0.2">
      <c r="A341" s="13">
        <v>1997</v>
      </c>
      <c r="C341" s="11">
        <v>13250.613369999999</v>
      </c>
      <c r="D341" s="11">
        <v>2878.5767289999999</v>
      </c>
      <c r="E341" s="11">
        <v>439.5912371</v>
      </c>
      <c r="F341" s="11">
        <v>535.61608000000001</v>
      </c>
      <c r="G341" s="11">
        <v>2326.973348</v>
      </c>
      <c r="H341" s="11">
        <v>546.09999070000003</v>
      </c>
      <c r="I341" s="11">
        <v>313.07351929999999</v>
      </c>
      <c r="J341" s="11">
        <v>290.57854859999998</v>
      </c>
      <c r="K341" s="11">
        <v>75.132543139999996</v>
      </c>
      <c r="L341" s="11">
        <v>27.840972539999999</v>
      </c>
      <c r="M341" s="11">
        <v>30.877438699999999</v>
      </c>
      <c r="N341" s="11">
        <v>35.15072189</v>
      </c>
      <c r="O341" s="11">
        <v>38.945678800000003</v>
      </c>
      <c r="P341" s="11">
        <v>18.732704330000001</v>
      </c>
      <c r="Q341" s="11">
        <v>26.406440849999999</v>
      </c>
      <c r="R341" s="4" t="s">
        <v>0</v>
      </c>
      <c r="S341" s="6">
        <v>4705</v>
      </c>
      <c r="T341" s="4">
        <v>6319.4875490000004</v>
      </c>
      <c r="U341" s="4">
        <v>2</v>
      </c>
      <c r="V341" s="4">
        <v>9</v>
      </c>
      <c r="W341" s="4">
        <v>17</v>
      </c>
      <c r="X341" s="4">
        <v>14</v>
      </c>
      <c r="Z341" s="4">
        <v>20834.209330000002</v>
      </c>
      <c r="AA341" s="4">
        <v>956.99326880000001</v>
      </c>
    </row>
    <row r="342" spans="1:27" x14ac:dyDescent="0.2">
      <c r="A342" s="13">
        <v>1999</v>
      </c>
      <c r="C342" s="11">
        <v>607.20365200000003</v>
      </c>
      <c r="D342" s="11">
        <v>1779.9949570000001</v>
      </c>
      <c r="E342" s="11">
        <v>3717.060555</v>
      </c>
      <c r="F342" s="11">
        <v>1809.6749420000001</v>
      </c>
      <c r="G342" s="11">
        <v>651.86233589999995</v>
      </c>
      <c r="H342" s="11">
        <v>397.52067219999998</v>
      </c>
      <c r="I342" s="11">
        <v>1548.0324539999999</v>
      </c>
      <c r="J342" s="11">
        <v>526.25221790000001</v>
      </c>
      <c r="K342" s="11">
        <v>180.02083870000001</v>
      </c>
      <c r="L342" s="11">
        <v>141.64589910000001</v>
      </c>
      <c r="M342" s="11">
        <v>48.242948499999997</v>
      </c>
      <c r="N342" s="11">
        <v>20.49954722</v>
      </c>
      <c r="O342" s="11">
        <v>10.26681262</v>
      </c>
      <c r="P342" s="11">
        <v>7.7953667949999996</v>
      </c>
      <c r="Q342" s="11">
        <v>4.7565796359999997</v>
      </c>
      <c r="R342" s="4" t="s">
        <v>0</v>
      </c>
      <c r="S342" s="6">
        <v>9064</v>
      </c>
      <c r="T342" s="4">
        <v>9488.7866040000008</v>
      </c>
      <c r="U342" s="4">
        <v>13</v>
      </c>
      <c r="V342" s="4">
        <v>11</v>
      </c>
      <c r="W342" s="4">
        <v>5</v>
      </c>
      <c r="X342" s="4">
        <v>8</v>
      </c>
      <c r="Z342" s="4">
        <v>11450.82978</v>
      </c>
      <c r="AA342" s="4">
        <v>2135.987298</v>
      </c>
    </row>
    <row r="343" spans="1:27" x14ac:dyDescent="0.2">
      <c r="A343" s="13">
        <v>2000</v>
      </c>
      <c r="C343" s="11">
        <v>460.36640310000001</v>
      </c>
      <c r="D343" s="11">
        <v>1322.0302790000001</v>
      </c>
      <c r="E343" s="11">
        <v>1230.0548590000001</v>
      </c>
      <c r="F343" s="11">
        <v>2588.0272890000001</v>
      </c>
      <c r="G343" s="11">
        <v>1011.827791</v>
      </c>
      <c r="H343" s="11">
        <v>326.61534289999997</v>
      </c>
      <c r="I343" s="11">
        <v>308.36422210000001</v>
      </c>
      <c r="J343" s="11">
        <v>949.55203489999997</v>
      </c>
      <c r="K343" s="11">
        <v>277.58517160000002</v>
      </c>
      <c r="L343" s="11">
        <v>134.09810970000001</v>
      </c>
      <c r="M343" s="11">
        <v>60.258588899999999</v>
      </c>
      <c r="N343" s="11">
        <v>35.599602249999997</v>
      </c>
      <c r="O343" s="11">
        <v>6.9873676480000002</v>
      </c>
      <c r="P343" s="11">
        <v>4.555128345</v>
      </c>
      <c r="Q343" s="11">
        <v>4.7172468429999999</v>
      </c>
      <c r="R343" s="4" t="s">
        <v>0</v>
      </c>
      <c r="S343" s="6">
        <v>6938</v>
      </c>
      <c r="T343" s="4">
        <v>7371.8335509999997</v>
      </c>
      <c r="U343" s="4">
        <v>12</v>
      </c>
      <c r="V343" s="4">
        <v>12</v>
      </c>
      <c r="W343" s="4">
        <v>11</v>
      </c>
      <c r="X343" s="4">
        <v>5</v>
      </c>
      <c r="Z343" s="4">
        <v>8720.6394359999995</v>
      </c>
      <c r="AA343" s="4">
        <v>965.49670400000002</v>
      </c>
    </row>
    <row r="344" spans="1:27" x14ac:dyDescent="0.2">
      <c r="A344" s="13">
        <v>2002</v>
      </c>
      <c r="C344" s="11">
        <v>722.92605119999996</v>
      </c>
      <c r="D344" s="11">
        <v>4281.0913730000002</v>
      </c>
      <c r="E344" s="11">
        <v>3931.0117700000001</v>
      </c>
      <c r="F344" s="11">
        <v>1435.1814670000001</v>
      </c>
      <c r="G344" s="11">
        <v>838.76764219999995</v>
      </c>
      <c r="H344" s="11">
        <v>771.83004080000001</v>
      </c>
      <c r="I344" s="11">
        <v>389.2720491</v>
      </c>
      <c r="J344" s="11">
        <v>148.92454910000001</v>
      </c>
      <c r="K344" s="11">
        <v>183.82830770000001</v>
      </c>
      <c r="L344" s="11">
        <v>336.92026650000003</v>
      </c>
      <c r="M344" s="11">
        <v>169.37981099999999</v>
      </c>
      <c r="N344" s="11">
        <v>75.551482859999993</v>
      </c>
      <c r="O344" s="11">
        <v>42.336303239999999</v>
      </c>
      <c r="P344" s="11">
        <v>12.69171075</v>
      </c>
      <c r="Q344" s="11">
        <v>4.6144964819999998</v>
      </c>
      <c r="R344" s="4" t="s">
        <v>0</v>
      </c>
      <c r="S344" s="6">
        <v>8340</v>
      </c>
      <c r="T344" s="4">
        <v>11560.449339999999</v>
      </c>
      <c r="U344" s="4">
        <v>9</v>
      </c>
      <c r="V344" s="4">
        <v>5</v>
      </c>
      <c r="W344" s="4">
        <v>4</v>
      </c>
      <c r="X344" s="4">
        <v>10</v>
      </c>
      <c r="Z344" s="4">
        <v>13344.32732</v>
      </c>
      <c r="AA344" s="4">
        <v>1466.768941</v>
      </c>
    </row>
    <row r="345" spans="1:27" x14ac:dyDescent="0.2">
      <c r="A345" s="13">
        <v>2004</v>
      </c>
      <c r="C345" s="11">
        <v>83.054497420000004</v>
      </c>
      <c r="D345" s="11">
        <v>313.46852810000001</v>
      </c>
      <c r="E345" s="11">
        <v>1216.3625179999999</v>
      </c>
      <c r="F345" s="11">
        <v>3117.5815080000002</v>
      </c>
      <c r="G345" s="11">
        <v>1636.599735</v>
      </c>
      <c r="H345" s="11">
        <v>567.55427229999998</v>
      </c>
      <c r="I345" s="11">
        <v>291.01253850000001</v>
      </c>
      <c r="J345" s="11">
        <v>281.48718680000002</v>
      </c>
      <c r="K345" s="11">
        <v>120.5677654</v>
      </c>
      <c r="L345" s="11">
        <v>69.692797650000003</v>
      </c>
      <c r="M345" s="11">
        <v>58.688948940000003</v>
      </c>
      <c r="N345" s="11">
        <v>77.010347780000004</v>
      </c>
      <c r="O345" s="11">
        <v>37.434031480000002</v>
      </c>
      <c r="P345" s="11">
        <v>12.546495719999999</v>
      </c>
      <c r="Q345" s="11">
        <v>9.3360166119999999</v>
      </c>
      <c r="R345" s="4" t="s">
        <v>0</v>
      </c>
      <c r="S345" s="6">
        <v>7496</v>
      </c>
      <c r="T345" s="4">
        <v>6818.7390079999996</v>
      </c>
      <c r="U345" s="4">
        <v>17</v>
      </c>
      <c r="V345" s="4">
        <v>18</v>
      </c>
      <c r="W345" s="4">
        <v>10</v>
      </c>
      <c r="X345" s="4">
        <v>3</v>
      </c>
      <c r="Z345" s="4">
        <v>7892.3971869999996</v>
      </c>
      <c r="AA345" s="4">
        <v>1032.597546</v>
      </c>
    </row>
    <row r="346" spans="1:27" x14ac:dyDescent="0.2">
      <c r="A346" s="13">
        <v>2006</v>
      </c>
      <c r="C346" s="11">
        <v>524.71095969999999</v>
      </c>
      <c r="D346" s="11">
        <v>216.99598520000001</v>
      </c>
      <c r="E346" s="11">
        <v>291.2456803</v>
      </c>
      <c r="F346" s="11">
        <v>654.09685420000005</v>
      </c>
      <c r="G346" s="11">
        <v>783.37609299999997</v>
      </c>
      <c r="H346" s="11">
        <v>658.55630099999996</v>
      </c>
      <c r="I346" s="11">
        <v>390.20024899999999</v>
      </c>
      <c r="J346" s="11">
        <v>144.88895460000001</v>
      </c>
      <c r="K346" s="11">
        <v>74.795525650000002</v>
      </c>
      <c r="L346" s="11">
        <v>58.553903570000003</v>
      </c>
      <c r="M346" s="11">
        <v>32.82491838</v>
      </c>
      <c r="N346" s="11">
        <v>21.719213119999999</v>
      </c>
      <c r="O346" s="11">
        <v>16.492805390000001</v>
      </c>
      <c r="P346" s="11">
        <v>19.79414096</v>
      </c>
      <c r="Q346" s="11">
        <v>16.173506079999999</v>
      </c>
      <c r="R346" s="4" t="s">
        <v>0</v>
      </c>
      <c r="S346" s="6">
        <v>3163</v>
      </c>
      <c r="T346" s="4">
        <v>2940.0927700000002</v>
      </c>
      <c r="U346" s="4">
        <v>10</v>
      </c>
      <c r="V346" s="4">
        <v>19</v>
      </c>
      <c r="W346" s="4">
        <v>19</v>
      </c>
      <c r="X346" s="4">
        <v>12</v>
      </c>
      <c r="Z346" s="4">
        <v>3904.4250900000002</v>
      </c>
      <c r="AA346" s="4">
        <v>469.30041440000002</v>
      </c>
    </row>
    <row r="347" spans="1:27" x14ac:dyDescent="0.2">
      <c r="A347" s="13">
        <v>2007</v>
      </c>
      <c r="C347" s="11">
        <v>5775.2941449999998</v>
      </c>
      <c r="D347" s="11">
        <v>1040.5871460000001</v>
      </c>
      <c r="E347" s="11">
        <v>345.09752639999999</v>
      </c>
      <c r="F347" s="11">
        <v>477.80343299999998</v>
      </c>
      <c r="G347" s="11">
        <v>793.68820619999997</v>
      </c>
      <c r="H347" s="11">
        <v>729.44366460000003</v>
      </c>
      <c r="I347" s="11">
        <v>406.88807780000002</v>
      </c>
      <c r="J347" s="11">
        <v>240.79008139999999</v>
      </c>
      <c r="K347" s="11">
        <v>97.686941759999996</v>
      </c>
      <c r="L347" s="11">
        <v>39.261616609999997</v>
      </c>
      <c r="M347" s="11">
        <v>37.240400149999999</v>
      </c>
      <c r="N347" s="11">
        <v>18.81644455</v>
      </c>
      <c r="O347" s="11">
        <v>9.1721203960000004</v>
      </c>
      <c r="P347" s="11">
        <v>9.5783720559999992</v>
      </c>
      <c r="Q347" s="11">
        <v>12.23984432</v>
      </c>
      <c r="R347" s="4" t="s">
        <v>0</v>
      </c>
      <c r="S347" s="6">
        <v>3218</v>
      </c>
      <c r="T347" s="4">
        <v>3618.120222</v>
      </c>
      <c r="U347" s="4">
        <v>3</v>
      </c>
      <c r="V347" s="4">
        <v>14</v>
      </c>
      <c r="W347" s="4">
        <v>18</v>
      </c>
      <c r="X347" s="4">
        <v>15</v>
      </c>
      <c r="Z347" s="4">
        <v>10033.588019999999</v>
      </c>
      <c r="AA347" s="4">
        <v>666.37823470000001</v>
      </c>
    </row>
    <row r="348" spans="1:27" x14ac:dyDescent="0.2">
      <c r="A348" s="13">
        <v>2008</v>
      </c>
      <c r="C348" s="11">
        <v>70.869874030000005</v>
      </c>
      <c r="D348" s="11">
        <v>2914.7813310000001</v>
      </c>
      <c r="E348" s="11">
        <v>1046.982702</v>
      </c>
      <c r="F348" s="11">
        <v>166.03642120000001</v>
      </c>
      <c r="G348" s="11">
        <v>160.8390551</v>
      </c>
      <c r="H348" s="11">
        <v>287.56999400000001</v>
      </c>
      <c r="I348" s="11">
        <v>234.9074311</v>
      </c>
      <c r="J348" s="11">
        <v>136.08854969999999</v>
      </c>
      <c r="K348" s="11">
        <v>101.8481235</v>
      </c>
      <c r="L348" s="11">
        <v>31.995840619999999</v>
      </c>
      <c r="M348" s="11">
        <v>30.135659069999999</v>
      </c>
      <c r="N348" s="11">
        <v>19.00020739</v>
      </c>
      <c r="O348" s="11">
        <v>10.87302568</v>
      </c>
      <c r="P348" s="11">
        <v>5.6228518940000001</v>
      </c>
      <c r="Q348" s="11">
        <v>9.3258659379999997</v>
      </c>
      <c r="R348" s="4" t="s">
        <v>0</v>
      </c>
      <c r="S348" s="6">
        <v>2241</v>
      </c>
      <c r="T348" s="4">
        <v>4667.5030159999997</v>
      </c>
      <c r="U348" s="4">
        <v>16</v>
      </c>
      <c r="V348" s="4">
        <v>8</v>
      </c>
      <c r="W348" s="4">
        <v>13</v>
      </c>
      <c r="X348" s="4">
        <v>19</v>
      </c>
      <c r="Z348" s="4">
        <v>5226.8769320000001</v>
      </c>
      <c r="AA348" s="4">
        <v>1459.2904129999999</v>
      </c>
    </row>
    <row r="349" spans="1:27" x14ac:dyDescent="0.2">
      <c r="A349" s="13">
        <v>2009</v>
      </c>
      <c r="C349" s="11">
        <v>5196.5473650000004</v>
      </c>
      <c r="D349" s="11">
        <v>815.7423751</v>
      </c>
      <c r="E349" s="11">
        <v>1732.5822020000001</v>
      </c>
      <c r="F349" s="11">
        <v>277.41135889999998</v>
      </c>
      <c r="G349" s="11">
        <v>67.615558440000001</v>
      </c>
      <c r="H349" s="11">
        <v>84.024819769999993</v>
      </c>
      <c r="I349" s="11">
        <v>117.40798119999999</v>
      </c>
      <c r="J349" s="11">
        <v>92.79876222</v>
      </c>
      <c r="K349" s="11">
        <v>64.884648720000001</v>
      </c>
      <c r="L349" s="11">
        <v>38.868975900000002</v>
      </c>
      <c r="M349" s="11">
        <v>22.50540238</v>
      </c>
      <c r="N349" s="11">
        <v>9.6403973930000006</v>
      </c>
      <c r="O349" s="11">
        <v>8.5523152860000007</v>
      </c>
      <c r="P349" s="11">
        <v>4.7330300080000001</v>
      </c>
      <c r="Q349" s="11">
        <v>4.5615224679999997</v>
      </c>
      <c r="R349" s="4" t="s">
        <v>0</v>
      </c>
      <c r="S349" s="6">
        <v>2526</v>
      </c>
      <c r="T349" s="4">
        <v>2869.7125430000001</v>
      </c>
      <c r="U349" s="4">
        <v>4</v>
      </c>
      <c r="V349" s="4">
        <v>16</v>
      </c>
      <c r="W349" s="4">
        <v>7</v>
      </c>
      <c r="X349" s="4">
        <v>18</v>
      </c>
      <c r="Z349" s="4">
        <v>8537.8767150000003</v>
      </c>
      <c r="AA349" s="4">
        <v>1033.5853959999999</v>
      </c>
    </row>
    <row r="350" spans="1:27" x14ac:dyDescent="0.2">
      <c r="A350" s="13">
        <v>2010</v>
      </c>
      <c r="C350" s="11">
        <v>2567.932041</v>
      </c>
      <c r="D350" s="11">
        <v>6404.1275580000001</v>
      </c>
      <c r="E350" s="11">
        <v>983.55517599999996</v>
      </c>
      <c r="F350" s="11">
        <v>2294.894996</v>
      </c>
      <c r="G350" s="11">
        <v>445.87511439999997</v>
      </c>
      <c r="H350" s="11">
        <v>73.082948389999999</v>
      </c>
      <c r="I350" s="11">
        <v>33.246447269999997</v>
      </c>
      <c r="J350" s="11">
        <v>36.887298219999998</v>
      </c>
      <c r="K350" s="11">
        <v>37.752843140000003</v>
      </c>
      <c r="L350" s="11">
        <v>28.93219886</v>
      </c>
      <c r="M350" s="11">
        <v>25.956083540000002</v>
      </c>
      <c r="N350" s="11">
        <v>13.14394723</v>
      </c>
      <c r="O350" s="11">
        <v>8.0262054999999997</v>
      </c>
      <c r="P350" s="11">
        <v>4.8905865229999996</v>
      </c>
      <c r="Q350" s="11">
        <v>4.4488117440000003</v>
      </c>
      <c r="R350" s="4" t="s">
        <v>0</v>
      </c>
      <c r="S350" s="6">
        <v>3991</v>
      </c>
      <c r="T350" s="4">
        <v>10023.03476</v>
      </c>
      <c r="U350" s="4">
        <v>5</v>
      </c>
      <c r="V350" s="4">
        <v>3</v>
      </c>
      <c r="W350" s="4">
        <v>14</v>
      </c>
      <c r="X350" s="4">
        <v>7</v>
      </c>
      <c r="Z350" s="4">
        <v>12962.752259999999</v>
      </c>
      <c r="AA350" s="4">
        <v>2461.3636550000001</v>
      </c>
    </row>
    <row r="351" spans="1:27" x14ac:dyDescent="0.2">
      <c r="A351" s="13">
        <v>2012</v>
      </c>
      <c r="C351" s="11">
        <v>177.3461428</v>
      </c>
      <c r="D351" s="11">
        <v>1988.660134</v>
      </c>
      <c r="E351" s="11">
        <v>1692.89158</v>
      </c>
      <c r="F351" s="11">
        <v>2710.2282049999999</v>
      </c>
      <c r="G351" s="11">
        <v>279.68625370000001</v>
      </c>
      <c r="H351" s="11">
        <v>366.66840280000002</v>
      </c>
      <c r="I351" s="11">
        <v>113.14035490000001</v>
      </c>
      <c r="J351" s="11">
        <v>35.687332980000001</v>
      </c>
      <c r="K351" s="11">
        <v>24.894591999999999</v>
      </c>
      <c r="L351" s="11">
        <v>28.74222129</v>
      </c>
      <c r="M351" s="11">
        <v>25.056611</v>
      </c>
      <c r="N351" s="11">
        <v>17.894431229999999</v>
      </c>
      <c r="O351" s="11">
        <v>16.169349969999999</v>
      </c>
      <c r="P351" s="11">
        <v>5.0759217860000003</v>
      </c>
      <c r="Q351" s="11">
        <v>4.6092204270000003</v>
      </c>
      <c r="R351" s="4" t="s">
        <v>0</v>
      </c>
      <c r="S351" s="6">
        <v>5321</v>
      </c>
      <c r="T351" s="4">
        <v>6600.3990860000004</v>
      </c>
      <c r="U351" s="4">
        <v>15</v>
      </c>
      <c r="V351" s="4">
        <v>10</v>
      </c>
      <c r="W351" s="4">
        <v>8</v>
      </c>
      <c r="X351" s="4">
        <v>6</v>
      </c>
      <c r="Z351" s="4">
        <v>7486.7507530000003</v>
      </c>
      <c r="AA351" s="4">
        <v>1650.0997709999999</v>
      </c>
    </row>
    <row r="352" spans="1:27" x14ac:dyDescent="0.2">
      <c r="A352" s="13">
        <v>2014</v>
      </c>
      <c r="C352" s="11">
        <v>4750.8263749999996</v>
      </c>
      <c r="D352" s="11">
        <v>8655.1263670000008</v>
      </c>
      <c r="E352" s="11">
        <v>969.46123390000002</v>
      </c>
      <c r="F352" s="11">
        <v>1161.049534</v>
      </c>
      <c r="G352" s="11">
        <v>1118.694291</v>
      </c>
      <c r="H352" s="11">
        <v>1769.616489</v>
      </c>
      <c r="I352" s="11">
        <v>740.11967319999997</v>
      </c>
      <c r="J352" s="11">
        <v>170.14623449999999</v>
      </c>
      <c r="K352" s="11">
        <v>78.810030260000005</v>
      </c>
      <c r="L352" s="11">
        <v>31.519963990000001</v>
      </c>
      <c r="M352" s="11">
        <v>12.57992471</v>
      </c>
      <c r="N352" s="11">
        <v>13.86996375</v>
      </c>
      <c r="O352" s="11">
        <v>14.05970784</v>
      </c>
      <c r="P352" s="11">
        <v>7.7035707990000004</v>
      </c>
      <c r="Q352" s="11">
        <v>7.0970025950000002</v>
      </c>
      <c r="R352" s="4" t="s">
        <v>0</v>
      </c>
      <c r="S352" s="6">
        <v>6095</v>
      </c>
      <c r="Z352" s="4">
        <v>19500.680359999998</v>
      </c>
      <c r="AA352" s="4">
        <v>3236.3082220000001</v>
      </c>
    </row>
    <row r="353" spans="1:27" x14ac:dyDescent="0.2">
      <c r="A353" s="13">
        <v>2016</v>
      </c>
      <c r="C353" s="11">
        <v>353.07170389999999</v>
      </c>
      <c r="D353" s="11">
        <v>1184.8173079999999</v>
      </c>
      <c r="E353" s="11">
        <v>4546.4238590000004</v>
      </c>
      <c r="F353" s="11">
        <v>4438.9035809999996</v>
      </c>
      <c r="G353" s="11">
        <v>1193.688911</v>
      </c>
      <c r="H353" s="11">
        <v>486.83153019999997</v>
      </c>
      <c r="I353" s="11">
        <v>557.08145330000002</v>
      </c>
      <c r="J353" s="11">
        <v>649.74287589999994</v>
      </c>
      <c r="K353" s="11">
        <v>130.16183359999999</v>
      </c>
      <c r="L353" s="11">
        <v>61.48228366</v>
      </c>
      <c r="M353" s="11">
        <v>29.064124750000001</v>
      </c>
      <c r="N353" s="11">
        <v>10.85506605</v>
      </c>
      <c r="O353" s="11">
        <v>7.9243402730000003</v>
      </c>
      <c r="P353" s="11">
        <v>4.6961961160000003</v>
      </c>
      <c r="Q353" s="11">
        <v>5.1358126860000004</v>
      </c>
      <c r="R353" s="4" t="s">
        <v>0</v>
      </c>
      <c r="S353" s="6">
        <v>12122</v>
      </c>
      <c r="T353" s="4" t="s">
        <v>125</v>
      </c>
      <c r="U353" s="4">
        <v>0.5</v>
      </c>
      <c r="V353" s="4" t="s">
        <v>126</v>
      </c>
      <c r="Z353" s="4">
        <v>13659.880880000001</v>
      </c>
      <c r="AA353" s="4">
        <v>3054.0310439999998</v>
      </c>
    </row>
    <row r="354" spans="1:27" x14ac:dyDescent="0.2">
      <c r="A354" s="13">
        <v>2018</v>
      </c>
      <c r="C354" s="12">
        <v>423.915774</v>
      </c>
      <c r="D354" s="12">
        <v>535.25726750000001</v>
      </c>
      <c r="E354" s="12">
        <v>314.31023370000003</v>
      </c>
      <c r="F354" s="12">
        <v>570.33871339999996</v>
      </c>
      <c r="G354" s="12">
        <v>2337.6301319999998</v>
      </c>
      <c r="H354" s="12">
        <v>843.29203229999996</v>
      </c>
      <c r="I354" s="12">
        <v>199.00890609999999</v>
      </c>
      <c r="J354" s="12">
        <v>134.36053609999999</v>
      </c>
      <c r="K354" s="12">
        <v>102.86084030000001</v>
      </c>
      <c r="L354" s="12">
        <v>78.658066129999995</v>
      </c>
      <c r="M354" s="12">
        <v>23.164436779999999</v>
      </c>
      <c r="N354" s="12">
        <v>4.4979761949999997</v>
      </c>
      <c r="O354" s="12">
        <v>1.1223732280000001</v>
      </c>
      <c r="P354" s="12">
        <v>0</v>
      </c>
      <c r="Q354" s="12">
        <v>1.433463084</v>
      </c>
      <c r="R354" s="4" t="s">
        <v>0</v>
      </c>
      <c r="S354" s="6">
        <v>4611</v>
      </c>
      <c r="T354" s="10"/>
      <c r="U354" s="10"/>
      <c r="V354" s="10"/>
    </row>
    <row r="355" spans="1:27" x14ac:dyDescent="0.2">
      <c r="B355" s="4" t="s">
        <v>0</v>
      </c>
      <c r="C355" s="4" t="s">
        <v>77</v>
      </c>
      <c r="D355" s="4">
        <v>1996</v>
      </c>
      <c r="E355" s="4">
        <v>1997</v>
      </c>
      <c r="F355" s="4">
        <v>1999</v>
      </c>
      <c r="G355" s="4">
        <v>2000</v>
      </c>
      <c r="H355" s="4">
        <v>2002</v>
      </c>
      <c r="I355" s="4">
        <v>2004</v>
      </c>
      <c r="J355" s="4">
        <v>2006</v>
      </c>
      <c r="K355" s="4">
        <v>2007</v>
      </c>
      <c r="L355" s="4">
        <v>2008</v>
      </c>
      <c r="M355" s="4">
        <v>2009</v>
      </c>
      <c r="N355" s="4">
        <v>2010</v>
      </c>
      <c r="O355" s="4">
        <v>2012</v>
      </c>
      <c r="P355" s="4">
        <v>2014</v>
      </c>
      <c r="Q355" s="4">
        <v>2016</v>
      </c>
      <c r="R355" s="4">
        <v>2018</v>
      </c>
      <c r="S355" s="4" t="s">
        <v>0</v>
      </c>
    </row>
    <row r="356" spans="1:27" x14ac:dyDescent="0.2">
      <c r="A356" s="13">
        <v>1000</v>
      </c>
      <c r="C356" s="4">
        <v>3640.1060000000002</v>
      </c>
      <c r="D356" s="4">
        <v>2955.1149999999998</v>
      </c>
      <c r="E356" s="4">
        <v>3590.6950000000002</v>
      </c>
      <c r="F356" s="4">
        <v>4202.143</v>
      </c>
      <c r="G356" s="4">
        <v>3613.94</v>
      </c>
      <c r="H356" s="4">
        <v>4330.0079999999998</v>
      </c>
      <c r="I356" s="4">
        <v>4016.18</v>
      </c>
      <c r="J356" s="4">
        <v>1887.421</v>
      </c>
      <c r="K356" s="4">
        <v>2288.0700000000002</v>
      </c>
      <c r="L356" s="4">
        <v>1407.479</v>
      </c>
      <c r="M356" s="4">
        <v>1323.06</v>
      </c>
      <c r="N356" s="4">
        <v>2651.1759999999999</v>
      </c>
      <c r="O356" s="4">
        <v>2298.9409999999998</v>
      </c>
      <c r="P356" s="4">
        <v>4726.5990000000002</v>
      </c>
      <c r="Q356" s="4">
        <v>4828.8896869999999</v>
      </c>
      <c r="R356" s="4">
        <v>2499.4010640000001</v>
      </c>
      <c r="S356" s="4" t="s">
        <v>0</v>
      </c>
    </row>
    <row r="357" spans="1:27" x14ac:dyDescent="0.2">
      <c r="B357" s="4" t="s">
        <v>0</v>
      </c>
      <c r="C357" s="4">
        <v>4.7E-2</v>
      </c>
      <c r="D357" s="4">
        <v>3.9E-2</v>
      </c>
      <c r="E357" s="4">
        <v>3.6999999999999998E-2</v>
      </c>
      <c r="F357" s="4">
        <v>5.5E-2</v>
      </c>
      <c r="G357" s="4">
        <v>3.2000000000000001E-2</v>
      </c>
      <c r="H357" s="4">
        <v>3.1E-2</v>
      </c>
      <c r="I357" s="4">
        <v>3.6999999999999998E-2</v>
      </c>
      <c r="J357" s="4">
        <v>3.9E-2</v>
      </c>
      <c r="K357" s="4">
        <v>4.4999999999999998E-2</v>
      </c>
      <c r="L357" s="4">
        <v>7.6389176000000003E-2</v>
      </c>
      <c r="M357" s="4">
        <v>8.7999999999999995E-2</v>
      </c>
      <c r="N357" s="4">
        <v>0.06</v>
      </c>
      <c r="O357" s="4">
        <v>4.2000000000000003E-2</v>
      </c>
      <c r="P357" s="4">
        <v>4.6431648999999998E-2</v>
      </c>
      <c r="Q357" s="4">
        <v>2.1000000000000001E-2</v>
      </c>
      <c r="R357" s="4">
        <v>4.4163257999999997E-2</v>
      </c>
      <c r="S357" s="4" t="s">
        <v>0</v>
      </c>
      <c r="T357" s="4">
        <v>4.6249005000000003E-2</v>
      </c>
      <c r="U357" s="4">
        <v>4.3244173430000004</v>
      </c>
    </row>
    <row r="358" spans="1:27" x14ac:dyDescent="0.2">
      <c r="B358" s="4" t="s">
        <v>0</v>
      </c>
      <c r="C358" s="4" t="s">
        <v>77</v>
      </c>
      <c r="D358" s="4" t="s">
        <v>89</v>
      </c>
      <c r="E358" s="4" t="s">
        <v>91</v>
      </c>
      <c r="F358" s="4" t="s">
        <v>92</v>
      </c>
      <c r="G358" s="4" t="s">
        <v>93</v>
      </c>
      <c r="H358" s="4">
        <v>0.31529958800000002</v>
      </c>
      <c r="S358" s="4" t="s">
        <v>0</v>
      </c>
    </row>
    <row r="359" spans="1:27" x14ac:dyDescent="0.2">
      <c r="B359" s="4" t="s">
        <v>0</v>
      </c>
      <c r="C359" s="32">
        <v>0.2</v>
      </c>
      <c r="D359" s="32">
        <v>0.17</v>
      </c>
      <c r="E359" s="32">
        <v>0.16</v>
      </c>
      <c r="F359" s="32">
        <v>0.24</v>
      </c>
      <c r="G359" s="32">
        <v>0.14000000000000001</v>
      </c>
      <c r="H359" s="32">
        <v>0.13</v>
      </c>
      <c r="I359" s="32">
        <v>0.16</v>
      </c>
      <c r="J359" s="32">
        <v>0.17</v>
      </c>
      <c r="K359" s="32">
        <v>0.19</v>
      </c>
      <c r="L359" s="32">
        <v>0.33</v>
      </c>
      <c r="M359" s="32">
        <v>0.38</v>
      </c>
      <c r="N359" s="32">
        <v>0.26</v>
      </c>
      <c r="O359" s="32">
        <v>0.18</v>
      </c>
      <c r="P359" s="32">
        <v>0.2</v>
      </c>
      <c r="Q359" s="32">
        <v>0.09</v>
      </c>
      <c r="R359" s="32">
        <v>0.19</v>
      </c>
      <c r="S359" s="4" t="s">
        <v>0</v>
      </c>
      <c r="T359" s="4">
        <v>0.2</v>
      </c>
    </row>
    <row r="360" spans="1:27" x14ac:dyDescent="0.2">
      <c r="C360" s="4">
        <v>739.84286320000001</v>
      </c>
      <c r="D360" s="4">
        <v>498.38687169999997</v>
      </c>
      <c r="E360" s="4">
        <v>574.52355799999998</v>
      </c>
      <c r="F360" s="4">
        <v>999.45010360000003</v>
      </c>
      <c r="G360" s="4">
        <v>500.1019139</v>
      </c>
      <c r="H360" s="4">
        <v>580.46761230000004</v>
      </c>
      <c r="I360" s="4">
        <v>642.60262239999997</v>
      </c>
      <c r="J360" s="4">
        <v>318.31784809999999</v>
      </c>
      <c r="K360" s="4">
        <v>445.25563149999999</v>
      </c>
      <c r="L360" s="4">
        <v>464.94475169999998</v>
      </c>
      <c r="M360" s="4">
        <v>503.4887976</v>
      </c>
      <c r="N360" s="4">
        <v>687.88748840000005</v>
      </c>
      <c r="O360" s="4">
        <v>417.54637389999999</v>
      </c>
      <c r="P360" s="4">
        <v>949.05300109999996</v>
      </c>
      <c r="Q360" s="4">
        <v>438.52482040000001</v>
      </c>
      <c r="R360" s="4">
        <v>477.33650729999999</v>
      </c>
      <c r="S360" s="4" t="s">
        <v>0</v>
      </c>
      <c r="T360" s="4">
        <v>577.35817280000003</v>
      </c>
    </row>
    <row r="361" spans="1:27" x14ac:dyDescent="0.2">
      <c r="B361" s="4" t="s">
        <v>0</v>
      </c>
      <c r="C361" s="4">
        <v>0.20324761499999999</v>
      </c>
      <c r="D361" s="4">
        <v>0.16865227599999999</v>
      </c>
      <c r="E361" s="4">
        <v>0.160003442</v>
      </c>
      <c r="F361" s="4">
        <v>0.237842954</v>
      </c>
      <c r="G361" s="4">
        <v>0.13838135500000001</v>
      </c>
      <c r="H361" s="4">
        <v>0.13405693799999999</v>
      </c>
      <c r="I361" s="4">
        <v>0.160003442</v>
      </c>
      <c r="J361" s="4">
        <v>0.16865227599999999</v>
      </c>
      <c r="K361" s="4">
        <v>0.19459878</v>
      </c>
      <c r="L361" s="4">
        <v>0.330338678</v>
      </c>
      <c r="M361" s="4">
        <v>0.380548726</v>
      </c>
      <c r="N361" s="4">
        <v>0.25946504100000001</v>
      </c>
      <c r="O361" s="4">
        <v>0.18162552800000001</v>
      </c>
      <c r="P361" s="4">
        <v>0.200789828</v>
      </c>
      <c r="Q361" s="4">
        <v>9.0812764000000004E-2</v>
      </c>
    </row>
    <row r="362" spans="1:27" x14ac:dyDescent="0.2">
      <c r="B362" s="4" t="s">
        <v>0</v>
      </c>
      <c r="C362" s="4" t="s">
        <v>36</v>
      </c>
      <c r="D362" s="4" t="s">
        <v>127</v>
      </c>
      <c r="E362" s="4" t="s">
        <v>38</v>
      </c>
      <c r="F362" s="4" t="s">
        <v>77</v>
      </c>
    </row>
    <row r="363" spans="1:27" x14ac:dyDescent="0.2">
      <c r="B363" s="4" t="s">
        <v>62</v>
      </c>
      <c r="C363" s="4">
        <v>2</v>
      </c>
      <c r="D363" s="4">
        <v>3</v>
      </c>
      <c r="E363" s="4">
        <v>4</v>
      </c>
      <c r="F363" s="4">
        <v>5</v>
      </c>
      <c r="G363" s="4">
        <v>6</v>
      </c>
      <c r="H363" s="4">
        <v>7</v>
      </c>
      <c r="I363" s="4">
        <v>8</v>
      </c>
      <c r="J363" s="4">
        <v>9</v>
      </c>
      <c r="K363" s="4">
        <v>10</v>
      </c>
      <c r="L363" s="4">
        <v>11</v>
      </c>
      <c r="M363" s="4">
        <v>12</v>
      </c>
      <c r="N363" s="4">
        <v>13</v>
      </c>
      <c r="O363" s="4">
        <v>14</v>
      </c>
      <c r="P363" s="4">
        <v>15</v>
      </c>
    </row>
    <row r="364" spans="1:27" x14ac:dyDescent="0.2">
      <c r="B364" s="4" t="s">
        <v>0</v>
      </c>
      <c r="C364" s="4">
        <v>2.7102747E-2</v>
      </c>
      <c r="D364" s="4">
        <v>0.103943249</v>
      </c>
      <c r="E364" s="4">
        <v>0.24613311299999999</v>
      </c>
      <c r="F364" s="4">
        <v>0.397317435</v>
      </c>
      <c r="G364" s="4">
        <v>0.54531517100000004</v>
      </c>
      <c r="H364" s="4">
        <v>0.66730763999999998</v>
      </c>
      <c r="I364" s="4">
        <v>0.77763831900000002</v>
      </c>
      <c r="J364" s="4">
        <v>0.87716571700000001</v>
      </c>
      <c r="K364" s="4">
        <v>0.94851703099999995</v>
      </c>
      <c r="L364" s="4">
        <v>1.0775681930000001</v>
      </c>
      <c r="M364" s="4">
        <v>1.146133829</v>
      </c>
      <c r="N364" s="4">
        <v>1.27113659</v>
      </c>
      <c r="O364" s="4">
        <v>1.320688455</v>
      </c>
      <c r="P364" s="4">
        <v>1.520677115</v>
      </c>
      <c r="Q364" s="4">
        <v>1.418910492</v>
      </c>
    </row>
    <row r="365" spans="1:27" x14ac:dyDescent="0.2">
      <c r="B365" s="4" t="s">
        <v>0</v>
      </c>
      <c r="C365" s="4">
        <v>2.7102747E-2</v>
      </c>
      <c r="D365" s="4">
        <v>0.103943249</v>
      </c>
      <c r="E365" s="4">
        <v>0.24613311299999999</v>
      </c>
      <c r="F365" s="4">
        <v>0.397317435</v>
      </c>
      <c r="G365" s="4">
        <v>0.54531517100000004</v>
      </c>
      <c r="H365" s="4">
        <v>0.66730763999999998</v>
      </c>
      <c r="I365" s="4">
        <v>0.77763831900000002</v>
      </c>
      <c r="J365" s="4">
        <v>0.87716571700000001</v>
      </c>
      <c r="K365" s="4">
        <v>0.94851703099999995</v>
      </c>
      <c r="L365" s="4">
        <v>1.0775681930000001</v>
      </c>
      <c r="M365" s="4">
        <v>1.146133829</v>
      </c>
      <c r="N365" s="4">
        <v>1.27113659</v>
      </c>
      <c r="O365" s="4">
        <v>1.320688455</v>
      </c>
      <c r="P365" s="4">
        <v>1.520677115</v>
      </c>
      <c r="Q365" s="4">
        <v>1.418910492</v>
      </c>
    </row>
    <row r="366" spans="1:27" x14ac:dyDescent="0.2">
      <c r="B366" s="4" t="s">
        <v>0</v>
      </c>
      <c r="C366" s="4">
        <v>2.7102747E-2</v>
      </c>
      <c r="D366" s="4">
        <v>0.103943249</v>
      </c>
      <c r="E366" s="4">
        <v>0.24613311299999999</v>
      </c>
      <c r="F366" s="4">
        <v>0.397317435</v>
      </c>
      <c r="G366" s="4">
        <v>0.54531517100000004</v>
      </c>
      <c r="H366" s="4">
        <v>0.66730763999999998</v>
      </c>
      <c r="I366" s="4">
        <v>0.77763831900000002</v>
      </c>
      <c r="J366" s="4">
        <v>0.87716571700000001</v>
      </c>
      <c r="K366" s="4">
        <v>0.94851703099999995</v>
      </c>
      <c r="L366" s="4">
        <v>1.0775681930000001</v>
      </c>
      <c r="M366" s="4">
        <v>1.146133829</v>
      </c>
      <c r="N366" s="4">
        <v>1.27113659</v>
      </c>
      <c r="O366" s="4">
        <v>1.320688455</v>
      </c>
      <c r="P366" s="4">
        <v>1.520677115</v>
      </c>
      <c r="Q366" s="4">
        <v>1.418910492</v>
      </c>
    </row>
    <row r="367" spans="1:27" x14ac:dyDescent="0.2">
      <c r="B367" s="4" t="s">
        <v>0</v>
      </c>
      <c r="C367" s="4">
        <v>2.7102747E-2</v>
      </c>
      <c r="D367" s="4">
        <v>0.103943249</v>
      </c>
      <c r="E367" s="4">
        <v>0.24613311299999999</v>
      </c>
      <c r="F367" s="4">
        <v>0.397317435</v>
      </c>
      <c r="G367" s="4">
        <v>0.54531517100000004</v>
      </c>
      <c r="H367" s="4">
        <v>0.66730763999999998</v>
      </c>
      <c r="I367" s="4">
        <v>0.77763831900000002</v>
      </c>
      <c r="J367" s="4">
        <v>0.87716571700000001</v>
      </c>
      <c r="K367" s="4">
        <v>0.94851703099999995</v>
      </c>
      <c r="L367" s="4">
        <v>1.0775681930000001</v>
      </c>
      <c r="M367" s="4">
        <v>1.146133829</v>
      </c>
      <c r="N367" s="4">
        <v>1.27113659</v>
      </c>
      <c r="O367" s="4">
        <v>1.320688455</v>
      </c>
      <c r="P367" s="4">
        <v>1.520677115</v>
      </c>
      <c r="Q367" s="4">
        <v>1.418910492</v>
      </c>
    </row>
    <row r="368" spans="1:27" x14ac:dyDescent="0.2">
      <c r="B368" s="4" t="s">
        <v>0</v>
      </c>
      <c r="C368" s="4">
        <v>2.7102747E-2</v>
      </c>
      <c r="D368" s="4">
        <v>0.103943249</v>
      </c>
      <c r="E368" s="4">
        <v>0.24613311299999999</v>
      </c>
      <c r="F368" s="4">
        <v>0.397317435</v>
      </c>
      <c r="G368" s="4">
        <v>0.54531517100000004</v>
      </c>
      <c r="H368" s="4">
        <v>0.66730763999999998</v>
      </c>
      <c r="I368" s="4">
        <v>0.77763831900000002</v>
      </c>
      <c r="J368" s="4">
        <v>0.87716571700000001</v>
      </c>
      <c r="K368" s="4">
        <v>0.94851703099999995</v>
      </c>
      <c r="L368" s="4">
        <v>1.0775681930000001</v>
      </c>
      <c r="M368" s="4">
        <v>1.146133829</v>
      </c>
      <c r="N368" s="4">
        <v>1.27113659</v>
      </c>
      <c r="O368" s="4">
        <v>1.320688455</v>
      </c>
      <c r="P368" s="4">
        <v>1.520677115</v>
      </c>
      <c r="Q368" s="4">
        <v>1.418910492</v>
      </c>
    </row>
    <row r="369" spans="2:16" x14ac:dyDescent="0.2">
      <c r="B369" s="4">
        <v>2.8098301999999999E-2</v>
      </c>
      <c r="C369" s="4">
        <v>8.8950365000000003E-2</v>
      </c>
      <c r="D369" s="4">
        <v>0.23383385100000001</v>
      </c>
      <c r="E369" s="4">
        <v>0.38728862400000003</v>
      </c>
      <c r="F369" s="4">
        <v>0.56223516200000001</v>
      </c>
      <c r="G369" s="4">
        <v>0.63220144</v>
      </c>
      <c r="H369" s="4">
        <v>0.70435157900000001</v>
      </c>
      <c r="I369" s="4">
        <v>0.848887748</v>
      </c>
      <c r="J369" s="4">
        <v>0.96902235599999997</v>
      </c>
      <c r="K369" s="4">
        <v>1.1383616519999999</v>
      </c>
      <c r="L369" s="4">
        <v>1.2318210599999999</v>
      </c>
      <c r="M369" s="4">
        <v>1.4452066619999999</v>
      </c>
      <c r="N369" s="4">
        <v>1.403855796</v>
      </c>
      <c r="O369" s="4">
        <v>1.3566260560000001</v>
      </c>
      <c r="P369" s="4">
        <v>1.8225866049999999</v>
      </c>
    </row>
    <row r="370" spans="2:16" x14ac:dyDescent="0.2">
      <c r="B370" s="4">
        <v>3.7773965999999999E-2</v>
      </c>
      <c r="C370" s="4">
        <v>7.9180711000000001E-2</v>
      </c>
      <c r="D370" s="4">
        <v>0.228031394</v>
      </c>
      <c r="E370" s="4">
        <v>0.33085802600000003</v>
      </c>
      <c r="F370" s="4">
        <v>0.48248502199999999</v>
      </c>
      <c r="G370" s="4">
        <v>0.67108446499999996</v>
      </c>
      <c r="H370" s="4">
        <v>0.82861438300000001</v>
      </c>
      <c r="I370" s="4">
        <v>0.85391744400000003</v>
      </c>
      <c r="J370" s="4">
        <v>0.97196752099999995</v>
      </c>
      <c r="K370" s="4">
        <v>1.046543204</v>
      </c>
      <c r="L370" s="4">
        <v>1.211815358</v>
      </c>
      <c r="M370" s="4">
        <v>1.406491996</v>
      </c>
      <c r="N370" s="4">
        <v>1.1713102390000001</v>
      </c>
      <c r="O370" s="4">
        <v>1.470779469</v>
      </c>
      <c r="P370" s="4">
        <v>1.5958965300000001</v>
      </c>
    </row>
    <row r="371" spans="2:16" x14ac:dyDescent="0.2">
      <c r="B371" s="4">
        <v>3.3802090999999999E-2</v>
      </c>
      <c r="C371" s="4">
        <v>0.134739627</v>
      </c>
      <c r="D371" s="4">
        <v>0.25756815599999999</v>
      </c>
      <c r="E371" s="4">
        <v>0.38417733300000001</v>
      </c>
      <c r="F371" s="4">
        <v>0.479309027</v>
      </c>
      <c r="G371" s="4">
        <v>0.61145219299999998</v>
      </c>
      <c r="H371" s="4">
        <v>0.785806012</v>
      </c>
      <c r="I371" s="4">
        <v>0.97908672699999999</v>
      </c>
      <c r="J371" s="4">
        <v>1.045964863</v>
      </c>
      <c r="K371" s="4">
        <v>1.1455787909999999</v>
      </c>
      <c r="L371" s="4">
        <v>1.2395724539999999</v>
      </c>
      <c r="M371" s="4">
        <v>1.7150218610000001</v>
      </c>
      <c r="N371" s="4">
        <v>2.033758674</v>
      </c>
      <c r="O371" s="4">
        <v>1.6727860459999999</v>
      </c>
      <c r="P371" s="4">
        <v>1.423109296</v>
      </c>
    </row>
    <row r="372" spans="2:16" x14ac:dyDescent="0.2">
      <c r="B372" s="4">
        <v>2.9428196E-2</v>
      </c>
      <c r="C372" s="4">
        <v>9.8627188000000005E-2</v>
      </c>
      <c r="D372" s="4">
        <v>0.23558357999999999</v>
      </c>
      <c r="E372" s="4">
        <v>0.38024560800000001</v>
      </c>
      <c r="F372" s="4">
        <v>0.466445375</v>
      </c>
      <c r="G372" s="4">
        <v>0.59992930700000002</v>
      </c>
      <c r="H372" s="4">
        <v>0.64284738399999997</v>
      </c>
      <c r="I372" s="4">
        <v>0.69693298599999998</v>
      </c>
      <c r="J372" s="4">
        <v>0.80857328500000003</v>
      </c>
      <c r="K372" s="4">
        <v>0.93479224100000002</v>
      </c>
      <c r="L372" s="4">
        <v>0.98371624300000005</v>
      </c>
      <c r="M372" s="4">
        <v>1.1100902319999999</v>
      </c>
      <c r="N372" s="4">
        <v>0.89625691500000004</v>
      </c>
      <c r="O372" s="4">
        <v>1.6190419739999999</v>
      </c>
      <c r="P372" s="4">
        <v>1.2896664550000001</v>
      </c>
    </row>
    <row r="373" spans="2:16" x14ac:dyDescent="0.2">
      <c r="B373" s="4">
        <v>3.1532787E-2</v>
      </c>
      <c r="C373" s="4">
        <v>0.113172734</v>
      </c>
      <c r="D373" s="4">
        <v>0.24018762299999999</v>
      </c>
      <c r="E373" s="4">
        <v>0.39289284899999999</v>
      </c>
      <c r="F373" s="4">
        <v>0.54301159700000001</v>
      </c>
      <c r="G373" s="4">
        <v>0.63974694700000001</v>
      </c>
      <c r="H373" s="4">
        <v>0.71219186199999995</v>
      </c>
      <c r="I373" s="4">
        <v>0.74585136799999996</v>
      </c>
      <c r="J373" s="4">
        <v>0.78238122899999996</v>
      </c>
      <c r="K373" s="4">
        <v>0.90146914700000003</v>
      </c>
      <c r="L373" s="4">
        <v>1.0948500249999999</v>
      </c>
      <c r="M373" s="4">
        <v>0.92357504999999995</v>
      </c>
      <c r="N373" s="4">
        <v>1.072474776</v>
      </c>
      <c r="O373" s="4">
        <v>1.892101509</v>
      </c>
      <c r="P373" s="4">
        <v>1.416936706</v>
      </c>
    </row>
    <row r="374" spans="2:16" x14ac:dyDescent="0.2">
      <c r="B374" s="4">
        <v>3.3327848E-2</v>
      </c>
      <c r="C374" s="4">
        <v>0.133008776</v>
      </c>
      <c r="D374" s="4">
        <v>0.25604884</v>
      </c>
      <c r="E374" s="4">
        <v>0.39670786000000002</v>
      </c>
      <c r="F374" s="4">
        <v>0.56382238500000004</v>
      </c>
      <c r="G374" s="4">
        <v>0.67988364700000004</v>
      </c>
      <c r="H374" s="4">
        <v>0.80502076199999995</v>
      </c>
      <c r="I374" s="4">
        <v>0.93651840099999994</v>
      </c>
      <c r="J374" s="4">
        <v>1.006467236</v>
      </c>
      <c r="K374" s="4">
        <v>1.0344345909999999</v>
      </c>
      <c r="L374" s="4">
        <v>1.142940509</v>
      </c>
      <c r="M374" s="4">
        <v>1.0969760900000001</v>
      </c>
      <c r="N374" s="4">
        <v>1.5081782880000001</v>
      </c>
      <c r="O374" s="4">
        <v>1.440500871</v>
      </c>
      <c r="P374" s="4">
        <v>1.309022423</v>
      </c>
    </row>
    <row r="375" spans="2:16" x14ac:dyDescent="0.2">
      <c r="B375" s="4">
        <v>2.3417064000000001E-2</v>
      </c>
      <c r="C375" s="4">
        <v>0.115008316</v>
      </c>
      <c r="D375" s="4">
        <v>0.27688895600000002</v>
      </c>
      <c r="E375" s="4">
        <v>0.459929374</v>
      </c>
      <c r="F375" s="4">
        <v>0.56925742599999996</v>
      </c>
      <c r="G375" s="4">
        <v>0.69299112299999999</v>
      </c>
      <c r="H375" s="4">
        <v>0.76798241</v>
      </c>
      <c r="I375" s="4">
        <v>0.85736804499999997</v>
      </c>
      <c r="J375" s="4">
        <v>0.913345976</v>
      </c>
      <c r="K375" s="4">
        <v>0.98701144799999996</v>
      </c>
      <c r="L375" s="4">
        <v>1.022179787</v>
      </c>
      <c r="M375" s="4">
        <v>1.104971366</v>
      </c>
      <c r="N375" s="4">
        <v>1.048272624</v>
      </c>
      <c r="O375" s="4">
        <v>1.070253326</v>
      </c>
      <c r="P375" s="4">
        <v>1.3495686819999999</v>
      </c>
    </row>
    <row r="376" spans="2:16" x14ac:dyDescent="0.2">
      <c r="B376" s="4">
        <v>1.9380752000000001E-2</v>
      </c>
      <c r="C376" s="4">
        <v>0.10145982200000001</v>
      </c>
      <c r="D376" s="4">
        <v>0.24414475499999999</v>
      </c>
      <c r="E376" s="4">
        <v>0.37814567100000002</v>
      </c>
      <c r="F376" s="4">
        <v>0.52699222899999998</v>
      </c>
      <c r="G376" s="4">
        <v>0.65206661499999996</v>
      </c>
      <c r="H376" s="4">
        <v>0.76360385099999994</v>
      </c>
      <c r="I376" s="4">
        <v>0.84666801899999999</v>
      </c>
      <c r="J376" s="4">
        <v>0.93351983299999997</v>
      </c>
      <c r="K376" s="4">
        <v>0.97143749400000001</v>
      </c>
      <c r="L376" s="4">
        <v>1.0011509190000001</v>
      </c>
      <c r="M376" s="4">
        <v>1.1495346909999999</v>
      </c>
      <c r="N376" s="4">
        <v>1.2116872009999999</v>
      </c>
      <c r="O376" s="4">
        <v>1.281049807</v>
      </c>
      <c r="P376" s="4">
        <v>1.179917849</v>
      </c>
    </row>
    <row r="377" spans="2:16" x14ac:dyDescent="0.2">
      <c r="B377" s="4">
        <v>1.8495648999999999E-2</v>
      </c>
      <c r="C377" s="4">
        <v>8.7193363999999995E-2</v>
      </c>
      <c r="D377" s="4">
        <v>0.279247415</v>
      </c>
      <c r="E377" s="4">
        <v>0.43718783300000003</v>
      </c>
      <c r="F377" s="4">
        <v>0.58248880300000005</v>
      </c>
      <c r="G377" s="4">
        <v>0.68663239899999995</v>
      </c>
      <c r="H377" s="4">
        <v>0.78823631599999999</v>
      </c>
      <c r="I377" s="4">
        <v>0.87099972599999997</v>
      </c>
      <c r="J377" s="4">
        <v>0.970100191</v>
      </c>
      <c r="K377" s="4">
        <v>1.1027085160000001</v>
      </c>
      <c r="L377" s="4">
        <v>1.1056714510000001</v>
      </c>
      <c r="M377" s="4">
        <v>1.2369484479999999</v>
      </c>
      <c r="N377" s="4">
        <v>1.2354868450000001</v>
      </c>
      <c r="O377" s="4">
        <v>1.749460306</v>
      </c>
      <c r="P377" s="4">
        <v>1.230626606</v>
      </c>
    </row>
    <row r="378" spans="2:16" x14ac:dyDescent="0.2">
      <c r="B378" s="4">
        <v>2.2553568E-2</v>
      </c>
      <c r="C378" s="4">
        <v>8.3533376000000006E-2</v>
      </c>
      <c r="D378" s="4">
        <v>0.21397105999999999</v>
      </c>
      <c r="E378" s="4">
        <v>0.40660791499999999</v>
      </c>
      <c r="F378" s="4">
        <v>0.57580060799999999</v>
      </c>
      <c r="G378" s="4">
        <v>0.68906324200000002</v>
      </c>
      <c r="H378" s="4">
        <v>0.80522349299999996</v>
      </c>
      <c r="I378" s="4">
        <v>0.98197084899999998</v>
      </c>
      <c r="J378" s="4">
        <v>0.96832022399999995</v>
      </c>
      <c r="K378" s="4">
        <v>1.262557586</v>
      </c>
      <c r="L378" s="4">
        <v>1.2472124309999999</v>
      </c>
      <c r="M378" s="4">
        <v>1.2466489679999999</v>
      </c>
      <c r="N378" s="4">
        <v>1.389705798</v>
      </c>
      <c r="O378" s="4">
        <v>1.6380326970000001</v>
      </c>
      <c r="P378" s="4">
        <v>1.2469683009999999</v>
      </c>
    </row>
    <row r="379" spans="2:16" x14ac:dyDescent="0.2">
      <c r="B379" s="4">
        <v>2.0319990999999999E-2</v>
      </c>
      <c r="C379" s="4">
        <v>0.10850145999999999</v>
      </c>
      <c r="D379" s="4">
        <v>0.24195861900000001</v>
      </c>
      <c r="E379" s="4">
        <v>0.41645069600000001</v>
      </c>
      <c r="F379" s="4">
        <v>0.64661924500000001</v>
      </c>
      <c r="G379" s="4">
        <v>0.78533266300000004</v>
      </c>
      <c r="H379" s="4">
        <v>0.95014345300000003</v>
      </c>
      <c r="I379" s="4">
        <v>1.0306215750000001</v>
      </c>
      <c r="J379" s="4">
        <v>1.0640246280000001</v>
      </c>
      <c r="K379" s="4">
        <v>1.3283554529999999</v>
      </c>
      <c r="L379" s="4">
        <v>1.326541881</v>
      </c>
      <c r="M379" s="4">
        <v>1.5470371329999999</v>
      </c>
      <c r="N379" s="4">
        <v>1.5565858539999999</v>
      </c>
      <c r="O379" s="4">
        <v>1.5368162080000001</v>
      </c>
      <c r="P379" s="4">
        <v>1.7437159609999999</v>
      </c>
    </row>
    <row r="380" spans="2:16" x14ac:dyDescent="0.2">
      <c r="B380" s="4">
        <v>3.1689083999999999E-2</v>
      </c>
      <c r="C380" s="4">
        <v>0.11734314799999999</v>
      </c>
      <c r="D380" s="4">
        <v>0.221257593</v>
      </c>
      <c r="E380" s="4">
        <v>0.44114833799999997</v>
      </c>
      <c r="F380" s="4">
        <v>0.56523318099999997</v>
      </c>
      <c r="G380" s="4">
        <v>0.72191307000000005</v>
      </c>
      <c r="H380" s="4">
        <v>0.93679943799999998</v>
      </c>
      <c r="I380" s="4">
        <v>1.3365648569999999</v>
      </c>
      <c r="J380" s="4">
        <v>1.574484153</v>
      </c>
      <c r="K380" s="4">
        <v>1.6224372220000001</v>
      </c>
      <c r="L380" s="4">
        <v>1.692529159</v>
      </c>
      <c r="M380" s="4">
        <v>1.895356839</v>
      </c>
      <c r="N380" s="4">
        <v>1.9269976470000001</v>
      </c>
      <c r="O380" s="4">
        <v>1.9414515240000001</v>
      </c>
      <c r="P380" s="4">
        <v>1.96177442</v>
      </c>
    </row>
    <row r="381" spans="2:16" x14ac:dyDescent="0.2">
      <c r="B381" s="4">
        <v>2.7062065E-2</v>
      </c>
      <c r="C381" s="4">
        <v>9.5919641999999999E-2</v>
      </c>
      <c r="D381" s="4">
        <v>0.196687891</v>
      </c>
      <c r="E381" s="4">
        <v>0.37567857900000001</v>
      </c>
      <c r="F381" s="4">
        <v>0.53248356900000005</v>
      </c>
      <c r="G381" s="4">
        <v>0.68980872500000001</v>
      </c>
      <c r="H381" s="4">
        <v>0.83813980099999996</v>
      </c>
      <c r="I381" s="4">
        <v>0.92838321599999996</v>
      </c>
      <c r="J381" s="4">
        <v>1.269596435</v>
      </c>
      <c r="K381" s="4">
        <v>1.2671114489999999</v>
      </c>
      <c r="L381" s="4">
        <v>1.3283080629999999</v>
      </c>
      <c r="M381" s="4">
        <v>1.3877407589999999</v>
      </c>
      <c r="N381" s="4">
        <v>1.461337291</v>
      </c>
      <c r="O381" s="4">
        <v>1.764743441</v>
      </c>
      <c r="P381" s="4">
        <v>1.757660864</v>
      </c>
    </row>
    <row r="382" spans="2:16" x14ac:dyDescent="0.2">
      <c r="B382" s="4">
        <v>2.5225422000000001E-2</v>
      </c>
      <c r="C382" s="4">
        <v>0.13456103799999999</v>
      </c>
      <c r="D382" s="4">
        <v>0.22362502000000001</v>
      </c>
      <c r="E382" s="4">
        <v>0.39429725100000002</v>
      </c>
      <c r="F382" s="4">
        <v>0.54727595100000004</v>
      </c>
      <c r="G382" s="4">
        <v>0.69453373399999996</v>
      </c>
      <c r="H382" s="4">
        <v>0.76282845600000004</v>
      </c>
      <c r="I382" s="4">
        <v>0.99709786499999997</v>
      </c>
      <c r="J382" s="4">
        <v>1.142014088</v>
      </c>
      <c r="K382" s="4">
        <v>1.2663642900000001</v>
      </c>
      <c r="L382" s="4">
        <v>1.4441065390000001</v>
      </c>
      <c r="M382" s="4">
        <v>1.7110011249999999</v>
      </c>
      <c r="N382" s="4">
        <v>1.9030163040000001</v>
      </c>
      <c r="O382" s="4">
        <v>1.7945568460000001</v>
      </c>
      <c r="P382" s="4">
        <v>1.7766869240000001</v>
      </c>
    </row>
    <row r="383" spans="2:16" x14ac:dyDescent="0.2">
      <c r="B383" s="4">
        <v>3.3300215000000001E-2</v>
      </c>
      <c r="C383" s="4">
        <v>0.109915022</v>
      </c>
      <c r="D383" s="4">
        <v>0.26589982299999998</v>
      </c>
      <c r="E383" s="4">
        <v>0.48098001200000001</v>
      </c>
      <c r="F383" s="4">
        <v>0.53885808499999999</v>
      </c>
      <c r="G383" s="4">
        <v>0.63233835000000005</v>
      </c>
      <c r="H383" s="4">
        <v>0.69664412799999997</v>
      </c>
      <c r="I383" s="4">
        <v>0.78559349499999998</v>
      </c>
      <c r="J383" s="4">
        <v>0.84670904400000002</v>
      </c>
      <c r="K383" s="4">
        <v>0.96047921300000005</v>
      </c>
      <c r="L383" s="4">
        <v>1.166773547</v>
      </c>
      <c r="M383" s="4">
        <v>1.3694739359999999</v>
      </c>
      <c r="N383" s="4">
        <v>1.6232018939999999</v>
      </c>
      <c r="O383" s="4">
        <v>1.6847912089999999</v>
      </c>
      <c r="P383" s="4">
        <v>1.738218</v>
      </c>
    </row>
    <row r="384" spans="2:16" x14ac:dyDescent="0.2">
      <c r="B384" s="4">
        <v>2.9279013E-2</v>
      </c>
      <c r="C384" s="4">
        <v>0.113887513</v>
      </c>
      <c r="D384" s="4">
        <v>0.25112267500000002</v>
      </c>
      <c r="E384" s="4">
        <v>0.40643369000000001</v>
      </c>
      <c r="F384" s="4">
        <v>0.51202235500000004</v>
      </c>
      <c r="G384" s="4">
        <v>0.59579568500000002</v>
      </c>
      <c r="H384" s="4">
        <v>0.67860015600000001</v>
      </c>
      <c r="I384" s="4">
        <v>0.72186286099999997</v>
      </c>
      <c r="J384" s="4">
        <v>0.81782518000000004</v>
      </c>
      <c r="K384" s="4">
        <v>0.874899121</v>
      </c>
      <c r="L384" s="4">
        <v>0.97760769599999997</v>
      </c>
      <c r="M384" s="4">
        <v>1.044707584</v>
      </c>
      <c r="N384" s="4">
        <v>1.1519333899999999</v>
      </c>
      <c r="O384" s="4">
        <v>1.389053393</v>
      </c>
      <c r="P384" s="4">
        <v>1.6261733949999999</v>
      </c>
    </row>
    <row r="385" spans="1:38" x14ac:dyDescent="0.2">
      <c r="A385" s="13">
        <v>1000</v>
      </c>
      <c r="B385" s="4" t="s">
        <v>0</v>
      </c>
      <c r="C385" s="4" t="s">
        <v>128</v>
      </c>
      <c r="D385" s="4">
        <v>1984</v>
      </c>
      <c r="E385" s="4">
        <v>1985</v>
      </c>
      <c r="F385" s="4">
        <v>1986</v>
      </c>
      <c r="G385" s="4">
        <v>1987</v>
      </c>
      <c r="H385" s="4">
        <v>1988</v>
      </c>
      <c r="I385" s="4">
        <v>1989</v>
      </c>
      <c r="J385" s="4">
        <v>1990</v>
      </c>
      <c r="K385" s="4">
        <v>1991</v>
      </c>
      <c r="L385" s="4">
        <v>1992</v>
      </c>
      <c r="M385" s="4">
        <v>1993</v>
      </c>
      <c r="N385" s="4">
        <v>1994</v>
      </c>
      <c r="O385" s="4">
        <v>1995</v>
      </c>
      <c r="P385" s="4">
        <v>1996</v>
      </c>
      <c r="Q385" s="4">
        <v>1997</v>
      </c>
      <c r="R385" s="4">
        <v>1998</v>
      </c>
      <c r="S385" s="4">
        <v>1999</v>
      </c>
      <c r="T385" s="4">
        <v>2000</v>
      </c>
      <c r="U385" s="4">
        <v>2001</v>
      </c>
      <c r="V385" s="4">
        <v>2002</v>
      </c>
      <c r="W385" s="4">
        <v>2003</v>
      </c>
      <c r="X385" s="4">
        <v>2004</v>
      </c>
      <c r="Y385" s="4">
        <v>2005</v>
      </c>
      <c r="Z385" s="4">
        <v>2006</v>
      </c>
      <c r="AA385" s="4">
        <v>2007</v>
      </c>
      <c r="AB385" s="4">
        <v>2008</v>
      </c>
      <c r="AC385" s="4">
        <v>2009</v>
      </c>
      <c r="AD385" s="4">
        <v>2010</v>
      </c>
      <c r="AE385" s="4">
        <v>2011</v>
      </c>
      <c r="AF385" s="4">
        <v>2012</v>
      </c>
      <c r="AG385" s="4">
        <v>2013</v>
      </c>
      <c r="AH385" s="4">
        <v>2014</v>
      </c>
      <c r="AI385" s="4">
        <v>2015</v>
      </c>
      <c r="AJ385" s="4">
        <v>2016</v>
      </c>
      <c r="AK385" s="4">
        <v>2017</v>
      </c>
      <c r="AL385" s="4">
        <v>2018</v>
      </c>
    </row>
    <row r="386" spans="1:38" x14ac:dyDescent="0.2">
      <c r="B386" s="4">
        <v>0.80156997399999996</v>
      </c>
      <c r="C386" s="4">
        <v>1.3087779260000001</v>
      </c>
      <c r="D386" s="4">
        <v>0.88743392099999996</v>
      </c>
      <c r="E386" s="4">
        <v>0.96280228400000001</v>
      </c>
      <c r="F386" s="4">
        <v>0.66069537300000003</v>
      </c>
      <c r="G386" s="4">
        <v>1.363870605</v>
      </c>
      <c r="H386" s="4">
        <v>0.93734663900000004</v>
      </c>
      <c r="I386" s="4">
        <v>1.263771226</v>
      </c>
      <c r="J386" s="4">
        <v>1.0361090150000001</v>
      </c>
      <c r="K386" s="4">
        <v>1.218350075</v>
      </c>
      <c r="L386" s="4">
        <v>0.770514845</v>
      </c>
      <c r="M386" s="4">
        <v>1.31695717</v>
      </c>
      <c r="N386" s="4">
        <v>0.565789349</v>
      </c>
      <c r="O386" s="4">
        <v>0.64625486399999998</v>
      </c>
      <c r="P386" s="4">
        <v>1.4475777780000001</v>
      </c>
      <c r="Q386" s="4">
        <v>1.095249208</v>
      </c>
      <c r="R386" s="4">
        <v>1.4759994009999999</v>
      </c>
      <c r="S386" s="4">
        <v>0.14905569799999999</v>
      </c>
      <c r="T386" s="4">
        <v>0.87097416800000005</v>
      </c>
      <c r="U386" s="4">
        <v>1.0491986369999999</v>
      </c>
      <c r="V386" s="4">
        <v>1.431904869</v>
      </c>
      <c r="W386" s="4">
        <v>1.629112326</v>
      </c>
      <c r="X386" s="4">
        <v>1.4675960459999999</v>
      </c>
      <c r="Y386" s="4">
        <v>1.4998822730000001</v>
      </c>
      <c r="Z386" s="4">
        <v>0.65158360800000004</v>
      </c>
      <c r="AA386" s="4">
        <v>0.64470445300000001</v>
      </c>
      <c r="AB386" s="4">
        <v>0.407246675</v>
      </c>
      <c r="AC386" s="4">
        <v>0.43967159300000003</v>
      </c>
      <c r="AD386" s="4">
        <v>0.43967159300000003</v>
      </c>
      <c r="AE386" s="4">
        <v>0.43967159300000003</v>
      </c>
      <c r="AF386" s="4">
        <v>0.43967159300000003</v>
      </c>
      <c r="AG386" s="4">
        <v>0.43967159300000003</v>
      </c>
      <c r="AH386" s="4">
        <v>0.43967159300000003</v>
      </c>
      <c r="AI386" s="4">
        <v>0.43967159300000003</v>
      </c>
      <c r="AJ386" s="4">
        <v>0.4</v>
      </c>
      <c r="AK386" s="4">
        <v>0.4</v>
      </c>
      <c r="AL386" s="4">
        <v>0.4</v>
      </c>
    </row>
    <row r="387" spans="1:38" x14ac:dyDescent="0.2">
      <c r="B387" s="4" t="s">
        <v>0</v>
      </c>
      <c r="C387" s="4" t="s">
        <v>21</v>
      </c>
      <c r="D387" s="4" t="s">
        <v>129</v>
      </c>
      <c r="E387" s="4" t="s">
        <v>0</v>
      </c>
      <c r="F387" s="4" t="s">
        <v>21</v>
      </c>
      <c r="G387" s="4" t="s">
        <v>129</v>
      </c>
    </row>
    <row r="388" spans="1:38" x14ac:dyDescent="0.2">
      <c r="B388" s="4">
        <v>0.99424437300000001</v>
      </c>
      <c r="C388" s="4">
        <v>5.7556270000000001E-3</v>
      </c>
      <c r="D388" s="9">
        <v>1.7199999999999999E-14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</row>
    <row r="389" spans="1:38" x14ac:dyDescent="0.2">
      <c r="B389" s="4">
        <v>1.7589322000000001E-2</v>
      </c>
      <c r="C389" s="4">
        <v>0.96482135599999996</v>
      </c>
      <c r="D389" s="4">
        <v>1.7589322000000001E-2</v>
      </c>
      <c r="E389" s="9">
        <v>1.3200000000000001E-10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</row>
    <row r="390" spans="1:38" x14ac:dyDescent="0.2">
      <c r="B390" s="9">
        <v>3.0199999999999999E-8</v>
      </c>
      <c r="C390" s="4">
        <v>3.5475485000000001E-2</v>
      </c>
      <c r="D390" s="4">
        <v>0.929048969</v>
      </c>
      <c r="E390" s="4">
        <v>3.5475485000000001E-2</v>
      </c>
      <c r="F390" s="9">
        <v>3.0199999999999999E-8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</row>
    <row r="391" spans="1:38" x14ac:dyDescent="0.2">
      <c r="B391" s="9">
        <v>1.3799999999999999E-15</v>
      </c>
      <c r="C391" s="9">
        <v>1.06E-6</v>
      </c>
      <c r="D391" s="4">
        <v>5.7015090999999997E-2</v>
      </c>
      <c r="E391" s="4">
        <v>0.88596769099999995</v>
      </c>
      <c r="F391" s="4">
        <v>5.7015090999999997E-2</v>
      </c>
      <c r="G391" s="9">
        <v>1.06E-6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</row>
    <row r="392" spans="1:38" x14ac:dyDescent="0.2">
      <c r="B392" s="9">
        <v>3.9999999999999998E-23</v>
      </c>
      <c r="C392" s="9">
        <v>1.0700000000000001E-12</v>
      </c>
      <c r="D392" s="9">
        <v>1.2500000000000001E-5</v>
      </c>
      <c r="E392" s="4">
        <v>8.0011094000000005E-2</v>
      </c>
      <c r="F392" s="4">
        <v>0.83995280500000002</v>
      </c>
      <c r="G392" s="4">
        <v>8.0011094000000005E-2</v>
      </c>
      <c r="H392" s="9">
        <v>1.2500000000000001E-5</v>
      </c>
      <c r="I392" s="9">
        <v>1.0700000000000001E-12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</row>
    <row r="393" spans="1:38" x14ac:dyDescent="0.2">
      <c r="B393" s="9">
        <v>2.5999999999999999E-30</v>
      </c>
      <c r="C393" s="9">
        <v>4.3000000000000002E-19</v>
      </c>
      <c r="D393" s="9">
        <v>1.28E-10</v>
      </c>
      <c r="E393" s="9">
        <v>7.4200000000000001E-5</v>
      </c>
      <c r="F393" s="4">
        <v>0.102942042</v>
      </c>
      <c r="G393" s="4">
        <v>0.79396746799999995</v>
      </c>
      <c r="H393" s="4">
        <v>0.102942042</v>
      </c>
      <c r="I393" s="9">
        <v>7.4200000000000001E-5</v>
      </c>
      <c r="J393" s="9">
        <v>1.28E-10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</row>
    <row r="394" spans="1:38" x14ac:dyDescent="0.2">
      <c r="B394" s="9">
        <v>5.8400000000000001E-37</v>
      </c>
      <c r="C394" s="9">
        <v>2.1499999999999999E-25</v>
      </c>
      <c r="D394" s="9">
        <v>4.2099999999999999E-16</v>
      </c>
      <c r="E394" s="9">
        <v>4.4999999999999998E-9</v>
      </c>
      <c r="F394" s="4">
        <v>2.81265E-4</v>
      </c>
      <c r="G394" s="4">
        <v>0.124855101</v>
      </c>
      <c r="H394" s="4">
        <v>0.74972725900000003</v>
      </c>
      <c r="I394" s="4">
        <v>0.124855101</v>
      </c>
      <c r="J394" s="4">
        <v>2.81265E-4</v>
      </c>
      <c r="K394" s="9">
        <v>4.4999999999999998E-9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</row>
    <row r="395" spans="1:38" x14ac:dyDescent="0.2">
      <c r="B395" s="9">
        <v>4.98E-43</v>
      </c>
      <c r="C395" s="9">
        <v>2.2199999999999998E-31</v>
      </c>
      <c r="D395" s="9">
        <v>1.21E-21</v>
      </c>
      <c r="E395" s="9">
        <v>8.0499999999999998E-14</v>
      </c>
      <c r="F395" s="9">
        <v>6.8299999999999996E-8</v>
      </c>
      <c r="G395" s="4">
        <v>7.8375799999999996E-4</v>
      </c>
      <c r="H395" s="4">
        <v>0.145168358</v>
      </c>
      <c r="I395" s="4">
        <v>0.70809563200000003</v>
      </c>
      <c r="J395" s="4">
        <v>0.145168358</v>
      </c>
      <c r="K395" s="4">
        <v>7.8375799999999996E-4</v>
      </c>
      <c r="L395" s="9">
        <v>6.8299999999999996E-8</v>
      </c>
      <c r="M395" s="9">
        <v>8.0499999999999998E-14</v>
      </c>
      <c r="N395" s="4">
        <v>0</v>
      </c>
      <c r="O395" s="4">
        <v>0</v>
      </c>
      <c r="P395" s="4">
        <v>0</v>
      </c>
    </row>
    <row r="396" spans="1:38" x14ac:dyDescent="0.2">
      <c r="B396" s="9">
        <v>1.5299999999999999E-48</v>
      </c>
      <c r="C396" s="9">
        <v>5.7200000000000001E-37</v>
      </c>
      <c r="D396" s="9">
        <v>4.9599999999999999E-27</v>
      </c>
      <c r="E396" s="9">
        <v>1.01E-18</v>
      </c>
      <c r="F396" s="9">
        <v>4.8599999999999999E-12</v>
      </c>
      <c r="G396" s="9">
        <v>5.7299999999999996E-7</v>
      </c>
      <c r="H396" s="4">
        <v>1.7562719999999999E-3</v>
      </c>
      <c r="I396" s="4">
        <v>0.163535451</v>
      </c>
      <c r="J396" s="4">
        <v>0.66941540799999999</v>
      </c>
      <c r="K396" s="4">
        <v>0.163535451</v>
      </c>
      <c r="L396" s="4">
        <v>1.7562719999999999E-3</v>
      </c>
      <c r="M396" s="9">
        <v>5.7299999999999996E-7</v>
      </c>
      <c r="N396" s="9">
        <v>4.8599999999999999E-12</v>
      </c>
      <c r="O396" s="4">
        <v>0</v>
      </c>
      <c r="P396" s="4">
        <v>0</v>
      </c>
    </row>
    <row r="397" spans="1:38" x14ac:dyDescent="0.2">
      <c r="B397" s="9">
        <v>1.5300000000000001E-53</v>
      </c>
      <c r="C397" s="9">
        <v>3.8400000000000003E-42</v>
      </c>
      <c r="D397" s="9">
        <v>3.7300000000000001E-32</v>
      </c>
      <c r="E397" s="9">
        <v>1.4199999999999999E-23</v>
      </c>
      <c r="F397" s="9">
        <v>2.1199999999999999E-16</v>
      </c>
      <c r="G397" s="9">
        <v>1.27E-10</v>
      </c>
      <c r="H397" s="9">
        <v>3.1300000000000001E-6</v>
      </c>
      <c r="I397" s="4">
        <v>3.3563550000000001E-3</v>
      </c>
      <c r="J397" s="4">
        <v>0.179774235</v>
      </c>
      <c r="K397" s="4">
        <v>0.63373256</v>
      </c>
      <c r="L397" s="4">
        <v>0.179774235</v>
      </c>
      <c r="M397" s="4">
        <v>3.3563550000000001E-3</v>
      </c>
      <c r="N397" s="9">
        <v>3.1300000000000001E-6</v>
      </c>
      <c r="O397" s="9">
        <v>1.27E-10</v>
      </c>
      <c r="P397" s="4">
        <v>0</v>
      </c>
    </row>
    <row r="398" spans="1:38" x14ac:dyDescent="0.2">
      <c r="B398" s="9">
        <v>4.4499999999999998E-58</v>
      </c>
      <c r="C398" s="9">
        <v>6.5200000000000004E-47</v>
      </c>
      <c r="D398" s="9">
        <v>5.6400000000000002E-37</v>
      </c>
      <c r="E398" s="9">
        <v>2.8799999999999998E-28</v>
      </c>
      <c r="F398" s="9">
        <v>8.7800000000000005E-21</v>
      </c>
      <c r="G398" s="9">
        <v>1.6000000000000001E-14</v>
      </c>
      <c r="H398" s="9">
        <v>1.7800000000000001E-9</v>
      </c>
      <c r="I398" s="9">
        <v>1.24E-5</v>
      </c>
      <c r="J398" s="4">
        <v>5.6927599999999998E-3</v>
      </c>
      <c r="K398" s="4">
        <v>0.19382756100000001</v>
      </c>
      <c r="L398" s="4">
        <v>0.60093454000000002</v>
      </c>
      <c r="M398" s="4">
        <v>0.19382756100000001</v>
      </c>
      <c r="N398" s="4">
        <v>5.6927599999999998E-3</v>
      </c>
      <c r="O398" s="9">
        <v>1.24E-5</v>
      </c>
      <c r="P398" s="9">
        <v>1.7800000000000001E-9</v>
      </c>
    </row>
    <row r="399" spans="1:38" x14ac:dyDescent="0.2">
      <c r="B399" s="9">
        <v>3.3199999999999998E-62</v>
      </c>
      <c r="C399" s="9">
        <v>2.6499999999999999E-51</v>
      </c>
      <c r="D399" s="9">
        <v>1.75E-41</v>
      </c>
      <c r="E399" s="9">
        <v>9.6399999999999999E-33</v>
      </c>
      <c r="F399" s="9">
        <v>4.4300000000000003E-25</v>
      </c>
      <c r="G399" s="9">
        <v>1.71E-18</v>
      </c>
      <c r="H399" s="9">
        <v>5.5700000000000005E-13</v>
      </c>
      <c r="I399" s="9">
        <v>1.5600000000000001E-8</v>
      </c>
      <c r="J399" s="9">
        <v>3.8600000000000003E-5</v>
      </c>
      <c r="K399" s="4">
        <v>8.8111119999999994E-3</v>
      </c>
      <c r="L399" s="4">
        <v>0.205734376</v>
      </c>
      <c r="M399" s="4">
        <v>0.57083187300000005</v>
      </c>
      <c r="N399" s="4">
        <v>0.205734376</v>
      </c>
      <c r="O399" s="4">
        <v>8.8111119999999994E-3</v>
      </c>
      <c r="P399" s="9">
        <v>3.8600000000000003E-5</v>
      </c>
    </row>
    <row r="400" spans="1:38" x14ac:dyDescent="0.2">
      <c r="B400" s="9">
        <v>5.7299999999999998E-66</v>
      </c>
      <c r="C400" s="9">
        <v>2.39E-55</v>
      </c>
      <c r="D400" s="9">
        <v>1.1E-45</v>
      </c>
      <c r="E400" s="9">
        <v>5.5699999999999996E-37</v>
      </c>
      <c r="F400" s="9">
        <v>3.13E-29</v>
      </c>
      <c r="G400" s="9">
        <v>1.95E-22</v>
      </c>
      <c r="H400" s="9">
        <v>1.3599999999999999E-16</v>
      </c>
      <c r="I400" s="9">
        <v>1.0599999999999999E-11</v>
      </c>
      <c r="J400" s="9">
        <v>9.5000000000000004E-8</v>
      </c>
      <c r="K400" s="9">
        <v>9.9300000000000001E-5</v>
      </c>
      <c r="L400" s="4">
        <v>1.2694831E-2</v>
      </c>
      <c r="M400" s="4">
        <v>0.215603453</v>
      </c>
      <c r="N400" s="4">
        <v>0.54320473700000005</v>
      </c>
      <c r="O400" s="4">
        <v>0.215603453</v>
      </c>
      <c r="P400" s="4">
        <v>1.2794178E-2</v>
      </c>
    </row>
    <row r="401" spans="2:29" x14ac:dyDescent="0.2">
      <c r="B401" s="9">
        <v>2.08E-69</v>
      </c>
      <c r="C401" s="9">
        <v>4.4700000000000001E-59</v>
      </c>
      <c r="D401" s="9">
        <v>1.3400000000000001E-49</v>
      </c>
      <c r="E401" s="9">
        <v>5.6499999999999999E-41</v>
      </c>
      <c r="F401" s="9">
        <v>3.3300000000000002E-33</v>
      </c>
      <c r="G401" s="9">
        <v>2.7600000000000002E-26</v>
      </c>
      <c r="H401" s="9">
        <v>3.2199999999999998E-20</v>
      </c>
      <c r="I401" s="9">
        <v>5.34E-15</v>
      </c>
      <c r="J401" s="9">
        <v>1.26E-10</v>
      </c>
      <c r="K401" s="9">
        <v>4.3300000000000003E-7</v>
      </c>
      <c r="L401" s="4">
        <v>2.20213E-4</v>
      </c>
      <c r="M401" s="4">
        <v>1.7275672999999998E-2</v>
      </c>
      <c r="N401" s="4">
        <v>0.22358935199999999</v>
      </c>
      <c r="O401" s="4">
        <v>0.51782865899999997</v>
      </c>
      <c r="P401" s="4">
        <v>0.24108567</v>
      </c>
    </row>
    <row r="402" spans="2:29" x14ac:dyDescent="0.2">
      <c r="B402" s="9">
        <v>1.46E-72</v>
      </c>
      <c r="C402" s="9">
        <v>1.6199999999999999E-62</v>
      </c>
      <c r="D402" s="9">
        <v>3.0699999999999999E-53</v>
      </c>
      <c r="E402" s="9">
        <v>9.9400000000000004E-45</v>
      </c>
      <c r="F402" s="9">
        <v>5.5200000000000002E-37</v>
      </c>
      <c r="G402" s="9">
        <v>5.26E-30</v>
      </c>
      <c r="H402" s="9">
        <v>8.6300000000000002E-24</v>
      </c>
      <c r="I402" s="9">
        <v>2.4400000000000001E-18</v>
      </c>
      <c r="J402" s="9">
        <v>1.1999999999999999E-13</v>
      </c>
      <c r="K402" s="9">
        <v>1.03E-9</v>
      </c>
      <c r="L402" s="9">
        <v>1.57E-6</v>
      </c>
      <c r="M402" s="4">
        <v>4.33888E-4</v>
      </c>
      <c r="N402" s="4">
        <v>2.2448549000000002E-2</v>
      </c>
      <c r="O402" s="4">
        <v>0.229871987</v>
      </c>
      <c r="P402" s="4">
        <v>0.74724400199999996</v>
      </c>
    </row>
    <row r="404" spans="2:29" x14ac:dyDescent="0.2">
      <c r="B404" s="4" t="s">
        <v>0</v>
      </c>
      <c r="C404" s="4" t="s">
        <v>67</v>
      </c>
      <c r="D404" s="4" t="s">
        <v>130</v>
      </c>
      <c r="E404" s="4" t="s">
        <v>131</v>
      </c>
      <c r="F404" s="4" t="s">
        <v>4</v>
      </c>
      <c r="G404" s="4">
        <v>2008</v>
      </c>
      <c r="H404" s="4" t="s">
        <v>132</v>
      </c>
      <c r="I404" s="4" t="s">
        <v>133</v>
      </c>
      <c r="J404" s="4" t="s">
        <v>134</v>
      </c>
    </row>
    <row r="405" spans="2:29" x14ac:dyDescent="0.2">
      <c r="B405" s="4" t="s">
        <v>135</v>
      </c>
    </row>
    <row r="406" spans="2:29" x14ac:dyDescent="0.2">
      <c r="B406" s="4">
        <v>25</v>
      </c>
    </row>
    <row r="407" spans="2:29" x14ac:dyDescent="0.2">
      <c r="B407" s="4" t="s">
        <v>136</v>
      </c>
      <c r="C407" s="4" t="s">
        <v>137</v>
      </c>
      <c r="D407" s="4" t="s">
        <v>138</v>
      </c>
      <c r="E407" s="4">
        <v>25</v>
      </c>
      <c r="F407" s="4">
        <v>27</v>
      </c>
      <c r="G407" s="4">
        <v>29</v>
      </c>
      <c r="H407" s="4">
        <v>31</v>
      </c>
      <c r="I407" s="4">
        <v>33</v>
      </c>
      <c r="J407" s="4">
        <v>35</v>
      </c>
      <c r="K407" s="4">
        <v>36</v>
      </c>
      <c r="L407" s="4">
        <v>37</v>
      </c>
      <c r="M407" s="4">
        <v>38</v>
      </c>
      <c r="N407" s="4">
        <v>39</v>
      </c>
      <c r="O407" s="4">
        <v>40</v>
      </c>
      <c r="P407" s="4">
        <v>41</v>
      </c>
      <c r="Q407" s="4">
        <v>42</v>
      </c>
      <c r="R407" s="4">
        <v>43</v>
      </c>
      <c r="S407" s="4">
        <v>44</v>
      </c>
      <c r="T407" s="4">
        <v>45</v>
      </c>
      <c r="U407" s="4">
        <v>46</v>
      </c>
      <c r="V407" s="4">
        <v>48</v>
      </c>
      <c r="W407" s="4">
        <v>50</v>
      </c>
      <c r="X407" s="4">
        <v>52</v>
      </c>
      <c r="Y407" s="4">
        <v>54</v>
      </c>
      <c r="Z407" s="4">
        <v>56</v>
      </c>
      <c r="AA407" s="4">
        <v>58</v>
      </c>
      <c r="AB407" s="4">
        <v>60</v>
      </c>
      <c r="AC407" s="4">
        <v>62</v>
      </c>
    </row>
    <row r="408" spans="2:29" x14ac:dyDescent="0.2">
      <c r="B408" s="4">
        <v>361</v>
      </c>
      <c r="C408" s="4">
        <v>304</v>
      </c>
      <c r="D408" s="4">
        <v>393</v>
      </c>
      <c r="E408" s="4">
        <v>635</v>
      </c>
      <c r="F408" s="4">
        <v>898</v>
      </c>
      <c r="G408" s="4">
        <v>478</v>
      </c>
      <c r="H408" s="4">
        <v>544</v>
      </c>
      <c r="I408" s="4">
        <v>709</v>
      </c>
      <c r="J408" s="4">
        <v>986</v>
      </c>
      <c r="K408" s="4">
        <v>1389</v>
      </c>
      <c r="L408" s="4">
        <v>2023</v>
      </c>
      <c r="M408" s="4">
        <v>2860</v>
      </c>
      <c r="N408" s="4">
        <v>4044</v>
      </c>
      <c r="O408" s="4">
        <v>5795</v>
      </c>
      <c r="P408" s="4">
        <v>7792</v>
      </c>
      <c r="Q408" s="4">
        <v>10559</v>
      </c>
      <c r="R408" s="4">
        <v>27013</v>
      </c>
      <c r="S408" s="4">
        <v>28513</v>
      </c>
      <c r="T408" s="4">
        <v>24232</v>
      </c>
      <c r="U408" s="4">
        <v>18246</v>
      </c>
      <c r="V408" s="4">
        <v>13057</v>
      </c>
      <c r="W408" s="4">
        <v>8849</v>
      </c>
      <c r="X408" s="4">
        <v>5842</v>
      </c>
      <c r="Y408" s="4">
        <v>3766</v>
      </c>
      <c r="Z408" s="4">
        <v>6205</v>
      </c>
    </row>
    <row r="409" spans="2:29" x14ac:dyDescent="0.2">
      <c r="B409" s="4" t="s">
        <v>0</v>
      </c>
      <c r="C409" s="4" t="s">
        <v>139</v>
      </c>
      <c r="D409" s="4" t="s">
        <v>140</v>
      </c>
      <c r="E409" s="4" t="s">
        <v>4</v>
      </c>
      <c r="F409" s="4">
        <v>2008</v>
      </c>
      <c r="G409" s="4" t="s">
        <v>141</v>
      </c>
      <c r="H409" s="4" t="s">
        <v>7</v>
      </c>
      <c r="I409" s="4">
        <v>2006</v>
      </c>
      <c r="J409" s="4" t="s">
        <v>142</v>
      </c>
      <c r="K409" s="4" t="s">
        <v>143</v>
      </c>
    </row>
    <row r="410" spans="2:29" x14ac:dyDescent="0.2">
      <c r="B410" s="4">
        <v>1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</row>
    <row r="411" spans="2:29" x14ac:dyDescent="0.2">
      <c r="B411" s="4">
        <v>0.98982093699999996</v>
      </c>
      <c r="C411" s="4">
        <v>9.491111E-3</v>
      </c>
      <c r="D411" s="4" t="s">
        <v>144</v>
      </c>
      <c r="E411" s="9">
        <v>2.2200000000000001E-5</v>
      </c>
      <c r="F411" s="9">
        <v>3.4400000000000001E-7</v>
      </c>
      <c r="G411" s="9">
        <v>8.8900000000000005E-9</v>
      </c>
      <c r="H411" s="9">
        <v>6.4199999999999995E-10</v>
      </c>
      <c r="I411" s="9">
        <v>3.83E-11</v>
      </c>
      <c r="J411" s="9">
        <v>1.8899999999999998E-12</v>
      </c>
      <c r="K411" s="9">
        <v>7.6700000000000004E-14</v>
      </c>
      <c r="L411" s="9">
        <v>2.55E-15</v>
      </c>
      <c r="M411" s="9">
        <v>1.11E-16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</row>
    <row r="412" spans="2:29" x14ac:dyDescent="0.2">
      <c r="B412" s="4">
        <v>0.18029782499999999</v>
      </c>
      <c r="C412" s="4">
        <v>0.23439784599999999</v>
      </c>
      <c r="D412" s="4">
        <v>0.27085094500000001</v>
      </c>
      <c r="E412" s="4">
        <v>0.195853424</v>
      </c>
      <c r="F412" s="4">
        <v>7.4602983999999997E-2</v>
      </c>
      <c r="G412" s="4">
        <v>2.4079201000000001E-2</v>
      </c>
      <c r="H412" s="4">
        <v>1.1827654E-2</v>
      </c>
      <c r="I412" s="4">
        <v>5.1483179999999998E-3</v>
      </c>
      <c r="J412" s="4">
        <v>1.985807E-3</v>
      </c>
      <c r="K412" s="4">
        <v>6.7874700000000005E-4</v>
      </c>
      <c r="L412" s="4">
        <v>2.0557600000000001E-4</v>
      </c>
      <c r="M412" s="9">
        <v>5.52E-5</v>
      </c>
      <c r="N412" s="9">
        <v>1.31E-5</v>
      </c>
      <c r="O412" s="9">
        <v>2.7599999999999998E-6</v>
      </c>
      <c r="P412" s="9">
        <v>5.1600000000000001E-7</v>
      </c>
      <c r="Q412" s="9">
        <v>9.4500000000000006E-8</v>
      </c>
      <c r="R412" s="9">
        <v>5.14E-9</v>
      </c>
      <c r="S412" s="9">
        <v>6.6399999999999998E-11</v>
      </c>
      <c r="T412" s="9">
        <v>5.3199999999999995E-13</v>
      </c>
      <c r="U412" s="9">
        <v>2.6599999999999998E-15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</row>
    <row r="413" spans="2:29" x14ac:dyDescent="0.2">
      <c r="B413" s="4">
        <v>1.663463E-3</v>
      </c>
      <c r="C413" s="4">
        <v>9.128466E-3</v>
      </c>
      <c r="D413" s="4">
        <v>3.7722819999999997E-2</v>
      </c>
      <c r="E413" s="4">
        <v>0.105054589</v>
      </c>
      <c r="F413" s="4">
        <v>0.14013109800000001</v>
      </c>
      <c r="G413" s="4">
        <v>0.117867182</v>
      </c>
      <c r="H413" s="4">
        <v>0.12650439099999999</v>
      </c>
      <c r="I413" s="4">
        <v>0.122736137</v>
      </c>
      <c r="J413" s="4">
        <v>0.10764487</v>
      </c>
      <c r="K413" s="4">
        <v>8.5342971000000004E-2</v>
      </c>
      <c r="L413" s="4">
        <v>6.1163852999999997E-2</v>
      </c>
      <c r="M413" s="4">
        <v>3.9625368000000001E-2</v>
      </c>
      <c r="N413" s="4">
        <v>2.3206067E-2</v>
      </c>
      <c r="O413" s="4">
        <v>1.2285068E-2</v>
      </c>
      <c r="P413" s="4">
        <v>5.8789389999999997E-3</v>
      </c>
      <c r="Q413" s="4">
        <v>3.1615749999999998E-3</v>
      </c>
      <c r="R413" s="4">
        <v>7.99915E-4</v>
      </c>
      <c r="S413" s="9">
        <v>7.7899999999999996E-5</v>
      </c>
      <c r="T413" s="9">
        <v>5.1000000000000003E-6</v>
      </c>
      <c r="U413" s="9">
        <v>2.2399999999999999E-7</v>
      </c>
      <c r="V413" s="9">
        <v>6.6100000000000001E-9</v>
      </c>
      <c r="W413" s="9">
        <v>1.3100000000000001E-10</v>
      </c>
      <c r="X413" s="9">
        <v>1.7300000000000001E-12</v>
      </c>
      <c r="Y413" s="9">
        <v>1.5299999999999999E-14</v>
      </c>
      <c r="Z413" s="4">
        <v>0</v>
      </c>
    </row>
    <row r="414" spans="2:29" x14ac:dyDescent="0.2">
      <c r="B414" s="9">
        <v>2.2299999999999998E-6</v>
      </c>
      <c r="C414" s="9">
        <v>3.4499999999999998E-5</v>
      </c>
      <c r="D414" s="4">
        <v>3.82199E-4</v>
      </c>
      <c r="E414" s="4">
        <v>2.891191E-3</v>
      </c>
      <c r="F414" s="4">
        <v>9.0123140000000004E-3</v>
      </c>
      <c r="G414" s="4">
        <v>1.4195398E-2</v>
      </c>
      <c r="H414" s="4">
        <v>2.5847782999999999E-2</v>
      </c>
      <c r="I414" s="4">
        <v>4.2724941000000002E-2</v>
      </c>
      <c r="J414" s="4">
        <v>6.4109693999999995E-2</v>
      </c>
      <c r="K414" s="4">
        <v>8.7327566999999995E-2</v>
      </c>
      <c r="L414" s="4">
        <v>0.107985505</v>
      </c>
      <c r="M414" s="4">
        <v>0.121217889</v>
      </c>
      <c r="N414" s="4">
        <v>0.123525185</v>
      </c>
      <c r="O414" s="4">
        <v>0.114269917</v>
      </c>
      <c r="P414" s="4">
        <v>9.5961196999999998E-2</v>
      </c>
      <c r="Q414" s="4">
        <v>0.101110882</v>
      </c>
      <c r="R414" s="4">
        <v>6.4927078999999999E-2</v>
      </c>
      <c r="S414" s="4">
        <v>1.9725952000000001E-2</v>
      </c>
      <c r="T414" s="4">
        <v>4.1035680000000001E-3</v>
      </c>
      <c r="U414" s="4">
        <v>5.8414899999999995E-4</v>
      </c>
      <c r="V414" s="9">
        <v>5.6900000000000001E-5</v>
      </c>
      <c r="W414" s="9">
        <v>3.7799999999999998E-6</v>
      </c>
      <c r="X414" s="9">
        <v>1.72E-7</v>
      </c>
      <c r="Y414" s="9">
        <v>5.3199999999999998E-9</v>
      </c>
      <c r="Z414" s="9">
        <v>1.1399999999999999E-10</v>
      </c>
    </row>
    <row r="415" spans="2:29" x14ac:dyDescent="0.2">
      <c r="B415" s="9">
        <v>2.7100000000000001E-8</v>
      </c>
      <c r="C415" s="9">
        <v>5.2200000000000004E-7</v>
      </c>
      <c r="D415" s="9">
        <v>7.6499999999999996E-6</v>
      </c>
      <c r="E415" s="9">
        <v>8.2000000000000001E-5</v>
      </c>
      <c r="F415" s="4">
        <v>3.5653099999999999E-4</v>
      </c>
      <c r="G415" s="4">
        <v>7.3576299999999996E-4</v>
      </c>
      <c r="H415" s="4">
        <v>1.7244090000000001E-3</v>
      </c>
      <c r="I415" s="4">
        <v>3.7344370000000002E-3</v>
      </c>
      <c r="J415" s="4">
        <v>7.4729829999999999E-3</v>
      </c>
      <c r="K415" s="4">
        <v>1.3818087E-2</v>
      </c>
      <c r="L415" s="4">
        <v>2.3609571999999999E-2</v>
      </c>
      <c r="M415" s="4">
        <v>3.7274810999999998E-2</v>
      </c>
      <c r="N415" s="4">
        <v>5.4378942999999999E-2</v>
      </c>
      <c r="O415" s="4">
        <v>7.3305192000000005E-2</v>
      </c>
      <c r="P415" s="4">
        <v>9.1312009999999999E-2</v>
      </c>
      <c r="Q415" s="4">
        <v>0.160683414</v>
      </c>
      <c r="R415" s="4">
        <v>0.21765195200000001</v>
      </c>
      <c r="S415" s="4">
        <v>0.16675665200000001</v>
      </c>
      <c r="T415" s="4">
        <v>9.3721299999999994E-2</v>
      </c>
      <c r="U415" s="4">
        <v>3.8633431000000003E-2</v>
      </c>
      <c r="V415" s="4">
        <v>1.1677831E-2</v>
      </c>
      <c r="W415" s="4">
        <v>2.5876879999999999E-3</v>
      </c>
      <c r="X415" s="4">
        <v>4.2021099999999998E-4</v>
      </c>
      <c r="Y415" s="9">
        <v>5.0000000000000002E-5</v>
      </c>
      <c r="Z415" s="9">
        <v>4.6500000000000004E-6</v>
      </c>
    </row>
    <row r="416" spans="2:29" x14ac:dyDescent="0.2">
      <c r="B416" s="9">
        <v>8.2800000000000004E-10</v>
      </c>
      <c r="C416" s="9">
        <v>1.7500000000000001E-8</v>
      </c>
      <c r="D416" s="9">
        <v>2.9200000000000002E-7</v>
      </c>
      <c r="E416" s="9">
        <v>3.7299999999999999E-6</v>
      </c>
      <c r="F416" s="9">
        <v>1.9300000000000002E-5</v>
      </c>
      <c r="G416" s="9">
        <v>4.5899999999999998E-5</v>
      </c>
      <c r="H416" s="4">
        <v>1.23404E-4</v>
      </c>
      <c r="I416" s="4">
        <v>3.0996000000000002E-4</v>
      </c>
      <c r="J416" s="4">
        <v>7.2758399999999998E-4</v>
      </c>
      <c r="K416" s="4">
        <v>1.5961090000000001E-3</v>
      </c>
      <c r="L416" s="4">
        <v>3.2722390000000001E-3</v>
      </c>
      <c r="M416" s="4">
        <v>6.2694760000000004E-3</v>
      </c>
      <c r="N416" s="4">
        <v>1.122592E-2</v>
      </c>
      <c r="O416" s="4">
        <v>1.8785278999999998E-2</v>
      </c>
      <c r="P416" s="4">
        <v>2.9377785E-2</v>
      </c>
      <c r="Q416" s="4">
        <v>7.0216606000000001E-2</v>
      </c>
      <c r="R416" s="4">
        <v>0.14928418600000001</v>
      </c>
      <c r="S416" s="4">
        <v>0.19759977500000001</v>
      </c>
      <c r="T416" s="4">
        <v>0.20043524800000001</v>
      </c>
      <c r="U416" s="4">
        <v>0.15580370900000001</v>
      </c>
      <c r="V416" s="4">
        <v>9.2806707000000002E-2</v>
      </c>
      <c r="W416" s="4">
        <v>4.2358646999999999E-2</v>
      </c>
      <c r="X416" s="4">
        <v>1.4811937000000001E-2</v>
      </c>
      <c r="Y416" s="4">
        <v>3.9675190000000001E-3</v>
      </c>
      <c r="Z416" s="4">
        <v>9.5866199999999999E-4</v>
      </c>
    </row>
    <row r="417" spans="2:26" x14ac:dyDescent="0.2">
      <c r="B417" s="9">
        <v>5.2999999999999998E-11</v>
      </c>
      <c r="C417" s="9">
        <v>1.1599999999999999E-9</v>
      </c>
      <c r="D417" s="9">
        <v>2.0599999999999999E-8</v>
      </c>
      <c r="E417" s="9">
        <v>2.8799999999999998E-7</v>
      </c>
      <c r="F417" s="9">
        <v>1.64E-6</v>
      </c>
      <c r="G417" s="9">
        <v>4.2400000000000001E-6</v>
      </c>
      <c r="H417" s="9">
        <v>1.2300000000000001E-5</v>
      </c>
      <c r="I417" s="9">
        <v>3.3800000000000002E-5</v>
      </c>
      <c r="J417" s="9">
        <v>8.7100000000000003E-5</v>
      </c>
      <c r="K417" s="4">
        <v>2.1172000000000001E-4</v>
      </c>
      <c r="L417" s="4">
        <v>4.84551E-4</v>
      </c>
      <c r="M417" s="4">
        <v>1.044384E-3</v>
      </c>
      <c r="N417" s="4">
        <v>2.1199399999999998E-3</v>
      </c>
      <c r="O417" s="4">
        <v>4.0525709999999996E-3</v>
      </c>
      <c r="P417" s="4">
        <v>7.2959449999999999E-3</v>
      </c>
      <c r="Q417" s="4">
        <v>2.1165228000000001E-2</v>
      </c>
      <c r="R417" s="4">
        <v>6.0018578000000003E-2</v>
      </c>
      <c r="S417" s="4">
        <v>0.112301599</v>
      </c>
      <c r="T417" s="4">
        <v>0.16588472900000001</v>
      </c>
      <c r="U417" s="4">
        <v>0.193449022</v>
      </c>
      <c r="V417" s="4">
        <v>0.17810416500000001</v>
      </c>
      <c r="W417" s="4">
        <v>0.12945679500000001</v>
      </c>
      <c r="X417" s="4">
        <v>7.4285303999999996E-2</v>
      </c>
      <c r="Y417" s="4">
        <v>3.3649677000000003E-2</v>
      </c>
      <c r="Z417" s="4">
        <v>1.6336399000000001E-2</v>
      </c>
    </row>
    <row r="418" spans="2:26" x14ac:dyDescent="0.2">
      <c r="B418" s="9">
        <v>1.1100000000000001E-11</v>
      </c>
      <c r="C418" s="9">
        <v>2.24E-10</v>
      </c>
      <c r="D418" s="9">
        <v>3.8099999999999999E-9</v>
      </c>
      <c r="E418" s="9">
        <v>5.2399999999999999E-8</v>
      </c>
      <c r="F418" s="9">
        <v>2.9900000000000002E-7</v>
      </c>
      <c r="G418" s="9">
        <v>7.8199999999999999E-7</v>
      </c>
      <c r="H418" s="9">
        <v>2.3199999999999998E-6</v>
      </c>
      <c r="I418" s="9">
        <v>6.5300000000000002E-6</v>
      </c>
      <c r="J418" s="9">
        <v>1.7399999999999999E-5</v>
      </c>
      <c r="K418" s="9">
        <v>4.3999999999999999E-5</v>
      </c>
      <c r="L418" s="4">
        <v>1.05536E-4</v>
      </c>
      <c r="M418" s="4">
        <v>2.39979E-4</v>
      </c>
      <c r="N418" s="4">
        <v>5.1745899999999995E-4</v>
      </c>
      <c r="O418" s="4">
        <v>1.058055E-3</v>
      </c>
      <c r="P418" s="4">
        <v>2.0514980000000001E-3</v>
      </c>
      <c r="Q418" s="4">
        <v>6.6261050000000002E-3</v>
      </c>
      <c r="R418" s="4">
        <v>2.2217206E-2</v>
      </c>
      <c r="S418" s="4">
        <v>5.1214137999999999E-2</v>
      </c>
      <c r="T418" s="4">
        <v>9.5720020000000003E-2</v>
      </c>
      <c r="U418" s="4">
        <v>0.145060566</v>
      </c>
      <c r="V418" s="4">
        <v>0.17825592800000001</v>
      </c>
      <c r="W418" s="4">
        <v>0.177620793</v>
      </c>
      <c r="X418" s="4">
        <v>0.14351546900000001</v>
      </c>
      <c r="Y418" s="4">
        <v>9.4026716999999996E-2</v>
      </c>
      <c r="Z418" s="4">
        <v>8.1699130999999994E-2</v>
      </c>
    </row>
    <row r="419" spans="2:26" x14ac:dyDescent="0.2">
      <c r="B419" s="9">
        <v>1.41E-11</v>
      </c>
      <c r="C419" s="9">
        <v>2.1999999999999999E-10</v>
      </c>
      <c r="D419" s="9">
        <v>3.0300000000000001E-9</v>
      </c>
      <c r="E419" s="9">
        <v>3.4900000000000001E-8</v>
      </c>
      <c r="F419" s="9">
        <v>1.7599999999999999E-7</v>
      </c>
      <c r="G419" s="9">
        <v>4.27E-7</v>
      </c>
      <c r="H419" s="9">
        <v>1.1999999999999999E-6</v>
      </c>
      <c r="I419" s="9">
        <v>3.1999999999999999E-6</v>
      </c>
      <c r="J419" s="9">
        <v>8.1899999999999995E-6</v>
      </c>
      <c r="K419" s="9">
        <v>2.0000000000000002E-5</v>
      </c>
      <c r="L419" s="9">
        <v>4.6699999999999997E-5</v>
      </c>
      <c r="M419" s="4">
        <v>1.0422299999999999E-4</v>
      </c>
      <c r="N419" s="4">
        <v>2.2224699999999999E-4</v>
      </c>
      <c r="O419" s="4">
        <v>4.529E-4</v>
      </c>
      <c r="P419" s="4">
        <v>8.8199000000000003E-4</v>
      </c>
      <c r="Q419" s="4">
        <v>2.8999360000000001E-3</v>
      </c>
      <c r="R419" s="4">
        <v>1.0186588E-2</v>
      </c>
      <c r="S419" s="4">
        <v>2.5417433999999999E-2</v>
      </c>
      <c r="T419" s="4">
        <v>5.2999644999999998E-2</v>
      </c>
      <c r="U419" s="4">
        <v>9.2356586000000004E-2</v>
      </c>
      <c r="V419" s="4">
        <v>0.13450183900000001</v>
      </c>
      <c r="W419" s="4">
        <v>0.16370506700000001</v>
      </c>
      <c r="X419" s="4">
        <v>0.16652285</v>
      </c>
      <c r="Y419" s="4">
        <v>0.14156755500000001</v>
      </c>
      <c r="Z419" s="4">
        <v>0.20810120200000001</v>
      </c>
    </row>
    <row r="420" spans="2:26" x14ac:dyDescent="0.2">
      <c r="B420" s="9">
        <v>2.4299999999999999E-11</v>
      </c>
      <c r="C420" s="9">
        <v>3.0199999999999999E-10</v>
      </c>
      <c r="D420" s="9">
        <v>3.4299999999999999E-9</v>
      </c>
      <c r="E420" s="9">
        <v>3.33E-8</v>
      </c>
      <c r="F420" s="9">
        <v>1.49E-7</v>
      </c>
      <c r="G420" s="9">
        <v>3.34E-7</v>
      </c>
      <c r="H420" s="9">
        <v>8.8100000000000001E-7</v>
      </c>
      <c r="I420" s="9">
        <v>2.2299999999999998E-6</v>
      </c>
      <c r="J420" s="9">
        <v>5.4299999999999997E-6</v>
      </c>
      <c r="K420" s="9">
        <v>1.27E-5</v>
      </c>
      <c r="L420" s="9">
        <v>2.8600000000000001E-5</v>
      </c>
      <c r="M420" s="9">
        <v>6.1799999999999998E-5</v>
      </c>
      <c r="N420" s="4">
        <v>1.28448E-4</v>
      </c>
      <c r="O420" s="4">
        <v>2.5667799999999998E-4</v>
      </c>
      <c r="P420" s="4">
        <v>4.9307799999999998E-4</v>
      </c>
      <c r="Q420" s="4">
        <v>1.6072390000000001E-3</v>
      </c>
      <c r="R420" s="4">
        <v>5.6727959999999999E-3</v>
      </c>
      <c r="S420" s="4">
        <v>1.4542307000000001E-2</v>
      </c>
      <c r="T420" s="4">
        <v>3.1884033999999999E-2</v>
      </c>
      <c r="U420" s="4">
        <v>5.9789887E-2</v>
      </c>
      <c r="V420" s="4">
        <v>9.5897088000000005E-2</v>
      </c>
      <c r="W420" s="4">
        <v>0.131556698</v>
      </c>
      <c r="X420" s="4">
        <v>0.15436714100000001</v>
      </c>
      <c r="Y420" s="4">
        <v>0.154929241</v>
      </c>
      <c r="Z420" s="4">
        <v>0.348763235</v>
      </c>
    </row>
    <row r="421" spans="2:26" x14ac:dyDescent="0.2">
      <c r="B421" s="9">
        <v>5.09E-11</v>
      </c>
      <c r="C421" s="9">
        <v>5.1199999999999999E-10</v>
      </c>
      <c r="D421" s="9">
        <v>4.8699999999999999E-9</v>
      </c>
      <c r="E421" s="9">
        <v>4.0299999999999997E-8</v>
      </c>
      <c r="F421" s="9">
        <v>1.61E-7</v>
      </c>
      <c r="G421" s="9">
        <v>3.3500000000000002E-7</v>
      </c>
      <c r="H421" s="9">
        <v>8.3099999999999996E-7</v>
      </c>
      <c r="I421" s="9">
        <v>1.99E-6</v>
      </c>
      <c r="J421" s="9">
        <v>4.6E-6</v>
      </c>
      <c r="K421" s="9">
        <v>1.03E-5</v>
      </c>
      <c r="L421" s="9">
        <v>2.2200000000000001E-5</v>
      </c>
      <c r="M421" s="9">
        <v>4.6300000000000001E-5</v>
      </c>
      <c r="N421" s="9">
        <v>9.31E-5</v>
      </c>
      <c r="O421" s="4">
        <v>1.8105700000000001E-4</v>
      </c>
      <c r="P421" s="4">
        <v>3.3993400000000002E-4</v>
      </c>
      <c r="Q421" s="4">
        <v>1.0831390000000001E-3</v>
      </c>
      <c r="R421" s="4">
        <v>3.7533850000000001E-3</v>
      </c>
      <c r="S421" s="4">
        <v>9.5939839999999998E-3</v>
      </c>
      <c r="T421" s="4">
        <v>2.1360052000000001E-2</v>
      </c>
      <c r="U421" s="4">
        <v>4.1422900999999998E-2</v>
      </c>
      <c r="V421" s="4">
        <v>6.9971294000000003E-2</v>
      </c>
      <c r="W421" s="4">
        <v>0.102954544</v>
      </c>
      <c r="X421" s="4">
        <v>0.131953561</v>
      </c>
      <c r="Y421" s="4">
        <v>0.14731572600000001</v>
      </c>
      <c r="Z421" s="4">
        <v>0.46989056299999998</v>
      </c>
    </row>
    <row r="422" spans="2:26" x14ac:dyDescent="0.2">
      <c r="B422" s="9">
        <v>1.1800000000000001E-10</v>
      </c>
      <c r="C422" s="9">
        <v>9.8199999999999992E-10</v>
      </c>
      <c r="D422" s="9">
        <v>7.9500000000000001E-9</v>
      </c>
      <c r="E422" s="9">
        <v>5.69E-8</v>
      </c>
      <c r="F422" s="9">
        <v>2.04E-7</v>
      </c>
      <c r="G422" s="9">
        <v>3.96E-7</v>
      </c>
      <c r="H422" s="9">
        <v>9.2800000000000005E-7</v>
      </c>
      <c r="I422" s="9">
        <v>2.1100000000000001E-6</v>
      </c>
      <c r="J422" s="9">
        <v>4.6399999999999996E-6</v>
      </c>
      <c r="K422" s="9">
        <v>9.9000000000000001E-6</v>
      </c>
      <c r="L422" s="9">
        <v>2.05E-5</v>
      </c>
      <c r="M422" s="9">
        <v>4.1100000000000003E-5</v>
      </c>
      <c r="N422" s="9">
        <v>7.9800000000000002E-5</v>
      </c>
      <c r="O422" s="4">
        <v>1.5046100000000001E-4</v>
      </c>
      <c r="P422" s="4">
        <v>2.74882E-4</v>
      </c>
      <c r="Q422" s="4">
        <v>8.5008000000000002E-4</v>
      </c>
      <c r="R422" s="4">
        <v>2.856071E-3</v>
      </c>
      <c r="S422" s="4">
        <v>7.1557239999999996E-3</v>
      </c>
      <c r="T422" s="4">
        <v>1.5846849999999999E-2</v>
      </c>
      <c r="U422" s="4">
        <v>3.1020045999999999E-2</v>
      </c>
      <c r="V422" s="4">
        <v>5.3673089E-2</v>
      </c>
      <c r="W422" s="4">
        <v>8.2089790999999995E-2</v>
      </c>
      <c r="X422" s="4">
        <v>0.110979571</v>
      </c>
      <c r="Y422" s="4">
        <v>0.132623461</v>
      </c>
      <c r="Z422" s="4">
        <v>0.56232035800000002</v>
      </c>
    </row>
    <row r="423" spans="2:26" x14ac:dyDescent="0.2">
      <c r="B423" s="9">
        <v>2.8899999999999998E-10</v>
      </c>
      <c r="C423" s="9">
        <v>2.0099999999999999E-9</v>
      </c>
      <c r="D423" s="9">
        <v>1.4100000000000001E-8</v>
      </c>
      <c r="E423" s="9">
        <v>8.8500000000000005E-8</v>
      </c>
      <c r="F423" s="9">
        <v>2.8799999999999998E-7</v>
      </c>
      <c r="G423" s="9">
        <v>5.2200000000000004E-7</v>
      </c>
      <c r="H423" s="9">
        <v>1.1599999999999999E-6</v>
      </c>
      <c r="I423" s="9">
        <v>2.5000000000000002E-6</v>
      </c>
      <c r="J423" s="9">
        <v>5.2599999999999996E-6</v>
      </c>
      <c r="K423" s="9">
        <v>1.0699999999999999E-5</v>
      </c>
      <c r="L423" s="9">
        <v>2.1299999999999999E-5</v>
      </c>
      <c r="M423" s="9">
        <v>4.1100000000000003E-5</v>
      </c>
      <c r="N423" s="9">
        <v>7.7200000000000006E-5</v>
      </c>
      <c r="O423" s="4">
        <v>1.4092400000000001E-4</v>
      </c>
      <c r="P423" s="4">
        <v>2.5010700000000001E-4</v>
      </c>
      <c r="Q423" s="4">
        <v>7.4830800000000005E-4</v>
      </c>
      <c r="R423" s="4">
        <v>2.4220539999999999E-3</v>
      </c>
      <c r="S423" s="4">
        <v>5.8915759999999999E-3</v>
      </c>
      <c r="T423" s="4">
        <v>1.2820811E-2</v>
      </c>
      <c r="U423" s="4">
        <v>2.4959709E-2</v>
      </c>
      <c r="V423" s="4">
        <v>4.3471721999999997E-2</v>
      </c>
      <c r="W423" s="4">
        <v>6.7736108000000003E-2</v>
      </c>
      <c r="X423" s="4">
        <v>9.4423906000000002E-2</v>
      </c>
      <c r="Y423" s="4">
        <v>0.11775888599999999</v>
      </c>
      <c r="Z423" s="4">
        <v>0.62921567300000003</v>
      </c>
    </row>
    <row r="424" spans="2:26" x14ac:dyDescent="0.2">
      <c r="B424" s="9">
        <v>2.3600000000000001E-10</v>
      </c>
      <c r="C424" s="9">
        <v>1.3600000000000001E-9</v>
      </c>
      <c r="D424" s="9">
        <v>8.2800000000000004E-9</v>
      </c>
      <c r="E424" s="9">
        <v>4.58E-8</v>
      </c>
      <c r="F424" s="9">
        <v>1.36E-7</v>
      </c>
      <c r="G424" s="9">
        <v>2.34E-7</v>
      </c>
      <c r="H424" s="9">
        <v>4.9699999999999996E-7</v>
      </c>
      <c r="I424" s="9">
        <v>1.0300000000000001E-6</v>
      </c>
      <c r="J424" s="9">
        <v>2.0899999999999999E-6</v>
      </c>
      <c r="K424" s="9">
        <v>4.1500000000000001E-6</v>
      </c>
      <c r="L424" s="9">
        <v>8.0199999999999994E-6</v>
      </c>
      <c r="M424" s="9">
        <v>1.52E-5</v>
      </c>
      <c r="N424" s="9">
        <v>2.8E-5</v>
      </c>
      <c r="O424" s="9">
        <v>5.0500000000000001E-5</v>
      </c>
      <c r="P424" s="9">
        <v>8.8900000000000006E-5</v>
      </c>
      <c r="Q424" s="4">
        <v>2.6535799999999999E-4</v>
      </c>
      <c r="R424" s="4">
        <v>8.6649100000000005E-4</v>
      </c>
      <c r="S424" s="4">
        <v>2.1640240000000001E-3</v>
      </c>
      <c r="T424" s="4">
        <v>4.9218930000000001E-3</v>
      </c>
      <c r="U424" s="4">
        <v>1.0194751E-2</v>
      </c>
      <c r="V424" s="4">
        <v>1.9230809000000001E-2</v>
      </c>
      <c r="W424" s="4">
        <v>3.3036712000000003E-2</v>
      </c>
      <c r="X424" s="4">
        <v>5.1686364999999998E-2</v>
      </c>
      <c r="Y424" s="4">
        <v>7.3643837000000004E-2</v>
      </c>
      <c r="Z424" s="4">
        <v>0.80379094399999995</v>
      </c>
    </row>
    <row r="426" spans="2:26" x14ac:dyDescent="0.2">
      <c r="B426" s="4" t="s">
        <v>0</v>
      </c>
    </row>
    <row r="427" spans="2:26" x14ac:dyDescent="0.2">
      <c r="B427" s="4">
        <v>1234567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8CF1-2191-0B47-861D-F8A552BB167E}">
  <dimension ref="A1:BD428"/>
  <sheetViews>
    <sheetView showGridLines="0" tabSelected="1" topLeftCell="AC237" zoomScale="160" workbookViewId="0">
      <selection activeCell="AM244" sqref="C244:AM244"/>
    </sheetView>
  </sheetViews>
  <sheetFormatPr baseColWidth="10" defaultColWidth="10.83203125" defaultRowHeight="14" x14ac:dyDescent="0.2"/>
  <cols>
    <col min="1" max="1" width="10.83203125" style="13"/>
    <col min="2" max="17" width="7" style="4" customWidth="1"/>
    <col min="18" max="18" width="9.6640625" style="4" customWidth="1"/>
    <col min="19" max="58" width="7" style="4" customWidth="1"/>
    <col min="59" max="16384" width="10.83203125" style="4"/>
  </cols>
  <sheetData>
    <row r="1" spans="2:56" x14ac:dyDescent="0.2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2:56" x14ac:dyDescent="0.2">
      <c r="B2" s="4" t="s">
        <v>0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</row>
    <row r="3" spans="2:56" x14ac:dyDescent="0.2">
      <c r="C3" s="4">
        <v>1964</v>
      </c>
      <c r="D3" s="4">
        <v>1982</v>
      </c>
      <c r="E3" s="4">
        <v>1994</v>
      </c>
    </row>
    <row r="4" spans="2:56" x14ac:dyDescent="0.2">
      <c r="B4" s="4" t="s">
        <v>0</v>
      </c>
      <c r="C4" s="4" t="s">
        <v>15</v>
      </c>
      <c r="D4" s="4">
        <v>46</v>
      </c>
      <c r="E4" s="4">
        <v>1</v>
      </c>
    </row>
    <row r="5" spans="2:56" x14ac:dyDescent="0.2">
      <c r="B5" s="4">
        <v>2018</v>
      </c>
    </row>
    <row r="6" spans="2:56" x14ac:dyDescent="0.2">
      <c r="B6" s="4" t="s">
        <v>0</v>
      </c>
      <c r="C6" s="4" t="s">
        <v>16</v>
      </c>
      <c r="D6" s="4" t="s">
        <v>17</v>
      </c>
      <c r="E6" s="4" t="s">
        <v>18</v>
      </c>
      <c r="F6" s="4" t="s">
        <v>19</v>
      </c>
      <c r="G6" s="4" t="s">
        <v>20</v>
      </c>
      <c r="H6" s="4" t="s">
        <v>21</v>
      </c>
      <c r="I6" s="4" t="s">
        <v>22</v>
      </c>
    </row>
    <row r="7" spans="2:56" x14ac:dyDescent="0.2">
      <c r="B7" s="4">
        <v>1</v>
      </c>
    </row>
    <row r="8" spans="2:56" x14ac:dyDescent="0.2">
      <c r="B8" s="4" t="s">
        <v>0</v>
      </c>
      <c r="C8" s="4" t="s">
        <v>23</v>
      </c>
      <c r="D8" s="4" t="s">
        <v>19</v>
      </c>
      <c r="E8" s="4" t="s">
        <v>21</v>
      </c>
      <c r="F8" s="4" t="s">
        <v>24</v>
      </c>
    </row>
    <row r="9" spans="2:56" x14ac:dyDescent="0.2">
      <c r="B9" s="4">
        <v>15</v>
      </c>
    </row>
    <row r="10" spans="2:56" x14ac:dyDescent="0.2">
      <c r="B10" s="4" t="s">
        <v>0</v>
      </c>
      <c r="C10" s="4" t="s">
        <v>25</v>
      </c>
      <c r="D10" s="4" t="s">
        <v>26</v>
      </c>
      <c r="E10" s="4" t="s">
        <v>21</v>
      </c>
    </row>
    <row r="11" spans="2:56" x14ac:dyDescent="0.2">
      <c r="B11" s="4">
        <v>0</v>
      </c>
      <c r="C11" s="4">
        <v>8.0000000000000002E-3</v>
      </c>
      <c r="D11" s="4">
        <v>0.28899999999999998</v>
      </c>
      <c r="E11" s="4">
        <v>0.64100000000000001</v>
      </c>
      <c r="F11" s="4">
        <v>0.84199999999999997</v>
      </c>
      <c r="G11" s="4">
        <v>0.90100000000000002</v>
      </c>
      <c r="H11" s="4">
        <v>0.94699999999999995</v>
      </c>
      <c r="I11" s="4">
        <v>0.96299999999999997</v>
      </c>
      <c r="J11" s="4">
        <v>0.97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</row>
    <row r="12" spans="2:56" x14ac:dyDescent="0.2">
      <c r="B12" s="4" t="s">
        <v>0</v>
      </c>
      <c r="C12" s="4" t="s">
        <v>27</v>
      </c>
      <c r="D12" s="4" t="s">
        <v>28</v>
      </c>
    </row>
    <row r="13" spans="2:56" x14ac:dyDescent="0.2">
      <c r="B13" s="4" t="s">
        <v>0</v>
      </c>
      <c r="C13" s="4">
        <v>1965</v>
      </c>
      <c r="D13" s="4">
        <v>1966</v>
      </c>
      <c r="E13" s="4">
        <v>1967</v>
      </c>
      <c r="F13" s="4">
        <v>1968</v>
      </c>
      <c r="G13" s="4">
        <v>1969</v>
      </c>
      <c r="H13" s="4">
        <v>1970</v>
      </c>
      <c r="I13" s="4">
        <v>1971</v>
      </c>
      <c r="J13" s="4">
        <v>1972</v>
      </c>
      <c r="K13" s="4">
        <v>1973</v>
      </c>
      <c r="L13" s="4">
        <v>1974</v>
      </c>
      <c r="M13" s="4">
        <v>1975</v>
      </c>
      <c r="N13" s="4">
        <v>1976</v>
      </c>
      <c r="O13" s="4">
        <v>1977</v>
      </c>
      <c r="P13" s="4">
        <v>1978</v>
      </c>
      <c r="Q13" s="4">
        <v>1979</v>
      </c>
      <c r="R13" s="4">
        <v>1980</v>
      </c>
      <c r="S13" s="4">
        <v>1981</v>
      </c>
      <c r="T13" s="4">
        <v>1982</v>
      </c>
      <c r="U13" s="4">
        <v>1983</v>
      </c>
      <c r="V13" s="4">
        <v>1984</v>
      </c>
      <c r="W13" s="4">
        <v>1985</v>
      </c>
      <c r="X13" s="4">
        <v>1986</v>
      </c>
      <c r="Y13" s="4">
        <v>1987</v>
      </c>
      <c r="Z13" s="4">
        <v>1988</v>
      </c>
      <c r="AA13" s="4">
        <v>1989</v>
      </c>
      <c r="AB13" s="4">
        <v>1990</v>
      </c>
      <c r="AC13" s="4">
        <v>1991</v>
      </c>
      <c r="AD13" s="4">
        <v>1992</v>
      </c>
      <c r="AE13" s="4">
        <v>1993</v>
      </c>
      <c r="AF13" s="4">
        <v>1994</v>
      </c>
      <c r="AG13" s="4">
        <v>1995</v>
      </c>
      <c r="AH13" s="4">
        <v>1996</v>
      </c>
      <c r="AI13" s="4">
        <v>1997</v>
      </c>
      <c r="AJ13" s="4">
        <v>1998</v>
      </c>
      <c r="AK13" s="4">
        <v>1999</v>
      </c>
      <c r="AL13" s="4">
        <v>2000</v>
      </c>
      <c r="AM13" s="4">
        <v>2001</v>
      </c>
      <c r="AN13" s="4">
        <v>2002</v>
      </c>
      <c r="AO13" s="4">
        <v>2003</v>
      </c>
      <c r="AP13" s="4">
        <v>2004</v>
      </c>
      <c r="AQ13" s="4">
        <v>2005</v>
      </c>
      <c r="AR13" s="4">
        <v>2006</v>
      </c>
      <c r="AS13" s="4">
        <v>2007</v>
      </c>
      <c r="AT13" s="4">
        <v>2008</v>
      </c>
      <c r="AU13" s="4">
        <v>2009</v>
      </c>
      <c r="AV13" s="4">
        <v>2010</v>
      </c>
      <c r="AW13" s="4">
        <v>2011</v>
      </c>
      <c r="AX13" s="4">
        <v>2012</v>
      </c>
      <c r="AY13" s="4">
        <v>2013</v>
      </c>
      <c r="AZ13" s="4">
        <v>2014</v>
      </c>
      <c r="BA13" s="4">
        <v>2015</v>
      </c>
      <c r="BB13" s="4">
        <v>2016</v>
      </c>
      <c r="BC13" s="4">
        <v>2017</v>
      </c>
      <c r="BD13" s="4">
        <v>2018</v>
      </c>
    </row>
    <row r="14" spans="2:56" x14ac:dyDescent="0.2">
      <c r="B14" s="4" t="s">
        <v>0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</row>
    <row r="15" spans="2:56" x14ac:dyDescent="0.2">
      <c r="B15" s="4">
        <v>8</v>
      </c>
      <c r="C15" s="4">
        <v>7</v>
      </c>
      <c r="D15" s="4">
        <v>2</v>
      </c>
      <c r="E15" s="4">
        <v>9</v>
      </c>
      <c r="F15" s="4">
        <v>7</v>
      </c>
      <c r="G15" s="4">
        <v>7</v>
      </c>
      <c r="H15" s="4">
        <v>7</v>
      </c>
      <c r="I15" s="4">
        <v>7</v>
      </c>
      <c r="J15" s="4">
        <v>8</v>
      </c>
      <c r="K15" s="4">
        <v>6</v>
      </c>
      <c r="L15" s="4">
        <v>5</v>
      </c>
      <c r="M15" s="4">
        <v>7</v>
      </c>
      <c r="N15" s="4">
        <v>8</v>
      </c>
      <c r="O15" s="4">
        <v>8</v>
      </c>
      <c r="P15" s="4">
        <v>7</v>
      </c>
      <c r="Q15" s="4">
        <v>5</v>
      </c>
      <c r="R15" s="4">
        <v>4</v>
      </c>
      <c r="S15" s="4">
        <v>6</v>
      </c>
      <c r="T15" s="4">
        <v>7</v>
      </c>
      <c r="U15" s="4">
        <v>8</v>
      </c>
      <c r="V15" s="4">
        <v>3</v>
      </c>
      <c r="W15" s="4">
        <v>7</v>
      </c>
      <c r="X15" s="4">
        <v>7</v>
      </c>
      <c r="Y15" s="4">
        <v>7</v>
      </c>
      <c r="Z15" s="4">
        <v>7</v>
      </c>
      <c r="AA15" s="4">
        <v>8</v>
      </c>
      <c r="AB15" s="4">
        <v>4</v>
      </c>
      <c r="AC15" s="4">
        <v>6</v>
      </c>
      <c r="AD15" s="4">
        <v>2</v>
      </c>
      <c r="AE15" s="4">
        <v>1</v>
      </c>
      <c r="AF15" s="4">
        <v>6</v>
      </c>
      <c r="AG15" s="4">
        <v>6</v>
      </c>
      <c r="AH15" s="4">
        <v>4</v>
      </c>
      <c r="AI15" s="4">
        <v>4</v>
      </c>
      <c r="AJ15" s="4">
        <v>10</v>
      </c>
      <c r="AK15" s="4">
        <v>4</v>
      </c>
      <c r="AL15" s="4">
        <v>4</v>
      </c>
      <c r="AM15" s="4">
        <v>4</v>
      </c>
      <c r="AN15" s="4">
        <v>4</v>
      </c>
      <c r="AO15" s="4">
        <v>4</v>
      </c>
      <c r="AP15" s="4">
        <v>4</v>
      </c>
      <c r="AQ15" s="4">
        <v>4</v>
      </c>
      <c r="AR15" s="4">
        <v>4</v>
      </c>
      <c r="AS15" s="4">
        <v>4</v>
      </c>
      <c r="AT15" s="4">
        <v>4</v>
      </c>
      <c r="AU15" s="4">
        <v>4</v>
      </c>
      <c r="AV15" s="4">
        <v>4</v>
      </c>
      <c r="AW15" s="4">
        <v>4</v>
      </c>
      <c r="AX15" s="4">
        <v>4</v>
      </c>
      <c r="AY15" s="4">
        <v>4</v>
      </c>
      <c r="AZ15" s="4">
        <v>4</v>
      </c>
      <c r="BA15" s="4">
        <v>4</v>
      </c>
      <c r="BB15" s="4">
        <v>4</v>
      </c>
      <c r="BC15" s="5">
        <v>4</v>
      </c>
      <c r="BD15" s="5">
        <v>4</v>
      </c>
    </row>
    <row r="16" spans="2:56" x14ac:dyDescent="0.2">
      <c r="B16" s="4">
        <v>5</v>
      </c>
      <c r="C16" s="4">
        <v>6</v>
      </c>
      <c r="D16" s="4">
        <v>6</v>
      </c>
      <c r="E16" s="4">
        <v>8</v>
      </c>
      <c r="F16" s="4">
        <v>5</v>
      </c>
      <c r="G16" s="4">
        <v>8</v>
      </c>
      <c r="H16" s="4">
        <v>5</v>
      </c>
      <c r="I16" s="4">
        <v>4</v>
      </c>
      <c r="J16" s="4">
        <v>8</v>
      </c>
      <c r="K16" s="4">
        <v>4</v>
      </c>
      <c r="L16" s="4">
        <v>5</v>
      </c>
      <c r="M16" s="4">
        <v>5</v>
      </c>
      <c r="N16" s="4">
        <v>6</v>
      </c>
      <c r="O16" s="4">
        <v>5</v>
      </c>
      <c r="P16" s="4">
        <v>8</v>
      </c>
      <c r="Q16" s="4">
        <v>11</v>
      </c>
      <c r="R16" s="4">
        <v>6</v>
      </c>
      <c r="S16" s="4">
        <v>7</v>
      </c>
      <c r="T16" s="4">
        <v>9</v>
      </c>
      <c r="U16" s="4">
        <v>10</v>
      </c>
      <c r="V16" s="4">
        <v>4</v>
      </c>
      <c r="W16" s="4">
        <v>4</v>
      </c>
      <c r="X16" s="4">
        <v>6</v>
      </c>
      <c r="Y16" s="4">
        <v>5</v>
      </c>
      <c r="Z16" s="4">
        <v>7</v>
      </c>
      <c r="AA16" s="4">
        <v>9</v>
      </c>
      <c r="AB16" s="4">
        <v>5</v>
      </c>
      <c r="AC16" s="4">
        <v>7</v>
      </c>
      <c r="AD16" s="4">
        <v>3</v>
      </c>
      <c r="AE16" s="4">
        <v>5</v>
      </c>
      <c r="AF16" s="4">
        <v>3</v>
      </c>
      <c r="AG16" s="4">
        <v>5</v>
      </c>
      <c r="AH16" s="4">
        <v>4</v>
      </c>
      <c r="AI16" s="4">
        <v>6</v>
      </c>
      <c r="AJ16" s="4">
        <v>11</v>
      </c>
      <c r="AK16" s="4">
        <v>4</v>
      </c>
      <c r="AL16" s="4">
        <v>4</v>
      </c>
      <c r="AM16" s="4">
        <v>4</v>
      </c>
      <c r="AN16" s="4">
        <v>4</v>
      </c>
      <c r="AO16" s="4">
        <v>4</v>
      </c>
      <c r="AP16" s="4">
        <v>4</v>
      </c>
      <c r="AQ16" s="4">
        <v>4</v>
      </c>
      <c r="AR16" s="4">
        <v>4</v>
      </c>
      <c r="AS16" s="4">
        <v>4</v>
      </c>
      <c r="AT16" s="4">
        <v>4</v>
      </c>
      <c r="AU16" s="4">
        <v>4</v>
      </c>
      <c r="AV16" s="4">
        <v>4</v>
      </c>
      <c r="AW16" s="4">
        <v>4</v>
      </c>
      <c r="AX16" s="4">
        <v>4</v>
      </c>
      <c r="AY16" s="4">
        <v>4</v>
      </c>
      <c r="AZ16" s="4">
        <v>4</v>
      </c>
      <c r="BA16" s="4">
        <v>4</v>
      </c>
      <c r="BB16" s="4">
        <v>4</v>
      </c>
      <c r="BC16" s="5">
        <v>4</v>
      </c>
      <c r="BD16" s="5">
        <v>4</v>
      </c>
    </row>
    <row r="17" spans="1:20" x14ac:dyDescent="0.2">
      <c r="B17" s="4" t="s">
        <v>0</v>
      </c>
      <c r="C17" s="4" t="s">
        <v>36</v>
      </c>
      <c r="D17" s="4" t="s">
        <v>37</v>
      </c>
      <c r="E17" s="4" t="s">
        <v>38</v>
      </c>
      <c r="F17" s="4" t="s">
        <v>12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4">
        <v>10</v>
      </c>
      <c r="P17" s="4">
        <v>11</v>
      </c>
      <c r="Q17" s="4">
        <v>12</v>
      </c>
      <c r="R17" s="4">
        <v>13</v>
      </c>
      <c r="S17" s="4">
        <v>14</v>
      </c>
      <c r="T17" s="4">
        <v>15</v>
      </c>
    </row>
    <row r="18" spans="1:20" x14ac:dyDescent="0.2">
      <c r="A18" s="13">
        <v>1964</v>
      </c>
      <c r="B18" s="4">
        <v>6.6E-3</v>
      </c>
      <c r="C18" s="4">
        <v>0.17</v>
      </c>
      <c r="D18" s="4">
        <v>0.30299999999999999</v>
      </c>
      <c r="E18" s="4">
        <v>0.44700000000000001</v>
      </c>
      <c r="F18" s="4">
        <v>0.58899999999999997</v>
      </c>
      <c r="G18" s="4">
        <v>0.72199999999999998</v>
      </c>
      <c r="H18" s="4">
        <v>0.84</v>
      </c>
      <c r="I18" s="4">
        <v>0.94199999999999995</v>
      </c>
      <c r="J18" s="4">
        <v>1.0289999999999999</v>
      </c>
      <c r="K18" s="4">
        <v>1.1020000000000001</v>
      </c>
      <c r="L18" s="4">
        <v>1.163</v>
      </c>
      <c r="M18" s="4">
        <v>1.212</v>
      </c>
      <c r="N18" s="4">
        <v>1.2529999999999999</v>
      </c>
      <c r="O18" s="4">
        <v>1.286</v>
      </c>
      <c r="P18" s="4">
        <v>1.3120000000000001</v>
      </c>
    </row>
    <row r="19" spans="1:20" x14ac:dyDescent="0.2">
      <c r="A19" s="13">
        <v>1965</v>
      </c>
      <c r="B19" s="4">
        <v>6.6E-3</v>
      </c>
      <c r="C19" s="4">
        <v>0.17</v>
      </c>
      <c r="D19" s="4">
        <v>0.30299999999999999</v>
      </c>
      <c r="E19" s="4">
        <v>0.44700000000000001</v>
      </c>
      <c r="F19" s="4">
        <v>0.58899999999999997</v>
      </c>
      <c r="G19" s="4">
        <v>0.72199999999999998</v>
      </c>
      <c r="H19" s="4">
        <v>0.84</v>
      </c>
      <c r="I19" s="4">
        <v>0.94199999999999995</v>
      </c>
      <c r="J19" s="4">
        <v>1.0289999999999999</v>
      </c>
      <c r="K19" s="4">
        <v>1.1020000000000001</v>
      </c>
      <c r="L19" s="4">
        <v>1.163</v>
      </c>
      <c r="M19" s="4">
        <v>1.212</v>
      </c>
      <c r="N19" s="4">
        <v>1.2529999999999999</v>
      </c>
      <c r="O19" s="4">
        <v>1.286</v>
      </c>
      <c r="P19" s="4">
        <v>1.3120000000000001</v>
      </c>
    </row>
    <row r="20" spans="1:20" x14ac:dyDescent="0.2">
      <c r="A20" s="13">
        <v>1966</v>
      </c>
      <c r="B20" s="4">
        <v>6.6E-3</v>
      </c>
      <c r="C20" s="4">
        <v>0.17</v>
      </c>
      <c r="D20" s="4">
        <v>0.30299999999999999</v>
      </c>
      <c r="E20" s="4">
        <v>0.44700000000000001</v>
      </c>
      <c r="F20" s="4">
        <v>0.58899999999999997</v>
      </c>
      <c r="G20" s="4">
        <v>0.72199999999999998</v>
      </c>
      <c r="H20" s="4">
        <v>0.84</v>
      </c>
      <c r="I20" s="4">
        <v>0.94199999999999995</v>
      </c>
      <c r="J20" s="4">
        <v>1.0289999999999999</v>
      </c>
      <c r="K20" s="4">
        <v>1.1020000000000001</v>
      </c>
      <c r="L20" s="4">
        <v>1.163</v>
      </c>
      <c r="M20" s="4">
        <v>1.212</v>
      </c>
      <c r="N20" s="4">
        <v>1.2529999999999999</v>
      </c>
      <c r="O20" s="4">
        <v>1.286</v>
      </c>
      <c r="P20" s="4">
        <v>1.3120000000000001</v>
      </c>
    </row>
    <row r="21" spans="1:20" x14ac:dyDescent="0.2">
      <c r="A21" s="13">
        <v>1967</v>
      </c>
      <c r="B21" s="4">
        <v>6.6E-3</v>
      </c>
      <c r="C21" s="4">
        <v>0.17</v>
      </c>
      <c r="D21" s="4">
        <v>0.30299999999999999</v>
      </c>
      <c r="E21" s="4">
        <v>0.44700000000000001</v>
      </c>
      <c r="F21" s="4">
        <v>0.58899999999999997</v>
      </c>
      <c r="G21" s="4">
        <v>0.72199999999999998</v>
      </c>
      <c r="H21" s="4">
        <v>0.84</v>
      </c>
      <c r="I21" s="4">
        <v>0.94199999999999995</v>
      </c>
      <c r="J21" s="4">
        <v>1.0289999999999999</v>
      </c>
      <c r="K21" s="4">
        <v>1.1020000000000001</v>
      </c>
      <c r="L21" s="4">
        <v>1.163</v>
      </c>
      <c r="M21" s="4">
        <v>1.212</v>
      </c>
      <c r="N21" s="4">
        <v>1.2529999999999999</v>
      </c>
      <c r="O21" s="4">
        <v>1.286</v>
      </c>
      <c r="P21" s="4">
        <v>1.3120000000000001</v>
      </c>
    </row>
    <row r="22" spans="1:20" x14ac:dyDescent="0.2">
      <c r="A22" s="13">
        <v>1968</v>
      </c>
      <c r="B22" s="4">
        <v>6.6E-3</v>
      </c>
      <c r="C22" s="4">
        <v>0.17</v>
      </c>
      <c r="D22" s="4">
        <v>0.30299999999999999</v>
      </c>
      <c r="E22" s="4">
        <v>0.44700000000000001</v>
      </c>
      <c r="F22" s="4">
        <v>0.58899999999999997</v>
      </c>
      <c r="G22" s="4">
        <v>0.72199999999999998</v>
      </c>
      <c r="H22" s="4">
        <v>0.84</v>
      </c>
      <c r="I22" s="4">
        <v>0.94199999999999995</v>
      </c>
      <c r="J22" s="4">
        <v>1.0289999999999999</v>
      </c>
      <c r="K22" s="4">
        <v>1.1020000000000001</v>
      </c>
      <c r="L22" s="4">
        <v>1.163</v>
      </c>
      <c r="M22" s="4">
        <v>1.212</v>
      </c>
      <c r="N22" s="4">
        <v>1.2529999999999999</v>
      </c>
      <c r="O22" s="4">
        <v>1.286</v>
      </c>
      <c r="P22" s="4">
        <v>1.3120000000000001</v>
      </c>
    </row>
    <row r="23" spans="1:20" x14ac:dyDescent="0.2">
      <c r="A23" s="13">
        <v>1969</v>
      </c>
      <c r="B23" s="4">
        <v>6.6E-3</v>
      </c>
      <c r="C23" s="4">
        <v>0.17</v>
      </c>
      <c r="D23" s="4">
        <v>0.30299999999999999</v>
      </c>
      <c r="E23" s="4">
        <v>0.44700000000000001</v>
      </c>
      <c r="F23" s="4">
        <v>0.58899999999999997</v>
      </c>
      <c r="G23" s="4">
        <v>0.72199999999999998</v>
      </c>
      <c r="H23" s="4">
        <v>0.84</v>
      </c>
      <c r="I23" s="4">
        <v>0.94199999999999995</v>
      </c>
      <c r="J23" s="4">
        <v>1.0289999999999999</v>
      </c>
      <c r="K23" s="4">
        <v>1.1020000000000001</v>
      </c>
      <c r="L23" s="4">
        <v>1.163</v>
      </c>
      <c r="M23" s="4">
        <v>1.212</v>
      </c>
      <c r="N23" s="4">
        <v>1.2529999999999999</v>
      </c>
      <c r="O23" s="4">
        <v>1.286</v>
      </c>
      <c r="P23" s="4">
        <v>1.3120000000000001</v>
      </c>
    </row>
    <row r="24" spans="1:20" x14ac:dyDescent="0.2">
      <c r="A24" s="13">
        <v>1970</v>
      </c>
      <c r="B24" s="4">
        <v>6.6E-3</v>
      </c>
      <c r="C24" s="4">
        <v>0.17</v>
      </c>
      <c r="D24" s="4">
        <v>0.30299999999999999</v>
      </c>
      <c r="E24" s="4">
        <v>0.44700000000000001</v>
      </c>
      <c r="F24" s="4">
        <v>0.58899999999999997</v>
      </c>
      <c r="G24" s="4">
        <v>0.72199999999999998</v>
      </c>
      <c r="H24" s="4">
        <v>0.84</v>
      </c>
      <c r="I24" s="4">
        <v>0.94199999999999995</v>
      </c>
      <c r="J24" s="4">
        <v>1.0289999999999999</v>
      </c>
      <c r="K24" s="4">
        <v>1.1020000000000001</v>
      </c>
      <c r="L24" s="4">
        <v>1.163</v>
      </c>
      <c r="M24" s="4">
        <v>1.212</v>
      </c>
      <c r="N24" s="4">
        <v>1.2529999999999999</v>
      </c>
      <c r="O24" s="4">
        <v>1.286</v>
      </c>
      <c r="P24" s="4">
        <v>1.3120000000000001</v>
      </c>
    </row>
    <row r="25" spans="1:20" x14ac:dyDescent="0.2">
      <c r="A25" s="13">
        <v>1971</v>
      </c>
      <c r="B25" s="4">
        <v>6.6E-3</v>
      </c>
      <c r="C25" s="4">
        <v>0.17</v>
      </c>
      <c r="D25" s="4">
        <v>0.30299999999999999</v>
      </c>
      <c r="E25" s="4">
        <v>0.44700000000000001</v>
      </c>
      <c r="F25" s="4">
        <v>0.58899999999999997</v>
      </c>
      <c r="G25" s="4">
        <v>0.72199999999999998</v>
      </c>
      <c r="H25" s="4">
        <v>0.84</v>
      </c>
      <c r="I25" s="4">
        <v>0.94199999999999995</v>
      </c>
      <c r="J25" s="4">
        <v>1.0289999999999999</v>
      </c>
      <c r="K25" s="4">
        <v>1.1020000000000001</v>
      </c>
      <c r="L25" s="4">
        <v>1.163</v>
      </c>
      <c r="M25" s="4">
        <v>1.212</v>
      </c>
      <c r="N25" s="4">
        <v>1.2529999999999999</v>
      </c>
      <c r="O25" s="4">
        <v>1.286</v>
      </c>
      <c r="P25" s="4">
        <v>1.3120000000000001</v>
      </c>
    </row>
    <row r="26" spans="1:20" x14ac:dyDescent="0.2">
      <c r="A26" s="13">
        <v>1972</v>
      </c>
      <c r="B26" s="4">
        <v>6.6E-3</v>
      </c>
      <c r="C26" s="4">
        <v>0.17</v>
      </c>
      <c r="D26" s="4">
        <v>0.30299999999999999</v>
      </c>
      <c r="E26" s="4">
        <v>0.44700000000000001</v>
      </c>
      <c r="F26" s="4">
        <v>0.58899999999999997</v>
      </c>
      <c r="G26" s="4">
        <v>0.72199999999999998</v>
      </c>
      <c r="H26" s="4">
        <v>0.84</v>
      </c>
      <c r="I26" s="4">
        <v>0.94199999999999995</v>
      </c>
      <c r="J26" s="4">
        <v>1.0289999999999999</v>
      </c>
      <c r="K26" s="4">
        <v>1.1020000000000001</v>
      </c>
      <c r="L26" s="4">
        <v>1.163</v>
      </c>
      <c r="M26" s="4">
        <v>1.212</v>
      </c>
      <c r="N26" s="4">
        <v>1.2529999999999999</v>
      </c>
      <c r="O26" s="4">
        <v>1.286</v>
      </c>
      <c r="P26" s="4">
        <v>1.3120000000000001</v>
      </c>
    </row>
    <row r="27" spans="1:20" x14ac:dyDescent="0.2">
      <c r="A27" s="13">
        <v>1973</v>
      </c>
      <c r="B27" s="4">
        <v>6.6E-3</v>
      </c>
      <c r="C27" s="4">
        <v>0.17</v>
      </c>
      <c r="D27" s="4">
        <v>0.30299999999999999</v>
      </c>
      <c r="E27" s="4">
        <v>0.44700000000000001</v>
      </c>
      <c r="F27" s="4">
        <v>0.58899999999999997</v>
      </c>
      <c r="G27" s="4">
        <v>0.72199999999999998</v>
      </c>
      <c r="H27" s="4">
        <v>0.84</v>
      </c>
      <c r="I27" s="4">
        <v>0.94199999999999995</v>
      </c>
      <c r="J27" s="4">
        <v>1.0289999999999999</v>
      </c>
      <c r="K27" s="4">
        <v>1.1020000000000001</v>
      </c>
      <c r="L27" s="4">
        <v>1.163</v>
      </c>
      <c r="M27" s="4">
        <v>1.212</v>
      </c>
      <c r="N27" s="4">
        <v>1.2529999999999999</v>
      </c>
      <c r="O27" s="4">
        <v>1.286</v>
      </c>
      <c r="P27" s="4">
        <v>1.3120000000000001</v>
      </c>
    </row>
    <row r="28" spans="1:20" x14ac:dyDescent="0.2">
      <c r="A28" s="13">
        <v>1974</v>
      </c>
      <c r="B28" s="4">
        <v>6.6E-3</v>
      </c>
      <c r="C28" s="4">
        <v>0.17</v>
      </c>
      <c r="D28" s="4">
        <v>0.30299999999999999</v>
      </c>
      <c r="E28" s="4">
        <v>0.44700000000000001</v>
      </c>
      <c r="F28" s="4">
        <v>0.58899999999999997</v>
      </c>
      <c r="G28" s="4">
        <v>0.72199999999999998</v>
      </c>
      <c r="H28" s="4">
        <v>0.84</v>
      </c>
      <c r="I28" s="4">
        <v>0.94199999999999995</v>
      </c>
      <c r="J28" s="4">
        <v>1.0289999999999999</v>
      </c>
      <c r="K28" s="4">
        <v>1.1020000000000001</v>
      </c>
      <c r="L28" s="4">
        <v>1.163</v>
      </c>
      <c r="M28" s="4">
        <v>1.212</v>
      </c>
      <c r="N28" s="4">
        <v>1.2529999999999999</v>
      </c>
      <c r="O28" s="4">
        <v>1.286</v>
      </c>
      <c r="P28" s="4">
        <v>1.3120000000000001</v>
      </c>
    </row>
    <row r="29" spans="1:20" x14ac:dyDescent="0.2">
      <c r="A29" s="13">
        <v>1975</v>
      </c>
      <c r="B29" s="4">
        <v>6.6E-3</v>
      </c>
      <c r="C29" s="4">
        <v>0.17</v>
      </c>
      <c r="D29" s="4">
        <v>0.30299999999999999</v>
      </c>
      <c r="E29" s="4">
        <v>0.44700000000000001</v>
      </c>
      <c r="F29" s="4">
        <v>0.58899999999999997</v>
      </c>
      <c r="G29" s="4">
        <v>0.72199999999999998</v>
      </c>
      <c r="H29" s="4">
        <v>0.84</v>
      </c>
      <c r="I29" s="4">
        <v>0.94199999999999995</v>
      </c>
      <c r="J29" s="4">
        <v>1.0289999999999999</v>
      </c>
      <c r="K29" s="4">
        <v>1.1020000000000001</v>
      </c>
      <c r="L29" s="4">
        <v>1.163</v>
      </c>
      <c r="M29" s="4">
        <v>1.212</v>
      </c>
      <c r="N29" s="4">
        <v>1.2529999999999999</v>
      </c>
      <c r="O29" s="4">
        <v>1.286</v>
      </c>
      <c r="P29" s="4">
        <v>1.3120000000000001</v>
      </c>
    </row>
    <row r="30" spans="1:20" x14ac:dyDescent="0.2">
      <c r="A30" s="13">
        <v>1976</v>
      </c>
      <c r="B30" s="4">
        <v>6.6E-3</v>
      </c>
      <c r="C30" s="4">
        <v>0.17</v>
      </c>
      <c r="D30" s="4">
        <v>0.30299999999999999</v>
      </c>
      <c r="E30" s="4">
        <v>0.44700000000000001</v>
      </c>
      <c r="F30" s="4">
        <v>0.58899999999999997</v>
      </c>
      <c r="G30" s="4">
        <v>0.72199999999999998</v>
      </c>
      <c r="H30" s="4">
        <v>0.84</v>
      </c>
      <c r="I30" s="4">
        <v>0.94199999999999995</v>
      </c>
      <c r="J30" s="4">
        <v>1.0289999999999999</v>
      </c>
      <c r="K30" s="4">
        <v>1.1020000000000001</v>
      </c>
      <c r="L30" s="4">
        <v>1.163</v>
      </c>
      <c r="M30" s="4">
        <v>1.212</v>
      </c>
      <c r="N30" s="4">
        <v>1.2529999999999999</v>
      </c>
      <c r="O30" s="4">
        <v>1.286</v>
      </c>
      <c r="P30" s="4">
        <v>1.3120000000000001</v>
      </c>
    </row>
    <row r="31" spans="1:20" x14ac:dyDescent="0.2">
      <c r="A31" s="13">
        <v>1977</v>
      </c>
      <c r="B31" s="4">
        <v>6.6E-3</v>
      </c>
      <c r="C31" s="4">
        <v>0.17</v>
      </c>
      <c r="D31" s="4">
        <v>0.30299999999999999</v>
      </c>
      <c r="E31" s="4">
        <v>0.44700000000000001</v>
      </c>
      <c r="F31" s="4">
        <v>0.58899999999999997</v>
      </c>
      <c r="G31" s="4">
        <v>0.72199999999999998</v>
      </c>
      <c r="H31" s="4">
        <v>0.84</v>
      </c>
      <c r="I31" s="4">
        <v>0.94199999999999995</v>
      </c>
      <c r="J31" s="4">
        <v>1.0289999999999999</v>
      </c>
      <c r="K31" s="4">
        <v>1.1020000000000001</v>
      </c>
      <c r="L31" s="4">
        <v>1.163</v>
      </c>
      <c r="M31" s="4">
        <v>1.212</v>
      </c>
      <c r="N31" s="4">
        <v>1.2529999999999999</v>
      </c>
      <c r="O31" s="4">
        <v>1.286</v>
      </c>
      <c r="P31" s="4">
        <v>1.3120000000000001</v>
      </c>
    </row>
    <row r="32" spans="1:20" x14ac:dyDescent="0.2">
      <c r="A32" s="13">
        <v>1978</v>
      </c>
      <c r="B32" s="4">
        <v>6.6E-3</v>
      </c>
      <c r="C32" s="4">
        <v>0.17</v>
      </c>
      <c r="D32" s="4">
        <v>0.30299999999999999</v>
      </c>
      <c r="E32" s="4">
        <v>0.44700000000000001</v>
      </c>
      <c r="F32" s="4">
        <v>0.58899999999999997</v>
      </c>
      <c r="G32" s="4">
        <v>0.72199999999999998</v>
      </c>
      <c r="H32" s="4">
        <v>0.84</v>
      </c>
      <c r="I32" s="4">
        <v>0.94199999999999995</v>
      </c>
      <c r="J32" s="4">
        <v>1.0289999999999999</v>
      </c>
      <c r="K32" s="4">
        <v>1.1020000000000001</v>
      </c>
      <c r="L32" s="4">
        <v>1.163</v>
      </c>
      <c r="M32" s="4">
        <v>1.212</v>
      </c>
      <c r="N32" s="4">
        <v>1.2529999999999999</v>
      </c>
      <c r="O32" s="4">
        <v>1.286</v>
      </c>
      <c r="P32" s="4">
        <v>1.3120000000000001</v>
      </c>
    </row>
    <row r="33" spans="1:16" x14ac:dyDescent="0.2">
      <c r="A33" s="13">
        <v>1979</v>
      </c>
      <c r="B33" s="4">
        <v>6.6E-3</v>
      </c>
      <c r="C33" s="4">
        <v>0.17</v>
      </c>
      <c r="D33" s="4">
        <v>0.30299999999999999</v>
      </c>
      <c r="E33" s="4">
        <v>0.44700000000000001</v>
      </c>
      <c r="F33" s="4">
        <v>0.58899999999999997</v>
      </c>
      <c r="G33" s="4">
        <v>0.72199999999999998</v>
      </c>
      <c r="H33" s="4">
        <v>0.84</v>
      </c>
      <c r="I33" s="4">
        <v>0.94199999999999995</v>
      </c>
      <c r="J33" s="4">
        <v>1.0289999999999999</v>
      </c>
      <c r="K33" s="4">
        <v>1.1020000000000001</v>
      </c>
      <c r="L33" s="4">
        <v>1.163</v>
      </c>
      <c r="M33" s="4">
        <v>1.212</v>
      </c>
      <c r="N33" s="4">
        <v>1.2529999999999999</v>
      </c>
      <c r="O33" s="4">
        <v>1.286</v>
      </c>
      <c r="P33" s="4">
        <v>1.3120000000000001</v>
      </c>
    </row>
    <row r="34" spans="1:16" x14ac:dyDescent="0.2">
      <c r="A34" s="13">
        <v>1980</v>
      </c>
      <c r="B34" s="4">
        <v>6.6E-3</v>
      </c>
      <c r="C34" s="4">
        <v>0.17</v>
      </c>
      <c r="D34" s="4">
        <v>0.30299999999999999</v>
      </c>
      <c r="E34" s="4">
        <v>0.44700000000000001</v>
      </c>
      <c r="F34" s="4">
        <v>0.58899999999999997</v>
      </c>
      <c r="G34" s="4">
        <v>0.72199999999999998</v>
      </c>
      <c r="H34" s="4">
        <v>0.84</v>
      </c>
      <c r="I34" s="4">
        <v>0.94199999999999995</v>
      </c>
      <c r="J34" s="4">
        <v>1.0289999999999999</v>
      </c>
      <c r="K34" s="4">
        <v>1.1020000000000001</v>
      </c>
      <c r="L34" s="4">
        <v>1.163</v>
      </c>
      <c r="M34" s="4">
        <v>1.212</v>
      </c>
      <c r="N34" s="4">
        <v>1.2529999999999999</v>
      </c>
      <c r="O34" s="4">
        <v>1.286</v>
      </c>
      <c r="P34" s="4">
        <v>1.3120000000000001</v>
      </c>
    </row>
    <row r="35" spans="1:16" x14ac:dyDescent="0.2">
      <c r="A35" s="13">
        <v>1981</v>
      </c>
      <c r="B35" s="4">
        <v>6.6E-3</v>
      </c>
      <c r="C35" s="4">
        <v>0.17</v>
      </c>
      <c r="D35" s="4">
        <v>0.30299999999999999</v>
      </c>
      <c r="E35" s="4">
        <v>0.44700000000000001</v>
      </c>
      <c r="F35" s="4">
        <v>0.58899999999999997</v>
      </c>
      <c r="G35" s="4">
        <v>0.72199999999999998</v>
      </c>
      <c r="H35" s="4">
        <v>0.84</v>
      </c>
      <c r="I35" s="4">
        <v>0.94199999999999995</v>
      </c>
      <c r="J35" s="4">
        <v>1.0289999999999999</v>
      </c>
      <c r="K35" s="4">
        <v>1.1020000000000001</v>
      </c>
      <c r="L35" s="4">
        <v>1.163</v>
      </c>
      <c r="M35" s="4">
        <v>1.212</v>
      </c>
      <c r="N35" s="4">
        <v>1.2529999999999999</v>
      </c>
      <c r="O35" s="4">
        <v>1.286</v>
      </c>
      <c r="P35" s="4">
        <v>1.3120000000000001</v>
      </c>
    </row>
    <row r="36" spans="1:16" x14ac:dyDescent="0.2">
      <c r="A36" s="13">
        <v>1982</v>
      </c>
      <c r="B36" s="4">
        <v>6.6E-3</v>
      </c>
      <c r="C36" s="4">
        <v>0.17</v>
      </c>
      <c r="D36" s="4">
        <v>0.30299999999999999</v>
      </c>
      <c r="E36" s="4">
        <v>0.44700000000000001</v>
      </c>
      <c r="F36" s="4">
        <v>0.58899999999999997</v>
      </c>
      <c r="G36" s="4">
        <v>0.72199999999999998</v>
      </c>
      <c r="H36" s="4">
        <v>0.84</v>
      </c>
      <c r="I36" s="4">
        <v>0.94199999999999995</v>
      </c>
      <c r="J36" s="4">
        <v>1.0289999999999999</v>
      </c>
      <c r="K36" s="4">
        <v>1.1020000000000001</v>
      </c>
      <c r="L36" s="4">
        <v>1.163</v>
      </c>
      <c r="M36" s="4">
        <v>1.212</v>
      </c>
      <c r="N36" s="4">
        <v>1.2529999999999999</v>
      </c>
      <c r="O36" s="4">
        <v>1.286</v>
      </c>
      <c r="P36" s="4">
        <v>1.3120000000000001</v>
      </c>
    </row>
    <row r="37" spans="1:16" x14ac:dyDescent="0.2">
      <c r="A37" s="13">
        <v>1983</v>
      </c>
      <c r="B37" s="4">
        <v>6.6E-3</v>
      </c>
      <c r="C37" s="4">
        <v>0.17</v>
      </c>
      <c r="D37" s="4">
        <v>0.30299999999999999</v>
      </c>
      <c r="E37" s="4">
        <v>0.44700000000000001</v>
      </c>
      <c r="F37" s="4">
        <v>0.58899999999999997</v>
      </c>
      <c r="G37" s="4">
        <v>0.72199999999999998</v>
      </c>
      <c r="H37" s="4">
        <v>0.84</v>
      </c>
      <c r="I37" s="4">
        <v>0.94199999999999995</v>
      </c>
      <c r="J37" s="4">
        <v>1.0289999999999999</v>
      </c>
      <c r="K37" s="4">
        <v>1.1020000000000001</v>
      </c>
      <c r="L37" s="4">
        <v>1.163</v>
      </c>
      <c r="M37" s="4">
        <v>1.212</v>
      </c>
      <c r="N37" s="4">
        <v>1.2529999999999999</v>
      </c>
      <c r="O37" s="4">
        <v>1.286</v>
      </c>
      <c r="P37" s="4">
        <v>1.3120000000000001</v>
      </c>
    </row>
    <row r="38" spans="1:16" x14ac:dyDescent="0.2">
      <c r="A38" s="13">
        <v>1984</v>
      </c>
      <c r="B38" s="4">
        <v>6.6E-3</v>
      </c>
      <c r="C38" s="4">
        <v>0.17</v>
      </c>
      <c r="D38" s="4">
        <v>0.30299999999999999</v>
      </c>
      <c r="E38" s="4">
        <v>0.44700000000000001</v>
      </c>
      <c r="F38" s="4">
        <v>0.58899999999999997</v>
      </c>
      <c r="G38" s="4">
        <v>0.72199999999999998</v>
      </c>
      <c r="H38" s="4">
        <v>0.84</v>
      </c>
      <c r="I38" s="4">
        <v>0.94199999999999995</v>
      </c>
      <c r="J38" s="4">
        <v>1.0289999999999999</v>
      </c>
      <c r="K38" s="4">
        <v>1.1020000000000001</v>
      </c>
      <c r="L38" s="4">
        <v>1.163</v>
      </c>
      <c r="M38" s="4">
        <v>1.212</v>
      </c>
      <c r="N38" s="4">
        <v>1.2529999999999999</v>
      </c>
      <c r="O38" s="4">
        <v>1.286</v>
      </c>
      <c r="P38" s="4">
        <v>1.3120000000000001</v>
      </c>
    </row>
    <row r="39" spans="1:16" x14ac:dyDescent="0.2">
      <c r="A39" s="13">
        <v>1985</v>
      </c>
      <c r="B39" s="4">
        <v>6.6E-3</v>
      </c>
      <c r="C39" s="4">
        <v>0.17</v>
      </c>
      <c r="D39" s="4">
        <v>0.30299999999999999</v>
      </c>
      <c r="E39" s="4">
        <v>0.44700000000000001</v>
      </c>
      <c r="F39" s="4">
        <v>0.58899999999999997</v>
      </c>
      <c r="G39" s="4">
        <v>0.72199999999999998</v>
      </c>
      <c r="H39" s="4">
        <v>0.84</v>
      </c>
      <c r="I39" s="4">
        <v>0.94199999999999995</v>
      </c>
      <c r="J39" s="4">
        <v>1.0289999999999999</v>
      </c>
      <c r="K39" s="4">
        <v>1.1020000000000001</v>
      </c>
      <c r="L39" s="4">
        <v>1.163</v>
      </c>
      <c r="M39" s="4">
        <v>1.212</v>
      </c>
      <c r="N39" s="4">
        <v>1.2529999999999999</v>
      </c>
      <c r="O39" s="4">
        <v>1.286</v>
      </c>
      <c r="P39" s="4">
        <v>1.3120000000000001</v>
      </c>
    </row>
    <row r="40" spans="1:16" x14ac:dyDescent="0.2">
      <c r="A40" s="13">
        <v>1986</v>
      </c>
      <c r="B40" s="4">
        <v>6.6E-3</v>
      </c>
      <c r="C40" s="4">
        <v>0.17</v>
      </c>
      <c r="D40" s="4">
        <v>0.30299999999999999</v>
      </c>
      <c r="E40" s="4">
        <v>0.44700000000000001</v>
      </c>
      <c r="F40" s="4">
        <v>0.58899999999999997</v>
      </c>
      <c r="G40" s="4">
        <v>0.72199999999999998</v>
      </c>
      <c r="H40" s="4">
        <v>0.84</v>
      </c>
      <c r="I40" s="4">
        <v>0.94199999999999995</v>
      </c>
      <c r="J40" s="4">
        <v>1.0289999999999999</v>
      </c>
      <c r="K40" s="4">
        <v>1.1020000000000001</v>
      </c>
      <c r="L40" s="4">
        <v>1.163</v>
      </c>
      <c r="M40" s="4">
        <v>1.212</v>
      </c>
      <c r="N40" s="4">
        <v>1.2529999999999999</v>
      </c>
      <c r="O40" s="4">
        <v>1.286</v>
      </c>
      <c r="P40" s="4">
        <v>1.3120000000000001</v>
      </c>
    </row>
    <row r="41" spans="1:16" x14ac:dyDescent="0.2">
      <c r="A41" s="13">
        <v>1987</v>
      </c>
      <c r="B41" s="4">
        <v>6.6E-3</v>
      </c>
      <c r="C41" s="4">
        <v>0.17</v>
      </c>
      <c r="D41" s="4">
        <v>0.30299999999999999</v>
      </c>
      <c r="E41" s="4">
        <v>0.44700000000000001</v>
      </c>
      <c r="F41" s="4">
        <v>0.58899999999999997</v>
      </c>
      <c r="G41" s="4">
        <v>0.72199999999999998</v>
      </c>
      <c r="H41" s="4">
        <v>0.84</v>
      </c>
      <c r="I41" s="4">
        <v>0.94199999999999995</v>
      </c>
      <c r="J41" s="4">
        <v>1.0289999999999999</v>
      </c>
      <c r="K41" s="4">
        <v>1.1020000000000001</v>
      </c>
      <c r="L41" s="4">
        <v>1.163</v>
      </c>
      <c r="M41" s="4">
        <v>1.212</v>
      </c>
      <c r="N41" s="4">
        <v>1.2529999999999999</v>
      </c>
      <c r="O41" s="4">
        <v>1.286</v>
      </c>
      <c r="P41" s="4">
        <v>1.3120000000000001</v>
      </c>
    </row>
    <row r="42" spans="1:16" x14ac:dyDescent="0.2">
      <c r="A42" s="13">
        <v>1988</v>
      </c>
      <c r="B42" s="4">
        <v>6.6E-3</v>
      </c>
      <c r="C42" s="4">
        <v>0.17</v>
      </c>
      <c r="D42" s="4">
        <v>0.30299999999999999</v>
      </c>
      <c r="E42" s="4">
        <v>0.44700000000000001</v>
      </c>
      <c r="F42" s="4">
        <v>0.58899999999999997</v>
      </c>
      <c r="G42" s="4">
        <v>0.72199999999999998</v>
      </c>
      <c r="H42" s="4">
        <v>0.84</v>
      </c>
      <c r="I42" s="4">
        <v>0.94199999999999995</v>
      </c>
      <c r="J42" s="4">
        <v>1.0289999999999999</v>
      </c>
      <c r="K42" s="4">
        <v>1.1020000000000001</v>
      </c>
      <c r="L42" s="4">
        <v>1.163</v>
      </c>
      <c r="M42" s="4">
        <v>1.212</v>
      </c>
      <c r="N42" s="4">
        <v>1.2529999999999999</v>
      </c>
      <c r="O42" s="4">
        <v>1.286</v>
      </c>
      <c r="P42" s="4">
        <v>1.3120000000000001</v>
      </c>
    </row>
    <row r="43" spans="1:16" x14ac:dyDescent="0.2">
      <c r="A43" s="13">
        <v>1989</v>
      </c>
      <c r="B43" s="4">
        <v>6.6E-3</v>
      </c>
      <c r="C43" s="4">
        <v>0.17</v>
      </c>
      <c r="D43" s="4">
        <v>0.30299999999999999</v>
      </c>
      <c r="E43" s="4">
        <v>0.44700000000000001</v>
      </c>
      <c r="F43" s="4">
        <v>0.58899999999999997</v>
      </c>
      <c r="G43" s="4">
        <v>0.72199999999999998</v>
      </c>
      <c r="H43" s="4">
        <v>0.84</v>
      </c>
      <c r="I43" s="4">
        <v>0.94199999999999995</v>
      </c>
      <c r="J43" s="4">
        <v>1.0289999999999999</v>
      </c>
      <c r="K43" s="4">
        <v>1.1020000000000001</v>
      </c>
      <c r="L43" s="4">
        <v>1.163</v>
      </c>
      <c r="M43" s="4">
        <v>1.212</v>
      </c>
      <c r="N43" s="4">
        <v>1.2529999999999999</v>
      </c>
      <c r="O43" s="4">
        <v>1.286</v>
      </c>
      <c r="P43" s="4">
        <v>1.3120000000000001</v>
      </c>
    </row>
    <row r="44" spans="1:16" x14ac:dyDescent="0.2">
      <c r="A44" s="13">
        <v>1990</v>
      </c>
      <c r="B44" s="4">
        <v>6.6E-3</v>
      </c>
      <c r="C44" s="4">
        <v>0.17</v>
      </c>
      <c r="D44" s="4">
        <v>0.30299999999999999</v>
      </c>
      <c r="E44" s="4">
        <v>0.44700000000000001</v>
      </c>
      <c r="F44" s="4">
        <v>0.58899999999999997</v>
      </c>
      <c r="G44" s="4">
        <v>0.72199999999999998</v>
      </c>
      <c r="H44" s="4">
        <v>0.84</v>
      </c>
      <c r="I44" s="4">
        <v>0.94199999999999995</v>
      </c>
      <c r="J44" s="4">
        <v>1.0289999999999999</v>
      </c>
      <c r="K44" s="4">
        <v>1.1020000000000001</v>
      </c>
      <c r="L44" s="4">
        <v>1.163</v>
      </c>
      <c r="M44" s="4">
        <v>1.212</v>
      </c>
      <c r="N44" s="4">
        <v>1.2529999999999999</v>
      </c>
      <c r="O44" s="4">
        <v>1.286</v>
      </c>
      <c r="P44" s="4">
        <v>1.3120000000000001</v>
      </c>
    </row>
    <row r="45" spans="1:16" x14ac:dyDescent="0.2">
      <c r="A45" s="13">
        <v>1991</v>
      </c>
      <c r="B45" s="4">
        <v>6.6E-3</v>
      </c>
      <c r="C45" s="4">
        <v>0.149613</v>
      </c>
      <c r="D45" s="4">
        <v>0.285831903</v>
      </c>
      <c r="E45" s="4">
        <v>0.4763462</v>
      </c>
      <c r="F45" s="4">
        <v>0.60438824400000002</v>
      </c>
      <c r="G45" s="4">
        <v>0.72757859000000003</v>
      </c>
      <c r="H45" s="4">
        <v>0.83865891699999995</v>
      </c>
      <c r="I45" s="4">
        <v>0.87330405300000002</v>
      </c>
      <c r="J45" s="4">
        <v>1.0139296170000001</v>
      </c>
      <c r="K45" s="4">
        <v>1.126930891</v>
      </c>
      <c r="L45" s="4">
        <v>1.12934103</v>
      </c>
      <c r="M45" s="4">
        <v>1.25103857</v>
      </c>
      <c r="N45" s="4">
        <v>1.2398261399999999</v>
      </c>
      <c r="O45" s="4">
        <v>1.30809624</v>
      </c>
      <c r="P45" s="4">
        <v>1.2493070900000001</v>
      </c>
    </row>
    <row r="46" spans="1:16" x14ac:dyDescent="0.2">
      <c r="A46" s="13">
        <v>1992</v>
      </c>
      <c r="B46" s="4">
        <v>6.6E-3</v>
      </c>
      <c r="C46" s="4">
        <v>0.179094</v>
      </c>
      <c r="D46" s="4">
        <v>0.39381160900000001</v>
      </c>
      <c r="E46" s="4">
        <v>0.46200888899999998</v>
      </c>
      <c r="F46" s="4">
        <v>0.64725544999999995</v>
      </c>
      <c r="G46" s="4">
        <v>0.70067005999999998</v>
      </c>
      <c r="H46" s="4">
        <v>0.811723113</v>
      </c>
      <c r="I46" s="4">
        <v>0.98187545700000001</v>
      </c>
      <c r="J46" s="4">
        <v>1.0305708149999999</v>
      </c>
      <c r="K46" s="4">
        <v>1.2103165199999999</v>
      </c>
      <c r="L46" s="4">
        <v>1.2263809299999999</v>
      </c>
      <c r="M46" s="4">
        <v>1.27217625</v>
      </c>
      <c r="N46" s="4">
        <v>1.198747639</v>
      </c>
      <c r="O46" s="4">
        <v>1.34037031</v>
      </c>
      <c r="P46" s="4">
        <v>1.4303851400000001</v>
      </c>
    </row>
    <row r="47" spans="1:16" x14ac:dyDescent="0.2">
      <c r="A47" s="13">
        <v>1993</v>
      </c>
      <c r="B47" s="4">
        <v>6.6E-3</v>
      </c>
      <c r="C47" s="4">
        <v>0.33130999999999999</v>
      </c>
      <c r="D47" s="4">
        <v>0.49703545100000002</v>
      </c>
      <c r="E47" s="4">
        <v>0.61014173900000002</v>
      </c>
      <c r="F47" s="4">
        <v>0.64977752600000005</v>
      </c>
      <c r="G47" s="4">
        <v>0.753521793</v>
      </c>
      <c r="H47" s="4">
        <v>0.90396379500000001</v>
      </c>
      <c r="I47" s="4">
        <v>1.039495496</v>
      </c>
      <c r="J47" s="4">
        <v>1.21128119</v>
      </c>
      <c r="K47" s="4">
        <v>1.2320325999999999</v>
      </c>
      <c r="L47" s="4">
        <v>1.3914348000000001</v>
      </c>
      <c r="M47" s="4">
        <v>1.53791677</v>
      </c>
      <c r="N47" s="4">
        <v>1.61033834</v>
      </c>
      <c r="O47" s="4">
        <v>1.64628496</v>
      </c>
      <c r="P47" s="4">
        <v>1.58357897</v>
      </c>
    </row>
    <row r="48" spans="1:16" x14ac:dyDescent="0.2">
      <c r="A48" s="13">
        <v>1994</v>
      </c>
      <c r="B48" s="4">
        <v>6.6E-3</v>
      </c>
      <c r="C48" s="4">
        <v>0.23309099999999999</v>
      </c>
      <c r="D48" s="4">
        <v>0.40526662400000002</v>
      </c>
      <c r="E48" s="4">
        <v>0.65068223199999997</v>
      </c>
      <c r="F48" s="4">
        <v>0.72849960800000002</v>
      </c>
      <c r="G48" s="4">
        <v>0.74723297700000002</v>
      </c>
      <c r="H48" s="4">
        <v>0.70736453099999996</v>
      </c>
      <c r="I48" s="4">
        <v>1.057313237</v>
      </c>
      <c r="J48" s="4">
        <v>1.39452065</v>
      </c>
      <c r="K48" s="4">
        <v>1.3474982</v>
      </c>
      <c r="L48" s="4">
        <v>1.3469198600000001</v>
      </c>
      <c r="M48" s="4">
        <v>1.3911817500000001</v>
      </c>
      <c r="N48" s="4">
        <v>1.3941476399999999</v>
      </c>
      <c r="O48" s="4">
        <v>1.3010208000000001</v>
      </c>
      <c r="P48" s="4">
        <v>1.3412601099999999</v>
      </c>
    </row>
    <row r="49" spans="1:16" x14ac:dyDescent="0.2">
      <c r="A49" s="13">
        <v>1995</v>
      </c>
      <c r="B49" s="4">
        <v>6.6E-3</v>
      </c>
      <c r="C49" s="4">
        <v>0.15348000000000001</v>
      </c>
      <c r="D49" s="4">
        <v>0.37708986300000003</v>
      </c>
      <c r="E49" s="4">
        <v>0.49815483300000002</v>
      </c>
      <c r="F49" s="4">
        <v>0.73532449300000002</v>
      </c>
      <c r="G49" s="4">
        <v>0.83997333299999999</v>
      </c>
      <c r="H49" s="4">
        <v>0.85633702499999997</v>
      </c>
      <c r="I49" s="4">
        <v>0.98566918400000003</v>
      </c>
      <c r="J49" s="4">
        <v>1.2201855500000001</v>
      </c>
      <c r="K49" s="4">
        <v>1.31482583</v>
      </c>
      <c r="L49" s="4">
        <v>1.3876079800000001</v>
      </c>
      <c r="M49" s="4">
        <v>1.4769455499999999</v>
      </c>
      <c r="N49" s="4">
        <v>1.3898841399999999</v>
      </c>
      <c r="O49" s="4">
        <v>1.2974704619999999</v>
      </c>
      <c r="P49" s="4">
        <v>1.340887086</v>
      </c>
    </row>
    <row r="50" spans="1:16" x14ac:dyDescent="0.2">
      <c r="A50" s="13">
        <v>1996</v>
      </c>
      <c r="B50" s="4">
        <v>6.6E-3</v>
      </c>
      <c r="C50" s="4">
        <v>0.29288900000000001</v>
      </c>
      <c r="D50" s="4">
        <v>0.32274860300000002</v>
      </c>
      <c r="E50" s="4">
        <v>0.42734274999999999</v>
      </c>
      <c r="F50" s="4">
        <v>0.67863592500000003</v>
      </c>
      <c r="G50" s="4">
        <v>0.79367553300000004</v>
      </c>
      <c r="H50" s="4">
        <v>0.94852852899999995</v>
      </c>
      <c r="I50" s="4">
        <v>0.95264307500000001</v>
      </c>
      <c r="J50" s="4">
        <v>1.0202686670000001</v>
      </c>
      <c r="K50" s="4">
        <v>1.095993765</v>
      </c>
      <c r="L50" s="4">
        <v>1.3619166389999999</v>
      </c>
      <c r="M50" s="4">
        <v>1.50001019</v>
      </c>
      <c r="N50" s="4">
        <v>1.52034212</v>
      </c>
      <c r="O50" s="4">
        <v>1.7102096499999999</v>
      </c>
      <c r="P50" s="4">
        <v>1.59813542</v>
      </c>
    </row>
    <row r="51" spans="1:16" x14ac:dyDescent="0.2">
      <c r="A51" s="13">
        <v>1997</v>
      </c>
      <c r="B51" s="4">
        <v>6.6E-3</v>
      </c>
      <c r="C51" s="4">
        <v>0.18718399999999999</v>
      </c>
      <c r="D51" s="4">
        <v>0.31503196999999999</v>
      </c>
      <c r="E51" s="4">
        <v>0.47067610500000001</v>
      </c>
      <c r="F51" s="4">
        <v>0.55850195400000002</v>
      </c>
      <c r="G51" s="4">
        <v>0.74738351599999997</v>
      </c>
      <c r="H51" s="4">
        <v>0.89271527399999995</v>
      </c>
      <c r="I51" s="4">
        <v>1.07220585</v>
      </c>
      <c r="J51" s="4">
        <v>1.0905433360000001</v>
      </c>
      <c r="K51" s="4">
        <v>1.2428800310000001</v>
      </c>
      <c r="L51" s="4">
        <v>1.3458074</v>
      </c>
      <c r="M51" s="4">
        <v>1.44292292</v>
      </c>
      <c r="N51" s="4">
        <v>1.6677276000000001</v>
      </c>
      <c r="O51" s="4">
        <v>1.42339697</v>
      </c>
      <c r="P51" s="4">
        <v>1.3831085599999999</v>
      </c>
    </row>
    <row r="52" spans="1:16" x14ac:dyDescent="0.2">
      <c r="A52" s="13">
        <v>1998</v>
      </c>
      <c r="B52" s="4">
        <v>6.6E-3</v>
      </c>
      <c r="C52" s="4">
        <v>0.19053600000000001</v>
      </c>
      <c r="D52" s="4">
        <v>0.36837766100000002</v>
      </c>
      <c r="E52" s="4">
        <v>0.58858912900000004</v>
      </c>
      <c r="F52" s="4">
        <v>0.62727587500000004</v>
      </c>
      <c r="G52" s="4">
        <v>0.62064388999999998</v>
      </c>
      <c r="H52" s="4">
        <v>0.77505537199999996</v>
      </c>
      <c r="I52" s="4">
        <v>1.029246329</v>
      </c>
      <c r="J52" s="4">
        <v>1.1685028399999999</v>
      </c>
      <c r="K52" s="4">
        <v>1.25266839</v>
      </c>
      <c r="L52" s="4">
        <v>1.3267773700000001</v>
      </c>
      <c r="M52" s="4">
        <v>1.4521300800000001</v>
      </c>
      <c r="N52" s="4">
        <v>1.4136468900000001</v>
      </c>
      <c r="O52" s="4">
        <v>1.52324441</v>
      </c>
      <c r="P52" s="4">
        <v>1.5371140999999999</v>
      </c>
    </row>
    <row r="53" spans="1:16" x14ac:dyDescent="0.2">
      <c r="A53" s="13">
        <v>1999</v>
      </c>
      <c r="B53" s="4">
        <v>6.6E-3</v>
      </c>
      <c r="C53" s="4">
        <v>0.187805</v>
      </c>
      <c r="D53" s="4">
        <v>0.40473760600000003</v>
      </c>
      <c r="E53" s="4">
        <v>0.50737361400000003</v>
      </c>
      <c r="F53" s="4">
        <v>0.642725412</v>
      </c>
      <c r="G53" s="4">
        <v>0.70053221600000004</v>
      </c>
      <c r="H53" s="4">
        <v>0.72792719800000005</v>
      </c>
      <c r="I53" s="4">
        <v>0.890782721</v>
      </c>
      <c r="J53" s="4">
        <v>1.036612622</v>
      </c>
      <c r="K53" s="4">
        <v>1.2500708300000001</v>
      </c>
      <c r="L53" s="4">
        <v>1.248240432</v>
      </c>
      <c r="M53" s="4">
        <v>1.43060692</v>
      </c>
      <c r="N53" s="4">
        <v>0.99033293099999997</v>
      </c>
      <c r="O53" s="4">
        <v>0.51599183999999998</v>
      </c>
      <c r="P53" s="4">
        <v>1.235554203</v>
      </c>
    </row>
    <row r="54" spans="1:16" x14ac:dyDescent="0.2">
      <c r="A54" s="13">
        <v>2000</v>
      </c>
      <c r="B54" s="4">
        <v>6.6E-3</v>
      </c>
      <c r="C54" s="4">
        <v>0.21770800000000001</v>
      </c>
      <c r="D54" s="4">
        <v>0.35270836799999999</v>
      </c>
      <c r="E54" s="4">
        <v>0.52578446899999998</v>
      </c>
      <c r="F54" s="4">
        <v>0.62924242699999999</v>
      </c>
      <c r="G54" s="4">
        <v>0.730682041</v>
      </c>
      <c r="H54" s="4">
        <v>0.78200124800000004</v>
      </c>
      <c r="I54" s="4">
        <v>0.80583256999999997</v>
      </c>
      <c r="J54" s="4">
        <v>0.96579178099999996</v>
      </c>
      <c r="K54" s="4">
        <v>1.0065317170000001</v>
      </c>
      <c r="L54" s="4">
        <v>1.24215959</v>
      </c>
      <c r="M54" s="4">
        <v>1.320810898</v>
      </c>
      <c r="N54" s="4">
        <v>1.1006466610000001</v>
      </c>
      <c r="O54" s="4">
        <v>1.16522963</v>
      </c>
      <c r="P54" s="4">
        <v>1.46629382</v>
      </c>
    </row>
    <row r="55" spans="1:16" x14ac:dyDescent="0.2">
      <c r="A55" s="13">
        <v>2001</v>
      </c>
      <c r="B55" s="4">
        <v>6.4999999999999997E-3</v>
      </c>
      <c r="C55" s="4">
        <v>0.22672500000000001</v>
      </c>
      <c r="D55" s="4">
        <v>0.32697119099999999</v>
      </c>
      <c r="E55" s="4">
        <v>0.50346252599999997</v>
      </c>
      <c r="F55" s="4">
        <v>0.66903487900000003</v>
      </c>
      <c r="G55" s="4">
        <v>0.78766595500000003</v>
      </c>
      <c r="H55" s="4">
        <v>0.95771825799999999</v>
      </c>
      <c r="I55" s="4">
        <v>0.98661956500000003</v>
      </c>
      <c r="J55" s="4">
        <v>1.0631794699999999</v>
      </c>
      <c r="K55" s="4">
        <v>1.1154464820000001</v>
      </c>
      <c r="L55" s="4">
        <v>1.3138952800000001</v>
      </c>
      <c r="M55" s="4">
        <v>1.4349928999999999</v>
      </c>
      <c r="N55" s="4">
        <v>1.5626480730000001</v>
      </c>
      <c r="O55" s="4">
        <v>1.4333403</v>
      </c>
      <c r="P55" s="4">
        <v>1.46689118</v>
      </c>
    </row>
    <row r="56" spans="1:16" x14ac:dyDescent="0.2">
      <c r="A56" s="13">
        <v>2002</v>
      </c>
      <c r="B56" s="4">
        <v>6.7000000000000002E-3</v>
      </c>
      <c r="C56" s="4">
        <v>0.231265</v>
      </c>
      <c r="D56" s="4">
        <v>0.38608136500000001</v>
      </c>
      <c r="E56" s="4">
        <v>0.50899233200000005</v>
      </c>
      <c r="F56" s="4">
        <v>0.66613830100000004</v>
      </c>
      <c r="G56" s="4">
        <v>0.79498863799999997</v>
      </c>
      <c r="H56" s="4">
        <v>0.90973658800000001</v>
      </c>
      <c r="I56" s="4">
        <v>1.0294999760000001</v>
      </c>
      <c r="J56" s="4">
        <v>1.1039371099999999</v>
      </c>
      <c r="K56" s="4">
        <v>1.094826922</v>
      </c>
      <c r="L56" s="4">
        <v>1.28846182</v>
      </c>
      <c r="M56" s="4">
        <v>1.4480751700000001</v>
      </c>
      <c r="N56" s="4">
        <v>1.5967901</v>
      </c>
      <c r="O56" s="4">
        <v>1.342783668</v>
      </c>
      <c r="P56" s="4">
        <v>1.6825219300000001</v>
      </c>
    </row>
    <row r="57" spans="1:16" x14ac:dyDescent="0.2">
      <c r="A57" s="13">
        <v>2003</v>
      </c>
      <c r="B57" s="4">
        <v>6.4999999999999997E-3</v>
      </c>
      <c r="C57" s="4">
        <v>0.27606999999999998</v>
      </c>
      <c r="D57" s="4">
        <v>0.48928823799999999</v>
      </c>
      <c r="E57" s="4">
        <v>0.54655928200000004</v>
      </c>
      <c r="F57" s="4">
        <v>0.64893459499999995</v>
      </c>
      <c r="G57" s="4">
        <v>0.76704551399999998</v>
      </c>
      <c r="H57" s="4">
        <v>0.862457327</v>
      </c>
      <c r="I57" s="4">
        <v>0.95326739599999999</v>
      </c>
      <c r="J57" s="4">
        <v>1.081378341</v>
      </c>
      <c r="K57" s="4">
        <v>1.1997925700000001</v>
      </c>
      <c r="L57" s="4">
        <v>1.2000169700000001</v>
      </c>
      <c r="M57" s="4">
        <v>1.2055391799999999</v>
      </c>
      <c r="N57" s="4">
        <v>1.3615026649999999</v>
      </c>
      <c r="O57" s="4">
        <v>1.377197601</v>
      </c>
      <c r="P57" s="4">
        <v>1.69915317</v>
      </c>
    </row>
    <row r="58" spans="1:16" x14ac:dyDescent="0.2">
      <c r="A58" s="13">
        <v>2004</v>
      </c>
      <c r="B58" s="4">
        <v>6.7000000000000002E-3</v>
      </c>
      <c r="C58" s="4">
        <v>0.13478499999999999</v>
      </c>
      <c r="D58" s="4">
        <v>0.40901797000000001</v>
      </c>
      <c r="E58" s="4">
        <v>0.58270198600000001</v>
      </c>
      <c r="F58" s="4">
        <v>0.64026062800000005</v>
      </c>
      <c r="G58" s="4">
        <v>0.75845813100000004</v>
      </c>
      <c r="H58" s="4">
        <v>0.888571047</v>
      </c>
      <c r="I58" s="4">
        <v>0.92411166499999997</v>
      </c>
      <c r="J58" s="4">
        <v>1.0352945520000001</v>
      </c>
      <c r="K58" s="4">
        <v>1.161821378</v>
      </c>
      <c r="L58" s="4">
        <v>1.1096824380000001</v>
      </c>
      <c r="M58" s="4">
        <v>1.160295818</v>
      </c>
      <c r="N58" s="4">
        <v>1.333459146</v>
      </c>
      <c r="O58" s="4">
        <v>1.2810300889999999</v>
      </c>
      <c r="P58" s="4">
        <v>1.2132510700000001</v>
      </c>
    </row>
    <row r="59" spans="1:16" x14ac:dyDescent="0.2">
      <c r="A59" s="13">
        <v>2005</v>
      </c>
      <c r="B59" s="4">
        <v>6.6E-3</v>
      </c>
      <c r="C59" s="4">
        <v>0.28263899999999997</v>
      </c>
      <c r="D59" s="4">
        <v>0.34639855600000002</v>
      </c>
      <c r="E59" s="4">
        <v>0.50825602700000005</v>
      </c>
      <c r="F59" s="4">
        <v>0.64190091800000004</v>
      </c>
      <c r="G59" s="4">
        <v>0.74104308500000005</v>
      </c>
      <c r="H59" s="4">
        <v>0.88173943099999996</v>
      </c>
      <c r="I59" s="4">
        <v>0.95378384400000005</v>
      </c>
      <c r="J59" s="4">
        <v>1.0624631840000001</v>
      </c>
      <c r="K59" s="4">
        <v>1.0962984099999999</v>
      </c>
      <c r="L59" s="4">
        <v>1.2247241790000001</v>
      </c>
      <c r="M59" s="4">
        <v>1.27560092</v>
      </c>
      <c r="N59" s="4">
        <v>1.25146073</v>
      </c>
      <c r="O59" s="4">
        <v>1.174224326</v>
      </c>
      <c r="P59" s="4">
        <v>1.3729742490000001</v>
      </c>
    </row>
    <row r="60" spans="1:16" x14ac:dyDescent="0.2">
      <c r="A60" s="13">
        <v>2006</v>
      </c>
      <c r="B60" s="4">
        <v>6.6E-3</v>
      </c>
      <c r="C60" s="4">
        <v>0.174065</v>
      </c>
      <c r="D60" s="4">
        <v>0.30511706</v>
      </c>
      <c r="E60" s="4">
        <v>0.44741953099999998</v>
      </c>
      <c r="F60" s="4">
        <v>0.60596206399999997</v>
      </c>
      <c r="G60" s="4">
        <v>0.75457959399999996</v>
      </c>
      <c r="H60" s="4">
        <v>0.852636744</v>
      </c>
      <c r="I60" s="4">
        <v>0.95207157899999995</v>
      </c>
      <c r="J60" s="4">
        <v>1.064660379</v>
      </c>
      <c r="K60" s="4">
        <v>1.1144682800000001</v>
      </c>
      <c r="L60" s="4">
        <v>1.2192204369999999</v>
      </c>
      <c r="M60" s="4">
        <v>1.2340434680000001</v>
      </c>
      <c r="N60" s="4">
        <v>1.282166044</v>
      </c>
      <c r="O60" s="4">
        <v>1.39935871</v>
      </c>
      <c r="P60" s="4">
        <v>1.4617772899999999</v>
      </c>
    </row>
    <row r="61" spans="1:16" x14ac:dyDescent="0.2">
      <c r="A61" s="13">
        <v>2007</v>
      </c>
      <c r="B61" s="4">
        <v>6.6333329999999999E-3</v>
      </c>
      <c r="C61" s="4">
        <v>0.154728</v>
      </c>
      <c r="D61" s="4">
        <v>0.346450376</v>
      </c>
      <c r="E61" s="4">
        <v>0.50595245799999999</v>
      </c>
      <c r="F61" s="4">
        <v>0.64108189999999998</v>
      </c>
      <c r="G61" s="4">
        <v>0.78121324000000003</v>
      </c>
      <c r="H61" s="4">
        <v>0.96184033999999996</v>
      </c>
      <c r="I61" s="4">
        <v>1.09794638</v>
      </c>
      <c r="J61" s="4">
        <v>1.1818616099999999</v>
      </c>
      <c r="K61" s="4">
        <v>1.27493799</v>
      </c>
      <c r="L61" s="4">
        <v>1.3041845299999999</v>
      </c>
      <c r="M61" s="4">
        <v>1.47701463</v>
      </c>
      <c r="N61" s="4">
        <v>1.5001639200000001</v>
      </c>
      <c r="O61" s="4">
        <v>1.7376032299999999</v>
      </c>
      <c r="P61" s="4">
        <v>1.52026134</v>
      </c>
    </row>
    <row r="62" spans="1:16" x14ac:dyDescent="0.2">
      <c r="A62" s="13">
        <v>2008</v>
      </c>
      <c r="B62" s="4">
        <v>6.6111110000000002E-3</v>
      </c>
      <c r="C62" s="4">
        <v>0.2076326</v>
      </c>
      <c r="D62" s="4">
        <v>0.32965354099999999</v>
      </c>
      <c r="E62" s="4">
        <v>0.51957448299999998</v>
      </c>
      <c r="F62" s="4">
        <v>0.65228515399999998</v>
      </c>
      <c r="G62" s="4">
        <v>0.77404446000000005</v>
      </c>
      <c r="H62" s="4">
        <v>0.90267483500000001</v>
      </c>
      <c r="I62" s="4">
        <v>1.049082275</v>
      </c>
      <c r="J62" s="4">
        <v>1.1185356500000001</v>
      </c>
      <c r="K62" s="4">
        <v>1.28179423</v>
      </c>
      <c r="L62" s="4">
        <v>1.4208071</v>
      </c>
      <c r="M62" s="4">
        <v>1.5240582300000001</v>
      </c>
      <c r="N62" s="4">
        <v>1.5526720899999999</v>
      </c>
      <c r="O62" s="4">
        <v>1.9211944700000001</v>
      </c>
      <c r="P62" s="4">
        <v>1.65965238</v>
      </c>
    </row>
    <row r="63" spans="1:16" x14ac:dyDescent="0.2">
      <c r="A63" s="13">
        <v>2009</v>
      </c>
      <c r="B63" s="4">
        <v>6.6044440000000001E-3</v>
      </c>
      <c r="C63" s="4">
        <v>0.135797</v>
      </c>
      <c r="D63" s="4">
        <v>0.339597386</v>
      </c>
      <c r="E63" s="4">
        <v>0.52592318500000002</v>
      </c>
      <c r="F63" s="4">
        <v>0.70446937300000001</v>
      </c>
      <c r="G63" s="4">
        <v>0.87885154099999996</v>
      </c>
      <c r="H63" s="4">
        <v>1.001725644</v>
      </c>
      <c r="I63" s="4">
        <v>1.1254004</v>
      </c>
      <c r="J63" s="4">
        <v>1.39856113</v>
      </c>
      <c r="K63" s="4">
        <v>1.49005817</v>
      </c>
      <c r="L63" s="4">
        <v>1.5632283600000001</v>
      </c>
      <c r="M63" s="4">
        <v>1.6136672400000001</v>
      </c>
      <c r="N63" s="4">
        <v>1.81413939</v>
      </c>
      <c r="O63" s="4">
        <v>1.99574433</v>
      </c>
      <c r="P63" s="4">
        <v>2.2298296799999999</v>
      </c>
    </row>
    <row r="64" spans="1:16" x14ac:dyDescent="0.2">
      <c r="A64" s="13">
        <v>2010</v>
      </c>
      <c r="B64" s="4">
        <v>4.9767699999999998E-2</v>
      </c>
      <c r="C64" s="4">
        <v>0.17485600000000001</v>
      </c>
      <c r="D64" s="4">
        <v>0.38297868699999998</v>
      </c>
      <c r="E64" s="4">
        <v>0.48948259100000002</v>
      </c>
      <c r="F64" s="4">
        <v>0.66449410200000003</v>
      </c>
      <c r="G64" s="4">
        <v>0.91516265600000002</v>
      </c>
      <c r="H64" s="4">
        <v>1.11856036</v>
      </c>
      <c r="I64" s="4">
        <v>1.2609021</v>
      </c>
      <c r="J64" s="4">
        <v>1.3711128800000001</v>
      </c>
      <c r="K64" s="4">
        <v>1.5874197000000001</v>
      </c>
      <c r="L64" s="4">
        <v>1.6586642899999999</v>
      </c>
      <c r="M64" s="4">
        <v>1.9240474999999999</v>
      </c>
      <c r="N64" s="4">
        <v>1.92283575</v>
      </c>
      <c r="O64" s="4">
        <v>2.07927632</v>
      </c>
      <c r="P64" s="4">
        <v>2.3162119900000002</v>
      </c>
    </row>
    <row r="65" spans="1:43" x14ac:dyDescent="0.2">
      <c r="A65" s="13">
        <v>2011</v>
      </c>
      <c r="B65" s="4">
        <v>3.0688206999999999E-2</v>
      </c>
      <c r="C65" s="4">
        <v>0.204737208</v>
      </c>
      <c r="D65" s="4">
        <v>0.29041160900000001</v>
      </c>
      <c r="E65" s="4">
        <v>0.50868443200000002</v>
      </c>
      <c r="F65" s="4">
        <v>0.66511497600000002</v>
      </c>
      <c r="G65" s="4">
        <v>0.808472144</v>
      </c>
      <c r="H65" s="4">
        <v>0.97573500599999996</v>
      </c>
      <c r="I65" s="4">
        <v>1.22470357</v>
      </c>
      <c r="J65" s="4">
        <v>1.3464160999999999</v>
      </c>
      <c r="K65" s="4">
        <v>1.5176902999999999</v>
      </c>
      <c r="L65" s="4">
        <v>1.58467716</v>
      </c>
      <c r="M65" s="4">
        <v>1.6210097299999999</v>
      </c>
      <c r="N65" s="4">
        <v>2.17603071</v>
      </c>
      <c r="O65" s="4">
        <v>1.75379734</v>
      </c>
      <c r="P65" s="4">
        <v>2.28679933</v>
      </c>
    </row>
    <row r="66" spans="1:43" x14ac:dyDescent="0.2">
      <c r="A66" s="13">
        <v>2012</v>
      </c>
      <c r="B66" s="4">
        <v>2.9020117000000002E-2</v>
      </c>
      <c r="C66" s="4">
        <v>0.14197272499999999</v>
      </c>
      <c r="D66" s="4">
        <v>0.27036007899999998</v>
      </c>
      <c r="E66" s="4">
        <v>0.40963897399999999</v>
      </c>
      <c r="F66" s="4">
        <v>0.64271115599999995</v>
      </c>
      <c r="G66" s="4">
        <v>0.82371985199999997</v>
      </c>
      <c r="H66" s="4">
        <v>0.97437947599999997</v>
      </c>
      <c r="I66" s="4">
        <v>1.17166434</v>
      </c>
      <c r="J66" s="4">
        <v>1.3061895299999999</v>
      </c>
      <c r="K66" s="4">
        <v>1.51921456</v>
      </c>
      <c r="L66" s="4">
        <v>1.6142341899999999</v>
      </c>
      <c r="M66" s="4">
        <v>1.64407634</v>
      </c>
      <c r="N66" s="4">
        <v>1.71695646</v>
      </c>
      <c r="O66" s="4">
        <v>2.0401804800000001</v>
      </c>
      <c r="P66" s="4">
        <v>2.0862588899999999</v>
      </c>
    </row>
    <row r="67" spans="1:43" x14ac:dyDescent="0.2">
      <c r="A67" s="13">
        <v>2013</v>
      </c>
      <c r="B67" s="4">
        <v>9.4955100000000001E-2</v>
      </c>
      <c r="C67" s="4">
        <v>0.1439405</v>
      </c>
      <c r="D67" s="4">
        <v>0.28855872300000002</v>
      </c>
      <c r="E67" s="4">
        <v>0.44197592200000002</v>
      </c>
      <c r="F67" s="4">
        <v>0.56424349799999995</v>
      </c>
      <c r="G67" s="4">
        <v>0.78199227999999998</v>
      </c>
      <c r="H67" s="4">
        <v>1.13146386</v>
      </c>
      <c r="I67" s="4">
        <v>1.2839594700000001</v>
      </c>
      <c r="J67" s="4">
        <v>1.4259477</v>
      </c>
      <c r="K67" s="4">
        <v>1.69200945</v>
      </c>
      <c r="L67" s="4">
        <v>1.8337709099999999</v>
      </c>
      <c r="M67" s="4">
        <v>1.80581269</v>
      </c>
      <c r="N67" s="4">
        <v>1.96027938</v>
      </c>
      <c r="O67" s="4">
        <v>2.1865804500000001</v>
      </c>
      <c r="P67" s="4">
        <v>2.20673042</v>
      </c>
    </row>
    <row r="68" spans="1:43" x14ac:dyDescent="0.2">
      <c r="A68" s="13">
        <v>2014</v>
      </c>
      <c r="B68" s="4">
        <v>1.4342608999999999E-2</v>
      </c>
      <c r="C68" s="4">
        <v>0.19287000000000001</v>
      </c>
      <c r="D68" s="4">
        <v>0.31631329800000002</v>
      </c>
      <c r="E68" s="4">
        <v>0.45464192399999998</v>
      </c>
      <c r="F68" s="4">
        <v>0.61695911599999997</v>
      </c>
      <c r="G68" s="4">
        <v>0.75100178399999995</v>
      </c>
      <c r="H68" s="4">
        <v>0.89350185900000001</v>
      </c>
      <c r="I68" s="4">
        <v>1.1541569599999999</v>
      </c>
      <c r="J68" s="4">
        <v>1.3099915099999999</v>
      </c>
      <c r="K68" s="4">
        <v>1.370274953</v>
      </c>
      <c r="L68" s="4">
        <v>1.6915376499999999</v>
      </c>
      <c r="M68" s="4">
        <v>1.8146651300000001</v>
      </c>
      <c r="N68" s="4">
        <v>1.73304554</v>
      </c>
      <c r="O68" s="4">
        <v>1.65809597</v>
      </c>
      <c r="P68" s="4">
        <v>2.2359191699999998</v>
      </c>
    </row>
    <row r="69" spans="1:43" x14ac:dyDescent="0.2">
      <c r="A69" s="13">
        <v>2015</v>
      </c>
      <c r="B69" s="4">
        <v>2.5182262E-2</v>
      </c>
      <c r="C69" s="4">
        <v>0.18132380300000001</v>
      </c>
      <c r="D69" s="4">
        <v>0.40307783400000002</v>
      </c>
      <c r="E69" s="4">
        <v>0.46302596499999998</v>
      </c>
      <c r="F69" s="4">
        <v>0.57050188700000004</v>
      </c>
      <c r="G69" s="4">
        <v>0.689736711</v>
      </c>
      <c r="H69" s="4">
        <v>0.78601693399999994</v>
      </c>
      <c r="I69" s="4">
        <v>0.88723834300000004</v>
      </c>
      <c r="J69" s="4">
        <v>1.144517813</v>
      </c>
      <c r="K69" s="4">
        <v>1.200508701</v>
      </c>
      <c r="L69" s="4">
        <v>1.3777770600000001</v>
      </c>
      <c r="M69" s="4">
        <v>1.8916251900000001</v>
      </c>
      <c r="N69" s="4">
        <v>1.4524032200000001</v>
      </c>
      <c r="O69" s="4">
        <v>1.60281008</v>
      </c>
      <c r="P69" s="4">
        <v>2.6271085900000002</v>
      </c>
    </row>
    <row r="70" spans="1:43" x14ac:dyDescent="0.2">
      <c r="A70" s="13">
        <v>2016</v>
      </c>
      <c r="B70" s="4">
        <v>2.5182262E-2</v>
      </c>
      <c r="C70" s="4">
        <v>0.18132380300000001</v>
      </c>
      <c r="D70" s="4">
        <v>0.40726420800000002</v>
      </c>
      <c r="E70" s="4">
        <v>0.53086899499999995</v>
      </c>
      <c r="F70" s="4">
        <v>0.55684727599999995</v>
      </c>
      <c r="G70" s="4">
        <v>0.64769455799999998</v>
      </c>
      <c r="H70" s="4">
        <v>0.73219136799999995</v>
      </c>
      <c r="I70" s="4">
        <v>0.80126061900000001</v>
      </c>
      <c r="J70" s="4">
        <v>0.94278595499999995</v>
      </c>
      <c r="K70" s="4">
        <v>1.046683754</v>
      </c>
      <c r="L70" s="4">
        <v>1.20051774</v>
      </c>
      <c r="M70" s="4">
        <v>0.63702886000000003</v>
      </c>
      <c r="N70" s="4">
        <v>1.087659782</v>
      </c>
      <c r="O70" s="4">
        <v>1.869536944</v>
      </c>
      <c r="P70" s="4">
        <v>1.6383150500000001</v>
      </c>
    </row>
    <row r="71" spans="1:43" x14ac:dyDescent="0.2">
      <c r="A71" s="13">
        <v>2017</v>
      </c>
      <c r="B71" s="4">
        <v>2.5182262E-2</v>
      </c>
      <c r="C71" s="4">
        <v>0.19111972099999999</v>
      </c>
      <c r="D71" s="4">
        <v>0.40393241499999999</v>
      </c>
      <c r="E71" s="4">
        <v>0.49784357200000001</v>
      </c>
      <c r="F71" s="4">
        <v>0.65078630199999998</v>
      </c>
      <c r="G71" s="4">
        <v>0.69388099000000003</v>
      </c>
      <c r="H71" s="4">
        <v>0.75055241100000003</v>
      </c>
      <c r="I71" s="4">
        <v>0.82698238400000001</v>
      </c>
      <c r="J71" s="4">
        <v>0.89353728099999996</v>
      </c>
      <c r="K71" s="4">
        <v>0.912035665</v>
      </c>
      <c r="L71" s="4">
        <v>1.019403391</v>
      </c>
      <c r="M71" s="4">
        <v>1.0966663969999999</v>
      </c>
      <c r="N71" s="4">
        <v>1.2784151589999999</v>
      </c>
      <c r="O71" s="4">
        <v>1.4601639200000001</v>
      </c>
      <c r="P71" s="4">
        <v>1.6567195699999999</v>
      </c>
    </row>
    <row r="72" spans="1:43" x14ac:dyDescent="0.2">
      <c r="A72" s="13">
        <f>A71+1</f>
        <v>2018</v>
      </c>
      <c r="B72" s="4">
        <v>2.5182262E-2</v>
      </c>
      <c r="C72" s="4">
        <v>0.18622176200000001</v>
      </c>
      <c r="D72" s="4">
        <v>0.33776600000000001</v>
      </c>
      <c r="E72" s="4">
        <v>0.47090900000000002</v>
      </c>
      <c r="F72" s="4">
        <v>0.60913700000000004</v>
      </c>
      <c r="G72" s="4">
        <v>0.74671399999999999</v>
      </c>
      <c r="H72" s="4">
        <v>0.79096900000000003</v>
      </c>
      <c r="I72" s="4">
        <v>0.86366799999999999</v>
      </c>
      <c r="J72" s="4">
        <v>0.97555199999999997</v>
      </c>
      <c r="K72" s="4">
        <v>1.0747359999999999</v>
      </c>
      <c r="L72" s="4">
        <v>1.226893</v>
      </c>
      <c r="M72" s="4">
        <v>1.38554</v>
      </c>
      <c r="N72" s="4">
        <v>1.51326</v>
      </c>
      <c r="O72" s="4">
        <v>1.658812</v>
      </c>
      <c r="P72" s="4">
        <v>1.7539929999999999</v>
      </c>
    </row>
    <row r="73" spans="1:43" x14ac:dyDescent="0.2">
      <c r="B73" s="4" t="s">
        <v>0</v>
      </c>
      <c r="C73" s="4">
        <v>10</v>
      </c>
      <c r="D73" s="4">
        <v>11</v>
      </c>
      <c r="E73" s="4">
        <v>12</v>
      </c>
      <c r="F73" s="4">
        <v>13</v>
      </c>
      <c r="G73" s="4">
        <v>14</v>
      </c>
      <c r="H73" s="4">
        <v>15</v>
      </c>
      <c r="I73" s="4">
        <v>16</v>
      </c>
      <c r="J73" s="4">
        <v>17</v>
      </c>
      <c r="K73" s="4">
        <v>18</v>
      </c>
      <c r="L73" s="4">
        <v>19</v>
      </c>
      <c r="M73" s="4">
        <v>20</v>
      </c>
      <c r="N73" s="4">
        <v>21</v>
      </c>
      <c r="O73" s="4">
        <v>22</v>
      </c>
      <c r="P73" s="4">
        <v>23</v>
      </c>
      <c r="Q73" s="4">
        <v>24</v>
      </c>
      <c r="R73" s="4">
        <v>25</v>
      </c>
      <c r="S73" s="4">
        <v>26</v>
      </c>
      <c r="T73" s="4">
        <v>27</v>
      </c>
      <c r="U73" s="4">
        <v>28</v>
      </c>
      <c r="V73" s="4">
        <v>29</v>
      </c>
      <c r="W73" s="4">
        <v>30</v>
      </c>
      <c r="X73" s="4">
        <v>31</v>
      </c>
      <c r="Y73" s="4">
        <v>32</v>
      </c>
      <c r="Z73" s="4">
        <v>33</v>
      </c>
      <c r="AA73" s="4">
        <v>34</v>
      </c>
      <c r="AB73" s="4">
        <v>35</v>
      </c>
      <c r="AC73" s="4">
        <v>36</v>
      </c>
      <c r="AD73" s="4">
        <v>37</v>
      </c>
      <c r="AE73" s="4">
        <v>38</v>
      </c>
      <c r="AF73" s="4">
        <v>39</v>
      </c>
      <c r="AG73" s="4">
        <v>40</v>
      </c>
      <c r="AH73" s="4">
        <v>41</v>
      </c>
      <c r="AI73" s="4">
        <v>42</v>
      </c>
      <c r="AJ73" s="4">
        <v>43</v>
      </c>
      <c r="AK73" s="4">
        <v>44</v>
      </c>
      <c r="AL73" s="4">
        <v>45</v>
      </c>
      <c r="AM73" s="4">
        <v>46</v>
      </c>
      <c r="AN73" s="4">
        <v>47</v>
      </c>
      <c r="AO73" s="4">
        <v>48</v>
      </c>
      <c r="AP73" s="4">
        <v>49</v>
      </c>
      <c r="AQ73" s="4">
        <v>50</v>
      </c>
    </row>
    <row r="74" spans="1:43" x14ac:dyDescent="0.2">
      <c r="A74" s="13">
        <v>1964</v>
      </c>
      <c r="C74" s="4">
        <v>8.4881665999999995E-2</v>
      </c>
      <c r="D74" s="4">
        <v>0.195868126</v>
      </c>
      <c r="E74" s="4">
        <v>0.31376278800000001</v>
      </c>
      <c r="F74" s="4">
        <v>0.459295544</v>
      </c>
      <c r="G74" s="4">
        <v>0.58862360199999997</v>
      </c>
      <c r="H74" s="4">
        <v>0.69781833100000001</v>
      </c>
      <c r="I74" s="4">
        <v>0.79679873899999998</v>
      </c>
      <c r="J74" s="4">
        <v>0.91486126300000004</v>
      </c>
      <c r="K74" s="4">
        <v>1.0569570109999999</v>
      </c>
      <c r="L74" s="4">
        <v>1.147231476</v>
      </c>
      <c r="M74" s="4">
        <v>1.290106451</v>
      </c>
      <c r="N74" s="4">
        <v>1.3879178889999999</v>
      </c>
      <c r="O74" s="4">
        <v>1.4316667599999999</v>
      </c>
      <c r="P74" s="4">
        <v>1.4070027190000001</v>
      </c>
      <c r="Q74" s="4">
        <v>1.522866931</v>
      </c>
    </row>
    <row r="75" spans="1:43" x14ac:dyDescent="0.2">
      <c r="A75" s="13">
        <v>1965</v>
      </c>
      <c r="C75" s="4">
        <v>8.4881665999999995E-2</v>
      </c>
      <c r="D75" s="4">
        <v>0.195868126</v>
      </c>
      <c r="E75" s="4">
        <v>0.31376278800000001</v>
      </c>
      <c r="F75" s="4">
        <v>0.459295544</v>
      </c>
      <c r="G75" s="4">
        <v>0.58862360199999997</v>
      </c>
      <c r="H75" s="4">
        <v>0.69781833100000001</v>
      </c>
      <c r="I75" s="4">
        <v>0.79679873899999998</v>
      </c>
      <c r="J75" s="4">
        <v>0.91486126300000004</v>
      </c>
      <c r="K75" s="4">
        <v>1.0569570109999999</v>
      </c>
      <c r="L75" s="4">
        <v>1.147231476</v>
      </c>
      <c r="M75" s="4">
        <v>1.290106451</v>
      </c>
      <c r="N75" s="4">
        <v>1.3879178889999999</v>
      </c>
      <c r="O75" s="4">
        <v>1.4316667599999999</v>
      </c>
      <c r="P75" s="4">
        <v>1.4070027190000001</v>
      </c>
      <c r="Q75" s="4">
        <v>1.522866931</v>
      </c>
    </row>
    <row r="76" spans="1:43" x14ac:dyDescent="0.2">
      <c r="A76" s="13">
        <v>1966</v>
      </c>
      <c r="C76" s="4">
        <v>8.4881665999999995E-2</v>
      </c>
      <c r="D76" s="4">
        <v>0.195868126</v>
      </c>
      <c r="E76" s="4">
        <v>0.31376278800000001</v>
      </c>
      <c r="F76" s="4">
        <v>0.459295544</v>
      </c>
      <c r="G76" s="4">
        <v>0.58862360199999997</v>
      </c>
      <c r="H76" s="4">
        <v>0.69781833100000001</v>
      </c>
      <c r="I76" s="4">
        <v>0.79679873899999998</v>
      </c>
      <c r="J76" s="4">
        <v>0.91486126300000004</v>
      </c>
      <c r="K76" s="4">
        <v>1.0569570109999999</v>
      </c>
      <c r="L76" s="4">
        <v>1.147231476</v>
      </c>
      <c r="M76" s="4">
        <v>1.290106451</v>
      </c>
      <c r="N76" s="4">
        <v>1.3879178889999999</v>
      </c>
      <c r="O76" s="4">
        <v>1.4316667599999999</v>
      </c>
      <c r="P76" s="4">
        <v>1.4070027190000001</v>
      </c>
      <c r="Q76" s="4">
        <v>1.522866931</v>
      </c>
    </row>
    <row r="77" spans="1:43" x14ac:dyDescent="0.2">
      <c r="A77" s="13">
        <v>1967</v>
      </c>
      <c r="C77" s="4">
        <v>8.4881665999999995E-2</v>
      </c>
      <c r="D77" s="4">
        <v>0.195868126</v>
      </c>
      <c r="E77" s="4">
        <v>0.31376278800000001</v>
      </c>
      <c r="F77" s="4">
        <v>0.459295544</v>
      </c>
      <c r="G77" s="4">
        <v>0.58862360199999997</v>
      </c>
      <c r="H77" s="4">
        <v>0.69781833100000001</v>
      </c>
      <c r="I77" s="4">
        <v>0.79679873899999998</v>
      </c>
      <c r="J77" s="4">
        <v>0.91486126300000004</v>
      </c>
      <c r="K77" s="4">
        <v>1.0569570109999999</v>
      </c>
      <c r="L77" s="4">
        <v>1.147231476</v>
      </c>
      <c r="M77" s="4">
        <v>1.290106451</v>
      </c>
      <c r="N77" s="4">
        <v>1.3879178889999999</v>
      </c>
      <c r="O77" s="4">
        <v>1.4316667599999999</v>
      </c>
      <c r="P77" s="4">
        <v>1.4070027190000001</v>
      </c>
      <c r="Q77" s="4">
        <v>1.522866931</v>
      </c>
    </row>
    <row r="78" spans="1:43" x14ac:dyDescent="0.2">
      <c r="A78" s="13">
        <v>1968</v>
      </c>
      <c r="C78" s="4">
        <v>8.4881665999999995E-2</v>
      </c>
      <c r="D78" s="4">
        <v>0.195868126</v>
      </c>
      <c r="E78" s="4">
        <v>0.31376278800000001</v>
      </c>
      <c r="F78" s="4">
        <v>0.459295544</v>
      </c>
      <c r="G78" s="4">
        <v>0.58862360199999997</v>
      </c>
      <c r="H78" s="4">
        <v>0.69781833100000001</v>
      </c>
      <c r="I78" s="4">
        <v>0.79679873899999998</v>
      </c>
      <c r="J78" s="4">
        <v>0.91486126300000004</v>
      </c>
      <c r="K78" s="4">
        <v>1.0569570109999999</v>
      </c>
      <c r="L78" s="4">
        <v>1.147231476</v>
      </c>
      <c r="M78" s="4">
        <v>1.290106451</v>
      </c>
      <c r="N78" s="4">
        <v>1.3879178889999999</v>
      </c>
      <c r="O78" s="4">
        <v>1.4316667599999999</v>
      </c>
      <c r="P78" s="4">
        <v>1.4070027190000001</v>
      </c>
      <c r="Q78" s="4">
        <v>1.522866931</v>
      </c>
    </row>
    <row r="79" spans="1:43" x14ac:dyDescent="0.2">
      <c r="A79" s="13">
        <v>1969</v>
      </c>
      <c r="C79" s="4">
        <v>8.4881665999999995E-2</v>
      </c>
      <c r="D79" s="4">
        <v>0.195868126</v>
      </c>
      <c r="E79" s="4">
        <v>0.31376278800000001</v>
      </c>
      <c r="F79" s="4">
        <v>0.459295544</v>
      </c>
      <c r="G79" s="4">
        <v>0.58862360199999997</v>
      </c>
      <c r="H79" s="4">
        <v>0.69781833100000001</v>
      </c>
      <c r="I79" s="4">
        <v>0.79679873899999998</v>
      </c>
      <c r="J79" s="4">
        <v>0.91486126300000004</v>
      </c>
      <c r="K79" s="4">
        <v>1.0569570109999999</v>
      </c>
      <c r="L79" s="4">
        <v>1.147231476</v>
      </c>
      <c r="M79" s="4">
        <v>1.290106451</v>
      </c>
      <c r="N79" s="4">
        <v>1.3879178889999999</v>
      </c>
      <c r="O79" s="4">
        <v>1.4316667599999999</v>
      </c>
      <c r="P79" s="4">
        <v>1.4070027190000001</v>
      </c>
      <c r="Q79" s="4">
        <v>1.522866931</v>
      </c>
    </row>
    <row r="80" spans="1:43" x14ac:dyDescent="0.2">
      <c r="A80" s="13">
        <v>1970</v>
      </c>
      <c r="C80" s="4">
        <v>8.4881665999999995E-2</v>
      </c>
      <c r="D80" s="4">
        <v>0.195868126</v>
      </c>
      <c r="E80" s="4">
        <v>0.31376278800000001</v>
      </c>
      <c r="F80" s="4">
        <v>0.459295544</v>
      </c>
      <c r="G80" s="4">
        <v>0.58862360199999997</v>
      </c>
      <c r="H80" s="4">
        <v>0.69781833100000001</v>
      </c>
      <c r="I80" s="4">
        <v>0.79679873899999998</v>
      </c>
      <c r="J80" s="4">
        <v>0.91486126300000004</v>
      </c>
      <c r="K80" s="4">
        <v>1.0569570109999999</v>
      </c>
      <c r="L80" s="4">
        <v>1.147231476</v>
      </c>
      <c r="M80" s="4">
        <v>1.290106451</v>
      </c>
      <c r="N80" s="4">
        <v>1.3879178889999999</v>
      </c>
      <c r="O80" s="4">
        <v>1.4316667599999999</v>
      </c>
      <c r="P80" s="4">
        <v>1.4070027190000001</v>
      </c>
      <c r="Q80" s="4">
        <v>1.522866931</v>
      </c>
    </row>
    <row r="81" spans="1:17" x14ac:dyDescent="0.2">
      <c r="A81" s="13">
        <v>1971</v>
      </c>
      <c r="C81" s="4">
        <v>8.4881665999999995E-2</v>
      </c>
      <c r="D81" s="4">
        <v>0.195868126</v>
      </c>
      <c r="E81" s="4">
        <v>0.31376278800000001</v>
      </c>
      <c r="F81" s="4">
        <v>0.459295544</v>
      </c>
      <c r="G81" s="4">
        <v>0.58862360199999997</v>
      </c>
      <c r="H81" s="4">
        <v>0.69781833100000001</v>
      </c>
      <c r="I81" s="4">
        <v>0.79679873899999998</v>
      </c>
      <c r="J81" s="4">
        <v>0.91486126300000004</v>
      </c>
      <c r="K81" s="4">
        <v>1.0569570109999999</v>
      </c>
      <c r="L81" s="4">
        <v>1.147231476</v>
      </c>
      <c r="M81" s="4">
        <v>1.290106451</v>
      </c>
      <c r="N81" s="4">
        <v>1.3879178889999999</v>
      </c>
      <c r="O81" s="4">
        <v>1.4316667599999999</v>
      </c>
      <c r="P81" s="4">
        <v>1.4070027190000001</v>
      </c>
      <c r="Q81" s="4">
        <v>1.522866931</v>
      </c>
    </row>
    <row r="82" spans="1:17" x14ac:dyDescent="0.2">
      <c r="A82" s="13">
        <v>1972</v>
      </c>
      <c r="C82" s="4">
        <v>8.4881665999999995E-2</v>
      </c>
      <c r="D82" s="4">
        <v>0.195868126</v>
      </c>
      <c r="E82" s="4">
        <v>0.31376278800000001</v>
      </c>
      <c r="F82" s="4">
        <v>0.459295544</v>
      </c>
      <c r="G82" s="4">
        <v>0.58862360199999997</v>
      </c>
      <c r="H82" s="4">
        <v>0.69781833100000001</v>
      </c>
      <c r="I82" s="4">
        <v>0.79679873899999998</v>
      </c>
      <c r="J82" s="4">
        <v>0.91486126300000004</v>
      </c>
      <c r="K82" s="4">
        <v>1.0569570109999999</v>
      </c>
      <c r="L82" s="4">
        <v>1.147231476</v>
      </c>
      <c r="M82" s="4">
        <v>1.290106451</v>
      </c>
      <c r="N82" s="4">
        <v>1.3879178889999999</v>
      </c>
      <c r="O82" s="4">
        <v>1.4316667599999999</v>
      </c>
      <c r="P82" s="4">
        <v>1.4070027190000001</v>
      </c>
      <c r="Q82" s="4">
        <v>1.522866931</v>
      </c>
    </row>
    <row r="83" spans="1:17" x14ac:dyDescent="0.2">
      <c r="A83" s="13">
        <v>1973</v>
      </c>
      <c r="C83" s="4">
        <v>8.4881665999999995E-2</v>
      </c>
      <c r="D83" s="4">
        <v>0.195868126</v>
      </c>
      <c r="E83" s="4">
        <v>0.31376278800000001</v>
      </c>
      <c r="F83" s="4">
        <v>0.459295544</v>
      </c>
      <c r="G83" s="4">
        <v>0.58862360199999997</v>
      </c>
      <c r="H83" s="4">
        <v>0.69781833100000001</v>
      </c>
      <c r="I83" s="4">
        <v>0.79679873899999998</v>
      </c>
      <c r="J83" s="4">
        <v>0.91486126300000004</v>
      </c>
      <c r="K83" s="4">
        <v>1.0569570109999999</v>
      </c>
      <c r="L83" s="4">
        <v>1.147231476</v>
      </c>
      <c r="M83" s="4">
        <v>1.290106451</v>
      </c>
      <c r="N83" s="4">
        <v>1.3879178889999999</v>
      </c>
      <c r="O83" s="4">
        <v>1.4316667599999999</v>
      </c>
      <c r="P83" s="4">
        <v>1.4070027190000001</v>
      </c>
      <c r="Q83" s="4">
        <v>1.522866931</v>
      </c>
    </row>
    <row r="84" spans="1:17" x14ac:dyDescent="0.2">
      <c r="A84" s="13">
        <v>1974</v>
      </c>
      <c r="C84" s="4">
        <v>8.4881665999999995E-2</v>
      </c>
      <c r="D84" s="4">
        <v>0.195868126</v>
      </c>
      <c r="E84" s="4">
        <v>0.31376278800000001</v>
      </c>
      <c r="F84" s="4">
        <v>0.459295544</v>
      </c>
      <c r="G84" s="4">
        <v>0.58862360199999997</v>
      </c>
      <c r="H84" s="4">
        <v>0.69781833100000001</v>
      </c>
      <c r="I84" s="4">
        <v>0.79679873899999998</v>
      </c>
      <c r="J84" s="4">
        <v>0.91486126300000004</v>
      </c>
      <c r="K84" s="4">
        <v>1.0569570109999999</v>
      </c>
      <c r="L84" s="4">
        <v>1.147231476</v>
      </c>
      <c r="M84" s="4">
        <v>1.290106451</v>
      </c>
      <c r="N84" s="4">
        <v>1.3879178889999999</v>
      </c>
      <c r="O84" s="4">
        <v>1.4316667599999999</v>
      </c>
      <c r="P84" s="4">
        <v>1.4070027190000001</v>
      </c>
      <c r="Q84" s="4">
        <v>1.522866931</v>
      </c>
    </row>
    <row r="85" spans="1:17" x14ac:dyDescent="0.2">
      <c r="A85" s="13">
        <v>1975</v>
      </c>
      <c r="C85" s="4">
        <v>8.4881665999999995E-2</v>
      </c>
      <c r="D85" s="4">
        <v>0.195868126</v>
      </c>
      <c r="E85" s="4">
        <v>0.31376278800000001</v>
      </c>
      <c r="F85" s="4">
        <v>0.459295544</v>
      </c>
      <c r="G85" s="4">
        <v>0.58862360199999997</v>
      </c>
      <c r="H85" s="4">
        <v>0.69781833100000001</v>
      </c>
      <c r="I85" s="4">
        <v>0.79679873899999998</v>
      </c>
      <c r="J85" s="4">
        <v>0.91486126300000004</v>
      </c>
      <c r="K85" s="4">
        <v>1.0569570109999999</v>
      </c>
      <c r="L85" s="4">
        <v>1.147231476</v>
      </c>
      <c r="M85" s="4">
        <v>1.290106451</v>
      </c>
      <c r="N85" s="4">
        <v>1.3879178889999999</v>
      </c>
      <c r="O85" s="4">
        <v>1.4316667599999999</v>
      </c>
      <c r="P85" s="4">
        <v>1.4070027190000001</v>
      </c>
      <c r="Q85" s="4">
        <v>1.522866931</v>
      </c>
    </row>
    <row r="86" spans="1:17" x14ac:dyDescent="0.2">
      <c r="A86" s="13">
        <v>1976</v>
      </c>
      <c r="C86" s="4">
        <v>8.4881665999999995E-2</v>
      </c>
      <c r="D86" s="4">
        <v>0.195868126</v>
      </c>
      <c r="E86" s="4">
        <v>0.31376278800000001</v>
      </c>
      <c r="F86" s="4">
        <v>0.459295544</v>
      </c>
      <c r="G86" s="4">
        <v>0.58862360199999997</v>
      </c>
      <c r="H86" s="4">
        <v>0.69781833100000001</v>
      </c>
      <c r="I86" s="4">
        <v>0.79679873899999998</v>
      </c>
      <c r="J86" s="4">
        <v>0.91486126300000004</v>
      </c>
      <c r="K86" s="4">
        <v>1.0569570109999999</v>
      </c>
      <c r="L86" s="4">
        <v>1.147231476</v>
      </c>
      <c r="M86" s="4">
        <v>1.290106451</v>
      </c>
      <c r="N86" s="4">
        <v>1.3879178889999999</v>
      </c>
      <c r="O86" s="4">
        <v>1.4316667599999999</v>
      </c>
      <c r="P86" s="4">
        <v>1.4070027190000001</v>
      </c>
      <c r="Q86" s="4">
        <v>1.522866931</v>
      </c>
    </row>
    <row r="87" spans="1:17" x14ac:dyDescent="0.2">
      <c r="A87" s="13">
        <v>1977</v>
      </c>
      <c r="C87" s="4">
        <v>8.4881665999999995E-2</v>
      </c>
      <c r="D87" s="4">
        <v>0.195868126</v>
      </c>
      <c r="E87" s="4">
        <v>0.31376278800000001</v>
      </c>
      <c r="F87" s="4">
        <v>0.459295544</v>
      </c>
      <c r="G87" s="4">
        <v>0.58862360199999997</v>
      </c>
      <c r="H87" s="4">
        <v>0.69781833100000001</v>
      </c>
      <c r="I87" s="4">
        <v>0.79679873899999998</v>
      </c>
      <c r="J87" s="4">
        <v>0.91486126300000004</v>
      </c>
      <c r="K87" s="4">
        <v>1.0569570109999999</v>
      </c>
      <c r="L87" s="4">
        <v>1.147231476</v>
      </c>
      <c r="M87" s="4">
        <v>1.290106451</v>
      </c>
      <c r="N87" s="4">
        <v>1.3879178889999999</v>
      </c>
      <c r="O87" s="4">
        <v>1.4316667599999999</v>
      </c>
      <c r="P87" s="4">
        <v>1.4070027190000001</v>
      </c>
      <c r="Q87" s="4">
        <v>1.522866931</v>
      </c>
    </row>
    <row r="88" spans="1:17" x14ac:dyDescent="0.2">
      <c r="A88" s="13">
        <v>1978</v>
      </c>
      <c r="C88" s="4">
        <v>8.4881665999999995E-2</v>
      </c>
      <c r="D88" s="4">
        <v>0.195868126</v>
      </c>
      <c r="E88" s="4">
        <v>0.31376278800000001</v>
      </c>
      <c r="F88" s="4">
        <v>0.459295544</v>
      </c>
      <c r="G88" s="4">
        <v>0.58862360199999997</v>
      </c>
      <c r="H88" s="4">
        <v>0.69781833100000001</v>
      </c>
      <c r="I88" s="4">
        <v>0.79679873899999998</v>
      </c>
      <c r="J88" s="4">
        <v>0.91486126300000004</v>
      </c>
      <c r="K88" s="4">
        <v>1.0569570109999999</v>
      </c>
      <c r="L88" s="4">
        <v>1.147231476</v>
      </c>
      <c r="M88" s="4">
        <v>1.290106451</v>
      </c>
      <c r="N88" s="4">
        <v>1.3879178889999999</v>
      </c>
      <c r="O88" s="4">
        <v>1.4316667599999999</v>
      </c>
      <c r="P88" s="4">
        <v>1.4070027190000001</v>
      </c>
      <c r="Q88" s="4">
        <v>1.522866931</v>
      </c>
    </row>
    <row r="89" spans="1:17" x14ac:dyDescent="0.2">
      <c r="A89" s="13">
        <v>1979</v>
      </c>
      <c r="C89" s="4">
        <v>8.4881665999999995E-2</v>
      </c>
      <c r="D89" s="4">
        <v>0.195868126</v>
      </c>
      <c r="E89" s="4">
        <v>0.31376278800000001</v>
      </c>
      <c r="F89" s="4">
        <v>0.459295544</v>
      </c>
      <c r="G89" s="4">
        <v>0.58862360199999997</v>
      </c>
      <c r="H89" s="4">
        <v>0.69781833100000001</v>
      </c>
      <c r="I89" s="4">
        <v>0.79679873899999998</v>
      </c>
      <c r="J89" s="4">
        <v>0.91486126300000004</v>
      </c>
      <c r="K89" s="4">
        <v>1.0569570109999999</v>
      </c>
      <c r="L89" s="4">
        <v>1.147231476</v>
      </c>
      <c r="M89" s="4">
        <v>1.290106451</v>
      </c>
      <c r="N89" s="4">
        <v>1.3879178889999999</v>
      </c>
      <c r="O89" s="4">
        <v>1.4316667599999999</v>
      </c>
      <c r="P89" s="4">
        <v>1.4070027190000001</v>
      </c>
      <c r="Q89" s="4">
        <v>1.522866931</v>
      </c>
    </row>
    <row r="90" spans="1:17" x14ac:dyDescent="0.2">
      <c r="A90" s="13">
        <v>1980</v>
      </c>
      <c r="C90" s="4">
        <v>8.4881665999999995E-2</v>
      </c>
      <c r="D90" s="4">
        <v>0.195868126</v>
      </c>
      <c r="E90" s="4">
        <v>0.31376278800000001</v>
      </c>
      <c r="F90" s="4">
        <v>0.459295544</v>
      </c>
      <c r="G90" s="4">
        <v>0.58862360199999997</v>
      </c>
      <c r="H90" s="4">
        <v>0.69781833100000001</v>
      </c>
      <c r="I90" s="4">
        <v>0.79679873899999998</v>
      </c>
      <c r="J90" s="4">
        <v>0.91486126300000004</v>
      </c>
      <c r="K90" s="4">
        <v>1.0569570109999999</v>
      </c>
      <c r="L90" s="4">
        <v>1.147231476</v>
      </c>
      <c r="M90" s="4">
        <v>1.290106451</v>
      </c>
      <c r="N90" s="4">
        <v>1.3879178889999999</v>
      </c>
      <c r="O90" s="4">
        <v>1.4316667599999999</v>
      </c>
      <c r="P90" s="4">
        <v>1.4070027190000001</v>
      </c>
      <c r="Q90" s="4">
        <v>1.522866931</v>
      </c>
    </row>
    <row r="91" spans="1:17" x14ac:dyDescent="0.2">
      <c r="A91" s="13">
        <v>1981</v>
      </c>
      <c r="C91" s="4">
        <v>8.4881665999999995E-2</v>
      </c>
      <c r="D91" s="4">
        <v>0.195868126</v>
      </c>
      <c r="E91" s="4">
        <v>0.31376278800000001</v>
      </c>
      <c r="F91" s="4">
        <v>0.459295544</v>
      </c>
      <c r="G91" s="4">
        <v>0.58862360199999997</v>
      </c>
      <c r="H91" s="4">
        <v>0.69781833100000001</v>
      </c>
      <c r="I91" s="4">
        <v>0.79679873899999998</v>
      </c>
      <c r="J91" s="4">
        <v>0.91486126300000004</v>
      </c>
      <c r="K91" s="4">
        <v>1.0569570109999999</v>
      </c>
      <c r="L91" s="4">
        <v>1.147231476</v>
      </c>
      <c r="M91" s="4">
        <v>1.290106451</v>
      </c>
      <c r="N91" s="4">
        <v>1.3879178889999999</v>
      </c>
      <c r="O91" s="4">
        <v>1.4316667599999999</v>
      </c>
      <c r="P91" s="4">
        <v>1.4070027190000001</v>
      </c>
      <c r="Q91" s="4">
        <v>1.522866931</v>
      </c>
    </row>
    <row r="92" spans="1:17" x14ac:dyDescent="0.2">
      <c r="A92" s="13">
        <v>1982</v>
      </c>
      <c r="C92" s="4">
        <v>8.4881665999999995E-2</v>
      </c>
      <c r="D92" s="4">
        <v>0.195868126</v>
      </c>
      <c r="E92" s="4">
        <v>0.31376278800000001</v>
      </c>
      <c r="F92" s="4">
        <v>0.459295544</v>
      </c>
      <c r="G92" s="4">
        <v>0.58862360199999997</v>
      </c>
      <c r="H92" s="4">
        <v>0.69781833100000001</v>
      </c>
      <c r="I92" s="4">
        <v>0.79679873899999998</v>
      </c>
      <c r="J92" s="4">
        <v>0.91486126300000004</v>
      </c>
      <c r="K92" s="4">
        <v>1.0569570109999999</v>
      </c>
      <c r="L92" s="4">
        <v>1.147231476</v>
      </c>
      <c r="M92" s="4">
        <v>1.290106451</v>
      </c>
      <c r="N92" s="4">
        <v>1.3879178889999999</v>
      </c>
      <c r="O92" s="4">
        <v>1.4316667599999999</v>
      </c>
      <c r="P92" s="4">
        <v>1.4070027190000001</v>
      </c>
      <c r="Q92" s="4">
        <v>1.522866931</v>
      </c>
    </row>
    <row r="93" spans="1:17" x14ac:dyDescent="0.2">
      <c r="A93" s="13">
        <v>1983</v>
      </c>
      <c r="C93" s="4">
        <v>8.4881665999999995E-2</v>
      </c>
      <c r="D93" s="4">
        <v>0.195868126</v>
      </c>
      <c r="E93" s="4">
        <v>0.31376278800000001</v>
      </c>
      <c r="F93" s="4">
        <v>0.459295544</v>
      </c>
      <c r="G93" s="4">
        <v>0.58862360199999997</v>
      </c>
      <c r="H93" s="4">
        <v>0.69781833100000001</v>
      </c>
      <c r="I93" s="4">
        <v>0.79679873899999998</v>
      </c>
      <c r="J93" s="4">
        <v>0.91486126300000004</v>
      </c>
      <c r="K93" s="4">
        <v>1.0569570109999999</v>
      </c>
      <c r="L93" s="4">
        <v>1.147231476</v>
      </c>
      <c r="M93" s="4">
        <v>1.290106451</v>
      </c>
      <c r="N93" s="4">
        <v>1.3879178889999999</v>
      </c>
      <c r="O93" s="4">
        <v>1.4316667599999999</v>
      </c>
      <c r="P93" s="4">
        <v>1.4070027190000001</v>
      </c>
      <c r="Q93" s="4">
        <v>1.522866931</v>
      </c>
    </row>
    <row r="94" spans="1:17" x14ac:dyDescent="0.2">
      <c r="A94" s="13">
        <v>1984</v>
      </c>
      <c r="C94" s="4">
        <v>8.4881665999999995E-2</v>
      </c>
      <c r="D94" s="4">
        <v>0.195868126</v>
      </c>
      <c r="E94" s="4">
        <v>0.31376278800000001</v>
      </c>
      <c r="F94" s="4">
        <v>0.459295544</v>
      </c>
      <c r="G94" s="4">
        <v>0.58862360199999997</v>
      </c>
      <c r="H94" s="4">
        <v>0.69781833100000001</v>
      </c>
      <c r="I94" s="4">
        <v>0.79679873899999998</v>
      </c>
      <c r="J94" s="4">
        <v>0.91486126300000004</v>
      </c>
      <c r="K94" s="4">
        <v>1.0569570109999999</v>
      </c>
      <c r="L94" s="4">
        <v>1.147231476</v>
      </c>
      <c r="M94" s="4">
        <v>1.290106451</v>
      </c>
      <c r="N94" s="4">
        <v>1.3879178889999999</v>
      </c>
      <c r="O94" s="4">
        <v>1.4316667599999999</v>
      </c>
      <c r="P94" s="4">
        <v>1.4070027190000001</v>
      </c>
      <c r="Q94" s="4">
        <v>1.522866931</v>
      </c>
    </row>
    <row r="95" spans="1:17" x14ac:dyDescent="0.2">
      <c r="A95" s="13">
        <v>1985</v>
      </c>
      <c r="C95" s="4">
        <v>8.4881665999999995E-2</v>
      </c>
      <c r="D95" s="4">
        <v>0.195868126</v>
      </c>
      <c r="E95" s="4">
        <v>0.31376278800000001</v>
      </c>
      <c r="F95" s="4">
        <v>0.459295544</v>
      </c>
      <c r="G95" s="4">
        <v>0.58862360199999997</v>
      </c>
      <c r="H95" s="4">
        <v>0.69781833100000001</v>
      </c>
      <c r="I95" s="4">
        <v>0.79679873899999998</v>
      </c>
      <c r="J95" s="4">
        <v>0.91486126300000004</v>
      </c>
      <c r="K95" s="4">
        <v>1.0569570109999999</v>
      </c>
      <c r="L95" s="4">
        <v>1.147231476</v>
      </c>
      <c r="M95" s="4">
        <v>1.290106451</v>
      </c>
      <c r="N95" s="4">
        <v>1.3879178889999999</v>
      </c>
      <c r="O95" s="4">
        <v>1.4316667599999999</v>
      </c>
      <c r="P95" s="4">
        <v>1.4070027190000001</v>
      </c>
      <c r="Q95" s="4">
        <v>1.522866931</v>
      </c>
    </row>
    <row r="96" spans="1:17" x14ac:dyDescent="0.2">
      <c r="A96" s="13">
        <v>1986</v>
      </c>
      <c r="C96" s="4">
        <v>8.4881665999999995E-2</v>
      </c>
      <c r="D96" s="4">
        <v>0.195868126</v>
      </c>
      <c r="E96" s="4">
        <v>0.31376278800000001</v>
      </c>
      <c r="F96" s="4">
        <v>0.459295544</v>
      </c>
      <c r="G96" s="4">
        <v>0.58862360199999997</v>
      </c>
      <c r="H96" s="4">
        <v>0.69781833100000001</v>
      </c>
      <c r="I96" s="4">
        <v>0.79679873899999998</v>
      </c>
      <c r="J96" s="4">
        <v>0.91486126300000004</v>
      </c>
      <c r="K96" s="4">
        <v>1.0569570109999999</v>
      </c>
      <c r="L96" s="4">
        <v>1.147231476</v>
      </c>
      <c r="M96" s="4">
        <v>1.290106451</v>
      </c>
      <c r="N96" s="4">
        <v>1.3879178889999999</v>
      </c>
      <c r="O96" s="4">
        <v>1.4316667599999999</v>
      </c>
      <c r="P96" s="4">
        <v>1.4070027190000001</v>
      </c>
      <c r="Q96" s="4">
        <v>1.522866931</v>
      </c>
    </row>
    <row r="97" spans="1:17" x14ac:dyDescent="0.2">
      <c r="A97" s="13">
        <v>1987</v>
      </c>
      <c r="C97" s="4">
        <v>8.4881665999999995E-2</v>
      </c>
      <c r="D97" s="4">
        <v>0.195868126</v>
      </c>
      <c r="E97" s="4">
        <v>0.31376278800000001</v>
      </c>
      <c r="F97" s="4">
        <v>0.459295544</v>
      </c>
      <c r="G97" s="4">
        <v>0.58862360199999997</v>
      </c>
      <c r="H97" s="4">
        <v>0.69781833100000001</v>
      </c>
      <c r="I97" s="4">
        <v>0.79679873899999998</v>
      </c>
      <c r="J97" s="4">
        <v>0.91486126300000004</v>
      </c>
      <c r="K97" s="4">
        <v>1.0569570109999999</v>
      </c>
      <c r="L97" s="4">
        <v>1.147231476</v>
      </c>
      <c r="M97" s="4">
        <v>1.290106451</v>
      </c>
      <c r="N97" s="4">
        <v>1.3879178889999999</v>
      </c>
      <c r="O97" s="4">
        <v>1.4316667599999999</v>
      </c>
      <c r="P97" s="4">
        <v>1.4070027190000001</v>
      </c>
      <c r="Q97" s="4">
        <v>1.522866931</v>
      </c>
    </row>
    <row r="98" spans="1:17" x14ac:dyDescent="0.2">
      <c r="A98" s="13">
        <v>1988</v>
      </c>
      <c r="C98" s="4">
        <v>8.4881665999999995E-2</v>
      </c>
      <c r="D98" s="4">
        <v>0.195868126</v>
      </c>
      <c r="E98" s="4">
        <v>0.31376278800000001</v>
      </c>
      <c r="F98" s="4">
        <v>0.459295544</v>
      </c>
      <c r="G98" s="4">
        <v>0.58862360199999997</v>
      </c>
      <c r="H98" s="4">
        <v>0.69781833100000001</v>
      </c>
      <c r="I98" s="4">
        <v>0.79679873899999998</v>
      </c>
      <c r="J98" s="4">
        <v>0.91486126300000004</v>
      </c>
      <c r="K98" s="4">
        <v>1.0569570109999999</v>
      </c>
      <c r="L98" s="4">
        <v>1.147231476</v>
      </c>
      <c r="M98" s="4">
        <v>1.290106451</v>
      </c>
      <c r="N98" s="4">
        <v>1.3879178889999999</v>
      </c>
      <c r="O98" s="4">
        <v>1.4316667599999999</v>
      </c>
      <c r="P98" s="4">
        <v>1.4070027190000001</v>
      </c>
      <c r="Q98" s="4">
        <v>1.522866931</v>
      </c>
    </row>
    <row r="99" spans="1:17" x14ac:dyDescent="0.2">
      <c r="A99" s="13">
        <v>1989</v>
      </c>
      <c r="C99" s="4">
        <v>8.4881665999999995E-2</v>
      </c>
      <c r="D99" s="4">
        <v>0.195868126</v>
      </c>
      <c r="E99" s="4">
        <v>0.31376278800000001</v>
      </c>
      <c r="F99" s="4">
        <v>0.459295544</v>
      </c>
      <c r="G99" s="4">
        <v>0.58862360199999997</v>
      </c>
      <c r="H99" s="4">
        <v>0.69781833100000001</v>
      </c>
      <c r="I99" s="4">
        <v>0.79679873899999998</v>
      </c>
      <c r="J99" s="4">
        <v>0.91486126300000004</v>
      </c>
      <c r="K99" s="4">
        <v>1.0569570109999999</v>
      </c>
      <c r="L99" s="4">
        <v>1.147231476</v>
      </c>
      <c r="M99" s="4">
        <v>1.290106451</v>
      </c>
      <c r="N99" s="4">
        <v>1.3879178889999999</v>
      </c>
      <c r="O99" s="4">
        <v>1.4316667599999999</v>
      </c>
      <c r="P99" s="4">
        <v>1.4070027190000001</v>
      </c>
      <c r="Q99" s="4">
        <v>1.522866931</v>
      </c>
    </row>
    <row r="100" spans="1:17" x14ac:dyDescent="0.2">
      <c r="A100" s="13">
        <v>1990</v>
      </c>
      <c r="C100" s="4">
        <v>8.4881665999999995E-2</v>
      </c>
      <c r="D100" s="4">
        <v>0.195868126</v>
      </c>
      <c r="E100" s="4">
        <v>0.31376278800000001</v>
      </c>
      <c r="F100" s="4">
        <v>0.459295544</v>
      </c>
      <c r="G100" s="4">
        <v>0.58862360199999997</v>
      </c>
      <c r="H100" s="4">
        <v>0.69781833100000001</v>
      </c>
      <c r="I100" s="4">
        <v>0.79679873899999998</v>
      </c>
      <c r="J100" s="4">
        <v>0.91486126300000004</v>
      </c>
      <c r="K100" s="4">
        <v>1.0569570109999999</v>
      </c>
      <c r="L100" s="4">
        <v>1.147231476</v>
      </c>
      <c r="M100" s="4">
        <v>1.290106451</v>
      </c>
      <c r="N100" s="4">
        <v>1.3879178889999999</v>
      </c>
      <c r="O100" s="4">
        <v>1.4316667599999999</v>
      </c>
      <c r="P100" s="4">
        <v>1.4070027190000001</v>
      </c>
      <c r="Q100" s="4">
        <v>1.522866931</v>
      </c>
    </row>
    <row r="101" spans="1:17" x14ac:dyDescent="0.2">
      <c r="A101" s="13">
        <v>1991</v>
      </c>
      <c r="C101" s="4">
        <v>8.4881665999999995E-2</v>
      </c>
      <c r="D101" s="4">
        <v>0.195868126</v>
      </c>
      <c r="E101" s="4">
        <v>0.31376278800000001</v>
      </c>
      <c r="F101" s="4">
        <v>0.459295544</v>
      </c>
      <c r="G101" s="4">
        <v>0.58862360199999997</v>
      </c>
      <c r="H101" s="4">
        <v>0.69781833100000001</v>
      </c>
      <c r="I101" s="4">
        <v>0.79679873899999998</v>
      </c>
      <c r="J101" s="4">
        <v>0.91486126300000004</v>
      </c>
      <c r="K101" s="4">
        <v>1.0569570109999999</v>
      </c>
      <c r="L101" s="4">
        <v>1.147231476</v>
      </c>
      <c r="M101" s="4">
        <v>1.290106451</v>
      </c>
      <c r="N101" s="4">
        <v>1.3879178889999999</v>
      </c>
      <c r="O101" s="4">
        <v>1.4316667599999999</v>
      </c>
      <c r="P101" s="4">
        <v>1.4070027190000001</v>
      </c>
      <c r="Q101" s="4">
        <v>1.522866931</v>
      </c>
    </row>
    <row r="102" spans="1:17" x14ac:dyDescent="0.2">
      <c r="A102" s="13">
        <v>1992</v>
      </c>
      <c r="C102" s="4">
        <v>8.4881665999999995E-2</v>
      </c>
      <c r="D102" s="4">
        <v>0.195868126</v>
      </c>
      <c r="E102" s="4">
        <v>0.31376278800000001</v>
      </c>
      <c r="F102" s="4">
        <v>0.459295544</v>
      </c>
      <c r="G102" s="4">
        <v>0.58862360199999997</v>
      </c>
      <c r="H102" s="4">
        <v>0.69781833100000001</v>
      </c>
      <c r="I102" s="4">
        <v>0.79679873899999998</v>
      </c>
      <c r="J102" s="4">
        <v>0.91486126300000004</v>
      </c>
      <c r="K102" s="4">
        <v>1.0569570109999999</v>
      </c>
      <c r="L102" s="4">
        <v>1.147231476</v>
      </c>
      <c r="M102" s="4">
        <v>1.290106451</v>
      </c>
      <c r="N102" s="4">
        <v>1.3879178889999999</v>
      </c>
      <c r="O102" s="4">
        <v>1.4316667599999999</v>
      </c>
      <c r="P102" s="4">
        <v>1.4070027190000001</v>
      </c>
      <c r="Q102" s="4">
        <v>1.522866931</v>
      </c>
    </row>
    <row r="103" spans="1:17" x14ac:dyDescent="0.2">
      <c r="A103" s="13">
        <v>1993</v>
      </c>
      <c r="C103" s="4">
        <v>8.4881665999999995E-2</v>
      </c>
      <c r="D103" s="4">
        <v>0.195868126</v>
      </c>
      <c r="E103" s="4">
        <v>0.31376278800000001</v>
      </c>
      <c r="F103" s="4">
        <v>0.459295544</v>
      </c>
      <c r="G103" s="4">
        <v>0.58862360199999997</v>
      </c>
      <c r="H103" s="4">
        <v>0.69781833100000001</v>
      </c>
      <c r="I103" s="4">
        <v>0.79679873899999998</v>
      </c>
      <c r="J103" s="4">
        <v>0.91486126300000004</v>
      </c>
      <c r="K103" s="4">
        <v>1.0569570109999999</v>
      </c>
      <c r="L103" s="4">
        <v>1.147231476</v>
      </c>
      <c r="M103" s="4">
        <v>1.290106451</v>
      </c>
      <c r="N103" s="4">
        <v>1.3879178889999999</v>
      </c>
      <c r="O103" s="4">
        <v>1.4316667599999999</v>
      </c>
      <c r="P103" s="4">
        <v>1.4070027190000001</v>
      </c>
      <c r="Q103" s="4">
        <v>1.522866931</v>
      </c>
    </row>
    <row r="104" spans="1:17" x14ac:dyDescent="0.2">
      <c r="A104" s="13">
        <v>1994</v>
      </c>
      <c r="C104" s="4">
        <v>8.4881665999999995E-2</v>
      </c>
      <c r="D104" s="4">
        <v>0.195868126</v>
      </c>
      <c r="E104" s="4">
        <v>0.31376278800000001</v>
      </c>
      <c r="F104" s="4">
        <v>0.459295544</v>
      </c>
      <c r="G104" s="4">
        <v>0.58862360199999997</v>
      </c>
      <c r="H104" s="4">
        <v>0.69781833100000001</v>
      </c>
      <c r="I104" s="4">
        <v>0.79679873899999998</v>
      </c>
      <c r="J104" s="4">
        <v>0.91486126300000004</v>
      </c>
      <c r="K104" s="4">
        <v>1.0569570109999999</v>
      </c>
      <c r="L104" s="4">
        <v>1.147231476</v>
      </c>
      <c r="M104" s="4">
        <v>1.290106451</v>
      </c>
      <c r="N104" s="4">
        <v>1.3879178889999999</v>
      </c>
      <c r="O104" s="4">
        <v>1.4316667599999999</v>
      </c>
      <c r="P104" s="4">
        <v>1.4070027190000001</v>
      </c>
      <c r="Q104" s="4">
        <v>1.522866931</v>
      </c>
    </row>
    <row r="105" spans="1:17" x14ac:dyDescent="0.2">
      <c r="A105" s="13">
        <v>1995</v>
      </c>
      <c r="C105" s="4">
        <v>8.4881665999999995E-2</v>
      </c>
      <c r="D105" s="4">
        <v>0.195868126</v>
      </c>
      <c r="E105" s="4">
        <v>0.31376278800000001</v>
      </c>
      <c r="F105" s="4">
        <v>0.459295544</v>
      </c>
      <c r="G105" s="4">
        <v>0.58862360199999997</v>
      </c>
      <c r="H105" s="4">
        <v>0.69781833100000001</v>
      </c>
      <c r="I105" s="4">
        <v>0.79679873899999998</v>
      </c>
      <c r="J105" s="4">
        <v>0.91486126300000004</v>
      </c>
      <c r="K105" s="4">
        <v>1.0569570109999999</v>
      </c>
      <c r="L105" s="4">
        <v>1.147231476</v>
      </c>
      <c r="M105" s="4">
        <v>1.290106451</v>
      </c>
      <c r="N105" s="4">
        <v>1.3879178889999999</v>
      </c>
      <c r="O105" s="4">
        <v>1.4316667599999999</v>
      </c>
      <c r="P105" s="4">
        <v>1.4070027190000001</v>
      </c>
      <c r="Q105" s="4">
        <v>1.522866931</v>
      </c>
    </row>
    <row r="106" spans="1:17" x14ac:dyDescent="0.2">
      <c r="A106" s="13">
        <v>1996</v>
      </c>
      <c r="C106" s="4">
        <v>8.4881665999999995E-2</v>
      </c>
      <c r="D106" s="4">
        <v>0.195868126</v>
      </c>
      <c r="E106" s="4">
        <v>0.31376278800000001</v>
      </c>
      <c r="F106" s="4">
        <v>0.459295544</v>
      </c>
      <c r="G106" s="4">
        <v>0.58862360199999997</v>
      </c>
      <c r="H106" s="4">
        <v>0.69781833100000001</v>
      </c>
      <c r="I106" s="4">
        <v>0.79679873899999998</v>
      </c>
      <c r="J106" s="4">
        <v>0.91486126300000004</v>
      </c>
      <c r="K106" s="4">
        <v>1.0569570109999999</v>
      </c>
      <c r="L106" s="4">
        <v>1.147231476</v>
      </c>
      <c r="M106" s="4">
        <v>1.290106451</v>
      </c>
      <c r="N106" s="4">
        <v>1.3879178889999999</v>
      </c>
      <c r="O106" s="4">
        <v>1.4316667599999999</v>
      </c>
      <c r="P106" s="4">
        <v>1.4070027190000001</v>
      </c>
      <c r="Q106" s="4">
        <v>1.522866931</v>
      </c>
    </row>
    <row r="107" spans="1:17" x14ac:dyDescent="0.2">
      <c r="A107" s="13">
        <v>1997</v>
      </c>
      <c r="C107" s="4">
        <v>8.4881665999999995E-2</v>
      </c>
      <c r="D107" s="4">
        <v>0.195868126</v>
      </c>
      <c r="E107" s="4">
        <v>0.31376278800000001</v>
      </c>
      <c r="F107" s="4">
        <v>0.459295544</v>
      </c>
      <c r="G107" s="4">
        <v>0.58862360199999997</v>
      </c>
      <c r="H107" s="4">
        <v>0.69781833100000001</v>
      </c>
      <c r="I107" s="4">
        <v>0.79679873899999998</v>
      </c>
      <c r="J107" s="4">
        <v>0.91486126300000004</v>
      </c>
      <c r="K107" s="4">
        <v>1.0569570109999999</v>
      </c>
      <c r="L107" s="4">
        <v>1.147231476</v>
      </c>
      <c r="M107" s="4">
        <v>1.290106451</v>
      </c>
      <c r="N107" s="4">
        <v>1.3879178889999999</v>
      </c>
      <c r="O107" s="4">
        <v>1.4316667599999999</v>
      </c>
      <c r="P107" s="4">
        <v>1.4070027190000001</v>
      </c>
      <c r="Q107" s="4">
        <v>1.522866931</v>
      </c>
    </row>
    <row r="108" spans="1:17" x14ac:dyDescent="0.2">
      <c r="A108" s="13">
        <v>1998</v>
      </c>
      <c r="C108" s="4">
        <v>8.4881665999999995E-2</v>
      </c>
      <c r="D108" s="4">
        <v>0.195868126</v>
      </c>
      <c r="E108" s="4">
        <v>0.31376278800000001</v>
      </c>
      <c r="F108" s="4">
        <v>0.459295544</v>
      </c>
      <c r="G108" s="4">
        <v>0.58862360199999997</v>
      </c>
      <c r="H108" s="4">
        <v>0.69781833100000001</v>
      </c>
      <c r="I108" s="4">
        <v>0.79679873899999998</v>
      </c>
      <c r="J108" s="4">
        <v>0.91486126300000004</v>
      </c>
      <c r="K108" s="4">
        <v>1.0569570109999999</v>
      </c>
      <c r="L108" s="4">
        <v>1.147231476</v>
      </c>
      <c r="M108" s="4">
        <v>1.290106451</v>
      </c>
      <c r="N108" s="4">
        <v>1.3879178889999999</v>
      </c>
      <c r="O108" s="4">
        <v>1.4316667599999999</v>
      </c>
      <c r="P108" s="4">
        <v>1.4070027190000001</v>
      </c>
      <c r="Q108" s="4">
        <v>1.522866931</v>
      </c>
    </row>
    <row r="109" spans="1:17" x14ac:dyDescent="0.2">
      <c r="A109" s="13">
        <v>1999</v>
      </c>
      <c r="C109" s="4">
        <v>8.4881665999999995E-2</v>
      </c>
      <c r="D109" s="4">
        <v>0.195868126</v>
      </c>
      <c r="E109" s="4">
        <v>0.31376278800000001</v>
      </c>
      <c r="F109" s="4">
        <v>0.459295544</v>
      </c>
      <c r="G109" s="4">
        <v>0.58862360199999997</v>
      </c>
      <c r="H109" s="4">
        <v>0.69781833100000001</v>
      </c>
      <c r="I109" s="4">
        <v>0.79679873899999998</v>
      </c>
      <c r="J109" s="4">
        <v>0.91486126300000004</v>
      </c>
      <c r="K109" s="4">
        <v>1.0569570109999999</v>
      </c>
      <c r="L109" s="4">
        <v>1.147231476</v>
      </c>
      <c r="M109" s="4">
        <v>1.290106451</v>
      </c>
      <c r="N109" s="4">
        <v>1.3879178889999999</v>
      </c>
      <c r="O109" s="4">
        <v>1.4316667599999999</v>
      </c>
      <c r="P109" s="4">
        <v>1.4070027190000001</v>
      </c>
      <c r="Q109" s="4">
        <v>1.522866931</v>
      </c>
    </row>
    <row r="110" spans="1:17" x14ac:dyDescent="0.2">
      <c r="A110" s="13">
        <v>2000</v>
      </c>
      <c r="C110" s="4">
        <v>8.4881665999999995E-2</v>
      </c>
      <c r="D110" s="4">
        <v>0.195868126</v>
      </c>
      <c r="E110" s="4">
        <v>0.31376278800000001</v>
      </c>
      <c r="F110" s="4">
        <v>0.459295544</v>
      </c>
      <c r="G110" s="4">
        <v>0.58862360199999997</v>
      </c>
      <c r="H110" s="4">
        <v>0.69781833100000001</v>
      </c>
      <c r="I110" s="4">
        <v>0.79679873899999998</v>
      </c>
      <c r="J110" s="4">
        <v>0.91486126300000004</v>
      </c>
      <c r="K110" s="4">
        <v>1.0569570109999999</v>
      </c>
      <c r="L110" s="4">
        <v>1.147231476</v>
      </c>
      <c r="M110" s="4">
        <v>1.290106451</v>
      </c>
      <c r="N110" s="4">
        <v>1.3879178889999999</v>
      </c>
      <c r="O110" s="4">
        <v>1.4316667599999999</v>
      </c>
      <c r="P110" s="4">
        <v>1.4070027190000001</v>
      </c>
      <c r="Q110" s="4">
        <v>1.522866931</v>
      </c>
    </row>
    <row r="111" spans="1:17" x14ac:dyDescent="0.2">
      <c r="A111" s="13">
        <v>2001</v>
      </c>
      <c r="C111" s="4">
        <v>8.4881665999999995E-2</v>
      </c>
      <c r="D111" s="4">
        <v>0.195868126</v>
      </c>
      <c r="E111" s="4">
        <v>0.31376278800000001</v>
      </c>
      <c r="F111" s="4">
        <v>0.459295544</v>
      </c>
      <c r="G111" s="4">
        <v>0.58862360199999997</v>
      </c>
      <c r="H111" s="4">
        <v>0.69781833100000001</v>
      </c>
      <c r="I111" s="4">
        <v>0.79679873899999998</v>
      </c>
      <c r="J111" s="4">
        <v>0.91486126300000004</v>
      </c>
      <c r="K111" s="4">
        <v>1.0569570109999999</v>
      </c>
      <c r="L111" s="4">
        <v>1.147231476</v>
      </c>
      <c r="M111" s="4">
        <v>1.290106451</v>
      </c>
      <c r="N111" s="4">
        <v>1.3879178889999999</v>
      </c>
      <c r="O111" s="4">
        <v>1.4316667599999999</v>
      </c>
      <c r="P111" s="4">
        <v>1.4070027190000001</v>
      </c>
      <c r="Q111" s="4">
        <v>1.522866931</v>
      </c>
    </row>
    <row r="112" spans="1:17" x14ac:dyDescent="0.2">
      <c r="A112" s="13">
        <v>2002</v>
      </c>
      <c r="C112" s="4">
        <v>8.4881665999999995E-2</v>
      </c>
      <c r="D112" s="4">
        <v>0.195868126</v>
      </c>
      <c r="E112" s="4">
        <v>0.31376278800000001</v>
      </c>
      <c r="F112" s="4">
        <v>0.459295544</v>
      </c>
      <c r="G112" s="4">
        <v>0.58862360199999997</v>
      </c>
      <c r="H112" s="4">
        <v>0.69781833100000001</v>
      </c>
      <c r="I112" s="4">
        <v>0.79679873899999998</v>
      </c>
      <c r="J112" s="4">
        <v>0.91486126300000004</v>
      </c>
      <c r="K112" s="4">
        <v>1.0569570109999999</v>
      </c>
      <c r="L112" s="4">
        <v>1.147231476</v>
      </c>
      <c r="M112" s="4">
        <v>1.290106451</v>
      </c>
      <c r="N112" s="4">
        <v>1.3879178889999999</v>
      </c>
      <c r="O112" s="4">
        <v>1.4316667599999999</v>
      </c>
      <c r="P112" s="4">
        <v>1.4070027190000001</v>
      </c>
      <c r="Q112" s="4">
        <v>1.522866931</v>
      </c>
    </row>
    <row r="113" spans="1:17" x14ac:dyDescent="0.2">
      <c r="A113" s="13">
        <v>2003</v>
      </c>
      <c r="C113" s="4">
        <v>8.4881665999999995E-2</v>
      </c>
      <c r="D113" s="4">
        <v>0.195868126</v>
      </c>
      <c r="E113" s="4">
        <v>0.31376278800000001</v>
      </c>
      <c r="F113" s="4">
        <v>0.459295544</v>
      </c>
      <c r="G113" s="4">
        <v>0.58862360199999997</v>
      </c>
      <c r="H113" s="4">
        <v>0.69781833100000001</v>
      </c>
      <c r="I113" s="4">
        <v>0.79679873899999998</v>
      </c>
      <c r="J113" s="4">
        <v>0.91486126300000004</v>
      </c>
      <c r="K113" s="4">
        <v>1.0569570109999999</v>
      </c>
      <c r="L113" s="4">
        <v>1.147231476</v>
      </c>
      <c r="M113" s="4">
        <v>1.290106451</v>
      </c>
      <c r="N113" s="4">
        <v>1.3879178889999999</v>
      </c>
      <c r="O113" s="4">
        <v>1.4316667599999999</v>
      </c>
      <c r="P113" s="4">
        <v>1.4070027190000001</v>
      </c>
      <c r="Q113" s="4">
        <v>1.522866931</v>
      </c>
    </row>
    <row r="114" spans="1:17" x14ac:dyDescent="0.2">
      <c r="A114" s="13">
        <v>2004</v>
      </c>
      <c r="C114" s="4">
        <v>8.4881665999999995E-2</v>
      </c>
      <c r="D114" s="4">
        <v>0.195868126</v>
      </c>
      <c r="E114" s="4">
        <v>0.31376278800000001</v>
      </c>
      <c r="F114" s="4">
        <v>0.459295544</v>
      </c>
      <c r="G114" s="4">
        <v>0.58862360199999997</v>
      </c>
      <c r="H114" s="4">
        <v>0.69781833100000001</v>
      </c>
      <c r="I114" s="4">
        <v>0.79679873899999998</v>
      </c>
      <c r="J114" s="4">
        <v>0.91486126300000004</v>
      </c>
      <c r="K114" s="4">
        <v>1.0569570109999999</v>
      </c>
      <c r="L114" s="4">
        <v>1.147231476</v>
      </c>
      <c r="M114" s="4">
        <v>1.290106451</v>
      </c>
      <c r="N114" s="4">
        <v>1.3879178889999999</v>
      </c>
      <c r="O114" s="4">
        <v>1.4316667599999999</v>
      </c>
      <c r="P114" s="4">
        <v>1.4070027190000001</v>
      </c>
      <c r="Q114" s="4">
        <v>1.522866931</v>
      </c>
    </row>
    <row r="115" spans="1:17" x14ac:dyDescent="0.2">
      <c r="A115" s="13">
        <v>2005</v>
      </c>
      <c r="C115" s="4">
        <v>8.4881665999999995E-2</v>
      </c>
      <c r="D115" s="4">
        <v>0.195868126</v>
      </c>
      <c r="E115" s="4">
        <v>0.31376278800000001</v>
      </c>
      <c r="F115" s="4">
        <v>0.459295544</v>
      </c>
      <c r="G115" s="4">
        <v>0.58862360199999997</v>
      </c>
      <c r="H115" s="4">
        <v>0.69781833100000001</v>
      </c>
      <c r="I115" s="4">
        <v>0.79679873899999998</v>
      </c>
      <c r="J115" s="4">
        <v>0.91486126300000004</v>
      </c>
      <c r="K115" s="4">
        <v>1.0569570109999999</v>
      </c>
      <c r="L115" s="4">
        <v>1.147231476</v>
      </c>
      <c r="M115" s="4">
        <v>1.290106451</v>
      </c>
      <c r="N115" s="4">
        <v>1.3879178889999999</v>
      </c>
      <c r="O115" s="4">
        <v>1.4316667599999999</v>
      </c>
      <c r="P115" s="4">
        <v>1.4070027190000001</v>
      </c>
      <c r="Q115" s="4">
        <v>1.522866931</v>
      </c>
    </row>
    <row r="116" spans="1:17" x14ac:dyDescent="0.2">
      <c r="A116" s="13">
        <v>2006</v>
      </c>
      <c r="C116" s="4">
        <v>8.4881665999999995E-2</v>
      </c>
      <c r="D116" s="4">
        <v>0.195868126</v>
      </c>
      <c r="E116" s="4">
        <v>0.31376278800000001</v>
      </c>
      <c r="F116" s="4">
        <v>0.459295544</v>
      </c>
      <c r="G116" s="4">
        <v>0.58862360199999997</v>
      </c>
      <c r="H116" s="4">
        <v>0.69781833100000001</v>
      </c>
      <c r="I116" s="4">
        <v>0.79679873899999998</v>
      </c>
      <c r="J116" s="4">
        <v>0.91486126300000004</v>
      </c>
      <c r="K116" s="4">
        <v>1.0569570109999999</v>
      </c>
      <c r="L116" s="4">
        <v>1.147231476</v>
      </c>
      <c r="M116" s="4">
        <v>1.290106451</v>
      </c>
      <c r="N116" s="4">
        <v>1.3879178889999999</v>
      </c>
      <c r="O116" s="4">
        <v>1.4316667599999999</v>
      </c>
      <c r="P116" s="4">
        <v>1.4070027190000001</v>
      </c>
      <c r="Q116" s="4">
        <v>1.522866931</v>
      </c>
    </row>
    <row r="117" spans="1:17" x14ac:dyDescent="0.2">
      <c r="A117" s="13">
        <v>2007</v>
      </c>
      <c r="C117" s="4">
        <v>8.4881665999999995E-2</v>
      </c>
      <c r="D117" s="4">
        <v>0.195868126</v>
      </c>
      <c r="E117" s="4">
        <v>0.31376278800000001</v>
      </c>
      <c r="F117" s="4">
        <v>0.459295544</v>
      </c>
      <c r="G117" s="4">
        <v>0.58862360199999997</v>
      </c>
      <c r="H117" s="4">
        <v>0.69781833100000001</v>
      </c>
      <c r="I117" s="4">
        <v>0.79679873899999998</v>
      </c>
      <c r="J117" s="4">
        <v>0.91486126300000004</v>
      </c>
      <c r="K117" s="4">
        <v>1.0569570109999999</v>
      </c>
      <c r="L117" s="4">
        <v>1.147231476</v>
      </c>
      <c r="M117" s="4">
        <v>1.290106451</v>
      </c>
      <c r="N117" s="4">
        <v>1.3879178889999999</v>
      </c>
      <c r="O117" s="4">
        <v>1.4316667599999999</v>
      </c>
      <c r="P117" s="4">
        <v>1.4070027190000001</v>
      </c>
      <c r="Q117" s="4">
        <v>1.522866931</v>
      </c>
    </row>
    <row r="118" spans="1:17" x14ac:dyDescent="0.2">
      <c r="A118" s="13">
        <v>2008</v>
      </c>
      <c r="C118" s="4">
        <v>8.4881665999999995E-2</v>
      </c>
      <c r="D118" s="4">
        <v>0.195868126</v>
      </c>
      <c r="E118" s="4">
        <v>0.31376278800000001</v>
      </c>
      <c r="F118" s="4">
        <v>0.459295544</v>
      </c>
      <c r="G118" s="4">
        <v>0.58862360199999997</v>
      </c>
      <c r="H118" s="4">
        <v>0.69781833100000001</v>
      </c>
      <c r="I118" s="4">
        <v>0.79679873899999998</v>
      </c>
      <c r="J118" s="4">
        <v>0.91486126300000004</v>
      </c>
      <c r="K118" s="4">
        <v>1.0569570109999999</v>
      </c>
      <c r="L118" s="4">
        <v>1.147231476</v>
      </c>
      <c r="M118" s="4">
        <v>1.290106451</v>
      </c>
      <c r="N118" s="4">
        <v>1.3879178889999999</v>
      </c>
      <c r="O118" s="4">
        <v>1.4316667599999999</v>
      </c>
      <c r="P118" s="4">
        <v>1.4070027190000001</v>
      </c>
      <c r="Q118" s="4">
        <v>1.522866931</v>
      </c>
    </row>
    <row r="119" spans="1:17" x14ac:dyDescent="0.2">
      <c r="A119" s="13">
        <v>2009</v>
      </c>
      <c r="C119" s="4">
        <v>8.4881665999999995E-2</v>
      </c>
      <c r="D119" s="4">
        <v>0.195868126</v>
      </c>
      <c r="E119" s="4">
        <v>0.31376278800000001</v>
      </c>
      <c r="F119" s="4">
        <v>0.459295544</v>
      </c>
      <c r="G119" s="4">
        <v>0.58862360199999997</v>
      </c>
      <c r="H119" s="4">
        <v>0.69781833100000001</v>
      </c>
      <c r="I119" s="4">
        <v>0.79679873899999998</v>
      </c>
      <c r="J119" s="4">
        <v>0.91486126300000004</v>
      </c>
      <c r="K119" s="4">
        <v>1.0569570109999999</v>
      </c>
      <c r="L119" s="4">
        <v>1.147231476</v>
      </c>
      <c r="M119" s="4">
        <v>1.290106451</v>
      </c>
      <c r="N119" s="4">
        <v>1.3879178889999999</v>
      </c>
      <c r="O119" s="4">
        <v>1.4316667599999999</v>
      </c>
      <c r="P119" s="4">
        <v>1.4070027190000001</v>
      </c>
      <c r="Q119" s="4">
        <v>1.522866931</v>
      </c>
    </row>
    <row r="120" spans="1:17" x14ac:dyDescent="0.2">
      <c r="A120" s="13">
        <v>2010</v>
      </c>
      <c r="C120" s="4">
        <v>8.4881665999999995E-2</v>
      </c>
      <c r="D120" s="4">
        <v>0.195868126</v>
      </c>
      <c r="E120" s="4">
        <v>0.31376278800000001</v>
      </c>
      <c r="F120" s="4">
        <v>0.459295544</v>
      </c>
      <c r="G120" s="4">
        <v>0.58862360199999997</v>
      </c>
      <c r="H120" s="4">
        <v>0.69781833100000001</v>
      </c>
      <c r="I120" s="4">
        <v>0.79679873899999998</v>
      </c>
      <c r="J120" s="4">
        <v>0.91486126300000004</v>
      </c>
      <c r="K120" s="4">
        <v>1.0569570109999999</v>
      </c>
      <c r="L120" s="4">
        <v>1.147231476</v>
      </c>
      <c r="M120" s="4">
        <v>1.290106451</v>
      </c>
      <c r="N120" s="4">
        <v>1.3879178889999999</v>
      </c>
      <c r="O120" s="4">
        <v>1.4316667599999999</v>
      </c>
      <c r="P120" s="4">
        <v>1.4070027190000001</v>
      </c>
      <c r="Q120" s="4">
        <v>1.522866931</v>
      </c>
    </row>
    <row r="121" spans="1:17" x14ac:dyDescent="0.2">
      <c r="A121" s="13">
        <v>2011</v>
      </c>
      <c r="C121" s="4">
        <v>8.4881665999999995E-2</v>
      </c>
      <c r="D121" s="4">
        <v>0.195868126</v>
      </c>
      <c r="E121" s="4">
        <v>0.31376278800000001</v>
      </c>
      <c r="F121" s="4">
        <v>0.459295544</v>
      </c>
      <c r="G121" s="4">
        <v>0.58862360199999997</v>
      </c>
      <c r="H121" s="4">
        <v>0.69781833100000001</v>
      </c>
      <c r="I121" s="4">
        <v>0.79679873899999998</v>
      </c>
      <c r="J121" s="4">
        <v>0.91486126300000004</v>
      </c>
      <c r="K121" s="4">
        <v>1.0569570109999999</v>
      </c>
      <c r="L121" s="4">
        <v>1.147231476</v>
      </c>
      <c r="M121" s="4">
        <v>1.290106451</v>
      </c>
      <c r="N121" s="4">
        <v>1.3879178889999999</v>
      </c>
      <c r="O121" s="4">
        <v>1.4316667599999999</v>
      </c>
      <c r="P121" s="4">
        <v>1.4070027190000001</v>
      </c>
      <c r="Q121" s="4">
        <v>1.522866931</v>
      </c>
    </row>
    <row r="122" spans="1:17" x14ac:dyDescent="0.2">
      <c r="A122" s="13">
        <v>2012</v>
      </c>
      <c r="C122" s="4">
        <v>8.4881665999999995E-2</v>
      </c>
      <c r="D122" s="4">
        <v>0.195868126</v>
      </c>
      <c r="E122" s="4">
        <v>0.31376278800000001</v>
      </c>
      <c r="F122" s="4">
        <v>0.459295544</v>
      </c>
      <c r="G122" s="4">
        <v>0.58862360199999997</v>
      </c>
      <c r="H122" s="4">
        <v>0.69781833100000001</v>
      </c>
      <c r="I122" s="4">
        <v>0.79679873899999998</v>
      </c>
      <c r="J122" s="4">
        <v>0.91486126300000004</v>
      </c>
      <c r="K122" s="4">
        <v>1.0569570109999999</v>
      </c>
      <c r="L122" s="4">
        <v>1.147231476</v>
      </c>
      <c r="M122" s="4">
        <v>1.290106451</v>
      </c>
      <c r="N122" s="4">
        <v>1.3879178889999999</v>
      </c>
      <c r="O122" s="4">
        <v>1.4316667599999999</v>
      </c>
      <c r="P122" s="4">
        <v>1.4070027190000001</v>
      </c>
      <c r="Q122" s="4">
        <v>1.522866931</v>
      </c>
    </row>
    <row r="123" spans="1:17" x14ac:dyDescent="0.2">
      <c r="A123" s="13">
        <v>2013</v>
      </c>
      <c r="C123" s="4">
        <v>8.4881665999999995E-2</v>
      </c>
      <c r="D123" s="4">
        <v>0.195868126</v>
      </c>
      <c r="E123" s="4">
        <v>0.31376278800000001</v>
      </c>
      <c r="F123" s="4">
        <v>0.459295544</v>
      </c>
      <c r="G123" s="4">
        <v>0.58862360199999997</v>
      </c>
      <c r="H123" s="4">
        <v>0.69781833100000001</v>
      </c>
      <c r="I123" s="4">
        <v>0.79679873899999998</v>
      </c>
      <c r="J123" s="4">
        <v>0.91486126300000004</v>
      </c>
      <c r="K123" s="4">
        <v>1.0569570109999999</v>
      </c>
      <c r="L123" s="4">
        <v>1.147231476</v>
      </c>
      <c r="M123" s="4">
        <v>1.290106451</v>
      </c>
      <c r="N123" s="4">
        <v>1.3879178889999999</v>
      </c>
      <c r="O123" s="4">
        <v>1.4316667599999999</v>
      </c>
      <c r="P123" s="4">
        <v>1.4070027190000001</v>
      </c>
      <c r="Q123" s="4">
        <v>1.522866931</v>
      </c>
    </row>
    <row r="124" spans="1:17" x14ac:dyDescent="0.2">
      <c r="A124" s="13">
        <v>2014</v>
      </c>
      <c r="C124" s="4">
        <v>8.4881665999999995E-2</v>
      </c>
      <c r="D124" s="4">
        <v>0.195868126</v>
      </c>
      <c r="E124" s="4">
        <v>0.31376278800000001</v>
      </c>
      <c r="F124" s="4">
        <v>0.459295544</v>
      </c>
      <c r="G124" s="4">
        <v>0.58862360199999997</v>
      </c>
      <c r="H124" s="4">
        <v>0.69781833100000001</v>
      </c>
      <c r="I124" s="4">
        <v>0.79679873899999998</v>
      </c>
      <c r="J124" s="4">
        <v>0.91486126300000004</v>
      </c>
      <c r="K124" s="4">
        <v>1.0569570109999999</v>
      </c>
      <c r="L124" s="4">
        <v>1.147231476</v>
      </c>
      <c r="M124" s="4">
        <v>1.290106451</v>
      </c>
      <c r="N124" s="4">
        <v>1.3879178889999999</v>
      </c>
      <c r="O124" s="4">
        <v>1.4316667599999999</v>
      </c>
      <c r="P124" s="4">
        <v>1.4070027190000001</v>
      </c>
      <c r="Q124" s="4">
        <v>1.522866931</v>
      </c>
    </row>
    <row r="125" spans="1:17" x14ac:dyDescent="0.2">
      <c r="A125" s="13">
        <v>2015</v>
      </c>
      <c r="C125" s="4">
        <v>8.4881665999999995E-2</v>
      </c>
      <c r="D125" s="4">
        <v>0.195868126</v>
      </c>
      <c r="E125" s="4">
        <v>0.31376278800000001</v>
      </c>
      <c r="F125" s="4">
        <v>0.459295544</v>
      </c>
      <c r="G125" s="4">
        <v>0.58862360199999997</v>
      </c>
      <c r="H125" s="4">
        <v>0.69781833100000001</v>
      </c>
      <c r="I125" s="4">
        <v>0.79679873899999998</v>
      </c>
      <c r="J125" s="4">
        <v>0.91486126300000004</v>
      </c>
      <c r="K125" s="4">
        <v>1.0569570109999999</v>
      </c>
      <c r="L125" s="4">
        <v>1.147231476</v>
      </c>
      <c r="M125" s="4">
        <v>1.290106451</v>
      </c>
      <c r="N125" s="4">
        <v>1.3879178889999999</v>
      </c>
      <c r="O125" s="4">
        <v>1.4316667599999999</v>
      </c>
      <c r="P125" s="4">
        <v>1.4070027190000001</v>
      </c>
      <c r="Q125" s="4">
        <v>1.522866931</v>
      </c>
    </row>
    <row r="126" spans="1:17" x14ac:dyDescent="0.2">
      <c r="A126" s="13">
        <v>2016</v>
      </c>
      <c r="C126" s="4">
        <v>8.4881665999999995E-2</v>
      </c>
      <c r="D126" s="4">
        <v>0.195868126</v>
      </c>
      <c r="E126" s="4">
        <v>0.31376278800000001</v>
      </c>
      <c r="F126" s="4">
        <v>0.459295544</v>
      </c>
      <c r="G126" s="4">
        <v>0.58862360199999997</v>
      </c>
      <c r="H126" s="4">
        <v>0.69781833100000001</v>
      </c>
      <c r="I126" s="4">
        <v>0.79679873899999998</v>
      </c>
      <c r="J126" s="4">
        <v>0.91486126300000004</v>
      </c>
      <c r="K126" s="4">
        <v>1.0569570109999999</v>
      </c>
      <c r="L126" s="4">
        <v>1.147231476</v>
      </c>
      <c r="M126" s="4">
        <v>1.290106451</v>
      </c>
      <c r="N126" s="4">
        <v>1.3879178889999999</v>
      </c>
      <c r="O126" s="4">
        <v>1.4316667599999999</v>
      </c>
      <c r="P126" s="4">
        <v>1.4070027190000001</v>
      </c>
      <c r="Q126" s="4">
        <v>1.522866931</v>
      </c>
    </row>
    <row r="127" spans="1:17" x14ac:dyDescent="0.2">
      <c r="A127" s="13">
        <v>2017</v>
      </c>
      <c r="C127" s="4">
        <v>8.4881665999999995E-2</v>
      </c>
      <c r="D127" s="4">
        <v>0.195868126</v>
      </c>
      <c r="E127" s="4">
        <v>0.31376278800000001</v>
      </c>
      <c r="F127" s="4">
        <v>0.459295544</v>
      </c>
      <c r="G127" s="4">
        <v>0.58862360199999997</v>
      </c>
      <c r="H127" s="4">
        <v>0.69781833100000001</v>
      </c>
      <c r="I127" s="4">
        <v>0.79679873899999998</v>
      </c>
      <c r="J127" s="4">
        <v>0.91486126300000004</v>
      </c>
      <c r="K127" s="4">
        <v>1.0569570109999999</v>
      </c>
      <c r="L127" s="4">
        <v>1.147231476</v>
      </c>
      <c r="M127" s="4">
        <v>1.290106451</v>
      </c>
      <c r="N127" s="4">
        <v>1.3879178889999999</v>
      </c>
      <c r="O127" s="4">
        <v>1.4316667599999999</v>
      </c>
      <c r="P127" s="4">
        <v>1.4070027190000001</v>
      </c>
      <c r="Q127" s="4">
        <v>1.522866931</v>
      </c>
    </row>
    <row r="128" spans="1:17" x14ac:dyDescent="0.2">
      <c r="C128" s="4">
        <v>8.4881665999999995E-2</v>
      </c>
      <c r="D128" s="4">
        <v>0.195868126</v>
      </c>
      <c r="E128" s="4">
        <v>0.31376278800000001</v>
      </c>
      <c r="F128" s="4">
        <v>0.459295544</v>
      </c>
      <c r="G128" s="4">
        <v>0.58862360199999997</v>
      </c>
      <c r="H128" s="4">
        <v>0.69781833100000001</v>
      </c>
      <c r="I128" s="4">
        <v>0.79679873899999998</v>
      </c>
      <c r="J128" s="4">
        <v>0.91486126300000004</v>
      </c>
      <c r="K128" s="4">
        <v>1.0569570109999999</v>
      </c>
      <c r="L128" s="4">
        <v>1.147231476</v>
      </c>
      <c r="M128" s="4">
        <v>1.290106451</v>
      </c>
      <c r="N128" s="4">
        <v>1.3879178889999999</v>
      </c>
      <c r="O128" s="4">
        <v>1.4316667599999999</v>
      </c>
      <c r="P128" s="4">
        <v>1.4070027190000001</v>
      </c>
      <c r="Q128" s="4">
        <v>1.522866931</v>
      </c>
    </row>
    <row r="129" spans="2:56" x14ac:dyDescent="0.2">
      <c r="B129" s="4" t="s">
        <v>39</v>
      </c>
      <c r="C129" s="4" t="s">
        <v>38</v>
      </c>
      <c r="D129" s="4" t="s">
        <v>40</v>
      </c>
      <c r="E129" s="4" t="s">
        <v>41</v>
      </c>
      <c r="F129" s="4" t="s">
        <v>42</v>
      </c>
      <c r="G129" s="4" t="s">
        <v>11</v>
      </c>
      <c r="H129" s="4">
        <v>1000</v>
      </c>
    </row>
    <row r="130" spans="2:56" x14ac:dyDescent="0.2">
      <c r="B130" s="4" t="s">
        <v>43</v>
      </c>
      <c r="C130" s="4">
        <v>1965</v>
      </c>
      <c r="D130" s="4">
        <v>1966</v>
      </c>
      <c r="E130" s="4">
        <v>1967</v>
      </c>
      <c r="F130" s="4">
        <v>1968</v>
      </c>
      <c r="G130" s="4">
        <v>1969</v>
      </c>
      <c r="H130" s="4">
        <v>1970</v>
      </c>
      <c r="I130" s="4">
        <v>1971</v>
      </c>
      <c r="J130" s="4">
        <v>1972</v>
      </c>
      <c r="K130" s="4">
        <v>1973</v>
      </c>
      <c r="L130" s="4">
        <v>1974</v>
      </c>
      <c r="M130" s="4">
        <v>1975</v>
      </c>
      <c r="N130" s="4">
        <v>1976</v>
      </c>
      <c r="O130" s="4">
        <v>1977</v>
      </c>
      <c r="P130" s="4">
        <v>1978</v>
      </c>
      <c r="Q130" s="4">
        <v>1979</v>
      </c>
      <c r="R130" s="4">
        <v>1980</v>
      </c>
      <c r="S130" s="4">
        <v>1981</v>
      </c>
      <c r="T130" s="4">
        <v>1982</v>
      </c>
      <c r="U130" s="4">
        <v>1983</v>
      </c>
      <c r="V130" s="4">
        <v>1984</v>
      </c>
      <c r="W130" s="4">
        <v>1985</v>
      </c>
      <c r="X130" s="4">
        <v>1986</v>
      </c>
      <c r="Y130" s="4">
        <v>1987</v>
      </c>
      <c r="Z130" s="4">
        <v>1988</v>
      </c>
      <c r="AA130" s="4">
        <v>1989</v>
      </c>
      <c r="AB130" s="4">
        <v>1990</v>
      </c>
      <c r="AC130" s="4">
        <v>1991</v>
      </c>
      <c r="AD130" s="4">
        <v>1992</v>
      </c>
      <c r="AE130" s="4">
        <v>1993</v>
      </c>
      <c r="AF130" s="4">
        <v>1994</v>
      </c>
      <c r="AG130" s="4">
        <v>1995</v>
      </c>
      <c r="AH130" s="4">
        <v>1996</v>
      </c>
      <c r="AI130" s="4">
        <v>1997</v>
      </c>
      <c r="AJ130" s="4">
        <v>1998</v>
      </c>
      <c r="AK130" s="4">
        <v>1999</v>
      </c>
      <c r="AL130" s="4">
        <v>2000</v>
      </c>
      <c r="AM130" s="4">
        <v>2001</v>
      </c>
      <c r="AN130" s="4">
        <v>2002</v>
      </c>
      <c r="AO130" s="4">
        <v>2003</v>
      </c>
      <c r="AP130" s="4">
        <v>2004</v>
      </c>
      <c r="AQ130" s="4">
        <v>2005</v>
      </c>
      <c r="AR130" s="4">
        <v>2006</v>
      </c>
      <c r="AS130" s="4">
        <v>2007</v>
      </c>
      <c r="AT130" s="4">
        <v>2008</v>
      </c>
      <c r="AU130" s="4">
        <v>2009</v>
      </c>
      <c r="AV130" s="4">
        <v>2010</v>
      </c>
      <c r="AW130" s="4">
        <v>2011</v>
      </c>
      <c r="AX130" s="4">
        <v>2012</v>
      </c>
      <c r="AY130" s="4">
        <v>2013</v>
      </c>
      <c r="AZ130" s="4">
        <v>2014</v>
      </c>
      <c r="BA130" s="4">
        <v>2015</v>
      </c>
      <c r="BB130" s="4">
        <v>2016</v>
      </c>
      <c r="BC130" s="4">
        <v>2017</v>
      </c>
      <c r="BD130" s="4">
        <v>2018</v>
      </c>
    </row>
    <row r="131" spans="2:56" x14ac:dyDescent="0.2">
      <c r="B131" s="4" t="s">
        <v>0</v>
      </c>
      <c r="C131" s="4" t="s">
        <v>44</v>
      </c>
      <c r="D131" s="4" t="s">
        <v>2</v>
      </c>
      <c r="E131" s="4" t="s">
        <v>45</v>
      </c>
      <c r="F131" s="4" t="s">
        <v>46</v>
      </c>
      <c r="G131" s="4" t="s">
        <v>47</v>
      </c>
      <c r="H131" s="4" t="s">
        <v>4</v>
      </c>
      <c r="I131" s="4">
        <v>83.458333330000002</v>
      </c>
      <c r="J131" s="4">
        <v>1199072.8840000001</v>
      </c>
      <c r="K131" s="4">
        <v>1205530.7209999999</v>
      </c>
      <c r="L131" s="4">
        <v>1000</v>
      </c>
      <c r="M131" s="6">
        <v>8019</v>
      </c>
    </row>
    <row r="132" spans="2:56" x14ac:dyDescent="0.2">
      <c r="B132" s="4">
        <v>174.792</v>
      </c>
      <c r="C132" s="4">
        <v>230.55099999999999</v>
      </c>
      <c r="D132" s="4">
        <v>261.678</v>
      </c>
      <c r="E132" s="4">
        <v>550.36199999999997</v>
      </c>
      <c r="F132" s="4">
        <v>702.18100000000004</v>
      </c>
      <c r="G132" s="4">
        <v>862.78899999999999</v>
      </c>
      <c r="H132" s="4">
        <v>1256.5650000000001</v>
      </c>
      <c r="I132" s="4">
        <v>1743.7629999999999</v>
      </c>
      <c r="J132" s="4">
        <v>1874.5340000000001</v>
      </c>
      <c r="K132" s="4">
        <v>1758.9190000000001</v>
      </c>
      <c r="L132" s="4">
        <v>1588.39</v>
      </c>
      <c r="M132" s="4">
        <v>1356.7360000000001</v>
      </c>
      <c r="N132" s="4">
        <v>1177.8219999999999</v>
      </c>
      <c r="O132" s="4">
        <v>978.37</v>
      </c>
      <c r="P132" s="4">
        <v>979.43100000000004</v>
      </c>
      <c r="Q132" s="4">
        <v>935.71400000000006</v>
      </c>
      <c r="R132" s="4">
        <v>958.28</v>
      </c>
      <c r="S132" s="4">
        <v>973.50199999999995</v>
      </c>
      <c r="T132" s="4">
        <v>955.96400000000006</v>
      </c>
      <c r="U132" s="4">
        <v>981.45</v>
      </c>
      <c r="V132" s="4">
        <v>1092.0550000000001</v>
      </c>
      <c r="W132" s="4">
        <v>1139.6759999999999</v>
      </c>
      <c r="X132" s="4">
        <v>1141.9929999999999</v>
      </c>
      <c r="Y132" s="4">
        <v>859.41600000000005</v>
      </c>
      <c r="Z132" s="4">
        <v>1228.721</v>
      </c>
      <c r="AA132" s="4">
        <v>1229.5999999999999</v>
      </c>
      <c r="AB132" s="4">
        <v>1455.193</v>
      </c>
      <c r="AC132" s="4">
        <v>1195.64363</v>
      </c>
      <c r="AD132" s="4">
        <v>1390.29935</v>
      </c>
      <c r="AE132" s="4">
        <v>1326.60232</v>
      </c>
      <c r="AF132" s="4">
        <v>1329.35166</v>
      </c>
      <c r="AG132" s="4">
        <v>1264.2468899999999</v>
      </c>
      <c r="AH132" s="4">
        <v>1192.7810899999999</v>
      </c>
      <c r="AI132" s="4">
        <v>1124.4330500000001</v>
      </c>
      <c r="AJ132" s="4">
        <v>1102.15914</v>
      </c>
      <c r="AK132" s="4">
        <v>989.68030999999996</v>
      </c>
      <c r="AL132" s="4">
        <v>1132.70985</v>
      </c>
      <c r="AM132" s="4">
        <v>1387.1970200000001</v>
      </c>
      <c r="AN132" s="4">
        <v>1480.77388</v>
      </c>
      <c r="AO132" s="4">
        <v>1490.779227</v>
      </c>
      <c r="AP132" s="4">
        <v>1480.5516689999999</v>
      </c>
      <c r="AQ132" s="4">
        <v>1483.0218090000001</v>
      </c>
      <c r="AR132" s="4">
        <v>1488.0310449999999</v>
      </c>
      <c r="AS132" s="4">
        <v>1354.5017889999999</v>
      </c>
      <c r="AT132" s="4">
        <v>990.57806800000003</v>
      </c>
      <c r="AU132" s="4">
        <v>810.78434600000003</v>
      </c>
      <c r="AV132" s="4">
        <v>810.20650479999995</v>
      </c>
      <c r="AW132" s="4">
        <v>1199.041168</v>
      </c>
      <c r="AX132" s="4">
        <v>1205.212137</v>
      </c>
      <c r="AY132" s="4">
        <v>1270.7650900000001</v>
      </c>
      <c r="AZ132" s="4">
        <v>1297.41948</v>
      </c>
      <c r="BA132" s="4">
        <v>1321.5805829999999</v>
      </c>
      <c r="BB132" s="4">
        <v>1352.6592889999999</v>
      </c>
      <c r="BC132" s="5">
        <v>1359.273639</v>
      </c>
      <c r="BD132" s="4">
        <v>1373.8593760000001</v>
      </c>
    </row>
    <row r="133" spans="2:56" x14ac:dyDescent="0.2">
      <c r="C133" s="4" t="s">
        <v>48</v>
      </c>
      <c r="D133" s="4" t="s">
        <v>49</v>
      </c>
      <c r="E133" s="4" t="s">
        <v>11</v>
      </c>
      <c r="F133" s="4" t="s">
        <v>50</v>
      </c>
      <c r="G133" s="4" t="s">
        <v>51</v>
      </c>
      <c r="H133" s="4" t="s">
        <v>52</v>
      </c>
      <c r="I133" s="4" t="s">
        <v>53</v>
      </c>
      <c r="J133" s="4">
        <v>1900</v>
      </c>
    </row>
    <row r="134" spans="2:56" x14ac:dyDescent="0.2">
      <c r="B134" s="4" t="s">
        <v>43</v>
      </c>
      <c r="C134" s="4">
        <v>1965</v>
      </c>
      <c r="D134" s="4">
        <v>1966</v>
      </c>
      <c r="E134" s="4">
        <v>1967</v>
      </c>
      <c r="F134" s="4">
        <v>1968</v>
      </c>
      <c r="G134" s="4">
        <v>1969</v>
      </c>
      <c r="H134" s="4">
        <v>1970</v>
      </c>
      <c r="I134" s="4">
        <v>1971</v>
      </c>
      <c r="J134" s="4">
        <v>1972</v>
      </c>
      <c r="K134" s="4">
        <v>1973</v>
      </c>
      <c r="L134" s="4">
        <v>1974</v>
      </c>
      <c r="M134" s="4">
        <v>1975</v>
      </c>
      <c r="N134" s="4">
        <v>1976</v>
      </c>
      <c r="O134" s="4">
        <v>1977</v>
      </c>
      <c r="P134" s="4">
        <v>1978</v>
      </c>
      <c r="Q134" s="4">
        <v>1979</v>
      </c>
      <c r="R134" s="4">
        <v>1980</v>
      </c>
      <c r="S134" s="4">
        <v>1981</v>
      </c>
      <c r="T134" s="4">
        <v>1982</v>
      </c>
      <c r="U134" s="4">
        <v>1983</v>
      </c>
      <c r="V134" s="4">
        <v>1984</v>
      </c>
      <c r="W134" s="4">
        <v>1985</v>
      </c>
      <c r="X134" s="4">
        <v>1986</v>
      </c>
      <c r="Y134" s="4">
        <v>1987</v>
      </c>
      <c r="Z134" s="4">
        <v>1988</v>
      </c>
      <c r="AA134" s="4">
        <v>1989</v>
      </c>
      <c r="AB134" s="4">
        <v>1990</v>
      </c>
      <c r="AC134" s="4">
        <v>1991</v>
      </c>
      <c r="AD134" s="4">
        <v>1992</v>
      </c>
      <c r="AE134" s="4">
        <v>1993</v>
      </c>
      <c r="AF134" s="4">
        <v>1994</v>
      </c>
      <c r="AG134" s="4">
        <v>1995</v>
      </c>
      <c r="AH134" s="4">
        <v>1996</v>
      </c>
      <c r="AI134" s="4">
        <v>1997</v>
      </c>
      <c r="AJ134" s="4">
        <v>1998</v>
      </c>
      <c r="AK134" s="4">
        <v>1999</v>
      </c>
      <c r="AL134" s="4">
        <v>2000</v>
      </c>
      <c r="AM134" s="4">
        <v>2001</v>
      </c>
      <c r="AN134" s="4">
        <v>2002</v>
      </c>
      <c r="AO134" s="4">
        <v>2003</v>
      </c>
      <c r="AP134" s="4">
        <v>2004</v>
      </c>
      <c r="AQ134" s="4">
        <v>2005</v>
      </c>
      <c r="AR134" s="4">
        <v>2006</v>
      </c>
      <c r="AS134" s="4">
        <v>2007</v>
      </c>
      <c r="AT134" s="4">
        <v>2008</v>
      </c>
      <c r="AU134" s="4">
        <v>2009</v>
      </c>
      <c r="AV134" s="4">
        <v>2010</v>
      </c>
      <c r="AW134" s="4">
        <v>2011</v>
      </c>
      <c r="AX134" s="4">
        <v>2012</v>
      </c>
      <c r="AY134" s="4">
        <v>2013</v>
      </c>
      <c r="AZ134" s="4">
        <v>2014</v>
      </c>
      <c r="BA134" s="4">
        <v>2015</v>
      </c>
      <c r="BB134" s="4">
        <v>2016</v>
      </c>
      <c r="BC134" s="4">
        <v>2017</v>
      </c>
      <c r="BD134" s="4">
        <v>2018</v>
      </c>
    </row>
    <row r="135" spans="2:56" x14ac:dyDescent="0.2">
      <c r="B135" s="4">
        <v>0.56384999999999996</v>
      </c>
      <c r="C135" s="4">
        <v>0.38424999999999998</v>
      </c>
      <c r="D135" s="4">
        <v>0.35361999999999999</v>
      </c>
      <c r="E135" s="4">
        <v>0.67945999999999995</v>
      </c>
      <c r="F135" s="4">
        <v>0.62695000000000001</v>
      </c>
      <c r="G135" s="4">
        <v>0.60335000000000005</v>
      </c>
      <c r="H135" s="4">
        <v>1.0384800000000001</v>
      </c>
      <c r="I135" s="4">
        <v>1.5569299999999999</v>
      </c>
      <c r="J135" s="4">
        <v>1.5365</v>
      </c>
      <c r="K135" s="4">
        <v>1.7244299999999999</v>
      </c>
      <c r="L135" s="4">
        <v>1.5726599999999999</v>
      </c>
      <c r="M135" s="4">
        <v>1.49092</v>
      </c>
      <c r="N135" s="4">
        <v>1.28024</v>
      </c>
      <c r="O135" s="4">
        <v>1.526946667</v>
      </c>
      <c r="P135" s="4">
        <v>1.5219494440000001</v>
      </c>
      <c r="Q135" s="4">
        <v>1.5195243519999999</v>
      </c>
      <c r="R135" s="4">
        <v>1.48537341</v>
      </c>
      <c r="S135" s="4">
        <v>1.48537341</v>
      </c>
      <c r="T135" s="4">
        <v>1.48537341</v>
      </c>
      <c r="U135" s="4">
        <v>1.48537341</v>
      </c>
      <c r="V135" s="4">
        <v>1.48537341</v>
      </c>
      <c r="W135" s="4">
        <v>1.48537341</v>
      </c>
      <c r="X135" s="4">
        <v>1.48537341</v>
      </c>
      <c r="Y135" s="4">
        <v>1.48537341</v>
      </c>
      <c r="Z135" s="4">
        <v>1.48537341</v>
      </c>
      <c r="AA135" s="4">
        <v>1.48537341</v>
      </c>
      <c r="AB135" s="4">
        <v>1.48537341</v>
      </c>
      <c r="AC135" s="4">
        <v>1.48537341</v>
      </c>
      <c r="AD135" s="4">
        <v>1.48537341</v>
      </c>
      <c r="AE135" s="4">
        <v>1.48537341</v>
      </c>
      <c r="AF135" s="4">
        <v>1.48537341</v>
      </c>
      <c r="AG135" s="4">
        <v>1.48537341</v>
      </c>
      <c r="AH135" s="4">
        <v>1.48537341</v>
      </c>
      <c r="AI135" s="4">
        <v>1.48537341</v>
      </c>
      <c r="AJ135" s="4">
        <v>1.48537341</v>
      </c>
      <c r="AK135" s="4">
        <v>1.48537341</v>
      </c>
      <c r="AL135" s="4">
        <v>1.48537341</v>
      </c>
      <c r="AM135" s="4">
        <v>1.48537341</v>
      </c>
      <c r="AN135" s="4">
        <v>1.48537341</v>
      </c>
      <c r="AO135" s="4">
        <v>1.5</v>
      </c>
      <c r="AP135" s="4">
        <v>1.5</v>
      </c>
      <c r="AQ135" s="4">
        <v>1.5</v>
      </c>
      <c r="AR135" s="4">
        <v>1.5</v>
      </c>
      <c r="AS135" s="4">
        <v>1.5</v>
      </c>
      <c r="AT135" s="4">
        <v>1.5</v>
      </c>
      <c r="AU135" s="4">
        <v>1.5</v>
      </c>
      <c r="AV135" s="4">
        <v>1.5</v>
      </c>
      <c r="AW135" s="4">
        <v>1.5</v>
      </c>
      <c r="AX135" s="4">
        <v>1.5</v>
      </c>
      <c r="AY135" s="4">
        <v>1.5</v>
      </c>
      <c r="AZ135" s="4">
        <v>1.5</v>
      </c>
      <c r="BA135" s="4">
        <v>1.5</v>
      </c>
      <c r="BB135" s="4">
        <v>1.5</v>
      </c>
      <c r="BC135" s="5">
        <v>1.5</v>
      </c>
      <c r="BD135" s="4">
        <v>1.5</v>
      </c>
    </row>
    <row r="136" spans="2:56" x14ac:dyDescent="0.2">
      <c r="B136" s="4" t="s">
        <v>0</v>
      </c>
      <c r="C136" s="4" t="s">
        <v>54</v>
      </c>
      <c r="D136" s="4" t="s">
        <v>55</v>
      </c>
      <c r="E136" s="4" t="s">
        <v>1</v>
      </c>
    </row>
    <row r="137" spans="2:56" x14ac:dyDescent="0.2">
      <c r="B137" s="4" t="s">
        <v>0</v>
      </c>
      <c r="C137" s="4" t="s">
        <v>56</v>
      </c>
    </row>
    <row r="138" spans="2:56" x14ac:dyDescent="0.2">
      <c r="B138" s="4">
        <v>12</v>
      </c>
    </row>
    <row r="139" spans="2:56" x14ac:dyDescent="0.2">
      <c r="B139" s="4" t="s">
        <v>57</v>
      </c>
    </row>
    <row r="140" spans="2:56" x14ac:dyDescent="0.2">
      <c r="B140" s="4">
        <v>1965</v>
      </c>
      <c r="C140" s="4">
        <v>1966</v>
      </c>
      <c r="D140" s="4">
        <v>1967</v>
      </c>
      <c r="E140" s="4">
        <v>1968</v>
      </c>
      <c r="F140" s="4">
        <v>1969</v>
      </c>
      <c r="G140" s="4">
        <v>1970</v>
      </c>
      <c r="H140" s="4">
        <v>1971</v>
      </c>
      <c r="I140" s="4">
        <v>1972</v>
      </c>
      <c r="J140" s="4">
        <v>1973</v>
      </c>
      <c r="K140" s="4">
        <v>1974</v>
      </c>
      <c r="L140" s="4">
        <v>1975</v>
      </c>
      <c r="M140" s="4">
        <v>1976</v>
      </c>
    </row>
    <row r="141" spans="2:56" x14ac:dyDescent="0.2">
      <c r="B141" s="4">
        <v>2816.4374280000002</v>
      </c>
      <c r="C141" s="4">
        <v>3473.5804750000002</v>
      </c>
      <c r="D141" s="4">
        <v>3802.169891</v>
      </c>
      <c r="E141" s="4">
        <v>5257.3046009999998</v>
      </c>
      <c r="F141" s="4">
        <v>6712.4684180000004</v>
      </c>
      <c r="G141" s="4">
        <v>5679.8098280000004</v>
      </c>
      <c r="H141" s="4">
        <v>5257.3312830000004</v>
      </c>
      <c r="I141" s="4">
        <v>5726.7434839999996</v>
      </c>
      <c r="J141" s="4">
        <v>4787.923949</v>
      </c>
      <c r="K141" s="4">
        <v>4740.9925880000001</v>
      </c>
      <c r="L141" s="4">
        <v>4271.5744599999998</v>
      </c>
      <c r="M141" s="4">
        <v>4318.5230579999998</v>
      </c>
    </row>
    <row r="142" spans="2:56" x14ac:dyDescent="0.2">
      <c r="B142" s="4" t="s">
        <v>0</v>
      </c>
      <c r="C142" s="4" t="s">
        <v>58</v>
      </c>
    </row>
    <row r="143" spans="2:56" x14ac:dyDescent="0.2">
      <c r="B143" s="4">
        <v>563.28748559999997</v>
      </c>
      <c r="C143" s="4">
        <v>694.716095</v>
      </c>
      <c r="D143" s="4">
        <v>760.43397809999999</v>
      </c>
      <c r="E143" s="4">
        <v>1051.46092</v>
      </c>
      <c r="F143" s="4">
        <v>1342.493684</v>
      </c>
      <c r="G143" s="4">
        <v>1135.9619660000001</v>
      </c>
      <c r="H143" s="4">
        <v>1051.466257</v>
      </c>
      <c r="I143" s="4">
        <v>1145.3486969999999</v>
      </c>
      <c r="J143" s="4">
        <v>957.58478979999995</v>
      </c>
      <c r="K143" s="4">
        <v>948.19851759999995</v>
      </c>
      <c r="L143" s="4">
        <v>854.31489190000002</v>
      </c>
      <c r="M143" s="4">
        <v>863.70461160000002</v>
      </c>
    </row>
    <row r="144" spans="2:56" x14ac:dyDescent="0.2">
      <c r="B144" s="4" t="s">
        <v>0</v>
      </c>
      <c r="C144" s="4" t="s">
        <v>59</v>
      </c>
      <c r="D144" s="4" t="s">
        <v>47</v>
      </c>
    </row>
    <row r="145" spans="1:18" x14ac:dyDescent="0.2">
      <c r="B145" s="4">
        <v>13</v>
      </c>
      <c r="C145" s="4" t="s">
        <v>0</v>
      </c>
      <c r="D145" s="4" t="s">
        <v>56</v>
      </c>
    </row>
    <row r="146" spans="1:18" x14ac:dyDescent="0.2">
      <c r="B146" s="4" t="s">
        <v>57</v>
      </c>
    </row>
    <row r="147" spans="1:18" x14ac:dyDescent="0.2">
      <c r="C147" s="4">
        <v>2006</v>
      </c>
      <c r="D147" s="4">
        <v>2007</v>
      </c>
      <c r="E147" s="4">
        <v>2008</v>
      </c>
      <c r="F147" s="4">
        <v>2009</v>
      </c>
      <c r="G147" s="4">
        <v>2010</v>
      </c>
      <c r="H147" s="4">
        <v>2011</v>
      </c>
      <c r="I147" s="4">
        <v>2012</v>
      </c>
      <c r="J147" s="4">
        <v>2013</v>
      </c>
      <c r="K147" s="4">
        <v>2014</v>
      </c>
      <c r="L147" s="4">
        <v>2015</v>
      </c>
      <c r="M147" s="5">
        <v>2016</v>
      </c>
      <c r="N147" s="5">
        <v>2017</v>
      </c>
      <c r="O147" s="4">
        <v>2018</v>
      </c>
    </row>
    <row r="148" spans="1:18" x14ac:dyDescent="0.2">
      <c r="B148" s="4" t="s">
        <v>60</v>
      </c>
    </row>
    <row r="149" spans="1:18" x14ac:dyDescent="0.2">
      <c r="C149" s="4">
        <f>pm_2018_VAST1.dat!C149</f>
        <v>0.55500000000000005</v>
      </c>
      <c r="D149" s="4">
        <f>pm_2018_VAST1.dat!D149</f>
        <v>0.63800000000000001</v>
      </c>
      <c r="E149" s="4">
        <f>pm_2018_VAST1.dat!E149</f>
        <v>0.316</v>
      </c>
      <c r="F149" s="4">
        <f>pm_2018_VAST1.dat!F149</f>
        <v>0.28499999999999998</v>
      </c>
      <c r="G149" s="4">
        <f>pm_2018_VAST1.dat!G149</f>
        <v>0.67900000000000005</v>
      </c>
      <c r="H149" s="4">
        <f>pm_2018_VAST1.dat!H149</f>
        <v>0.54300000000000004</v>
      </c>
      <c r="I149" s="4">
        <f>pm_2018_VAST1.dat!I149</f>
        <v>0.66100000000000003</v>
      </c>
      <c r="J149" s="4">
        <f>pm_2018_VAST1.dat!J149</f>
        <v>0.69399999999999995</v>
      </c>
      <c r="K149" s="4">
        <f>pm_2018_VAST1.dat!K149</f>
        <v>0.89700000000000002</v>
      </c>
      <c r="L149" s="4">
        <f>pm_2018_VAST1.dat!L149</f>
        <v>0.95299999999999996</v>
      </c>
      <c r="M149" s="4">
        <f>pm_2018_VAST1.dat!M149</f>
        <v>0.77600000000000002</v>
      </c>
      <c r="N149" s="4">
        <f>pm_2018_VAST1.dat!N149</f>
        <v>0.73</v>
      </c>
      <c r="O149" s="4">
        <f>pm_2018_VAST1.dat!O149</f>
        <v>0.67200000000000004</v>
      </c>
    </row>
    <row r="150" spans="1:18" x14ac:dyDescent="0.2">
      <c r="B150" s="4" t="s">
        <v>61</v>
      </c>
      <c r="C150" s="4">
        <f>pm_2018_VAST1.dat!C150</f>
        <v>5.0999999999999997E-2</v>
      </c>
      <c r="D150" s="4">
        <f>pm_2018_VAST1.dat!D150</f>
        <v>8.6499999999999994E-2</v>
      </c>
      <c r="E150" s="4">
        <f>pm_2018_VAST1.dat!E150</f>
        <v>6.4299999999999996E-2</v>
      </c>
      <c r="F150" s="4">
        <f>pm_2018_VAST1.dat!F150</f>
        <v>0.1203</v>
      </c>
      <c r="G150" s="4">
        <f>pm_2018_VAST1.dat!G150</f>
        <v>8.5800000000000001E-2</v>
      </c>
      <c r="H150" s="4">
        <f>pm_2018_VAST1.dat!H150</f>
        <v>5.7200000000000001E-2</v>
      </c>
      <c r="I150" s="4">
        <f>pm_2018_VAST1.dat!I150</f>
        <v>6.25E-2</v>
      </c>
      <c r="J150" s="4">
        <f>pm_2018_VAST1.dat!J150</f>
        <v>3.9E-2</v>
      </c>
      <c r="K150" s="4">
        <f>pm_2018_VAST1.dat!K150</f>
        <v>4.2799999999999998E-2</v>
      </c>
      <c r="L150" s="4">
        <f>pm_2018_VAST1.dat!L150</f>
        <v>4.5600000000000002E-2</v>
      </c>
      <c r="M150" s="4">
        <f>pm_2018_VAST1.dat!M150</f>
        <v>3.6499999999999998E-2</v>
      </c>
      <c r="N150" s="4">
        <f>pm_2018_VAST1.dat!N150</f>
        <v>3.4200000000000001E-2</v>
      </c>
      <c r="O150" s="4">
        <f>pm_2018_VAST1.dat!O150</f>
        <v>3.3599999999999998E-2</v>
      </c>
      <c r="P150" s="4" t="s">
        <v>0</v>
      </c>
      <c r="Q150" s="4">
        <v>0.113458436</v>
      </c>
    </row>
    <row r="151" spans="1:18" x14ac:dyDescent="0.2">
      <c r="C151" s="4">
        <f>pm_2018_VAST1.dat!C151</f>
        <v>0.14538324772817071</v>
      </c>
      <c r="D151" s="4">
        <f>pm_2018_VAST1.dat!D151</f>
        <v>0.28345752666930074</v>
      </c>
      <c r="E151" s="4">
        <f>pm_2018_VAST1.dat!E151</f>
        <v>0.1043636507309364</v>
      </c>
      <c r="F151" s="4">
        <f>pm_2018_VAST1.dat!F151</f>
        <v>0.17610094824180167</v>
      </c>
      <c r="G151" s="4">
        <f>pm_2018_VAST1.dat!G151</f>
        <v>0.29923216120110635</v>
      </c>
      <c r="H151" s="4">
        <f>pm_2018_VAST1.dat!H151</f>
        <v>0.15953172659028056</v>
      </c>
      <c r="I151" s="4">
        <f>pm_2018_VAST1.dat!I151</f>
        <v>0.21219379691821419</v>
      </c>
      <c r="J151" s="4">
        <f>pm_2018_VAST1.dat!J151</f>
        <v>0.13901935993678388</v>
      </c>
      <c r="K151" s="4">
        <f>pm_2018_VAST1.dat!K151</f>
        <v>0.19719114974318452</v>
      </c>
      <c r="L151" s="4">
        <f>pm_2018_VAST1.dat!L151</f>
        <v>0.22320758593441328</v>
      </c>
      <c r="M151" s="4">
        <f>pm_2018_VAST1.dat!M151</f>
        <v>0.14548083761359148</v>
      </c>
      <c r="N151" s="4">
        <f>pm_2018_VAST1.dat!N151</f>
        <v>0.12823310944290794</v>
      </c>
      <c r="O151" s="4">
        <f>pm_2018_VAST1.dat!O151</f>
        <v>0.11597376531015412</v>
      </c>
      <c r="P151" s="4" t="s">
        <v>0</v>
      </c>
      <c r="Q151" s="4">
        <f t="array" ref="Q151">AVERAGE(C151:O151/C149:O149)</f>
        <v>0.30000000000000004</v>
      </c>
      <c r="R151" s="4">
        <v>4.2802581320000002</v>
      </c>
    </row>
    <row r="152" spans="1:18" x14ac:dyDescent="0.2">
      <c r="B152" s="4" t="s">
        <v>0</v>
      </c>
      <c r="C152" s="4" t="s">
        <v>36</v>
      </c>
      <c r="D152" s="4" t="s">
        <v>37</v>
      </c>
      <c r="E152" s="4" t="s">
        <v>38</v>
      </c>
      <c r="F152" s="4" t="s">
        <v>59</v>
      </c>
    </row>
    <row r="153" spans="1:18" x14ac:dyDescent="0.2">
      <c r="B153" s="4" t="s">
        <v>62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>
        <v>14</v>
      </c>
      <c r="P153" s="4">
        <v>15</v>
      </c>
    </row>
    <row r="154" spans="1:18" x14ac:dyDescent="0.2">
      <c r="A154" s="13">
        <v>2006</v>
      </c>
      <c r="B154" s="4">
        <v>1.9380752000000001E-2</v>
      </c>
      <c r="C154" s="4">
        <v>0.10145982200000001</v>
      </c>
      <c r="D154" s="4">
        <v>0.24414475499999999</v>
      </c>
      <c r="E154" s="4">
        <v>0.37814567100000002</v>
      </c>
      <c r="F154" s="4">
        <v>0.52699222899999998</v>
      </c>
      <c r="G154" s="4">
        <v>0.65206661499999996</v>
      </c>
      <c r="H154" s="4">
        <v>0.76360385099999994</v>
      </c>
      <c r="I154" s="4">
        <v>0.84666801899999999</v>
      </c>
      <c r="J154" s="4">
        <v>0.93351983299999997</v>
      </c>
      <c r="K154" s="4">
        <v>0.97143749400000001</v>
      </c>
      <c r="L154" s="4">
        <v>1.0011509190000001</v>
      </c>
      <c r="M154" s="4">
        <v>1.1495346909999999</v>
      </c>
      <c r="N154" s="4">
        <v>1.2116872009999999</v>
      </c>
      <c r="O154" s="4">
        <v>1.281049807</v>
      </c>
      <c r="P154" s="4">
        <v>1.179917849</v>
      </c>
    </row>
    <row r="155" spans="1:18" x14ac:dyDescent="0.2">
      <c r="A155" s="13">
        <v>2007</v>
      </c>
      <c r="B155" s="4">
        <v>1.8495648999999999E-2</v>
      </c>
      <c r="C155" s="4">
        <v>8.7193363999999995E-2</v>
      </c>
      <c r="D155" s="4">
        <v>0.279247415</v>
      </c>
      <c r="E155" s="4">
        <v>0.43718783300000003</v>
      </c>
      <c r="F155" s="4">
        <v>0.58248880300000005</v>
      </c>
      <c r="G155" s="4">
        <v>0.68663239899999995</v>
      </c>
      <c r="H155" s="4">
        <v>0.78823631599999999</v>
      </c>
      <c r="I155" s="4">
        <v>0.87099972599999997</v>
      </c>
      <c r="J155" s="4">
        <v>0.970100191</v>
      </c>
      <c r="K155" s="4">
        <v>1.1027085160000001</v>
      </c>
      <c r="L155" s="4">
        <v>1.1056714510000001</v>
      </c>
      <c r="M155" s="4">
        <v>1.2369484479999999</v>
      </c>
      <c r="N155" s="4">
        <v>1.2354868450000001</v>
      </c>
      <c r="O155" s="4">
        <v>1.749460306</v>
      </c>
      <c r="P155" s="4">
        <v>1.230626606</v>
      </c>
    </row>
    <row r="156" spans="1:18" x14ac:dyDescent="0.2">
      <c r="A156" s="13">
        <v>2008</v>
      </c>
      <c r="B156" s="4">
        <v>2.2553568E-2</v>
      </c>
      <c r="C156" s="4">
        <v>8.3533376000000006E-2</v>
      </c>
      <c r="D156" s="4">
        <v>0.21397105999999999</v>
      </c>
      <c r="E156" s="4">
        <v>0.40660791499999999</v>
      </c>
      <c r="F156" s="4">
        <v>0.57580060799999999</v>
      </c>
      <c r="G156" s="4">
        <v>0.68906324200000002</v>
      </c>
      <c r="H156" s="4">
        <v>0.80522349299999996</v>
      </c>
      <c r="I156" s="4">
        <v>0.98197084899999998</v>
      </c>
      <c r="J156" s="4">
        <v>0.96832022399999995</v>
      </c>
      <c r="K156" s="4">
        <v>1.262557586</v>
      </c>
      <c r="L156" s="4">
        <v>1.2472124309999999</v>
      </c>
      <c r="M156" s="4">
        <v>1.2466489679999999</v>
      </c>
      <c r="N156" s="4">
        <v>1.389705798</v>
      </c>
      <c r="O156" s="4">
        <v>1.6380326970000001</v>
      </c>
      <c r="P156" s="4">
        <v>1.2469683009999999</v>
      </c>
    </row>
    <row r="157" spans="1:18" x14ac:dyDescent="0.2">
      <c r="A157" s="13">
        <v>2009</v>
      </c>
      <c r="B157" s="4">
        <v>2.0319990999999999E-2</v>
      </c>
      <c r="C157" s="4">
        <v>0.10850145999999999</v>
      </c>
      <c r="D157" s="4">
        <v>0.24195861900000001</v>
      </c>
      <c r="E157" s="4">
        <v>0.41645069600000001</v>
      </c>
      <c r="F157" s="4">
        <v>0.64661924500000001</v>
      </c>
      <c r="G157" s="4">
        <v>0.78533266300000004</v>
      </c>
      <c r="H157" s="4">
        <v>0.95014345300000003</v>
      </c>
      <c r="I157" s="4">
        <v>1.0306215750000001</v>
      </c>
      <c r="J157" s="4">
        <v>1.0640246280000001</v>
      </c>
      <c r="K157" s="4">
        <v>1.3283554529999999</v>
      </c>
      <c r="L157" s="4">
        <v>1.326541881</v>
      </c>
      <c r="M157" s="4">
        <v>1.5470371329999999</v>
      </c>
      <c r="N157" s="4">
        <v>1.5565858539999999</v>
      </c>
      <c r="O157" s="4">
        <v>1.5368162080000001</v>
      </c>
      <c r="P157" s="4">
        <v>1.7437159609999999</v>
      </c>
    </row>
    <row r="158" spans="1:18" x14ac:dyDescent="0.2">
      <c r="A158" s="13">
        <v>2010</v>
      </c>
      <c r="B158" s="4">
        <v>3.1689083999999999E-2</v>
      </c>
      <c r="C158" s="4">
        <v>0.11734314799999999</v>
      </c>
      <c r="D158" s="4">
        <v>0.221257593</v>
      </c>
      <c r="E158" s="4">
        <v>0.44114833799999997</v>
      </c>
      <c r="F158" s="4">
        <v>0.56523318099999997</v>
      </c>
      <c r="G158" s="4">
        <v>0.72191307000000005</v>
      </c>
      <c r="H158" s="4">
        <v>0.93679943799999998</v>
      </c>
      <c r="I158" s="4">
        <v>1.3365648569999999</v>
      </c>
      <c r="J158" s="4">
        <v>1.574484153</v>
      </c>
      <c r="K158" s="4">
        <v>1.6224372220000001</v>
      </c>
      <c r="L158" s="4">
        <v>1.692529159</v>
      </c>
      <c r="M158" s="4">
        <v>1.895356839</v>
      </c>
      <c r="N158" s="4">
        <v>1.9269976470000001</v>
      </c>
      <c r="O158" s="4">
        <v>1.9414515240000001</v>
      </c>
      <c r="P158" s="4">
        <v>1.96177442</v>
      </c>
    </row>
    <row r="159" spans="1:18" x14ac:dyDescent="0.2">
      <c r="A159" s="13">
        <v>2011</v>
      </c>
      <c r="B159" s="4">
        <v>2.9375575000000001E-2</v>
      </c>
      <c r="C159" s="4">
        <v>0.106631395</v>
      </c>
      <c r="D159" s="4">
        <v>0.20897274199999999</v>
      </c>
      <c r="E159" s="4">
        <v>0.40841345800000001</v>
      </c>
      <c r="F159" s="4">
        <v>0.54885837500000001</v>
      </c>
      <c r="G159" s="4">
        <v>0.70586089699999999</v>
      </c>
      <c r="H159" s="4">
        <v>0.88746961899999999</v>
      </c>
      <c r="I159" s="4">
        <v>1.1324740360000001</v>
      </c>
      <c r="J159" s="4">
        <v>1.4220402940000001</v>
      </c>
      <c r="K159" s="4">
        <v>1.444774336</v>
      </c>
      <c r="L159" s="4">
        <v>1.510418611</v>
      </c>
      <c r="M159" s="4">
        <v>1.6415487989999999</v>
      </c>
      <c r="N159" s="4">
        <v>1.6941674689999999</v>
      </c>
      <c r="O159" s="4">
        <v>1.853097483</v>
      </c>
      <c r="P159" s="4">
        <v>1.8597176419999999</v>
      </c>
    </row>
    <row r="160" spans="1:18" x14ac:dyDescent="0.2">
      <c r="A160" s="13">
        <v>2012</v>
      </c>
      <c r="B160" s="4">
        <v>2.7062065E-2</v>
      </c>
      <c r="C160" s="4">
        <v>9.5919641999999999E-2</v>
      </c>
      <c r="D160" s="4">
        <v>0.196687891</v>
      </c>
      <c r="E160" s="4">
        <v>0.37567857900000001</v>
      </c>
      <c r="F160" s="4">
        <v>0.53248356900000005</v>
      </c>
      <c r="G160" s="4">
        <v>0.68980872500000001</v>
      </c>
      <c r="H160" s="4">
        <v>0.83813980099999996</v>
      </c>
      <c r="I160" s="4">
        <v>0.92838321599999996</v>
      </c>
      <c r="J160" s="4">
        <v>1.269596435</v>
      </c>
      <c r="K160" s="4">
        <v>1.2671114489999999</v>
      </c>
      <c r="L160" s="4">
        <v>1.3283080629999999</v>
      </c>
      <c r="M160" s="4">
        <v>1.3877407589999999</v>
      </c>
      <c r="N160" s="4">
        <v>1.461337291</v>
      </c>
      <c r="O160" s="4">
        <v>1.764743441</v>
      </c>
      <c r="P160" s="4">
        <v>1.757660864</v>
      </c>
    </row>
    <row r="161" spans="1:55" x14ac:dyDescent="0.2">
      <c r="A161" s="13">
        <v>2013</v>
      </c>
      <c r="B161" s="4">
        <v>2.9375575000000001E-2</v>
      </c>
      <c r="C161" s="4">
        <v>0.106631395</v>
      </c>
      <c r="D161" s="4">
        <v>0.20897274199999999</v>
      </c>
      <c r="E161" s="4">
        <v>0.40841345800000001</v>
      </c>
      <c r="F161" s="4">
        <v>0.54885837500000001</v>
      </c>
      <c r="G161" s="4">
        <v>0.70586089699999999</v>
      </c>
      <c r="H161" s="4">
        <v>0.88746961899999999</v>
      </c>
      <c r="I161" s="4">
        <v>1.1324740360000001</v>
      </c>
      <c r="J161" s="4">
        <v>1.4220402940000001</v>
      </c>
      <c r="K161" s="4">
        <v>1.444774336</v>
      </c>
      <c r="L161" s="4">
        <v>1.510418611</v>
      </c>
      <c r="M161" s="4">
        <v>1.6415487989999999</v>
      </c>
      <c r="N161" s="4">
        <v>1.6941674689999999</v>
      </c>
      <c r="O161" s="4">
        <v>1.853097483</v>
      </c>
      <c r="P161" s="4">
        <v>1.8597176419999999</v>
      </c>
    </row>
    <row r="162" spans="1:55" x14ac:dyDescent="0.2">
      <c r="A162" s="13">
        <v>2014</v>
      </c>
      <c r="B162" s="4">
        <v>2.5225422000000001E-2</v>
      </c>
      <c r="C162" s="4">
        <v>0.13456103799999999</v>
      </c>
      <c r="D162" s="4">
        <v>0.22362502000000001</v>
      </c>
      <c r="E162" s="4">
        <v>0.39429725100000002</v>
      </c>
      <c r="F162" s="4">
        <v>0.54727595100000004</v>
      </c>
      <c r="G162" s="4">
        <v>0.69453373399999996</v>
      </c>
      <c r="H162" s="4">
        <v>0.76282845600000004</v>
      </c>
      <c r="I162" s="4">
        <v>0.99709786499999997</v>
      </c>
      <c r="J162" s="4">
        <v>1.142014088</v>
      </c>
      <c r="K162" s="4">
        <v>1.2663642900000001</v>
      </c>
      <c r="L162" s="4">
        <v>1.4441065390000001</v>
      </c>
      <c r="M162" s="4">
        <v>1.7110011249999999</v>
      </c>
      <c r="N162" s="4">
        <v>1.9030163040000001</v>
      </c>
      <c r="O162" s="4">
        <v>1.7945568460000001</v>
      </c>
      <c r="P162" s="4">
        <v>1.7766869240000001</v>
      </c>
    </row>
    <row r="163" spans="1:55" x14ac:dyDescent="0.2">
      <c r="A163" s="13">
        <v>2015</v>
      </c>
      <c r="B163" s="4">
        <v>2.2663922E-2</v>
      </c>
      <c r="C163" s="4">
        <v>7.6370721000000003E-2</v>
      </c>
      <c r="D163" s="4">
        <v>0.20628748999999999</v>
      </c>
      <c r="E163" s="4">
        <v>0.38888217200000003</v>
      </c>
      <c r="F163" s="4">
        <v>0.57437083799999999</v>
      </c>
      <c r="G163" s="4">
        <v>0.62703836000000002</v>
      </c>
      <c r="H163" s="4">
        <v>0.80576405200000001</v>
      </c>
      <c r="I163" s="4">
        <v>0.94094098999999998</v>
      </c>
      <c r="J163" s="4">
        <v>1.0459384430000001</v>
      </c>
      <c r="K163" s="4">
        <v>1.065510102</v>
      </c>
      <c r="L163" s="4">
        <v>1.30555602</v>
      </c>
      <c r="M163" s="4">
        <v>1.6099144869999999</v>
      </c>
      <c r="N163" s="4">
        <v>1.4115746499999999</v>
      </c>
      <c r="O163" s="4">
        <v>1.6114570420000001</v>
      </c>
      <c r="P163" s="4">
        <v>2.2200154310000002</v>
      </c>
    </row>
    <row r="164" spans="1:55" x14ac:dyDescent="0.2">
      <c r="A164" s="13">
        <v>2016</v>
      </c>
      <c r="B164" s="4">
        <v>3.3300215000000001E-2</v>
      </c>
      <c r="C164" s="4">
        <v>0.109915022</v>
      </c>
      <c r="D164" s="4">
        <v>0.26589982299999998</v>
      </c>
      <c r="E164" s="4">
        <v>0.48098001200000001</v>
      </c>
      <c r="F164" s="4">
        <v>0.53885808499999999</v>
      </c>
      <c r="G164" s="4">
        <v>0.63233835000000005</v>
      </c>
      <c r="H164" s="4">
        <v>0.69664412799999997</v>
      </c>
      <c r="I164" s="4">
        <v>0.78559349499999998</v>
      </c>
      <c r="J164" s="4">
        <v>0.84670904400000002</v>
      </c>
      <c r="K164" s="4">
        <v>0.96047921300000005</v>
      </c>
      <c r="L164" s="4">
        <v>1.166773547</v>
      </c>
      <c r="M164" s="4">
        <v>1.3694739359999999</v>
      </c>
      <c r="N164" s="4">
        <v>1.6232018939999999</v>
      </c>
      <c r="O164" s="4">
        <v>1.6847912089999999</v>
      </c>
      <c r="P164" s="4">
        <v>1.738218</v>
      </c>
    </row>
    <row r="165" spans="1:55" x14ac:dyDescent="0.2">
      <c r="A165" s="13">
        <v>2017</v>
      </c>
      <c r="B165" s="4">
        <v>2.1695848E-2</v>
      </c>
      <c r="C165" s="4">
        <v>9.8126926000000003E-2</v>
      </c>
      <c r="D165" s="4">
        <v>0.19830637300000001</v>
      </c>
      <c r="E165" s="4">
        <v>0.39827524800000003</v>
      </c>
      <c r="F165" s="4">
        <v>0.52798778899999999</v>
      </c>
      <c r="G165" s="4">
        <v>0.595204387</v>
      </c>
      <c r="H165" s="4">
        <v>0.68596759900000004</v>
      </c>
      <c r="I165" s="4">
        <v>0.73654037900000002</v>
      </c>
      <c r="J165" s="4">
        <v>0.81809528600000003</v>
      </c>
      <c r="K165" s="4">
        <v>0.81914845199999997</v>
      </c>
      <c r="L165" s="4">
        <v>0.94734698799999995</v>
      </c>
      <c r="M165" s="4">
        <v>0.81578620099999999</v>
      </c>
      <c r="N165" s="4">
        <v>1.182831599</v>
      </c>
      <c r="O165" s="4">
        <v>1.3194748160000001</v>
      </c>
      <c r="P165" s="4">
        <v>1.5784266300000001</v>
      </c>
    </row>
    <row r="166" spans="1:55" x14ac:dyDescent="0.2">
      <c r="A166" s="13">
        <v>2018</v>
      </c>
      <c r="B166" s="4">
        <v>2.9279013E-2</v>
      </c>
      <c r="C166" s="4">
        <v>0.113887513</v>
      </c>
      <c r="D166" s="4">
        <v>0.25112267500000002</v>
      </c>
      <c r="E166" s="4">
        <v>0.40643369000000001</v>
      </c>
      <c r="F166" s="4">
        <v>0.51202235500000004</v>
      </c>
      <c r="G166" s="4">
        <v>0.59579568500000002</v>
      </c>
      <c r="H166" s="4">
        <v>0.67860015600000001</v>
      </c>
      <c r="I166" s="4">
        <v>0.72186286099999997</v>
      </c>
      <c r="J166" s="4">
        <v>0.81782518000000004</v>
      </c>
      <c r="K166" s="4">
        <v>0.874899121</v>
      </c>
      <c r="L166" s="4">
        <v>0.97760769599999997</v>
      </c>
      <c r="M166" s="4">
        <v>1.044707584</v>
      </c>
      <c r="N166" s="4">
        <v>1.1519333899999999</v>
      </c>
      <c r="O166" s="4">
        <v>1.389053393</v>
      </c>
      <c r="P166" s="4">
        <v>1.6261733949999999</v>
      </c>
    </row>
    <row r="167" spans="1:55" x14ac:dyDescent="0.2">
      <c r="A167" s="13">
        <v>1000</v>
      </c>
      <c r="B167" s="4" t="s">
        <v>0</v>
      </c>
      <c r="C167" s="4" t="s">
        <v>128</v>
      </c>
      <c r="D167" s="4">
        <v>1984</v>
      </c>
      <c r="E167" s="4">
        <v>1985</v>
      </c>
      <c r="F167" s="4">
        <v>1986</v>
      </c>
      <c r="G167" s="4">
        <v>1987</v>
      </c>
      <c r="H167" s="4">
        <v>1988</v>
      </c>
      <c r="I167" s="4">
        <v>1989</v>
      </c>
      <c r="J167" s="4">
        <v>1990</v>
      </c>
      <c r="K167" s="4">
        <v>1991</v>
      </c>
      <c r="L167" s="4">
        <v>1992</v>
      </c>
      <c r="M167" s="4">
        <v>1993</v>
      </c>
      <c r="N167" s="4">
        <v>1994</v>
      </c>
      <c r="O167" s="4">
        <v>1995</v>
      </c>
      <c r="P167" s="4">
        <v>1996</v>
      </c>
    </row>
    <row r="168" spans="1:55" x14ac:dyDescent="0.2">
      <c r="B168" s="4" t="s">
        <v>63</v>
      </c>
      <c r="C168" s="4" t="s">
        <v>19</v>
      </c>
      <c r="D168" s="4" t="s">
        <v>64</v>
      </c>
      <c r="E168" s="4" t="s">
        <v>19</v>
      </c>
      <c r="F168" s="4" t="s">
        <v>21</v>
      </c>
      <c r="G168" s="4" t="s">
        <v>65</v>
      </c>
      <c r="H168" s="4" t="s">
        <v>47</v>
      </c>
    </row>
    <row r="169" spans="1:55" x14ac:dyDescent="0.2">
      <c r="B169" s="4">
        <v>3</v>
      </c>
    </row>
    <row r="170" spans="1:55" x14ac:dyDescent="0.2">
      <c r="B170" s="4" t="s">
        <v>66</v>
      </c>
      <c r="C170" s="4" t="s">
        <v>19</v>
      </c>
      <c r="D170" s="4" t="s">
        <v>67</v>
      </c>
      <c r="E170" s="4" t="s">
        <v>68</v>
      </c>
      <c r="F170" s="4" t="s">
        <v>69</v>
      </c>
      <c r="G170" s="4" t="s">
        <v>70</v>
      </c>
      <c r="H170" s="4" t="s">
        <v>71</v>
      </c>
      <c r="I170" s="4" t="s">
        <v>72</v>
      </c>
      <c r="J170" s="4" t="s">
        <v>14</v>
      </c>
      <c r="K170" s="4" t="s">
        <v>21</v>
      </c>
      <c r="L170" s="4" t="s">
        <v>47</v>
      </c>
    </row>
    <row r="171" spans="1:55" x14ac:dyDescent="0.2">
      <c r="B171" s="4">
        <v>1</v>
      </c>
      <c r="C171" s="4">
        <v>1</v>
      </c>
      <c r="D171" s="4">
        <v>1</v>
      </c>
    </row>
    <row r="172" spans="1:55" x14ac:dyDescent="0.2">
      <c r="B172" s="4">
        <v>54</v>
      </c>
      <c r="C172" s="4">
        <v>37</v>
      </c>
      <c r="D172" s="4">
        <v>16</v>
      </c>
    </row>
    <row r="173" spans="1:55" x14ac:dyDescent="0.2">
      <c r="B173" s="4" t="s">
        <v>0</v>
      </c>
      <c r="C173" s="4" t="s">
        <v>73</v>
      </c>
      <c r="D173" s="4">
        <v>1900</v>
      </c>
    </row>
    <row r="174" spans="1:55" x14ac:dyDescent="0.2">
      <c r="B174" s="4">
        <v>1964</v>
      </c>
      <c r="C174" s="4">
        <v>1965</v>
      </c>
      <c r="D174" s="4">
        <v>1966</v>
      </c>
      <c r="E174" s="4">
        <v>1967</v>
      </c>
      <c r="F174" s="4">
        <v>1968</v>
      </c>
      <c r="G174" s="4">
        <v>1969</v>
      </c>
      <c r="H174" s="4">
        <v>1970</v>
      </c>
      <c r="I174" s="4">
        <v>1971</v>
      </c>
      <c r="J174" s="4">
        <v>1972</v>
      </c>
      <c r="K174" s="4">
        <v>1973</v>
      </c>
      <c r="L174" s="4">
        <v>1974</v>
      </c>
      <c r="M174" s="4">
        <v>1975</v>
      </c>
      <c r="N174" s="4">
        <v>1976</v>
      </c>
      <c r="O174" s="4">
        <v>1977</v>
      </c>
      <c r="P174" s="4">
        <v>1978</v>
      </c>
      <c r="Q174" s="4">
        <v>1979</v>
      </c>
      <c r="R174" s="4">
        <v>1980</v>
      </c>
      <c r="S174" s="4">
        <v>1981</v>
      </c>
      <c r="T174" s="4">
        <v>1982</v>
      </c>
      <c r="U174" s="4">
        <v>1983</v>
      </c>
      <c r="V174" s="4">
        <v>1984</v>
      </c>
      <c r="W174" s="4">
        <v>1985</v>
      </c>
      <c r="X174" s="4">
        <v>1986</v>
      </c>
      <c r="Y174" s="4">
        <v>1987</v>
      </c>
      <c r="Z174" s="4">
        <v>1988</v>
      </c>
      <c r="AA174" s="4">
        <v>1989</v>
      </c>
      <c r="AB174" s="4">
        <v>1990</v>
      </c>
      <c r="AC174" s="4">
        <v>1991</v>
      </c>
      <c r="AD174" s="4">
        <v>1992</v>
      </c>
      <c r="AE174" s="4">
        <v>1993</v>
      </c>
      <c r="AF174" s="4">
        <v>1994</v>
      </c>
      <c r="AG174" s="4">
        <v>1995</v>
      </c>
      <c r="AH174" s="4">
        <v>1996</v>
      </c>
      <c r="AI174" s="4">
        <v>1997</v>
      </c>
      <c r="AJ174" s="4">
        <v>1998</v>
      </c>
      <c r="AK174" s="4">
        <v>1999</v>
      </c>
      <c r="AL174" s="4">
        <v>2000</v>
      </c>
      <c r="AM174" s="4">
        <v>2001</v>
      </c>
      <c r="AN174" s="4">
        <v>2002</v>
      </c>
      <c r="AO174" s="4">
        <v>2003</v>
      </c>
      <c r="AP174" s="4">
        <v>2004</v>
      </c>
      <c r="AQ174" s="4">
        <v>2005</v>
      </c>
      <c r="AR174" s="4">
        <v>2006</v>
      </c>
      <c r="AS174" s="4">
        <v>2007</v>
      </c>
      <c r="AT174" s="4">
        <v>2008</v>
      </c>
      <c r="AU174" s="4">
        <v>2009</v>
      </c>
      <c r="AV174" s="4">
        <v>2010</v>
      </c>
      <c r="AW174" s="4">
        <v>2011</v>
      </c>
      <c r="AX174" s="4">
        <v>2012</v>
      </c>
      <c r="AY174" s="4">
        <v>2013</v>
      </c>
      <c r="AZ174" s="4">
        <v>2014</v>
      </c>
      <c r="BA174" s="4">
        <v>2015</v>
      </c>
      <c r="BB174" s="4">
        <v>2016</v>
      </c>
      <c r="BC174" s="5">
        <v>2017</v>
      </c>
    </row>
    <row r="175" spans="1:55" x14ac:dyDescent="0.2">
      <c r="B175" s="4">
        <v>1982</v>
      </c>
      <c r="C175" s="4">
        <v>1983</v>
      </c>
      <c r="D175" s="4">
        <v>1984</v>
      </c>
      <c r="E175" s="4">
        <v>1985</v>
      </c>
      <c r="F175" s="4">
        <v>1986</v>
      </c>
      <c r="G175" s="4">
        <v>1987</v>
      </c>
      <c r="H175" s="4">
        <v>1988</v>
      </c>
      <c r="I175" s="4">
        <v>1989</v>
      </c>
      <c r="J175" s="4">
        <v>1990</v>
      </c>
      <c r="K175" s="4">
        <v>1991</v>
      </c>
      <c r="L175" s="4">
        <v>1992</v>
      </c>
      <c r="M175" s="4">
        <v>1993</v>
      </c>
      <c r="N175" s="4">
        <v>1994</v>
      </c>
      <c r="O175" s="4">
        <v>1995</v>
      </c>
      <c r="P175" s="4">
        <v>1996</v>
      </c>
      <c r="Q175" s="4">
        <v>1997</v>
      </c>
      <c r="R175" s="4">
        <v>1998</v>
      </c>
      <c r="S175" s="4">
        <v>1999</v>
      </c>
      <c r="T175" s="4">
        <v>2000</v>
      </c>
      <c r="U175" s="4">
        <v>2001</v>
      </c>
      <c r="V175" s="4">
        <v>2002</v>
      </c>
      <c r="W175" s="4">
        <v>2003</v>
      </c>
      <c r="X175" s="4">
        <v>2004</v>
      </c>
      <c r="Y175" s="4">
        <v>2005</v>
      </c>
      <c r="Z175" s="4">
        <v>2006</v>
      </c>
      <c r="AA175" s="4">
        <v>2007</v>
      </c>
      <c r="AB175" s="4">
        <v>2008</v>
      </c>
      <c r="AC175" s="4">
        <v>2009</v>
      </c>
      <c r="AD175" s="4">
        <v>2010</v>
      </c>
      <c r="AE175" s="4">
        <v>2011</v>
      </c>
      <c r="AF175" s="4">
        <v>2012</v>
      </c>
      <c r="AG175" s="4">
        <v>2013</v>
      </c>
      <c r="AH175" s="4">
        <v>2014</v>
      </c>
      <c r="AI175" s="4">
        <v>2015</v>
      </c>
      <c r="AJ175" s="4">
        <v>2016</v>
      </c>
      <c r="AK175" s="4">
        <v>2017</v>
      </c>
      <c r="AL175" s="5">
        <v>2018</v>
      </c>
    </row>
    <row r="176" spans="1:55" x14ac:dyDescent="0.2">
      <c r="C176" s="4">
        <v>1994</v>
      </c>
      <c r="D176" s="4">
        <v>1996</v>
      </c>
      <c r="E176" s="4">
        <v>1997</v>
      </c>
      <c r="F176" s="4">
        <v>1999</v>
      </c>
      <c r="G176" s="4">
        <v>2000</v>
      </c>
      <c r="H176" s="4">
        <v>2002</v>
      </c>
      <c r="I176" s="4">
        <v>2004</v>
      </c>
      <c r="J176" s="4">
        <v>2006</v>
      </c>
      <c r="K176" s="4">
        <v>2007</v>
      </c>
      <c r="L176" s="4">
        <v>2008</v>
      </c>
      <c r="M176" s="4">
        <v>2009</v>
      </c>
      <c r="N176" s="4">
        <v>2010</v>
      </c>
      <c r="O176" s="4">
        <v>2012</v>
      </c>
      <c r="P176" s="4">
        <v>2014</v>
      </c>
      <c r="Q176" s="4">
        <v>2016</v>
      </c>
      <c r="R176" s="4">
        <v>2018</v>
      </c>
    </row>
    <row r="177" spans="1:55" x14ac:dyDescent="0.2">
      <c r="A177" s="13">
        <f>50/A180</f>
        <v>1.0335917312661498</v>
      </c>
      <c r="B177" s="4" t="s">
        <v>0</v>
      </c>
      <c r="C177" s="4" t="s">
        <v>74</v>
      </c>
      <c r="D177" s="4" t="s">
        <v>75</v>
      </c>
      <c r="E177" s="4" t="s">
        <v>4</v>
      </c>
      <c r="F177" s="4" t="s">
        <v>12</v>
      </c>
      <c r="G177" s="4" t="s">
        <v>13</v>
      </c>
      <c r="H177" s="4" t="s">
        <v>14</v>
      </c>
      <c r="I177" s="4" t="s">
        <v>71</v>
      </c>
      <c r="J177" s="4">
        <v>1999</v>
      </c>
    </row>
    <row r="178" spans="1:55" x14ac:dyDescent="0.2">
      <c r="A178" s="13">
        <f>AVERAGE(AC178:BZ178)</f>
        <v>454.81481481481484</v>
      </c>
      <c r="B178" s="4">
        <v>10</v>
      </c>
      <c r="C178" s="4">
        <v>10</v>
      </c>
      <c r="D178" s="4">
        <v>10</v>
      </c>
      <c r="E178" s="4">
        <v>10</v>
      </c>
      <c r="F178" s="4">
        <v>10</v>
      </c>
      <c r="G178" s="4">
        <v>10</v>
      </c>
      <c r="H178" s="4">
        <v>10</v>
      </c>
      <c r="I178" s="4">
        <v>10</v>
      </c>
      <c r="J178" s="4">
        <v>10</v>
      </c>
      <c r="K178" s="4">
        <v>10</v>
      </c>
      <c r="L178" s="4">
        <v>10</v>
      </c>
      <c r="M178" s="4">
        <v>10</v>
      </c>
      <c r="N178" s="4">
        <v>10</v>
      </c>
      <c r="O178" s="4">
        <v>10</v>
      </c>
      <c r="P178" s="4">
        <v>39</v>
      </c>
      <c r="Q178" s="4">
        <v>39</v>
      </c>
      <c r="R178" s="4">
        <v>39</v>
      </c>
      <c r="S178" s="4">
        <v>39</v>
      </c>
      <c r="T178" s="4">
        <v>39</v>
      </c>
      <c r="U178" s="4">
        <v>39</v>
      </c>
      <c r="V178" s="4">
        <v>39</v>
      </c>
      <c r="W178" s="4">
        <v>39</v>
      </c>
      <c r="X178" s="4">
        <v>39</v>
      </c>
      <c r="Y178" s="4">
        <v>39</v>
      </c>
      <c r="Z178" s="4">
        <v>39</v>
      </c>
      <c r="AA178" s="4">
        <v>39</v>
      </c>
      <c r="AB178" s="4">
        <v>39</v>
      </c>
      <c r="AC178" s="4">
        <v>134</v>
      </c>
      <c r="AD178" s="4">
        <v>155</v>
      </c>
      <c r="AE178" s="4">
        <v>211</v>
      </c>
      <c r="AF178" s="4">
        <v>83</v>
      </c>
      <c r="AG178" s="4">
        <v>107</v>
      </c>
      <c r="AH178" s="4">
        <v>115</v>
      </c>
      <c r="AI178" s="4">
        <v>198</v>
      </c>
      <c r="AJ178" s="4">
        <v>208</v>
      </c>
      <c r="AK178" s="4">
        <v>730</v>
      </c>
      <c r="AL178" s="4">
        <v>725</v>
      </c>
      <c r="AM178" s="4">
        <v>467</v>
      </c>
      <c r="AN178" s="4">
        <v>697</v>
      </c>
      <c r="AO178" s="4">
        <v>623</v>
      </c>
      <c r="AP178" s="4">
        <v>532</v>
      </c>
      <c r="AQ178" s="4">
        <v>638</v>
      </c>
      <c r="AR178" s="4">
        <v>525</v>
      </c>
      <c r="AS178" s="4">
        <v>654</v>
      </c>
      <c r="AT178" s="4">
        <v>545</v>
      </c>
      <c r="AU178" s="4">
        <v>371</v>
      </c>
      <c r="AV178" s="4">
        <v>383</v>
      </c>
      <c r="AW178" s="4">
        <v>716</v>
      </c>
      <c r="AX178" s="4">
        <v>659</v>
      </c>
      <c r="AY178" s="4">
        <v>624</v>
      </c>
      <c r="AZ178" s="4">
        <v>631</v>
      </c>
      <c r="BA178" s="4">
        <v>539</v>
      </c>
      <c r="BB178" s="4">
        <v>510</v>
      </c>
      <c r="BC178" s="5">
        <v>500</v>
      </c>
    </row>
    <row r="179" spans="1:55" x14ac:dyDescent="0.2">
      <c r="A179" s="13">
        <f>AVERAGE(B179:XFD179)</f>
        <v>99.837837837837839</v>
      </c>
      <c r="B179" s="4">
        <v>105</v>
      </c>
      <c r="C179" s="4">
        <v>126</v>
      </c>
      <c r="D179" s="4">
        <v>118</v>
      </c>
      <c r="E179" s="4">
        <v>125</v>
      </c>
      <c r="F179" s="4">
        <v>88</v>
      </c>
      <c r="G179" s="4">
        <v>105</v>
      </c>
      <c r="H179" s="4">
        <v>76</v>
      </c>
      <c r="I179" s="4">
        <v>80</v>
      </c>
      <c r="J179" s="4">
        <v>82</v>
      </c>
      <c r="K179" s="4">
        <v>71</v>
      </c>
      <c r="L179" s="4">
        <v>82</v>
      </c>
      <c r="M179" s="4">
        <v>90</v>
      </c>
      <c r="N179" s="4">
        <v>74</v>
      </c>
      <c r="O179" s="4">
        <v>75</v>
      </c>
      <c r="P179" s="4">
        <v>90</v>
      </c>
      <c r="Q179" s="4">
        <v>78</v>
      </c>
      <c r="R179" s="4">
        <v>82</v>
      </c>
      <c r="S179" s="4">
        <v>90</v>
      </c>
      <c r="T179" s="4">
        <v>101</v>
      </c>
      <c r="U179" s="4">
        <v>107</v>
      </c>
      <c r="V179" s="4">
        <v>110</v>
      </c>
      <c r="W179" s="4">
        <v>107</v>
      </c>
      <c r="X179" s="4">
        <v>108</v>
      </c>
      <c r="Y179" s="4">
        <v>109</v>
      </c>
      <c r="Z179" s="4">
        <v>102</v>
      </c>
      <c r="AA179" s="4">
        <v>97</v>
      </c>
      <c r="AB179" s="4">
        <v>82</v>
      </c>
      <c r="AC179" s="4">
        <v>87</v>
      </c>
      <c r="AD179" s="4">
        <v>90</v>
      </c>
      <c r="AE179" s="4">
        <v>113</v>
      </c>
      <c r="AF179" s="4">
        <v>116</v>
      </c>
      <c r="AG179" s="4">
        <v>120</v>
      </c>
      <c r="AH179" s="4">
        <v>137</v>
      </c>
      <c r="AI179" s="4">
        <v>151</v>
      </c>
      <c r="AJ179" s="4">
        <v>115</v>
      </c>
      <c r="AK179" s="4">
        <v>105</v>
      </c>
      <c r="AL179" s="33">
        <v>100</v>
      </c>
    </row>
    <row r="180" spans="1:55" x14ac:dyDescent="0.2">
      <c r="A180" s="13">
        <f>AVERAGE(B180:XFD180)</f>
        <v>48.375</v>
      </c>
      <c r="B180" s="18">
        <v>43</v>
      </c>
      <c r="C180" s="18">
        <v>32</v>
      </c>
      <c r="D180" s="18">
        <v>49</v>
      </c>
      <c r="E180" s="18">
        <v>67</v>
      </c>
      <c r="F180" s="18">
        <v>70</v>
      </c>
      <c r="G180" s="18">
        <v>72</v>
      </c>
      <c r="H180" s="18">
        <v>51</v>
      </c>
      <c r="I180" s="18">
        <v>47</v>
      </c>
      <c r="J180" s="18">
        <v>39</v>
      </c>
      <c r="K180" s="18">
        <v>35</v>
      </c>
      <c r="L180" s="18">
        <v>26</v>
      </c>
      <c r="M180" s="18">
        <v>34</v>
      </c>
      <c r="N180" s="18">
        <v>44</v>
      </c>
      <c r="O180" s="18">
        <v>79</v>
      </c>
      <c r="P180" s="18">
        <v>61</v>
      </c>
      <c r="Q180" s="5">
        <v>25</v>
      </c>
      <c r="AT180" s="5"/>
    </row>
    <row r="181" spans="1:55" x14ac:dyDescent="0.2">
      <c r="B181" s="4" t="s">
        <v>78</v>
      </c>
      <c r="C181" s="4" t="s">
        <v>79</v>
      </c>
      <c r="D181" s="4" t="s">
        <v>80</v>
      </c>
      <c r="E181" s="4" t="s">
        <v>81</v>
      </c>
      <c r="F181" s="4" t="s">
        <v>56</v>
      </c>
      <c r="G181" s="4" t="s">
        <v>82</v>
      </c>
      <c r="H181" s="4" t="s">
        <v>83</v>
      </c>
      <c r="I181" s="4" t="s">
        <v>7</v>
      </c>
      <c r="J181" s="4" t="s">
        <v>84</v>
      </c>
      <c r="K181" s="4" t="s">
        <v>85</v>
      </c>
      <c r="L181" s="4" t="s">
        <v>86</v>
      </c>
      <c r="M181" s="4" t="s">
        <v>2</v>
      </c>
      <c r="N181" s="4" t="s">
        <v>87</v>
      </c>
      <c r="O181" s="4" t="s">
        <v>21</v>
      </c>
      <c r="P181" s="4" t="s">
        <v>88</v>
      </c>
    </row>
    <row r="182" spans="1:55" x14ac:dyDescent="0.2">
      <c r="A182" s="13">
        <v>1964</v>
      </c>
      <c r="B182" s="4">
        <v>2.5321E-2</v>
      </c>
      <c r="C182" s="4">
        <v>0.105571</v>
      </c>
      <c r="D182" s="4">
        <v>0.16556299999999999</v>
      </c>
      <c r="E182" s="4">
        <v>0.19361100000000001</v>
      </c>
      <c r="F182" s="4">
        <v>9.5441999999999999E-2</v>
      </c>
      <c r="G182" s="4">
        <v>0.26840700000000001</v>
      </c>
      <c r="H182" s="4">
        <v>0.120764</v>
      </c>
      <c r="I182" s="4">
        <v>2.5321E-2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</row>
    <row r="183" spans="1:55" x14ac:dyDescent="0.2">
      <c r="A183" s="13">
        <v>1965</v>
      </c>
      <c r="B183" s="4">
        <v>1.417E-2</v>
      </c>
      <c r="C183" s="4">
        <v>1.5327E-2</v>
      </c>
      <c r="D183" s="4">
        <v>0.20416400000000001</v>
      </c>
      <c r="E183" s="4">
        <v>0.55031799999999997</v>
      </c>
      <c r="F183" s="4">
        <v>0.13475999999999999</v>
      </c>
      <c r="G183" s="4">
        <v>3.3544999999999998E-2</v>
      </c>
      <c r="H183" s="4">
        <v>3.2389000000000001E-2</v>
      </c>
      <c r="I183" s="4">
        <v>1.5327E-2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</row>
    <row r="184" spans="1:55" x14ac:dyDescent="0.2">
      <c r="A184" s="13">
        <v>1966</v>
      </c>
      <c r="B184" s="4">
        <v>2.8427999999999998E-2</v>
      </c>
      <c r="C184" s="4">
        <v>0.16830200000000001</v>
      </c>
      <c r="D184" s="4">
        <v>5.7357999999999999E-2</v>
      </c>
      <c r="E184" s="4">
        <v>0.420126</v>
      </c>
      <c r="F184" s="4">
        <v>0.26490599999999997</v>
      </c>
      <c r="G184" s="4">
        <v>2.4150999999999999E-2</v>
      </c>
      <c r="H184" s="4">
        <v>2.6415000000000001E-2</v>
      </c>
      <c r="I184" s="4">
        <v>1.0314E-2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</row>
    <row r="185" spans="1:55" x14ac:dyDescent="0.2">
      <c r="A185" s="13">
        <v>1967</v>
      </c>
      <c r="B185" s="4">
        <v>9.4669999999999997E-3</v>
      </c>
      <c r="C185" s="4">
        <v>0.110178</v>
      </c>
      <c r="D185" s="4">
        <v>0.577515</v>
      </c>
      <c r="E185" s="4">
        <v>8.7692000000000006E-2</v>
      </c>
      <c r="F185" s="4">
        <v>0.16</v>
      </c>
      <c r="G185" s="4">
        <v>3.7988000000000001E-2</v>
      </c>
      <c r="H185" s="4">
        <v>1.1479E-2</v>
      </c>
      <c r="I185" s="4">
        <v>5.6800000000000002E-3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</row>
    <row r="186" spans="1:55" x14ac:dyDescent="0.2">
      <c r="A186" s="13">
        <v>1968</v>
      </c>
      <c r="B186" s="4">
        <v>3.2939000000000003E-2</v>
      </c>
      <c r="C186" s="4">
        <v>0.178617</v>
      </c>
      <c r="D186" s="4">
        <v>0.14021800000000001</v>
      </c>
      <c r="E186" s="4">
        <v>0.46851700000000002</v>
      </c>
      <c r="F186" s="4">
        <v>0.10736999999999999</v>
      </c>
      <c r="G186" s="4">
        <v>3.0572999999999999E-2</v>
      </c>
      <c r="H186" s="4">
        <v>3.6579E-2</v>
      </c>
      <c r="I186" s="4">
        <v>5.1869999999999998E-3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</row>
    <row r="187" spans="1:55" x14ac:dyDescent="0.2">
      <c r="A187" s="13">
        <v>1969</v>
      </c>
      <c r="B187" s="4">
        <v>1.4678E-2</v>
      </c>
      <c r="C187" s="4">
        <v>7.9766000000000004E-2</v>
      </c>
      <c r="D187" s="4">
        <v>0.459233</v>
      </c>
      <c r="E187" s="4">
        <v>0.31568400000000002</v>
      </c>
      <c r="F187" s="4">
        <v>0.10843</v>
      </c>
      <c r="G187" s="4">
        <v>2.3050000000000002E-3</v>
      </c>
      <c r="H187" s="4">
        <v>1.2142E-2</v>
      </c>
      <c r="I187" s="4">
        <v>7.7609999999999997E-3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</row>
    <row r="188" spans="1:55" x14ac:dyDescent="0.2">
      <c r="A188" s="13">
        <v>1970</v>
      </c>
      <c r="B188" s="4">
        <v>0.15676200000000001</v>
      </c>
      <c r="C188" s="4">
        <v>0.238147</v>
      </c>
      <c r="D188" s="4">
        <v>0.37426300000000001</v>
      </c>
      <c r="E188" s="4">
        <v>0.17669899999999999</v>
      </c>
      <c r="F188" s="4">
        <v>3.4247E-2</v>
      </c>
      <c r="G188" s="4">
        <v>1.1143E-2</v>
      </c>
      <c r="H188" s="4">
        <v>5.5710000000000004E-3</v>
      </c>
      <c r="I188" s="4">
        <v>3.1679999999999998E-3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</row>
    <row r="189" spans="1:55" x14ac:dyDescent="0.2">
      <c r="A189" s="13">
        <v>1971</v>
      </c>
      <c r="B189" s="4">
        <v>0.165462</v>
      </c>
      <c r="C189" s="4">
        <v>4.9415000000000001E-2</v>
      </c>
      <c r="D189" s="4">
        <v>0.27603</v>
      </c>
      <c r="E189" s="4">
        <v>0.18528700000000001</v>
      </c>
      <c r="F189" s="4">
        <v>0.27468900000000002</v>
      </c>
      <c r="G189" s="4">
        <v>2.6682999999999998E-2</v>
      </c>
      <c r="H189" s="4">
        <v>1.7514999999999999E-2</v>
      </c>
      <c r="I189" s="4">
        <v>4.9189999999999998E-3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</row>
    <row r="190" spans="1:55" x14ac:dyDescent="0.2">
      <c r="A190" s="13">
        <v>1972</v>
      </c>
      <c r="B190" s="4">
        <v>3.1427999999999998E-2</v>
      </c>
      <c r="C190" s="4">
        <v>0.15159600000000001</v>
      </c>
      <c r="D190" s="4">
        <v>0.349715</v>
      </c>
      <c r="E190" s="4">
        <v>0.28007900000000002</v>
      </c>
      <c r="F190" s="4">
        <v>0.11734700000000001</v>
      </c>
      <c r="G190" s="4">
        <v>4.6027999999999999E-2</v>
      </c>
      <c r="H190" s="4">
        <v>1.7471E-2</v>
      </c>
      <c r="I190" s="4">
        <v>6.3350000000000004E-3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</row>
    <row r="191" spans="1:55" x14ac:dyDescent="0.2">
      <c r="A191" s="13">
        <v>1973</v>
      </c>
      <c r="B191" s="4">
        <v>1.1129E-2</v>
      </c>
      <c r="C191" s="4">
        <v>0.100338</v>
      </c>
      <c r="D191" s="4">
        <v>0.121466</v>
      </c>
      <c r="E191" s="4">
        <v>0.26405400000000001</v>
      </c>
      <c r="F191" s="4">
        <v>0.202123</v>
      </c>
      <c r="G191" s="4">
        <v>0.13807</v>
      </c>
      <c r="H191" s="4">
        <v>7.6822000000000001E-2</v>
      </c>
      <c r="I191" s="4">
        <v>5.5642999999999998E-2</v>
      </c>
      <c r="J191" s="4">
        <v>2.4972000000000001E-2</v>
      </c>
      <c r="K191" s="4">
        <v>4.4980000000000003E-3</v>
      </c>
      <c r="L191" s="4">
        <v>5.6599999999999999E-4</v>
      </c>
      <c r="M191" s="4">
        <v>1.4999999999999999E-4</v>
      </c>
      <c r="N191" s="4">
        <v>3.2499999999999997E-5</v>
      </c>
      <c r="O191" s="4">
        <v>1.3799999999999999E-4</v>
      </c>
      <c r="P191" s="4">
        <v>0</v>
      </c>
    </row>
    <row r="192" spans="1:55" x14ac:dyDescent="0.2">
      <c r="A192" s="13">
        <v>1974</v>
      </c>
      <c r="B192" s="4">
        <v>2.4247000000000001E-2</v>
      </c>
      <c r="C192" s="4">
        <v>0.52727900000000005</v>
      </c>
      <c r="D192" s="4">
        <v>0.19487099999999999</v>
      </c>
      <c r="E192" s="4">
        <v>5.5426999999999997E-2</v>
      </c>
      <c r="F192" s="4">
        <v>7.4453000000000005E-2</v>
      </c>
      <c r="G192" s="4">
        <v>4.0191999999999999E-2</v>
      </c>
      <c r="H192" s="4">
        <v>2.5745000000000001E-2</v>
      </c>
      <c r="I192" s="4">
        <v>2.1690000000000001E-2</v>
      </c>
      <c r="J192" s="4">
        <v>2.1288999999999999E-2</v>
      </c>
      <c r="K192" s="4">
        <v>8.9540000000000002E-3</v>
      </c>
      <c r="L192" s="4">
        <v>3.6380000000000002E-3</v>
      </c>
      <c r="M192" s="4">
        <v>9.5E-4</v>
      </c>
      <c r="N192" s="4">
        <v>9.4799999999999995E-4</v>
      </c>
      <c r="O192" s="4">
        <v>1.6899999999999999E-4</v>
      </c>
      <c r="P192" s="4">
        <v>1.47E-4</v>
      </c>
    </row>
    <row r="193" spans="1:16" x14ac:dyDescent="0.2">
      <c r="A193" s="13">
        <v>1975</v>
      </c>
      <c r="B193" s="4">
        <v>8.5430000000000002E-3</v>
      </c>
      <c r="C193" s="4">
        <v>0.150288</v>
      </c>
      <c r="D193" s="4">
        <v>0.69184299999999999</v>
      </c>
      <c r="E193" s="4">
        <v>5.3185000000000003E-2</v>
      </c>
      <c r="F193" s="4">
        <v>1.4149E-2</v>
      </c>
      <c r="G193" s="4">
        <v>2.6572999999999999E-2</v>
      </c>
      <c r="H193" s="4">
        <v>2.5451999999999999E-2</v>
      </c>
      <c r="I193" s="4">
        <v>1.3868999999999999E-2</v>
      </c>
      <c r="J193" s="4">
        <v>8.1620000000000009E-3</v>
      </c>
      <c r="K193" s="4">
        <v>5.7470000000000004E-3</v>
      </c>
      <c r="L193" s="4">
        <v>1.421E-3</v>
      </c>
      <c r="M193" s="4">
        <v>5.62E-4</v>
      </c>
      <c r="N193" s="4">
        <v>9.0400000000000002E-5</v>
      </c>
      <c r="O193" s="4">
        <v>1.16E-4</v>
      </c>
      <c r="P193" s="4">
        <v>0</v>
      </c>
    </row>
    <row r="194" spans="1:16" x14ac:dyDescent="0.2">
      <c r="A194" s="13">
        <v>1976</v>
      </c>
      <c r="B194" s="4">
        <v>2.0000000000000001E-4</v>
      </c>
      <c r="C194" s="4">
        <v>0.120162</v>
      </c>
      <c r="D194" s="4">
        <v>0.45461600000000002</v>
      </c>
      <c r="E194" s="4">
        <v>0.30598599999999998</v>
      </c>
      <c r="F194" s="4">
        <v>3.0152000000000002E-2</v>
      </c>
      <c r="G194" s="4">
        <v>1.3916E-2</v>
      </c>
      <c r="H194" s="4">
        <v>1.9279000000000001E-2</v>
      </c>
      <c r="I194" s="4">
        <v>2.2363000000000001E-2</v>
      </c>
      <c r="J194" s="4">
        <v>1.7395999999999998E-2</v>
      </c>
      <c r="K194" s="4">
        <v>8.5719999999999998E-3</v>
      </c>
      <c r="L194" s="4">
        <v>3.9560000000000003E-3</v>
      </c>
      <c r="M194" s="4">
        <v>2.7060000000000001E-3</v>
      </c>
      <c r="N194" s="4">
        <v>6.9700000000000003E-4</v>
      </c>
      <c r="O194" s="4">
        <v>0</v>
      </c>
      <c r="P194" s="4">
        <v>0</v>
      </c>
    </row>
    <row r="195" spans="1:16" x14ac:dyDescent="0.2">
      <c r="A195" s="13">
        <v>1977</v>
      </c>
      <c r="B195" s="4">
        <v>3.7671999999999997E-2</v>
      </c>
      <c r="C195" s="4">
        <v>0.247673</v>
      </c>
      <c r="D195" s="4">
        <v>0.331098</v>
      </c>
      <c r="E195" s="4">
        <v>0.23990500000000001</v>
      </c>
      <c r="F195" s="4">
        <v>8.6128999999999997E-2</v>
      </c>
      <c r="G195" s="4">
        <v>1.9158000000000001E-2</v>
      </c>
      <c r="H195" s="4">
        <v>7.0299999999999998E-3</v>
      </c>
      <c r="I195" s="4">
        <v>1.0141000000000001E-2</v>
      </c>
      <c r="J195" s="4">
        <v>8.1110000000000002E-3</v>
      </c>
      <c r="K195" s="4">
        <v>6.5139999999999998E-3</v>
      </c>
      <c r="L195" s="4">
        <v>3.3600000000000001E-3</v>
      </c>
      <c r="M195" s="4">
        <v>1.6670000000000001E-3</v>
      </c>
      <c r="N195" s="4">
        <v>1.2290000000000001E-3</v>
      </c>
      <c r="O195" s="4">
        <v>2.4499999999999999E-4</v>
      </c>
      <c r="P195" s="4">
        <v>6.7799999999999995E-5</v>
      </c>
    </row>
    <row r="196" spans="1:16" x14ac:dyDescent="0.2">
      <c r="A196" s="13">
        <v>1978</v>
      </c>
      <c r="B196" s="4">
        <v>1.2042000000000001E-2</v>
      </c>
      <c r="C196" s="4">
        <v>0.186306</v>
      </c>
      <c r="D196" s="4">
        <v>0.308118</v>
      </c>
      <c r="E196" s="4">
        <v>0.26135900000000001</v>
      </c>
      <c r="F196" s="4">
        <v>0.15068000000000001</v>
      </c>
      <c r="G196" s="4">
        <v>4.0794999999999998E-2</v>
      </c>
      <c r="H196" s="4">
        <v>1.1771999999999999E-2</v>
      </c>
      <c r="I196" s="4">
        <v>7.0980000000000001E-3</v>
      </c>
      <c r="J196" s="4">
        <v>8.0470000000000003E-3</v>
      </c>
      <c r="K196" s="4">
        <v>6.4710000000000002E-3</v>
      </c>
      <c r="L196" s="4">
        <v>4.5589999999999997E-3</v>
      </c>
      <c r="M196" s="4">
        <v>1.7409999999999999E-3</v>
      </c>
      <c r="N196" s="4">
        <v>7.2199999999999999E-4</v>
      </c>
      <c r="O196" s="4">
        <v>2.2100000000000001E-4</v>
      </c>
      <c r="P196" s="4">
        <v>6.9200000000000002E-5</v>
      </c>
    </row>
    <row r="197" spans="1:16" x14ac:dyDescent="0.2">
      <c r="A197" s="13">
        <v>1979</v>
      </c>
      <c r="B197" s="4">
        <v>3.95E-2</v>
      </c>
      <c r="C197" s="4">
        <v>0.21152499999999999</v>
      </c>
      <c r="D197" s="4">
        <v>0.28037299999999998</v>
      </c>
      <c r="E197" s="4">
        <v>0.16364799999999999</v>
      </c>
      <c r="F197" s="4">
        <v>0.152892</v>
      </c>
      <c r="G197" s="4">
        <v>8.3939E-2</v>
      </c>
      <c r="H197" s="4">
        <v>2.1921E-2</v>
      </c>
      <c r="I197" s="4">
        <v>1.0012E-2</v>
      </c>
      <c r="J197" s="4">
        <v>1.3972999999999999E-2</v>
      </c>
      <c r="K197" s="4">
        <v>1.0706E-2</v>
      </c>
      <c r="L197" s="4">
        <v>6.862E-3</v>
      </c>
      <c r="M197" s="4">
        <v>3.0690000000000001E-3</v>
      </c>
      <c r="N197" s="4">
        <v>1.1529999999999999E-3</v>
      </c>
      <c r="O197" s="4">
        <v>2.0599999999999999E-4</v>
      </c>
      <c r="P197" s="4">
        <v>2.22E-4</v>
      </c>
    </row>
    <row r="198" spans="1:16" x14ac:dyDescent="0.2">
      <c r="A198" s="13">
        <v>1980</v>
      </c>
      <c r="B198" s="4">
        <v>4.0340000000000003E-3</v>
      </c>
      <c r="C198" s="4">
        <v>0.19093199999999999</v>
      </c>
      <c r="D198" s="4">
        <v>0.33992600000000001</v>
      </c>
      <c r="E198" s="4">
        <v>0.183116</v>
      </c>
      <c r="F198" s="4">
        <v>0.10412399999999999</v>
      </c>
      <c r="G198" s="4">
        <v>8.7117E-2</v>
      </c>
      <c r="H198" s="4">
        <v>3.4571999999999999E-2</v>
      </c>
      <c r="I198" s="4">
        <v>1.5525000000000001E-2</v>
      </c>
      <c r="J198" s="4">
        <v>8.9809999999999994E-3</v>
      </c>
      <c r="K198" s="4">
        <v>9.8770000000000004E-3</v>
      </c>
      <c r="L198" s="4">
        <v>1.0508E-2</v>
      </c>
      <c r="M198" s="4">
        <v>6.561E-3</v>
      </c>
      <c r="N198" s="4">
        <v>3.192E-3</v>
      </c>
      <c r="O198" s="4">
        <v>1.036E-3</v>
      </c>
      <c r="P198" s="4">
        <v>5.0000000000000001E-4</v>
      </c>
    </row>
    <row r="199" spans="1:16" x14ac:dyDescent="0.2">
      <c r="A199" s="13">
        <v>1981</v>
      </c>
      <c r="B199" s="4">
        <v>2.6200000000000003E-4</v>
      </c>
      <c r="C199" s="4">
        <v>3.3202000000000002E-2</v>
      </c>
      <c r="D199" s="4">
        <v>0.46571299999999999</v>
      </c>
      <c r="E199" s="4">
        <v>0.29335</v>
      </c>
      <c r="F199" s="4">
        <v>0.10438699999999999</v>
      </c>
      <c r="G199" s="4">
        <v>4.7308000000000003E-2</v>
      </c>
      <c r="H199" s="4">
        <v>2.3758000000000001E-2</v>
      </c>
      <c r="I199" s="4">
        <v>1.3610000000000001E-2</v>
      </c>
      <c r="J199" s="4">
        <v>7.4029999999999999E-3</v>
      </c>
      <c r="K199" s="4">
        <v>4.2989999999999999E-3</v>
      </c>
      <c r="L199" s="4">
        <v>3.4529999999999999E-3</v>
      </c>
      <c r="M199" s="4">
        <v>2.1150000000000001E-3</v>
      </c>
      <c r="N199" s="4">
        <v>6.9899999999999997E-4</v>
      </c>
      <c r="O199" s="4">
        <v>2.9E-4</v>
      </c>
      <c r="P199" s="4">
        <v>1.5200000000000001E-4</v>
      </c>
    </row>
    <row r="200" spans="1:16" x14ac:dyDescent="0.2">
      <c r="A200" s="13">
        <v>1982</v>
      </c>
      <c r="B200" s="4">
        <v>2.3700000000000001E-3</v>
      </c>
      <c r="C200" s="4">
        <v>1.2649000000000001E-2</v>
      </c>
      <c r="D200" s="4">
        <v>8.0549999999999997E-2</v>
      </c>
      <c r="E200" s="4">
        <v>0.58499100000000004</v>
      </c>
      <c r="F200" s="4">
        <v>0.21074300000000001</v>
      </c>
      <c r="G200" s="4">
        <v>5.1754000000000001E-2</v>
      </c>
      <c r="H200" s="4">
        <v>1.7953E-2</v>
      </c>
      <c r="I200" s="4">
        <v>1.7972999999999999E-2</v>
      </c>
      <c r="J200" s="4">
        <v>1.0743000000000001E-2</v>
      </c>
      <c r="K200" s="4">
        <v>4.5310000000000003E-3</v>
      </c>
      <c r="L200" s="4">
        <v>2.7039999999999998E-3</v>
      </c>
      <c r="M200" s="4">
        <v>1.5870000000000001E-3</v>
      </c>
      <c r="N200" s="4">
        <v>9.2800000000000001E-4</v>
      </c>
      <c r="O200" s="4">
        <v>3.4400000000000001E-4</v>
      </c>
      <c r="P200" s="4">
        <v>1.8000000000000001E-4</v>
      </c>
    </row>
    <row r="201" spans="1:16" x14ac:dyDescent="0.2">
      <c r="A201" s="13">
        <v>1983</v>
      </c>
      <c r="B201" s="4">
        <v>2.9060000000000002E-3</v>
      </c>
      <c r="C201" s="4">
        <v>6.7964999999999998E-2</v>
      </c>
      <c r="D201" s="4">
        <v>9.0430999999999997E-2</v>
      </c>
      <c r="E201" s="4">
        <v>0.17937800000000001</v>
      </c>
      <c r="F201" s="4">
        <v>0.46820899999999999</v>
      </c>
      <c r="G201" s="4">
        <v>0.12509300000000001</v>
      </c>
      <c r="H201" s="4">
        <v>2.3737999999999999E-2</v>
      </c>
      <c r="I201" s="4">
        <v>1.4167000000000001E-2</v>
      </c>
      <c r="J201" s="4">
        <v>1.1353E-2</v>
      </c>
      <c r="K201" s="4">
        <v>6.3619999999999996E-3</v>
      </c>
      <c r="L201" s="4">
        <v>4.3559999999999996E-3</v>
      </c>
      <c r="M201" s="4">
        <v>2.8080000000000002E-3</v>
      </c>
      <c r="N201" s="4">
        <v>2.0170000000000001E-3</v>
      </c>
      <c r="O201" s="4">
        <v>9.9700000000000006E-4</v>
      </c>
      <c r="P201" s="4">
        <v>2.1800000000000001E-4</v>
      </c>
    </row>
    <row r="202" spans="1:16" x14ac:dyDescent="0.2">
      <c r="A202" s="13">
        <v>1984</v>
      </c>
      <c r="B202" s="4">
        <v>1.0820000000000001E-3</v>
      </c>
      <c r="C202" s="4">
        <v>2.3623000000000002E-2</v>
      </c>
      <c r="D202" s="4">
        <v>4.5693999999999999E-2</v>
      </c>
      <c r="E202" s="4">
        <v>0.22206999999999999</v>
      </c>
      <c r="F202" s="4">
        <v>0.25354900000000002</v>
      </c>
      <c r="G202" s="4">
        <v>0.33724700000000002</v>
      </c>
      <c r="H202" s="4">
        <v>6.9013000000000005E-2</v>
      </c>
      <c r="I202" s="4">
        <v>1.8339999999999999E-2</v>
      </c>
      <c r="J202" s="4">
        <v>1.2938E-2</v>
      </c>
      <c r="K202" s="4">
        <v>8.0669999999999995E-3</v>
      </c>
      <c r="L202" s="4">
        <v>3.6600000000000001E-3</v>
      </c>
      <c r="M202" s="4">
        <v>1.299E-3</v>
      </c>
      <c r="N202" s="4">
        <v>1.5100000000000001E-3</v>
      </c>
      <c r="O202" s="4">
        <v>8.61E-4</v>
      </c>
      <c r="P202" s="4">
        <v>1.0460000000000001E-3</v>
      </c>
    </row>
    <row r="203" spans="1:16" x14ac:dyDescent="0.2">
      <c r="A203" s="13">
        <v>1985</v>
      </c>
      <c r="B203" s="4">
        <v>1.377E-3</v>
      </c>
      <c r="C203" s="4">
        <v>2.8742E-2</v>
      </c>
      <c r="D203" s="4">
        <v>0.198541</v>
      </c>
      <c r="E203" s="4">
        <v>6.3409999999999994E-2</v>
      </c>
      <c r="F203" s="4">
        <v>0.190469</v>
      </c>
      <c r="G203" s="4">
        <v>0.16742599999999999</v>
      </c>
      <c r="H203" s="4">
        <v>0.23080999999999999</v>
      </c>
      <c r="I203" s="4">
        <v>5.8574000000000001E-2</v>
      </c>
      <c r="J203" s="4">
        <v>1.9047999999999999E-2</v>
      </c>
      <c r="K203" s="4">
        <v>1.3448999999999999E-2</v>
      </c>
      <c r="L203" s="4">
        <v>1.2929E-2</v>
      </c>
      <c r="M203" s="4">
        <v>5.5529999999999998E-3</v>
      </c>
      <c r="N203" s="4">
        <v>4.9090000000000002E-3</v>
      </c>
      <c r="O203" s="4">
        <v>2.088E-3</v>
      </c>
      <c r="P203" s="4">
        <v>2.6749999999999999E-3</v>
      </c>
    </row>
    <row r="204" spans="1:16" x14ac:dyDescent="0.2">
      <c r="A204" s="13">
        <v>1986</v>
      </c>
      <c r="B204" s="4">
        <v>1.5139999999999999E-3</v>
      </c>
      <c r="C204" s="4">
        <v>4.2153999999999997E-2</v>
      </c>
      <c r="D204" s="4">
        <v>4.5221999999999998E-2</v>
      </c>
      <c r="E204" s="4">
        <v>0.36684699999999998</v>
      </c>
      <c r="F204" s="4">
        <v>0.10492600000000001</v>
      </c>
      <c r="G204" s="4">
        <v>0.18529300000000001</v>
      </c>
      <c r="H204" s="4">
        <v>0.108734</v>
      </c>
      <c r="I204" s="4">
        <v>0.105004</v>
      </c>
      <c r="J204" s="4">
        <v>2.9249000000000001E-2</v>
      </c>
      <c r="K204" s="4">
        <v>7.4400000000000004E-3</v>
      </c>
      <c r="L204" s="4">
        <v>1.637E-3</v>
      </c>
      <c r="M204" s="4">
        <v>1.2639999999999999E-3</v>
      </c>
      <c r="N204" s="4">
        <v>1.3200000000000001E-4</v>
      </c>
      <c r="O204" s="4">
        <v>5.8299999999999997E-4</v>
      </c>
      <c r="P204" s="4">
        <v>0</v>
      </c>
    </row>
    <row r="205" spans="1:16" x14ac:dyDescent="0.2">
      <c r="A205" s="13">
        <v>1987</v>
      </c>
      <c r="B205" s="4">
        <v>0</v>
      </c>
      <c r="C205" s="4">
        <v>1.4352999999999999E-2</v>
      </c>
      <c r="D205" s="4">
        <v>8.0902000000000002E-2</v>
      </c>
      <c r="E205" s="4">
        <v>5.6279000000000003E-2</v>
      </c>
      <c r="F205" s="4">
        <v>0.29985800000000001</v>
      </c>
      <c r="G205" s="4">
        <v>0.100715</v>
      </c>
      <c r="H205" s="4">
        <v>8.8820999999999997E-2</v>
      </c>
      <c r="I205" s="4">
        <v>6.5741999999999995E-2</v>
      </c>
      <c r="J205" s="4">
        <v>0.179309</v>
      </c>
      <c r="K205" s="4">
        <v>3.9206999999999999E-2</v>
      </c>
      <c r="L205" s="4">
        <v>2.8063999999999999E-2</v>
      </c>
      <c r="M205" s="4">
        <v>1.5557E-2</v>
      </c>
      <c r="N205" s="4">
        <v>2.0974E-2</v>
      </c>
      <c r="O205" s="4">
        <v>4.4209999999999996E-3</v>
      </c>
      <c r="P205" s="4">
        <v>5.7990000000000003E-3</v>
      </c>
    </row>
    <row r="206" spans="1:16" x14ac:dyDescent="0.2">
      <c r="A206" s="13">
        <v>1988</v>
      </c>
      <c r="B206" s="4">
        <v>0</v>
      </c>
      <c r="C206" s="4">
        <v>4.8669999999999998E-3</v>
      </c>
      <c r="D206" s="4">
        <v>0.20707800000000001</v>
      </c>
      <c r="E206" s="4">
        <v>0.19230800000000001</v>
      </c>
      <c r="F206" s="4">
        <v>0.115004</v>
      </c>
      <c r="G206" s="4">
        <v>0.24830199999999999</v>
      </c>
      <c r="H206" s="4">
        <v>0.10252699999999999</v>
      </c>
      <c r="I206" s="4">
        <v>4.7865999999999999E-2</v>
      </c>
      <c r="J206" s="4">
        <v>1.7871999999999999E-2</v>
      </c>
      <c r="K206" s="4">
        <v>4.4149000000000001E-2</v>
      </c>
      <c r="L206" s="4">
        <v>8.3239999999999998E-3</v>
      </c>
      <c r="M206" s="4">
        <v>4.6579999999999998E-3</v>
      </c>
      <c r="N206" s="4">
        <v>1.7149999999999999E-3</v>
      </c>
      <c r="O206" s="4">
        <v>2.506E-3</v>
      </c>
      <c r="P206" s="4">
        <v>2.8249999999999998E-3</v>
      </c>
    </row>
    <row r="207" spans="1:16" x14ac:dyDescent="0.2">
      <c r="A207" s="13">
        <v>1989</v>
      </c>
      <c r="B207" s="4">
        <v>0</v>
      </c>
      <c r="C207" s="4">
        <v>2.6710000000000002E-3</v>
      </c>
      <c r="D207" s="4">
        <v>3.0904000000000001E-2</v>
      </c>
      <c r="E207" s="4">
        <v>8.3527000000000004E-2</v>
      </c>
      <c r="F207" s="4">
        <v>0.25288300000000002</v>
      </c>
      <c r="G207" s="4">
        <v>9.3473000000000001E-2</v>
      </c>
      <c r="H207" s="4">
        <v>0.32077600000000001</v>
      </c>
      <c r="I207" s="4">
        <v>5.3997000000000003E-2</v>
      </c>
      <c r="J207" s="4">
        <v>5.8166000000000002E-2</v>
      </c>
      <c r="K207" s="4">
        <v>1.8176000000000001E-2</v>
      </c>
      <c r="L207" s="4">
        <v>7.2330000000000005E-2</v>
      </c>
      <c r="M207" s="4">
        <v>6.1019999999999998E-3</v>
      </c>
      <c r="N207" s="4">
        <v>2.235E-3</v>
      </c>
      <c r="O207" s="4">
        <v>1.436E-3</v>
      </c>
      <c r="P207" s="4">
        <v>3.3249999999999998E-3</v>
      </c>
    </row>
    <row r="208" spans="1:16" x14ac:dyDescent="0.2">
      <c r="A208" s="13">
        <v>1990</v>
      </c>
      <c r="B208" s="4">
        <v>7.5199999999999996E-4</v>
      </c>
      <c r="C208" s="4">
        <v>1.8901000000000001E-2</v>
      </c>
      <c r="D208" s="4">
        <v>3.2625000000000001E-2</v>
      </c>
      <c r="E208" s="4">
        <v>0.12570799999999999</v>
      </c>
      <c r="F208" s="4">
        <v>0.114964</v>
      </c>
      <c r="G208" s="4">
        <v>0.27363300000000002</v>
      </c>
      <c r="H208" s="4">
        <v>7.4005000000000001E-2</v>
      </c>
      <c r="I208" s="4">
        <v>0.21101500000000001</v>
      </c>
      <c r="J208" s="4">
        <v>3.7631999999999999E-2</v>
      </c>
      <c r="K208" s="4">
        <v>5.8368000000000003E-2</v>
      </c>
      <c r="L208" s="4">
        <v>5.1780000000000003E-3</v>
      </c>
      <c r="M208" s="4">
        <v>3.4402000000000002E-2</v>
      </c>
      <c r="N208" s="4">
        <v>4.8650000000000004E-3</v>
      </c>
      <c r="O208" s="4">
        <v>2.6770000000000001E-3</v>
      </c>
      <c r="P208" s="4">
        <v>5.2750000000000002E-3</v>
      </c>
    </row>
    <row r="209" spans="1:18" x14ac:dyDescent="0.2">
      <c r="A209" s="13">
        <v>1991</v>
      </c>
      <c r="B209" s="4">
        <v>389.57400000000001</v>
      </c>
      <c r="C209" s="4">
        <v>113171.246</v>
      </c>
      <c r="D209" s="4">
        <v>44377.118000000002</v>
      </c>
      <c r="E209" s="4">
        <v>88939.243000000002</v>
      </c>
      <c r="F209" s="4">
        <v>151831.85800000001</v>
      </c>
      <c r="G209" s="4">
        <v>181937.23800000001</v>
      </c>
      <c r="H209" s="4">
        <v>509695.98599999998</v>
      </c>
      <c r="I209" s="4">
        <v>81478.505999999994</v>
      </c>
      <c r="J209" s="4">
        <v>292863.18300000002</v>
      </c>
      <c r="K209" s="4">
        <v>29464.685000000001</v>
      </c>
      <c r="L209" s="4">
        <v>143946.71599999999</v>
      </c>
      <c r="M209" s="4">
        <v>18242.940999999999</v>
      </c>
      <c r="N209" s="4">
        <v>88287.566999999995</v>
      </c>
      <c r="O209" s="4">
        <v>21837.841</v>
      </c>
      <c r="P209" s="4">
        <v>50005.35</v>
      </c>
      <c r="Q209" s="4" t="s">
        <v>0</v>
      </c>
      <c r="R209" s="21">
        <v>1816469</v>
      </c>
    </row>
    <row r="210" spans="1:18" x14ac:dyDescent="0.2">
      <c r="A210" s="13">
        <v>1992</v>
      </c>
      <c r="B210" s="4">
        <v>1963.817</v>
      </c>
      <c r="C210" s="4">
        <v>88216.877999999997</v>
      </c>
      <c r="D210" s="4">
        <v>670812.79</v>
      </c>
      <c r="E210" s="4">
        <v>130291.321</v>
      </c>
      <c r="F210" s="4">
        <v>82898.781000000003</v>
      </c>
      <c r="G210" s="4">
        <v>110166.81600000001</v>
      </c>
      <c r="H210" s="4">
        <v>136177.829</v>
      </c>
      <c r="I210" s="4">
        <v>254831.21400000001</v>
      </c>
      <c r="J210" s="4">
        <v>102726.463</v>
      </c>
      <c r="K210" s="4">
        <v>152502.26300000001</v>
      </c>
      <c r="L210" s="4">
        <v>57876.972999999998</v>
      </c>
      <c r="M210" s="4">
        <v>45353.714999999997</v>
      </c>
      <c r="N210" s="4">
        <v>13708.388999999999</v>
      </c>
      <c r="O210" s="4">
        <v>43213.482000000004</v>
      </c>
      <c r="P210" s="4">
        <v>32332.071</v>
      </c>
      <c r="Q210" s="4" t="s">
        <v>0</v>
      </c>
      <c r="R210" s="21">
        <v>1923073</v>
      </c>
    </row>
    <row r="211" spans="1:18" x14ac:dyDescent="0.2">
      <c r="A211" s="13">
        <v>1993</v>
      </c>
      <c r="B211" s="4">
        <v>94.552999999999997</v>
      </c>
      <c r="C211" s="4">
        <v>6917.3739999999998</v>
      </c>
      <c r="D211" s="4">
        <v>243618.641</v>
      </c>
      <c r="E211" s="4">
        <v>1144408.8</v>
      </c>
      <c r="F211" s="4">
        <v>108022.22</v>
      </c>
      <c r="G211" s="4">
        <v>73939.486999999994</v>
      </c>
      <c r="H211" s="4">
        <v>68533.705000000002</v>
      </c>
      <c r="I211" s="4">
        <v>53098.612999999998</v>
      </c>
      <c r="J211" s="4">
        <v>91647.46</v>
      </c>
      <c r="K211" s="4">
        <v>20461.642</v>
      </c>
      <c r="L211" s="4">
        <v>35213.79</v>
      </c>
      <c r="M211" s="4">
        <v>10862.126</v>
      </c>
      <c r="N211" s="4">
        <v>13502.848</v>
      </c>
      <c r="O211" s="4">
        <v>7305.2520000000004</v>
      </c>
      <c r="P211" s="4">
        <v>16014.065000000001</v>
      </c>
      <c r="Q211" s="4" t="s">
        <v>0</v>
      </c>
      <c r="R211" s="21">
        <v>1893641</v>
      </c>
    </row>
    <row r="212" spans="1:18" x14ac:dyDescent="0.2">
      <c r="A212" s="13">
        <v>1994</v>
      </c>
      <c r="B212" s="4">
        <v>1167.769</v>
      </c>
      <c r="C212" s="4">
        <v>35589.735000000001</v>
      </c>
      <c r="D212" s="4">
        <v>58612.067999999999</v>
      </c>
      <c r="E212" s="4">
        <v>347405.30900000001</v>
      </c>
      <c r="F212" s="4">
        <v>1067224.702</v>
      </c>
      <c r="G212" s="4">
        <v>180474.84400000001</v>
      </c>
      <c r="H212" s="4">
        <v>57739.999000000003</v>
      </c>
      <c r="I212" s="4">
        <v>18728.565999999999</v>
      </c>
      <c r="J212" s="4">
        <v>12367.620999999999</v>
      </c>
      <c r="K212" s="4">
        <v>20247.034</v>
      </c>
      <c r="L212" s="4">
        <v>9182.09</v>
      </c>
      <c r="M212" s="4">
        <v>10150.168</v>
      </c>
      <c r="N212" s="4">
        <v>7576.5129999999999</v>
      </c>
      <c r="O212" s="4">
        <v>4058.4360000000001</v>
      </c>
      <c r="P212" s="4">
        <v>8040.1040000000003</v>
      </c>
      <c r="Q212" s="4" t="s">
        <v>0</v>
      </c>
      <c r="R212" s="21">
        <v>1838565</v>
      </c>
    </row>
    <row r="213" spans="1:18" x14ac:dyDescent="0.2">
      <c r="A213" s="13">
        <v>1995</v>
      </c>
      <c r="B213" s="4">
        <v>0</v>
      </c>
      <c r="C213" s="4">
        <v>362.23399999999998</v>
      </c>
      <c r="D213" s="4">
        <v>77134.933000000005</v>
      </c>
      <c r="E213" s="4">
        <v>148491.08600000001</v>
      </c>
      <c r="F213" s="4">
        <v>406831.16</v>
      </c>
      <c r="G213" s="4">
        <v>767104.99800000002</v>
      </c>
      <c r="H213" s="4">
        <v>121936.992</v>
      </c>
      <c r="I213" s="4">
        <v>31977.238000000001</v>
      </c>
      <c r="J213" s="4">
        <v>11202.132</v>
      </c>
      <c r="K213" s="4">
        <v>8112.6930000000002</v>
      </c>
      <c r="L213" s="4">
        <v>17685.144</v>
      </c>
      <c r="M213" s="4">
        <v>5228.7539999999999</v>
      </c>
      <c r="N213" s="4">
        <v>6653.2340000000004</v>
      </c>
      <c r="O213" s="4">
        <v>1347.8219999999999</v>
      </c>
      <c r="P213" s="4">
        <v>9082.5769999999993</v>
      </c>
      <c r="Q213" s="4" t="s">
        <v>0</v>
      </c>
      <c r="R213" s="21">
        <v>1613151</v>
      </c>
    </row>
    <row r="214" spans="1:18" x14ac:dyDescent="0.2">
      <c r="A214" s="13">
        <v>1996</v>
      </c>
      <c r="B214" s="4">
        <v>0</v>
      </c>
      <c r="C214" s="4">
        <v>16705.888999999999</v>
      </c>
      <c r="D214" s="4">
        <v>51918.124000000003</v>
      </c>
      <c r="E214" s="4">
        <v>82638.434999999998</v>
      </c>
      <c r="F214" s="4">
        <v>161493.758</v>
      </c>
      <c r="G214" s="4">
        <v>362775.97700000001</v>
      </c>
      <c r="H214" s="4">
        <v>481648.022</v>
      </c>
      <c r="I214" s="4">
        <v>186012.14199999999</v>
      </c>
      <c r="J214" s="4">
        <v>32583.736000000001</v>
      </c>
      <c r="K214" s="4">
        <v>14098.593000000001</v>
      </c>
      <c r="L214" s="4">
        <v>8438.5239999999994</v>
      </c>
      <c r="M214" s="4">
        <v>8658.3449999999993</v>
      </c>
      <c r="N214" s="4">
        <v>4502.9480000000003</v>
      </c>
      <c r="O214" s="4">
        <v>5928.2209999999995</v>
      </c>
      <c r="P214" s="4">
        <v>5026.0749999999998</v>
      </c>
      <c r="Q214" s="4" t="s">
        <v>0</v>
      </c>
      <c r="R214" s="21">
        <v>1422429</v>
      </c>
    </row>
    <row r="215" spans="1:18" x14ac:dyDescent="0.2">
      <c r="A215" s="13">
        <v>1997</v>
      </c>
      <c r="B215" s="4">
        <v>1642.2339999999999</v>
      </c>
      <c r="C215" s="4">
        <v>77851.847999999998</v>
      </c>
      <c r="D215" s="4">
        <v>39246.144</v>
      </c>
      <c r="E215" s="4">
        <v>107649.409</v>
      </c>
      <c r="F215" s="4">
        <v>472667.19199999998</v>
      </c>
      <c r="G215" s="4">
        <v>282593.09000000003</v>
      </c>
      <c r="H215" s="4">
        <v>252640.554</v>
      </c>
      <c r="I215" s="4">
        <v>200068.83</v>
      </c>
      <c r="J215" s="4">
        <v>65432.843999999997</v>
      </c>
      <c r="K215" s="4">
        <v>14010.332</v>
      </c>
      <c r="L215" s="4">
        <v>5934.4459999999999</v>
      </c>
      <c r="M215" s="4">
        <v>5275.4650000000001</v>
      </c>
      <c r="N215" s="4">
        <v>3278.3739999999998</v>
      </c>
      <c r="O215" s="4">
        <v>4446.9970000000003</v>
      </c>
      <c r="P215" s="4">
        <v>9998.3970000000008</v>
      </c>
      <c r="Q215" s="4" t="s">
        <v>0</v>
      </c>
      <c r="R215" s="21">
        <v>1542736</v>
      </c>
    </row>
    <row r="216" spans="1:18" x14ac:dyDescent="0.2">
      <c r="A216" s="13">
        <v>1998</v>
      </c>
      <c r="B216" s="4">
        <v>220.08500000000001</v>
      </c>
      <c r="C216" s="4">
        <v>42328.663999999997</v>
      </c>
      <c r="D216" s="4">
        <v>85616.472999999998</v>
      </c>
      <c r="E216" s="4">
        <v>70923.703999999998</v>
      </c>
      <c r="F216" s="4">
        <v>154774.05600000001</v>
      </c>
      <c r="G216" s="4">
        <v>697028.57700000005</v>
      </c>
      <c r="H216" s="4">
        <v>202038.77499999999</v>
      </c>
      <c r="I216" s="4">
        <v>130969.685</v>
      </c>
      <c r="J216" s="4">
        <v>107502.47900000001</v>
      </c>
      <c r="K216" s="4">
        <v>29113.557000000001</v>
      </c>
      <c r="L216" s="4">
        <v>6117.2470000000003</v>
      </c>
      <c r="M216" s="4">
        <v>6200.07</v>
      </c>
      <c r="N216" s="4">
        <v>2439.152</v>
      </c>
      <c r="O216" s="4">
        <v>3558.84</v>
      </c>
      <c r="P216" s="4">
        <v>5611.3050000000003</v>
      </c>
      <c r="Q216" s="4" t="s">
        <v>0</v>
      </c>
      <c r="R216" s="21">
        <v>1544443</v>
      </c>
    </row>
    <row r="217" spans="1:18" x14ac:dyDescent="0.2">
      <c r="A217" s="13">
        <v>1999</v>
      </c>
      <c r="B217" s="4">
        <v>191.87799999999999</v>
      </c>
      <c r="C217" s="4">
        <v>9649.6229999999996</v>
      </c>
      <c r="D217" s="4">
        <v>294436.09299999999</v>
      </c>
      <c r="E217" s="4">
        <v>224555.033</v>
      </c>
      <c r="F217" s="4">
        <v>102324.72</v>
      </c>
      <c r="G217" s="4">
        <v>159704.82</v>
      </c>
      <c r="H217" s="4">
        <v>470779.56900000002</v>
      </c>
      <c r="I217" s="4">
        <v>130685.88</v>
      </c>
      <c r="J217" s="4">
        <v>56328.538999999997</v>
      </c>
      <c r="K217" s="4">
        <v>34117.658000000003</v>
      </c>
      <c r="L217" s="4">
        <v>3655.915</v>
      </c>
      <c r="M217" s="4">
        <v>2267.1109999999999</v>
      </c>
      <c r="N217" s="4">
        <v>813.72299999999996</v>
      </c>
      <c r="O217" s="4">
        <v>397.37200000000001</v>
      </c>
      <c r="P217" s="4">
        <v>1846.6859999999999</v>
      </c>
      <c r="Q217" s="4" t="s">
        <v>0</v>
      </c>
      <c r="R217" s="21">
        <v>1491755</v>
      </c>
    </row>
    <row r="218" spans="1:18" x14ac:dyDescent="0.2">
      <c r="A218" s="13">
        <v>2000</v>
      </c>
      <c r="B218" s="4">
        <v>0</v>
      </c>
      <c r="C218" s="4">
        <v>15332.214</v>
      </c>
      <c r="D218" s="4">
        <v>80266.570999999996</v>
      </c>
      <c r="E218" s="4">
        <v>425831.83500000002</v>
      </c>
      <c r="F218" s="4">
        <v>346974.34899999999</v>
      </c>
      <c r="G218" s="4">
        <v>105151.561</v>
      </c>
      <c r="H218" s="4">
        <v>170382.75200000001</v>
      </c>
      <c r="I218" s="4">
        <v>357627.32299999997</v>
      </c>
      <c r="J218" s="4">
        <v>85956.498999999996</v>
      </c>
      <c r="K218" s="4">
        <v>29457.682000000001</v>
      </c>
      <c r="L218" s="4">
        <v>22278.072</v>
      </c>
      <c r="M218" s="4">
        <v>5336.2219999999998</v>
      </c>
      <c r="N218" s="4">
        <v>1340.472</v>
      </c>
      <c r="O218" s="4">
        <v>628.37099999999998</v>
      </c>
      <c r="P218" s="4">
        <v>938.37300000000005</v>
      </c>
      <c r="Q218" s="4" t="s">
        <v>0</v>
      </c>
      <c r="R218" s="21">
        <v>1647502</v>
      </c>
    </row>
    <row r="219" spans="1:18" x14ac:dyDescent="0.2">
      <c r="A219" s="13">
        <v>2001</v>
      </c>
      <c r="B219" s="4">
        <v>0</v>
      </c>
      <c r="C219" s="4">
        <v>3084.0819999999999</v>
      </c>
      <c r="D219" s="4">
        <v>46891.601000000002</v>
      </c>
      <c r="E219" s="4">
        <v>154726.845</v>
      </c>
      <c r="F219" s="4">
        <v>582562.62899999996</v>
      </c>
      <c r="G219" s="4">
        <v>410467.83600000001</v>
      </c>
      <c r="H219" s="4">
        <v>135860.79699999999</v>
      </c>
      <c r="I219" s="4">
        <v>127004.325</v>
      </c>
      <c r="J219" s="4">
        <v>157299.897</v>
      </c>
      <c r="K219" s="4">
        <v>58963.252999999997</v>
      </c>
      <c r="L219" s="4">
        <v>34428.25</v>
      </c>
      <c r="M219" s="4">
        <v>15999.852000000001</v>
      </c>
      <c r="N219" s="4">
        <v>5423.6450000000004</v>
      </c>
      <c r="O219" s="4">
        <v>3709.105</v>
      </c>
      <c r="P219" s="4">
        <v>1982.923</v>
      </c>
      <c r="Q219" s="4" t="s">
        <v>0</v>
      </c>
      <c r="R219" s="21">
        <v>1738405</v>
      </c>
    </row>
    <row r="220" spans="1:18" x14ac:dyDescent="0.2">
      <c r="A220" s="13">
        <v>2002</v>
      </c>
      <c r="B220" s="4">
        <v>896.24699999999996</v>
      </c>
      <c r="C220" s="4">
        <v>46960.366000000002</v>
      </c>
      <c r="D220" s="4">
        <v>108614.984</v>
      </c>
      <c r="E220" s="4">
        <v>213379.41399999999</v>
      </c>
      <c r="F220" s="4">
        <v>287356.30699999997</v>
      </c>
      <c r="G220" s="4">
        <v>602274.72</v>
      </c>
      <c r="H220" s="4">
        <v>270186.35600000003</v>
      </c>
      <c r="I220" s="4">
        <v>100646.40399999999</v>
      </c>
      <c r="J220" s="4">
        <v>86265.324999999997</v>
      </c>
      <c r="K220" s="4">
        <v>96759.331000000006</v>
      </c>
      <c r="L220" s="4">
        <v>33892.197999999997</v>
      </c>
      <c r="M220" s="4">
        <v>15336.596</v>
      </c>
      <c r="N220" s="4">
        <v>11015.279</v>
      </c>
      <c r="O220" s="4">
        <v>2669.201</v>
      </c>
      <c r="P220" s="4">
        <v>1835.4490000000001</v>
      </c>
      <c r="Q220" s="4" t="s">
        <v>0</v>
      </c>
      <c r="R220" s="21">
        <v>1878088</v>
      </c>
    </row>
    <row r="221" spans="1:18" x14ac:dyDescent="0.2">
      <c r="A221" s="13">
        <v>2003</v>
      </c>
      <c r="B221" s="4">
        <v>0</v>
      </c>
      <c r="C221" s="4">
        <v>14109.644</v>
      </c>
      <c r="D221" s="4">
        <v>408579.70799999998</v>
      </c>
      <c r="E221" s="4">
        <v>323481.978</v>
      </c>
      <c r="F221" s="4">
        <v>367205.84399999998</v>
      </c>
      <c r="G221" s="4">
        <v>307130.69799999997</v>
      </c>
      <c r="H221" s="4">
        <v>331247.14500000002</v>
      </c>
      <c r="I221" s="4">
        <v>158767.45000000001</v>
      </c>
      <c r="J221" s="4">
        <v>49547.88</v>
      </c>
      <c r="K221" s="4">
        <v>38445.472000000002</v>
      </c>
      <c r="L221" s="4">
        <v>36120.182999999997</v>
      </c>
      <c r="M221" s="4">
        <v>22732.501</v>
      </c>
      <c r="N221" s="4">
        <v>6770.8469999999998</v>
      </c>
      <c r="O221" s="4">
        <v>3455.5619999999999</v>
      </c>
      <c r="P221" s="4">
        <v>3195.1959999999999</v>
      </c>
      <c r="Q221" s="4" t="s">
        <v>0</v>
      </c>
      <c r="R221" s="21">
        <v>2070790</v>
      </c>
    </row>
    <row r="222" spans="1:18" x14ac:dyDescent="0.2">
      <c r="A222" s="13">
        <v>2004</v>
      </c>
      <c r="B222" s="4">
        <v>0</v>
      </c>
      <c r="C222" s="4">
        <v>472.74700000000001</v>
      </c>
      <c r="D222" s="4">
        <v>90113.138999999996</v>
      </c>
      <c r="E222" s="4">
        <v>825409.40300000005</v>
      </c>
      <c r="F222" s="4">
        <v>483692.60499999998</v>
      </c>
      <c r="G222" s="4">
        <v>238969.49900000001</v>
      </c>
      <c r="H222" s="4">
        <v>168482.40299999999</v>
      </c>
      <c r="I222" s="4">
        <v>155208.60699999999</v>
      </c>
      <c r="J222" s="4">
        <v>63231.432999999997</v>
      </c>
      <c r="K222" s="4">
        <v>15501.659</v>
      </c>
      <c r="L222" s="4">
        <v>18560.982</v>
      </c>
      <c r="M222" s="4">
        <v>26774.437999999998</v>
      </c>
      <c r="N222" s="4">
        <v>8939.6409999999996</v>
      </c>
      <c r="O222" s="4">
        <v>6410.6769999999997</v>
      </c>
      <c r="P222" s="4">
        <v>7628.2839999999997</v>
      </c>
      <c r="Q222" s="4" t="s">
        <v>0</v>
      </c>
      <c r="R222" s="21">
        <v>2109396</v>
      </c>
    </row>
    <row r="223" spans="1:18" x14ac:dyDescent="0.2">
      <c r="A223" s="13">
        <v>2005</v>
      </c>
      <c r="B223" s="4">
        <v>0</v>
      </c>
      <c r="C223" s="4">
        <v>4141.0529999999999</v>
      </c>
      <c r="D223" s="4">
        <v>51083.675000000003</v>
      </c>
      <c r="E223" s="4">
        <v>399372.82799999998</v>
      </c>
      <c r="F223" s="4">
        <v>859074.43799999997</v>
      </c>
      <c r="G223" s="4">
        <v>483457.92099999997</v>
      </c>
      <c r="H223" s="4">
        <v>157561.81</v>
      </c>
      <c r="I223" s="4">
        <v>68662.805999999997</v>
      </c>
      <c r="J223" s="4">
        <v>68321.411999999997</v>
      </c>
      <c r="K223" s="4">
        <v>30797.671999999999</v>
      </c>
      <c r="L223" s="4">
        <v>9622.5460000000003</v>
      </c>
      <c r="M223" s="4">
        <v>8925.6149999999998</v>
      </c>
      <c r="N223" s="4">
        <v>3027.0529999999999</v>
      </c>
      <c r="O223" s="4">
        <v>2244.0740000000001</v>
      </c>
      <c r="P223" s="4">
        <v>2795.4749999999999</v>
      </c>
      <c r="Q223" s="4" t="s">
        <v>0</v>
      </c>
      <c r="R223" s="21">
        <v>2149088</v>
      </c>
    </row>
    <row r="224" spans="1:18" x14ac:dyDescent="0.2">
      <c r="A224" s="13">
        <v>2006</v>
      </c>
      <c r="B224" s="4">
        <v>0</v>
      </c>
      <c r="C224" s="4">
        <v>9976.6180000000004</v>
      </c>
      <c r="D224" s="4">
        <v>83181.281000000003</v>
      </c>
      <c r="E224" s="4">
        <v>293286.82</v>
      </c>
      <c r="F224" s="4">
        <v>615345.93900000001</v>
      </c>
      <c r="G224" s="4">
        <v>592562.50899999996</v>
      </c>
      <c r="H224" s="4">
        <v>283626.99599999998</v>
      </c>
      <c r="I224" s="4">
        <v>109860.035</v>
      </c>
      <c r="J224" s="4">
        <v>49506.307999999997</v>
      </c>
      <c r="K224" s="4">
        <v>40670.169000000002</v>
      </c>
      <c r="L224" s="4">
        <v>16990.442999999999</v>
      </c>
      <c r="M224" s="4">
        <v>8261.9959999999992</v>
      </c>
      <c r="N224" s="4">
        <v>8356.4330000000009</v>
      </c>
      <c r="O224" s="4">
        <v>4547.5649999999996</v>
      </c>
      <c r="P224" s="4">
        <v>7080.6819999999998</v>
      </c>
      <c r="Q224" s="4" t="s">
        <v>0</v>
      </c>
      <c r="R224" s="21">
        <v>2123254</v>
      </c>
    </row>
    <row r="225" spans="1:39" x14ac:dyDescent="0.2">
      <c r="A225" s="13">
        <v>2007</v>
      </c>
      <c r="B225" s="4">
        <v>1628.575</v>
      </c>
      <c r="C225" s="4">
        <v>16913.692999999999</v>
      </c>
      <c r="D225" s="4">
        <v>60498.61</v>
      </c>
      <c r="E225" s="4">
        <v>137515.01199999999</v>
      </c>
      <c r="F225" s="4">
        <v>388609.22200000001</v>
      </c>
      <c r="G225" s="4">
        <v>508735.359</v>
      </c>
      <c r="H225" s="4">
        <v>300146.88199999998</v>
      </c>
      <c r="I225" s="4">
        <v>139480.685</v>
      </c>
      <c r="J225" s="4">
        <v>47584.317000000003</v>
      </c>
      <c r="K225" s="4">
        <v>27418.282999999999</v>
      </c>
      <c r="L225" s="4">
        <v>24217.690999999999</v>
      </c>
      <c r="M225" s="4">
        <v>9501.0159999999996</v>
      </c>
      <c r="N225" s="4">
        <v>6060.76</v>
      </c>
      <c r="O225" s="4">
        <v>2823.288</v>
      </c>
      <c r="P225" s="4">
        <v>11372.585999999999</v>
      </c>
      <c r="Q225" s="4" t="s">
        <v>0</v>
      </c>
      <c r="R225" s="21">
        <v>1682506</v>
      </c>
    </row>
    <row r="226" spans="1:39" x14ac:dyDescent="0.2">
      <c r="A226" s="13">
        <v>2008</v>
      </c>
      <c r="B226" s="4">
        <v>0</v>
      </c>
      <c r="C226" s="4">
        <v>25887.483</v>
      </c>
      <c r="D226" s="4">
        <v>57572.921000000002</v>
      </c>
      <c r="E226" s="4">
        <v>79413.828999999998</v>
      </c>
      <c r="F226" s="4">
        <v>148847.77299999999</v>
      </c>
      <c r="G226" s="4">
        <v>308393.40299999999</v>
      </c>
      <c r="H226" s="4">
        <v>242016.84</v>
      </c>
      <c r="I226" s="4">
        <v>149334.43799999999</v>
      </c>
      <c r="J226" s="4">
        <v>82517.86</v>
      </c>
      <c r="K226" s="4">
        <v>21781.635999999999</v>
      </c>
      <c r="L226" s="4">
        <v>18399.441999999999</v>
      </c>
      <c r="M226" s="4">
        <v>13973.056</v>
      </c>
      <c r="N226" s="4">
        <v>8882.4889999999996</v>
      </c>
      <c r="O226" s="4">
        <v>2825.0659999999998</v>
      </c>
      <c r="P226" s="4">
        <v>12828.156000000001</v>
      </c>
      <c r="Q226" s="4" t="s">
        <v>0</v>
      </c>
      <c r="R226" s="21">
        <v>1172674</v>
      </c>
    </row>
    <row r="227" spans="1:39" x14ac:dyDescent="0.2">
      <c r="A227" s="13">
        <v>2009</v>
      </c>
      <c r="B227" s="4">
        <v>0</v>
      </c>
      <c r="C227" s="4">
        <v>1314.5830000000001</v>
      </c>
      <c r="D227" s="4">
        <v>175885.81200000001</v>
      </c>
      <c r="E227" s="4">
        <v>199871.24400000001</v>
      </c>
      <c r="F227" s="4">
        <v>82354.686000000002</v>
      </c>
      <c r="G227" s="4">
        <v>112946.04700000001</v>
      </c>
      <c r="H227" s="4">
        <v>123367.32399999999</v>
      </c>
      <c r="I227" s="4">
        <v>104017.576</v>
      </c>
      <c r="J227" s="4">
        <v>65932.225999999995</v>
      </c>
      <c r="K227" s="4">
        <v>40456.074999999997</v>
      </c>
      <c r="L227" s="4">
        <v>23896.422999999999</v>
      </c>
      <c r="M227" s="4">
        <v>7607.21</v>
      </c>
      <c r="N227" s="4">
        <v>8195.8340000000007</v>
      </c>
      <c r="O227" s="4">
        <v>3332.5540000000001</v>
      </c>
      <c r="P227" s="4">
        <v>9010.2199999999993</v>
      </c>
      <c r="Q227" s="4" t="s">
        <v>0</v>
      </c>
      <c r="R227" s="21">
        <v>958188</v>
      </c>
    </row>
    <row r="228" spans="1:39" x14ac:dyDescent="0.2">
      <c r="A228" s="13">
        <v>2010</v>
      </c>
      <c r="B228" s="4">
        <v>1038.972</v>
      </c>
      <c r="C228" s="4">
        <v>27151.579000000002</v>
      </c>
      <c r="D228" s="4">
        <v>30847.146000000001</v>
      </c>
      <c r="E228" s="4">
        <v>557916.68099999998</v>
      </c>
      <c r="F228" s="4">
        <v>220633.75700000001</v>
      </c>
      <c r="G228" s="4">
        <v>55007.150999999998</v>
      </c>
      <c r="H228" s="4">
        <v>42454.516000000003</v>
      </c>
      <c r="I228" s="4">
        <v>56572.317999999999</v>
      </c>
      <c r="J228" s="4">
        <v>52871.334000000003</v>
      </c>
      <c r="K228" s="4">
        <v>31764.132000000001</v>
      </c>
      <c r="L228" s="4">
        <v>15999.888999999999</v>
      </c>
      <c r="M228" s="4">
        <v>8793.9050000000007</v>
      </c>
      <c r="N228" s="4">
        <v>6228.4970000000003</v>
      </c>
      <c r="O228" s="4">
        <v>4729.5129999999999</v>
      </c>
      <c r="P228" s="4">
        <v>5530.0339999999997</v>
      </c>
      <c r="Q228" s="4" t="s">
        <v>0</v>
      </c>
      <c r="R228" s="21">
        <v>1117539</v>
      </c>
    </row>
    <row r="229" spans="1:39" x14ac:dyDescent="0.2">
      <c r="A229" s="13">
        <v>2011</v>
      </c>
      <c r="B229" s="4">
        <v>439.07</v>
      </c>
      <c r="C229" s="4">
        <v>11410.413</v>
      </c>
      <c r="D229" s="4">
        <v>192811.109</v>
      </c>
      <c r="E229" s="4">
        <v>115606.251</v>
      </c>
      <c r="F229" s="4">
        <v>809474.86499999999</v>
      </c>
      <c r="G229" s="4">
        <v>284361.95400000003</v>
      </c>
      <c r="H229" s="4">
        <v>64084.642999999996</v>
      </c>
      <c r="I229" s="4">
        <v>37701.133999999998</v>
      </c>
      <c r="J229" s="4">
        <v>38348.107000000004</v>
      </c>
      <c r="K229" s="4">
        <v>40244.483</v>
      </c>
      <c r="L229" s="4">
        <v>25274.387999999999</v>
      </c>
      <c r="M229" s="4">
        <v>12844.814</v>
      </c>
      <c r="N229" s="4">
        <v>1822.819</v>
      </c>
      <c r="O229" s="4">
        <v>4088.8820000000001</v>
      </c>
      <c r="P229" s="4">
        <v>4234.6009999999997</v>
      </c>
      <c r="Q229" s="4" t="s">
        <v>0</v>
      </c>
      <c r="R229" s="21">
        <v>1642748</v>
      </c>
    </row>
    <row r="230" spans="1:39" x14ac:dyDescent="0.2">
      <c r="A230" s="13">
        <v>2012</v>
      </c>
      <c r="B230" s="4">
        <v>0</v>
      </c>
      <c r="C230" s="4">
        <v>23705.411</v>
      </c>
      <c r="D230" s="4">
        <v>117842.838</v>
      </c>
      <c r="E230" s="4">
        <v>943811.88399999996</v>
      </c>
      <c r="F230" s="4">
        <v>173671.16200000001</v>
      </c>
      <c r="G230" s="4">
        <v>433067.10100000002</v>
      </c>
      <c r="H230" s="4">
        <v>139900.66</v>
      </c>
      <c r="I230" s="4">
        <v>36952.281000000003</v>
      </c>
      <c r="J230" s="4">
        <v>17622.732</v>
      </c>
      <c r="K230" s="4">
        <v>14680.593000000001</v>
      </c>
      <c r="L230" s="4">
        <v>16212.08</v>
      </c>
      <c r="M230" s="4">
        <v>13833.844999999999</v>
      </c>
      <c r="N230" s="4">
        <v>7795.1570000000002</v>
      </c>
      <c r="O230" s="4">
        <v>5916.0050000000001</v>
      </c>
      <c r="P230" s="4">
        <v>3021.404</v>
      </c>
      <c r="Q230" s="4" t="s">
        <v>0</v>
      </c>
      <c r="R230" s="21">
        <v>1948033</v>
      </c>
    </row>
    <row r="231" spans="1:39" x14ac:dyDescent="0.2">
      <c r="A231" s="13">
        <v>2013</v>
      </c>
      <c r="B231" s="4">
        <v>1747.78</v>
      </c>
      <c r="C231" s="4">
        <v>824.48900000000003</v>
      </c>
      <c r="D231" s="4">
        <v>65324.891000000003</v>
      </c>
      <c r="E231" s="4">
        <v>342119.48</v>
      </c>
      <c r="F231" s="4">
        <v>955524.16</v>
      </c>
      <c r="G231" s="4">
        <v>195194.90400000001</v>
      </c>
      <c r="H231" s="4">
        <v>155881.12899999999</v>
      </c>
      <c r="I231" s="4">
        <v>69052.364000000001</v>
      </c>
      <c r="J231" s="4">
        <v>20085.844000000001</v>
      </c>
      <c r="K231" s="4">
        <v>13334.206</v>
      </c>
      <c r="L231" s="4">
        <v>12521.42</v>
      </c>
      <c r="M231" s="4">
        <v>11956.744000000001</v>
      </c>
      <c r="N231" s="4">
        <v>7948.41</v>
      </c>
      <c r="O231" s="4">
        <v>4855.1090000000004</v>
      </c>
      <c r="P231" s="4">
        <v>5556.1289999999999</v>
      </c>
      <c r="Q231" s="4" t="s">
        <v>0</v>
      </c>
      <c r="R231" s="21">
        <v>1861927</v>
      </c>
    </row>
    <row r="232" spans="1:39" x14ac:dyDescent="0.2">
      <c r="A232" s="13">
        <v>2014</v>
      </c>
      <c r="B232" s="4">
        <v>0</v>
      </c>
      <c r="C232" s="4">
        <v>39591.368999999999</v>
      </c>
      <c r="D232" s="4">
        <v>31441.3</v>
      </c>
      <c r="E232" s="4">
        <v>168628.579</v>
      </c>
      <c r="F232" s="4">
        <v>397383.81699999998</v>
      </c>
      <c r="G232" s="4">
        <v>752245.70799999998</v>
      </c>
      <c r="H232" s="4">
        <v>210304.18900000001</v>
      </c>
      <c r="I232" s="4">
        <v>86346.612999999998</v>
      </c>
      <c r="J232" s="4">
        <v>29153.561000000002</v>
      </c>
      <c r="K232" s="4">
        <v>9015.7759999999998</v>
      </c>
      <c r="L232" s="4">
        <v>4631.8990000000003</v>
      </c>
      <c r="M232" s="4">
        <v>4743.5649999999996</v>
      </c>
      <c r="N232" s="4">
        <v>4481.7160000000003</v>
      </c>
      <c r="O232" s="4">
        <v>2911.4349999999999</v>
      </c>
      <c r="P232" s="4">
        <v>6138.4560000000001</v>
      </c>
      <c r="Q232" s="4" t="s">
        <v>0</v>
      </c>
      <c r="R232" s="21">
        <v>1747018</v>
      </c>
    </row>
    <row r="233" spans="1:39" x14ac:dyDescent="0.2">
      <c r="A233" s="13">
        <v>2015</v>
      </c>
      <c r="B233" s="4">
        <v>0</v>
      </c>
      <c r="C233" s="4">
        <v>15735.781000000001</v>
      </c>
      <c r="D233" s="4">
        <v>633167.11800000002</v>
      </c>
      <c r="E233" s="4">
        <v>194789.08199999999</v>
      </c>
      <c r="F233" s="4">
        <v>229065.73800000001</v>
      </c>
      <c r="G233" s="4">
        <v>385234.109</v>
      </c>
      <c r="H233" s="4">
        <v>509395.33500000002</v>
      </c>
      <c r="I233" s="4">
        <v>88174.899000000005</v>
      </c>
      <c r="J233" s="4">
        <v>42967.285000000003</v>
      </c>
      <c r="K233" s="4">
        <v>17223.674999999999</v>
      </c>
      <c r="L233" s="4">
        <v>3151.2710000000002</v>
      </c>
      <c r="M233" s="4">
        <v>2184.9920000000002</v>
      </c>
      <c r="N233" s="4">
        <v>3342.8029999999999</v>
      </c>
      <c r="O233" s="4">
        <v>2733.2579999999998</v>
      </c>
      <c r="P233" s="4">
        <v>1286.3520000000001</v>
      </c>
      <c r="Q233" s="4" t="s">
        <v>0</v>
      </c>
      <c r="R233" s="21">
        <v>2128452</v>
      </c>
    </row>
    <row r="234" spans="1:39" x14ac:dyDescent="0.2">
      <c r="A234" s="13">
        <v>2016</v>
      </c>
      <c r="B234" s="5">
        <v>0</v>
      </c>
      <c r="C234" s="5">
        <v>513.81100000000004</v>
      </c>
      <c r="D234" s="5">
        <v>91701.017999999996</v>
      </c>
      <c r="E234" s="5">
        <v>1389711.96</v>
      </c>
      <c r="F234" s="5">
        <v>159282.682</v>
      </c>
      <c r="G234" s="5">
        <v>175325.33499999999</v>
      </c>
      <c r="H234" s="5">
        <v>175485.30499999999</v>
      </c>
      <c r="I234" s="5">
        <v>223115.72399999999</v>
      </c>
      <c r="J234" s="5">
        <v>34719.370000000003</v>
      </c>
      <c r="K234" s="5">
        <v>13155.031000000001</v>
      </c>
      <c r="L234" s="5">
        <v>7889.9189999999999</v>
      </c>
      <c r="M234" s="5">
        <v>455.54</v>
      </c>
      <c r="N234" s="5">
        <v>1299.915</v>
      </c>
      <c r="O234" s="5">
        <v>757.42100000000005</v>
      </c>
      <c r="P234" s="5">
        <v>1096.1759999999999</v>
      </c>
      <c r="Q234" s="4" t="s">
        <v>0</v>
      </c>
      <c r="R234" s="21">
        <v>2274509</v>
      </c>
    </row>
    <row r="235" spans="1:39" x14ac:dyDescent="0.2">
      <c r="A235" s="13">
        <v>2017</v>
      </c>
      <c r="B235" s="22">
        <v>0</v>
      </c>
      <c r="C235" s="22">
        <v>2023.136469</v>
      </c>
      <c r="D235" s="22">
        <v>29837.811089999999</v>
      </c>
      <c r="E235" s="22">
        <v>551446.01300000004</v>
      </c>
      <c r="F235" s="22">
        <v>894584.20479999995</v>
      </c>
      <c r="G235" s="22">
        <v>214665.15779999999</v>
      </c>
      <c r="H235" s="22">
        <v>147536.6973</v>
      </c>
      <c r="I235" s="22">
        <v>123201.1229</v>
      </c>
      <c r="J235" s="22">
        <v>96340.834270000007</v>
      </c>
      <c r="K235" s="22">
        <v>21539.790410000001</v>
      </c>
      <c r="L235" s="22">
        <v>7841.1146410000001</v>
      </c>
      <c r="M235" s="22">
        <v>6289.1560499999996</v>
      </c>
      <c r="N235" s="22">
        <v>552.85794310000006</v>
      </c>
      <c r="O235" s="22">
        <v>229.381001</v>
      </c>
      <c r="P235" s="22">
        <v>142.4888516</v>
      </c>
      <c r="Q235" s="22" t="s">
        <v>0</v>
      </c>
      <c r="R235" s="23">
        <v>2096230</v>
      </c>
    </row>
    <row r="236" spans="1:39" x14ac:dyDescent="0.2">
      <c r="B236" s="4" t="s">
        <v>0</v>
      </c>
    </row>
    <row r="237" spans="1:39" x14ac:dyDescent="0.2">
      <c r="B237" s="4" t="s">
        <v>0</v>
      </c>
      <c r="C237" s="4">
        <v>1982</v>
      </c>
      <c r="D237" s="4">
        <v>1983</v>
      </c>
      <c r="E237" s="4">
        <v>1984</v>
      </c>
      <c r="F237" s="4">
        <v>1985</v>
      </c>
      <c r="G237" s="4">
        <v>1986</v>
      </c>
      <c r="H237" s="4">
        <v>1987</v>
      </c>
      <c r="I237" s="4">
        <v>1988</v>
      </c>
      <c r="J237" s="4">
        <v>1989</v>
      </c>
      <c r="K237" s="4">
        <v>1990</v>
      </c>
      <c r="L237" s="4">
        <v>1991</v>
      </c>
      <c r="M237" s="4">
        <v>1992</v>
      </c>
      <c r="N237" s="4">
        <v>1993</v>
      </c>
      <c r="O237" s="4">
        <v>1994</v>
      </c>
      <c r="P237" s="4">
        <v>1995</v>
      </c>
      <c r="Q237" s="4">
        <v>1996</v>
      </c>
      <c r="R237" s="4">
        <v>1997</v>
      </c>
      <c r="S237" s="4">
        <v>1998</v>
      </c>
      <c r="T237" s="4">
        <v>1999</v>
      </c>
      <c r="U237" s="4">
        <v>2000</v>
      </c>
      <c r="V237" s="4">
        <v>2001</v>
      </c>
      <c r="W237" s="4">
        <v>2002</v>
      </c>
      <c r="X237" s="4">
        <v>2003</v>
      </c>
      <c r="Y237" s="4">
        <v>2004</v>
      </c>
      <c r="Z237" s="4">
        <v>2005</v>
      </c>
      <c r="AA237" s="4">
        <v>2006</v>
      </c>
      <c r="AB237" s="4">
        <v>2007</v>
      </c>
      <c r="AC237" s="4">
        <v>2008</v>
      </c>
      <c r="AD237" s="4">
        <v>2009</v>
      </c>
      <c r="AE237" s="4">
        <v>2010</v>
      </c>
      <c r="AF237" s="4">
        <v>2011</v>
      </c>
      <c r="AG237" s="4">
        <v>2012</v>
      </c>
      <c r="AH237" s="4">
        <v>2013</v>
      </c>
      <c r="AI237" s="4">
        <v>2014</v>
      </c>
      <c r="AJ237" s="4">
        <v>2015</v>
      </c>
      <c r="AK237" s="4">
        <v>2016</v>
      </c>
      <c r="AL237" s="4">
        <v>2017</v>
      </c>
      <c r="AM237" s="4">
        <v>2018</v>
      </c>
    </row>
    <row r="238" spans="1:39" x14ac:dyDescent="0.2">
      <c r="A238" s="13">
        <v>1000</v>
      </c>
      <c r="B238" s="4" t="s">
        <v>0</v>
      </c>
      <c r="C238" s="4">
        <v>3818.9933253444201</v>
      </c>
      <c r="D238" s="4">
        <v>9824.6600632935897</v>
      </c>
      <c r="E238" s="4">
        <v>6986.4288573292906</v>
      </c>
      <c r="F238" s="4">
        <v>8199.4200045703692</v>
      </c>
      <c r="G238" s="4">
        <v>7399.3342210923902</v>
      </c>
      <c r="H238" s="4">
        <v>7786.8624231876793</v>
      </c>
      <c r="I238" s="4">
        <v>10922.033297054601</v>
      </c>
      <c r="J238" s="4">
        <v>10482.3832596501</v>
      </c>
      <c r="K238" s="4">
        <v>11674.2288559596</v>
      </c>
      <c r="L238" s="4">
        <v>7514.6693448022097</v>
      </c>
      <c r="M238" s="4">
        <v>6698.6422508976493</v>
      </c>
      <c r="N238" s="4">
        <v>7936.6053751508207</v>
      </c>
      <c r="O238" s="4">
        <v>7431.8631046287701</v>
      </c>
      <c r="P238" s="4">
        <v>6544.1272433507202</v>
      </c>
      <c r="Q238" s="4">
        <v>4066.8356687474802</v>
      </c>
      <c r="R238" s="4">
        <v>5030.76945859843</v>
      </c>
      <c r="S238" s="4">
        <v>4037.57121536566</v>
      </c>
      <c r="T238" s="4">
        <v>5184.6505452118799</v>
      </c>
      <c r="U238" s="4">
        <v>8024.3331145972306</v>
      </c>
      <c r="V238" s="4">
        <v>6105.6546993109496</v>
      </c>
      <c r="W238" s="4">
        <v>7028.4760927655097</v>
      </c>
      <c r="X238" s="4">
        <v>11468.192246516901</v>
      </c>
      <c r="Y238" s="4">
        <v>5743.14179596759</v>
      </c>
      <c r="Z238" s="4">
        <v>7017.7872623366102</v>
      </c>
      <c r="AA238" s="4">
        <v>4015.7990820866703</v>
      </c>
      <c r="AB238" s="4">
        <v>6438.1672200075</v>
      </c>
      <c r="AC238" s="4">
        <v>4257.9405790535902</v>
      </c>
      <c r="AD238" s="4">
        <v>2933.7374754880602</v>
      </c>
      <c r="AE238" s="4">
        <v>5182.9477074245297</v>
      </c>
      <c r="AF238" s="4">
        <v>4603.8047776180802</v>
      </c>
      <c r="AG238" s="4">
        <v>4770.8032046217704</v>
      </c>
      <c r="AH238" s="4">
        <v>6166.2920156459795</v>
      </c>
      <c r="AI238" s="4">
        <v>12508.0956911742</v>
      </c>
      <c r="AJ238" s="4">
        <v>10877.7135665321</v>
      </c>
      <c r="AK238" s="4">
        <v>9776.2551405984505</v>
      </c>
      <c r="AL238" s="4">
        <v>8694.0519634740303</v>
      </c>
      <c r="AM238" s="4">
        <v>5595.7610611152904</v>
      </c>
    </row>
    <row r="239" spans="1:39" x14ac:dyDescent="0.2">
      <c r="B239" s="4" t="s">
        <v>0</v>
      </c>
      <c r="C239" s="4">
        <v>4069.210419</v>
      </c>
      <c r="D239" s="4">
        <v>8409.1923220000008</v>
      </c>
      <c r="E239" s="4">
        <v>6408.6833399999996</v>
      </c>
      <c r="F239" s="4">
        <v>8250.3651790000004</v>
      </c>
      <c r="G239" s="4">
        <v>6825.572169</v>
      </c>
      <c r="H239" s="4">
        <v>7892.194066</v>
      </c>
      <c r="I239" s="4">
        <v>11088.28364</v>
      </c>
      <c r="J239" s="4">
        <v>9795.7952110000006</v>
      </c>
      <c r="K239" s="4">
        <v>11899.774429999999</v>
      </c>
      <c r="L239" s="4">
        <v>7389.5233459999999</v>
      </c>
      <c r="M239" s="4">
        <v>6210.9275749999997</v>
      </c>
      <c r="N239" s="4">
        <v>7089.3522549999998</v>
      </c>
      <c r="O239" s="4">
        <v>7100.0313100000003</v>
      </c>
      <c r="P239" s="4">
        <v>9107.0586230000008</v>
      </c>
      <c r="Q239" s="4">
        <v>4079.746944</v>
      </c>
      <c r="R239" s="4">
        <v>5019.4167520000001</v>
      </c>
      <c r="S239" s="4">
        <v>3509.9100589999998</v>
      </c>
      <c r="T239" s="4">
        <v>5454.721391</v>
      </c>
      <c r="U239" s="4">
        <v>7355.1066870000004</v>
      </c>
      <c r="V239" s="4">
        <v>5439.7519540000003</v>
      </c>
      <c r="W239" s="4">
        <v>6770.7229779999998</v>
      </c>
      <c r="X239" s="4">
        <v>13508.104740000001</v>
      </c>
      <c r="Y239" s="4">
        <v>5105.8036670000001</v>
      </c>
      <c r="Z239" s="4">
        <v>6696.4670230000002</v>
      </c>
      <c r="AA239" s="4">
        <v>3886.151484</v>
      </c>
      <c r="AB239" s="4">
        <v>6145.11096</v>
      </c>
      <c r="AC239" s="4">
        <v>3994.3283550000001</v>
      </c>
      <c r="AD239" s="4">
        <v>2989.6963940000001</v>
      </c>
      <c r="AE239" s="4">
        <v>5131.6989100000001</v>
      </c>
      <c r="AF239" s="4">
        <v>3948.6031320000002</v>
      </c>
      <c r="AG239" s="4">
        <v>4613.8707700000004</v>
      </c>
      <c r="AH239" s="4">
        <v>6114.8965479999997</v>
      </c>
      <c r="AI239" s="4">
        <v>10331.24582</v>
      </c>
      <c r="AJ239" s="4">
        <v>8587.4017629999998</v>
      </c>
      <c r="AK239" s="4">
        <v>6607.6368709999997</v>
      </c>
      <c r="AL239" s="5">
        <v>6256.3738810000004</v>
      </c>
      <c r="AM239" s="22">
        <v>4187.4237489999996</v>
      </c>
    </row>
    <row r="240" spans="1:39" x14ac:dyDescent="0.2">
      <c r="B240" s="4" t="s">
        <v>373</v>
      </c>
      <c r="C240" s="4">
        <v>2912.8694546624383</v>
      </c>
      <c r="D240" s="4">
        <v>5921.3801616491046</v>
      </c>
      <c r="E240" s="4">
        <v>4542.4049902757788</v>
      </c>
      <c r="F240" s="4">
        <v>5198.0030823926982</v>
      </c>
      <c r="G240" s="4">
        <v>4835.7221341993518</v>
      </c>
      <c r="H240" s="4">
        <v>5498.4334500000004</v>
      </c>
      <c r="I240" s="4">
        <v>7183.9627200000004</v>
      </c>
      <c r="J240" s="4">
        <v>6550.4148800000012</v>
      </c>
      <c r="K240" s="4">
        <v>7296.6529500000006</v>
      </c>
      <c r="L240" s="4">
        <v>5129.5376100000003</v>
      </c>
      <c r="M240" s="4">
        <v>4526.1532399999996</v>
      </c>
      <c r="N240" s="4">
        <v>5294.8162700000003</v>
      </c>
      <c r="O240" s="4">
        <v>5027.3253100000002</v>
      </c>
      <c r="P240" s="4">
        <v>5477.8378100000009</v>
      </c>
      <c r="Q240" s="4">
        <v>3125.25308</v>
      </c>
      <c r="R240" s="4">
        <v>3562.1631099999995</v>
      </c>
      <c r="S240" s="4">
        <v>2687.7552599999999</v>
      </c>
      <c r="T240" s="4">
        <v>3798.4740799999995</v>
      </c>
      <c r="U240" s="4">
        <v>5103.6289999999999</v>
      </c>
      <c r="V240" s="4">
        <v>4196.8539199999996</v>
      </c>
      <c r="W240" s="4">
        <v>4953.4382800000003</v>
      </c>
      <c r="X240" s="4">
        <v>8392.2608500000024</v>
      </c>
      <c r="Y240" s="4">
        <v>3862.97417</v>
      </c>
      <c r="Z240" s="4">
        <v>4868.6156300000002</v>
      </c>
      <c r="AA240" s="4">
        <v>3045.3801200000003</v>
      </c>
      <c r="AB240" s="4">
        <v>4338.2199000000001</v>
      </c>
      <c r="AC240" s="4">
        <v>3023.2672600000001</v>
      </c>
      <c r="AD240" s="4">
        <v>2282.4096</v>
      </c>
      <c r="AE240" s="4">
        <v>3737.87833</v>
      </c>
      <c r="AF240" s="4">
        <v>3112.3121999999998</v>
      </c>
      <c r="AG240" s="4">
        <v>3487.2285799999995</v>
      </c>
      <c r="AH240" s="4">
        <v>4575.4028799999996</v>
      </c>
      <c r="AI240" s="4">
        <v>7429.9524700000002</v>
      </c>
      <c r="AJ240" s="4">
        <v>6394.3586000000005</v>
      </c>
      <c r="AK240" s="4">
        <v>4910.0798000000004</v>
      </c>
      <c r="AL240" s="5">
        <v>4814.3727699999999</v>
      </c>
      <c r="AM240" s="22">
        <v>3112.79666</v>
      </c>
    </row>
    <row r="241" spans="1:50" x14ac:dyDescent="0.2">
      <c r="A241" s="4" t="s">
        <v>374</v>
      </c>
      <c r="C241" s="4">
        <v>2912.8694546624383</v>
      </c>
      <c r="D241" s="4">
        <v>5921.3801616491046</v>
      </c>
      <c r="E241" s="4">
        <v>4542.4049902757788</v>
      </c>
      <c r="F241" s="4">
        <v>5198.0030823926982</v>
      </c>
      <c r="G241" s="4">
        <v>4835.7221341993518</v>
      </c>
      <c r="H241" s="4">
        <v>5498.4334500000004</v>
      </c>
      <c r="I241" s="4">
        <v>7183.9627200000004</v>
      </c>
      <c r="J241" s="4">
        <v>6550.4148800000012</v>
      </c>
      <c r="K241" s="4">
        <v>7296.6529500000006</v>
      </c>
      <c r="L241" s="4">
        <v>5129.5376100000003</v>
      </c>
      <c r="M241" s="4">
        <v>4526.1532399999996</v>
      </c>
      <c r="N241" s="4">
        <v>5294.8162700000003</v>
      </c>
      <c r="O241" s="4">
        <v>5027.3253100000002</v>
      </c>
      <c r="P241" s="4">
        <v>5477.8378100000009</v>
      </c>
      <c r="Q241" s="4">
        <v>3125.25308</v>
      </c>
      <c r="R241" s="4">
        <v>3562.1631099999995</v>
      </c>
      <c r="S241" s="4">
        <v>2687.7552599999999</v>
      </c>
      <c r="T241" s="4">
        <v>3798.4740799999995</v>
      </c>
      <c r="U241" s="4">
        <v>5103.6289999999999</v>
      </c>
      <c r="V241" s="4">
        <v>4196.8539199999996</v>
      </c>
      <c r="W241" s="4">
        <v>4953.4382800000003</v>
      </c>
      <c r="X241" s="4">
        <v>8392.2608500000024</v>
      </c>
      <c r="Y241" s="4">
        <v>3862.97417</v>
      </c>
      <c r="Z241" s="4">
        <v>4868.6156300000002</v>
      </c>
      <c r="AA241" s="4">
        <v>3045.3801200000003</v>
      </c>
      <c r="AB241" s="4">
        <v>4338.2199000000001</v>
      </c>
      <c r="AC241" s="4">
        <v>3023.2672600000001</v>
      </c>
      <c r="AD241" s="4">
        <v>2282.4096</v>
      </c>
      <c r="AE241" s="4">
        <v>3737.87833</v>
      </c>
      <c r="AF241" s="4">
        <v>3112.3121999999998</v>
      </c>
      <c r="AG241" s="4">
        <v>3487.2285799999995</v>
      </c>
      <c r="AH241" s="4">
        <v>4575.4028799999996</v>
      </c>
      <c r="AI241" s="4">
        <v>7429.9524700000002</v>
      </c>
      <c r="AJ241" s="4">
        <v>6394.3586000000005</v>
      </c>
      <c r="AK241" s="4">
        <v>4910.0798000000004</v>
      </c>
      <c r="AL241" s="5">
        <f>AL240+AP241</f>
        <v>6154.3727699999999</v>
      </c>
      <c r="AM241" s="5">
        <f>AM240+AQ241</f>
        <v>4262.79666</v>
      </c>
      <c r="AO241" s="4" t="s">
        <v>0</v>
      </c>
      <c r="AP241" s="4">
        <v>1340</v>
      </c>
      <c r="AQ241" s="4">
        <v>1150</v>
      </c>
    </row>
    <row r="242" spans="1:50" x14ac:dyDescent="0.2">
      <c r="B242" s="4" t="s">
        <v>0</v>
      </c>
      <c r="C242" s="4" t="s">
        <v>68</v>
      </c>
      <c r="D242" s="4" t="s">
        <v>13</v>
      </c>
      <c r="E242" s="4" t="s">
        <v>89</v>
      </c>
      <c r="F242" s="4" t="s">
        <v>91</v>
      </c>
      <c r="G242" s="4" t="s">
        <v>92</v>
      </c>
      <c r="H242" s="4" t="s">
        <v>93</v>
      </c>
      <c r="I242" s="4">
        <v>1000</v>
      </c>
      <c r="J242" s="4">
        <v>9.0865036999999996E-2</v>
      </c>
    </row>
    <row r="243" spans="1:50" x14ac:dyDescent="0.2">
      <c r="B243" s="13" t="s">
        <v>375</v>
      </c>
      <c r="C243" s="4">
        <v>0.12587274948987676</v>
      </c>
      <c r="D243" s="4">
        <v>8.4295172325124207E-2</v>
      </c>
      <c r="E243" s="4">
        <v>0.10218378400040869</v>
      </c>
      <c r="F243" s="4">
        <v>8.0417244607949537E-2</v>
      </c>
      <c r="G243" s="4">
        <v>9.8867462246629179E-2</v>
      </c>
      <c r="H243" s="4">
        <v>0.1110603161392915</v>
      </c>
      <c r="I243" s="4">
        <v>0.10407328559406265</v>
      </c>
      <c r="J243" s="4">
        <v>9.2315362276380639E-2</v>
      </c>
      <c r="K243" s="4">
        <v>0.13150458845336138</v>
      </c>
      <c r="L243" s="4">
        <v>0.12487726721215067</v>
      </c>
      <c r="M243" s="4">
        <v>0.11341890941733944</v>
      </c>
      <c r="N243" s="4">
        <v>8.8830307198909192E-2</v>
      </c>
      <c r="O243" s="4">
        <v>0.10483865281688859</v>
      </c>
      <c r="P243" s="4">
        <v>0.18963284983041151</v>
      </c>
      <c r="Q243" s="4">
        <v>8.8635627845356446E-2</v>
      </c>
      <c r="R243" s="4">
        <v>0.11868127107499798</v>
      </c>
      <c r="S243" s="4">
        <v>0.10957939551848281</v>
      </c>
      <c r="T243" s="4">
        <v>0.11805924954864457</v>
      </c>
      <c r="U243" s="4">
        <v>0.11268765959913965</v>
      </c>
      <c r="V243" s="4">
        <v>8.0994270017210143E-2</v>
      </c>
      <c r="W243" s="4">
        <v>9.076312103853211E-2</v>
      </c>
      <c r="X243" s="4">
        <v>0.24225248576909811</v>
      </c>
      <c r="Y243" s="4">
        <v>9.2464867842079967E-2</v>
      </c>
      <c r="Z243" s="4">
        <v>9.2743635206106706E-2</v>
      </c>
      <c r="AA243" s="4">
        <v>9.319003305663924E-2</v>
      </c>
      <c r="AB243" s="4">
        <v>0.1031124755664983</v>
      </c>
      <c r="AC243" s="4">
        <v>0.1142976011298453</v>
      </c>
      <c r="AD243" s="4">
        <v>0.12137308794497362</v>
      </c>
      <c r="AE243" s="4">
        <v>0.1148434236664668</v>
      </c>
      <c r="AF243" s="4">
        <v>9.0865033451699884E-2</v>
      </c>
      <c r="AG243" s="4">
        <v>9.855559026560605E-2</v>
      </c>
      <c r="AH243" s="4">
        <v>8.0038237762864464E-2</v>
      </c>
      <c r="AI243" s="4">
        <v>6.5266185609122826E-2</v>
      </c>
      <c r="AJ243" s="4">
        <v>6.292566217819888E-2</v>
      </c>
      <c r="AK243" s="4">
        <v>9.1450266681616585E-2</v>
      </c>
      <c r="AL243" s="4">
        <v>7.4692305936186018E-2</v>
      </c>
      <c r="AM243" s="4">
        <v>0.12709607874902359</v>
      </c>
    </row>
    <row r="244" spans="1:50" x14ac:dyDescent="0.2">
      <c r="C244" s="4">
        <f t="shared" ref="C244:AL244" si="0">C243*C240</f>
        <v>366.65088716343899</v>
      </c>
      <c r="D244" s="4">
        <f t="shared" si="0"/>
        <v>499.14376112878313</v>
      </c>
      <c r="E244" s="4">
        <f t="shared" si="0"/>
        <v>464.16013036871868</v>
      </c>
      <c r="F244" s="4">
        <f t="shared" si="0"/>
        <v>418.0090853496493</v>
      </c>
      <c r="G244" s="4">
        <f t="shared" si="0"/>
        <v>478.09557553814346</v>
      </c>
      <c r="H244" s="4">
        <f t="shared" si="0"/>
        <v>610.65775722785531</v>
      </c>
      <c r="I244" s="4">
        <f t="shared" si="0"/>
        <v>747.65860385565918</v>
      </c>
      <c r="J244" s="4">
        <f t="shared" si="0"/>
        <v>604.7039227077945</v>
      </c>
      <c r="K244" s="4">
        <f t="shared" si="0"/>
        <v>959.54334327675531</v>
      </c>
      <c r="L244" s="4">
        <f t="shared" si="0"/>
        <v>640.56263879874678</v>
      </c>
      <c r="M244" s="4">
        <f t="shared" si="0"/>
        <v>513.35136433655737</v>
      </c>
      <c r="N244" s="4">
        <f t="shared" si="0"/>
        <v>470.34015582588256</v>
      </c>
      <c r="O244" s="4">
        <f t="shared" si="0"/>
        <v>527.05801277264686</v>
      </c>
      <c r="P244" s="4">
        <f t="shared" si="0"/>
        <v>1038.7779948190805</v>
      </c>
      <c r="Q244" s="4">
        <f t="shared" si="0"/>
        <v>277.00876892143401</v>
      </c>
      <c r="R244" s="4">
        <f t="shared" si="0"/>
        <v>422.7620456712678</v>
      </c>
      <c r="S244" s="4">
        <f t="shared" si="0"/>
        <v>294.52259669242261</v>
      </c>
      <c r="T244" s="4">
        <f t="shared" si="0"/>
        <v>448.44499931477804</v>
      </c>
      <c r="U244" s="4">
        <f t="shared" si="0"/>
        <v>575.1160074722975</v>
      </c>
      <c r="V244" s="4">
        <f t="shared" si="0"/>
        <v>339.92111961926685</v>
      </c>
      <c r="W244" s="4">
        <f t="shared" si="0"/>
        <v>449.58951816453833</v>
      </c>
      <c r="X244" s="4">
        <f t="shared" si="0"/>
        <v>2033.0460521351847</v>
      </c>
      <c r="Y244" s="4">
        <f t="shared" si="0"/>
        <v>357.18939610641854</v>
      </c>
      <c r="Z244" s="4">
        <f t="shared" si="0"/>
        <v>451.53311194746942</v>
      </c>
      <c r="AA244" s="4">
        <f t="shared" si="0"/>
        <v>283.799074052832</v>
      </c>
      <c r="AB244" s="4">
        <f t="shared" si="0"/>
        <v>447.32459344084668</v>
      </c>
      <c r="AC244" s="4">
        <f t="shared" si="0"/>
        <v>345.55219539240034</v>
      </c>
      <c r="AD244" s="4">
        <f t="shared" si="0"/>
        <v>277.02310110725205</v>
      </c>
      <c r="AE244" s="4">
        <f t="shared" si="0"/>
        <v>429.27074466589539</v>
      </c>
      <c r="AF244" s="4">
        <f t="shared" si="0"/>
        <v>282.80035216513363</v>
      </c>
      <c r="AG244" s="4">
        <f t="shared" si="0"/>
        <v>343.68587109299114</v>
      </c>
      <c r="AH244" s="4">
        <f t="shared" si="0"/>
        <v>366.20718357033479</v>
      </c>
      <c r="AI244" s="4">
        <f t="shared" si="0"/>
        <v>484.92465697398063</v>
      </c>
      <c r="AJ244" s="4">
        <f t="shared" si="0"/>
        <v>402.36924910986079</v>
      </c>
      <c r="AK244" s="4">
        <f t="shared" si="0"/>
        <v>449.02810713801864</v>
      </c>
      <c r="AL244" s="4">
        <f t="shared" si="0"/>
        <v>359.59660382768334</v>
      </c>
      <c r="AM244" s="4">
        <f>AM243*AM240</f>
        <v>395.62424942905761</v>
      </c>
    </row>
    <row r="245" spans="1:50" x14ac:dyDescent="0.2">
      <c r="C245" s="4">
        <f>C243*C241</f>
        <v>366.65088716343899</v>
      </c>
      <c r="D245" s="4">
        <f t="shared" ref="D245:AM245" si="1">D243*D241</f>
        <v>499.14376112878313</v>
      </c>
      <c r="E245" s="4">
        <f t="shared" si="1"/>
        <v>464.16013036871868</v>
      </c>
      <c r="F245" s="4">
        <f t="shared" si="1"/>
        <v>418.0090853496493</v>
      </c>
      <c r="G245" s="4">
        <f t="shared" si="1"/>
        <v>478.09557553814346</v>
      </c>
      <c r="H245" s="4">
        <f t="shared" si="1"/>
        <v>610.65775722785531</v>
      </c>
      <c r="I245" s="4">
        <f t="shared" si="1"/>
        <v>747.65860385565918</v>
      </c>
      <c r="J245" s="4">
        <f t="shared" si="1"/>
        <v>604.7039227077945</v>
      </c>
      <c r="K245" s="4">
        <f t="shared" si="1"/>
        <v>959.54334327675531</v>
      </c>
      <c r="L245" s="4">
        <f t="shared" si="1"/>
        <v>640.56263879874678</v>
      </c>
      <c r="M245" s="4">
        <f t="shared" si="1"/>
        <v>513.35136433655737</v>
      </c>
      <c r="N245" s="4">
        <f t="shared" si="1"/>
        <v>470.34015582588256</v>
      </c>
      <c r="O245" s="4">
        <f t="shared" si="1"/>
        <v>527.05801277264686</v>
      </c>
      <c r="P245" s="4">
        <f t="shared" si="1"/>
        <v>1038.7779948190805</v>
      </c>
      <c r="Q245" s="4">
        <f t="shared" si="1"/>
        <v>277.00876892143401</v>
      </c>
      <c r="R245" s="4">
        <f t="shared" si="1"/>
        <v>422.7620456712678</v>
      </c>
      <c r="S245" s="4">
        <f t="shared" si="1"/>
        <v>294.52259669242261</v>
      </c>
      <c r="T245" s="4">
        <f t="shared" si="1"/>
        <v>448.44499931477804</v>
      </c>
      <c r="U245" s="4">
        <f t="shared" si="1"/>
        <v>575.1160074722975</v>
      </c>
      <c r="V245" s="4">
        <f t="shared" si="1"/>
        <v>339.92111961926685</v>
      </c>
      <c r="W245" s="4">
        <f t="shared" si="1"/>
        <v>449.58951816453833</v>
      </c>
      <c r="X245" s="4">
        <f t="shared" si="1"/>
        <v>2033.0460521351847</v>
      </c>
      <c r="Y245" s="4">
        <f t="shared" si="1"/>
        <v>357.18939610641854</v>
      </c>
      <c r="Z245" s="4">
        <f t="shared" si="1"/>
        <v>451.53311194746942</v>
      </c>
      <c r="AA245" s="4">
        <f t="shared" si="1"/>
        <v>283.799074052832</v>
      </c>
      <c r="AB245" s="4">
        <f t="shared" si="1"/>
        <v>447.32459344084668</v>
      </c>
      <c r="AC245" s="4">
        <f t="shared" si="1"/>
        <v>345.55219539240034</v>
      </c>
      <c r="AD245" s="4">
        <f t="shared" si="1"/>
        <v>277.02310110725205</v>
      </c>
      <c r="AE245" s="4">
        <f t="shared" si="1"/>
        <v>429.27074466589539</v>
      </c>
      <c r="AF245" s="4">
        <f t="shared" si="1"/>
        <v>282.80035216513363</v>
      </c>
      <c r="AG245" s="4">
        <f t="shared" si="1"/>
        <v>343.68587109299114</v>
      </c>
      <c r="AH245" s="4">
        <f t="shared" si="1"/>
        <v>366.20718357033479</v>
      </c>
      <c r="AI245" s="4">
        <f t="shared" si="1"/>
        <v>484.92465697398063</v>
      </c>
      <c r="AJ245" s="4">
        <f t="shared" si="1"/>
        <v>402.36924910986079</v>
      </c>
      <c r="AK245" s="4">
        <f t="shared" si="1"/>
        <v>449.02810713801864</v>
      </c>
      <c r="AL245" s="4">
        <f t="shared" si="1"/>
        <v>459.68429378217257</v>
      </c>
      <c r="AM245" s="4">
        <f t="shared" si="1"/>
        <v>541.78473999043479</v>
      </c>
    </row>
    <row r="246" spans="1:50" x14ac:dyDescent="0.2">
      <c r="B246" s="4" t="s">
        <v>0</v>
      </c>
      <c r="C246" s="4" t="s">
        <v>68</v>
      </c>
      <c r="D246" s="4" t="s">
        <v>13</v>
      </c>
      <c r="E246" s="4" t="s">
        <v>14</v>
      </c>
      <c r="F246" s="4" t="s">
        <v>95</v>
      </c>
      <c r="G246" s="4" t="s">
        <v>96</v>
      </c>
      <c r="H246" s="4" t="s">
        <v>26</v>
      </c>
      <c r="I246" s="4" t="s">
        <v>21</v>
      </c>
      <c r="R246" s="4">
        <v>1000</v>
      </c>
    </row>
    <row r="247" spans="1:50" x14ac:dyDescent="0.2">
      <c r="A247" s="13">
        <v>1982</v>
      </c>
      <c r="B247" s="4">
        <v>3.1871223999999997E-2</v>
      </c>
      <c r="C247" s="4">
        <v>7.5186374E-2</v>
      </c>
      <c r="D247" s="4">
        <v>0.16796630000000001</v>
      </c>
      <c r="E247" s="4">
        <v>0.348916962</v>
      </c>
      <c r="F247" s="4">
        <v>0.42529784700000001</v>
      </c>
      <c r="G247" s="4">
        <v>0.64374716499999995</v>
      </c>
      <c r="H247" s="4">
        <v>0.99868167399999996</v>
      </c>
      <c r="I247" s="4">
        <v>1.085515902</v>
      </c>
      <c r="J247" s="4">
        <v>1.1663619750000001</v>
      </c>
      <c r="K247" s="4">
        <v>1.354272964</v>
      </c>
      <c r="L247" s="4">
        <v>1.5520643569999999</v>
      </c>
      <c r="M247" s="4">
        <v>1.60956385</v>
      </c>
      <c r="N247" s="4">
        <v>1.8063532520000001</v>
      </c>
      <c r="O247" s="4">
        <v>1.703207717</v>
      </c>
      <c r="P247" s="4">
        <v>2.5566317110000001</v>
      </c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</row>
    <row r="248" spans="1:50" x14ac:dyDescent="0.2">
      <c r="A248" s="13">
        <f>A247+1</f>
        <v>1983</v>
      </c>
      <c r="B248" s="4">
        <v>1.7393809E-2</v>
      </c>
      <c r="C248" s="4">
        <v>0.141313627</v>
      </c>
      <c r="D248" s="4">
        <v>0.241806885</v>
      </c>
      <c r="E248" s="4">
        <v>0.36002627399999998</v>
      </c>
      <c r="F248" s="4">
        <v>0.48991436599999999</v>
      </c>
      <c r="G248" s="4">
        <v>0.57242813199999998</v>
      </c>
      <c r="H248" s="4">
        <v>0.71397469400000002</v>
      </c>
      <c r="I248" s="4">
        <v>1.0570476150000001</v>
      </c>
      <c r="J248" s="4">
        <v>1.1008105450000001</v>
      </c>
      <c r="K248" s="4">
        <v>0.98997981999999995</v>
      </c>
      <c r="L248" s="4">
        <v>1.07470938</v>
      </c>
      <c r="M248" s="4">
        <v>1.0838589649999999</v>
      </c>
      <c r="N248" s="4">
        <v>1.493856997</v>
      </c>
      <c r="O248" s="4">
        <v>1.0736505919999999</v>
      </c>
      <c r="P248" s="4">
        <v>1.7210023839999999</v>
      </c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</row>
    <row r="249" spans="1:50" x14ac:dyDescent="0.2">
      <c r="A249" s="13">
        <f t="shared" ref="A249:A283" si="2">A248+1</f>
        <v>1984</v>
      </c>
      <c r="B249" s="4">
        <v>1.4057076E-2</v>
      </c>
      <c r="C249" s="4">
        <v>7.2449457999999994E-2</v>
      </c>
      <c r="D249" s="4">
        <v>0.25062933799999998</v>
      </c>
      <c r="E249" s="4">
        <v>0.36242606199999999</v>
      </c>
      <c r="F249" s="4">
        <v>0.48886538000000002</v>
      </c>
      <c r="G249" s="4">
        <v>0.62258209900000006</v>
      </c>
      <c r="H249" s="4">
        <v>0.75891899799999996</v>
      </c>
      <c r="I249" s="4">
        <v>0.99952946099999995</v>
      </c>
      <c r="J249" s="4">
        <v>1.191830006</v>
      </c>
      <c r="K249" s="4">
        <v>1.388738724</v>
      </c>
      <c r="L249" s="4">
        <v>1.4816718740000001</v>
      </c>
      <c r="M249" s="4">
        <v>1.674948189</v>
      </c>
      <c r="N249" s="4">
        <v>1.327583196</v>
      </c>
      <c r="O249" s="4">
        <v>1.446157361</v>
      </c>
      <c r="P249" s="4">
        <v>2.0717369969999999</v>
      </c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</row>
    <row r="250" spans="1:50" x14ac:dyDescent="0.2">
      <c r="A250" s="13">
        <f t="shared" si="2"/>
        <v>1985</v>
      </c>
      <c r="B250" s="4">
        <v>1.3549291E-2</v>
      </c>
      <c r="C250" s="4">
        <v>0.104355437</v>
      </c>
      <c r="D250" s="4">
        <v>0.234818632</v>
      </c>
      <c r="E250" s="4">
        <v>0.39409506300000002</v>
      </c>
      <c r="F250" s="4">
        <v>0.48561811399999999</v>
      </c>
      <c r="G250" s="4">
        <v>0.61581203900000003</v>
      </c>
      <c r="H250" s="4">
        <v>0.75249829000000001</v>
      </c>
      <c r="I250" s="4">
        <v>0.86880060299999995</v>
      </c>
      <c r="J250" s="4">
        <v>1.40013969</v>
      </c>
      <c r="K250" s="4">
        <v>1.091833069</v>
      </c>
      <c r="L250" s="4">
        <v>1.245806038</v>
      </c>
      <c r="M250" s="4">
        <v>1.7436950440000001</v>
      </c>
      <c r="N250" s="4">
        <v>1.614745772</v>
      </c>
      <c r="O250" s="4">
        <v>1.599907499</v>
      </c>
      <c r="P250" s="4">
        <v>2.5618350630000002</v>
      </c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</row>
    <row r="251" spans="1:50" x14ac:dyDescent="0.2">
      <c r="A251" s="13">
        <f t="shared" si="2"/>
        <v>1986</v>
      </c>
      <c r="B251" s="4">
        <v>1.1730163E-2</v>
      </c>
      <c r="C251" s="4">
        <v>0.101955014</v>
      </c>
      <c r="D251" s="4">
        <v>0.195047263</v>
      </c>
      <c r="E251" s="4">
        <v>0.345255066</v>
      </c>
      <c r="F251" s="4">
        <v>0.45269872100000003</v>
      </c>
      <c r="G251" s="4">
        <v>0.636289459</v>
      </c>
      <c r="H251" s="4">
        <v>0.71631781800000005</v>
      </c>
      <c r="I251" s="4">
        <v>0.84527395699999996</v>
      </c>
      <c r="J251" s="4">
        <v>0.99547625200000001</v>
      </c>
      <c r="K251" s="4">
        <v>1.236911227</v>
      </c>
      <c r="L251" s="4">
        <v>1.274868436</v>
      </c>
      <c r="M251" s="4">
        <v>1.0934350159999999</v>
      </c>
      <c r="N251" s="4">
        <v>2.1641365910000001</v>
      </c>
      <c r="O251" s="4">
        <v>2.1227598890000001</v>
      </c>
      <c r="P251" s="4">
        <v>2.3419563810000001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</row>
    <row r="252" spans="1:50" x14ac:dyDescent="0.2">
      <c r="A252" s="13">
        <f t="shared" si="2"/>
        <v>1987</v>
      </c>
      <c r="B252" s="4">
        <v>1.7441664999999999E-2</v>
      </c>
      <c r="C252" s="4">
        <v>0.109681581</v>
      </c>
      <c r="D252" s="4">
        <v>0.27055981099999998</v>
      </c>
      <c r="E252" s="4">
        <v>0.35612210799999999</v>
      </c>
      <c r="F252" s="4">
        <v>0.435398589</v>
      </c>
      <c r="G252" s="4">
        <v>0.52452027199999995</v>
      </c>
      <c r="H252" s="4">
        <v>0.695544842</v>
      </c>
      <c r="I252" s="4">
        <v>0.77717839499999997</v>
      </c>
      <c r="J252" s="4">
        <v>0.86862888299999996</v>
      </c>
      <c r="K252" s="4">
        <v>0.95634149199999996</v>
      </c>
      <c r="L252" s="4">
        <v>1.133564145</v>
      </c>
      <c r="M252" s="4">
        <v>1.3692185290000001</v>
      </c>
      <c r="N252" s="4">
        <v>1.679636286</v>
      </c>
      <c r="O252" s="4">
        <v>2.0070692330000002</v>
      </c>
      <c r="P252" s="4">
        <v>2.122077698</v>
      </c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</row>
    <row r="253" spans="1:50" x14ac:dyDescent="0.2">
      <c r="A253" s="13">
        <f t="shared" si="2"/>
        <v>1988</v>
      </c>
      <c r="B253" s="4">
        <v>1.8388785000000001E-2</v>
      </c>
      <c r="C253" s="4">
        <v>0.108357895</v>
      </c>
      <c r="D253" s="4">
        <v>0.300046639</v>
      </c>
      <c r="E253" s="4">
        <v>0.347271938</v>
      </c>
      <c r="F253" s="4">
        <v>0.446431093</v>
      </c>
      <c r="G253" s="4">
        <v>0.51320600199999999</v>
      </c>
      <c r="H253" s="4">
        <v>0.58859577399999996</v>
      </c>
      <c r="I253" s="4">
        <v>0.73975918799999996</v>
      </c>
      <c r="J253" s="4">
        <v>0.83904830799999996</v>
      </c>
      <c r="K253" s="4">
        <v>0.97843114099999995</v>
      </c>
      <c r="L253" s="4">
        <v>1.171230429</v>
      </c>
      <c r="M253" s="4">
        <v>1.1896984310000001</v>
      </c>
      <c r="N253" s="4">
        <v>1.6445336399999999</v>
      </c>
      <c r="O253" s="4">
        <v>0.892124582</v>
      </c>
      <c r="P253" s="4">
        <v>1.5790873759999999</v>
      </c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</row>
    <row r="254" spans="1:50" x14ac:dyDescent="0.2">
      <c r="A254" s="13">
        <f t="shared" si="2"/>
        <v>1989</v>
      </c>
      <c r="B254" s="4">
        <v>1.5641812000000001E-2</v>
      </c>
      <c r="C254" s="4">
        <v>9.1536768000000004E-2</v>
      </c>
      <c r="D254" s="4">
        <v>0.176704531</v>
      </c>
      <c r="E254" s="4">
        <v>0.363214382</v>
      </c>
      <c r="F254" s="4">
        <v>0.43188785000000002</v>
      </c>
      <c r="G254" s="4">
        <v>0.51439629799999997</v>
      </c>
      <c r="H254" s="4">
        <v>0.61653639299999996</v>
      </c>
      <c r="I254" s="4">
        <v>0.65458978099999998</v>
      </c>
      <c r="J254" s="4">
        <v>0.89435365</v>
      </c>
      <c r="K254" s="4">
        <v>0.88873956200000004</v>
      </c>
      <c r="L254" s="4">
        <v>1.0056713820000001</v>
      </c>
      <c r="M254" s="4">
        <v>1.026515557</v>
      </c>
      <c r="N254" s="4">
        <v>1.0687477249999999</v>
      </c>
      <c r="O254" s="4">
        <v>1.1178371739999999</v>
      </c>
      <c r="P254" s="4">
        <v>1.132818272</v>
      </c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</row>
    <row r="255" spans="1:50" x14ac:dyDescent="0.2">
      <c r="A255" s="13">
        <f t="shared" si="2"/>
        <v>1990</v>
      </c>
      <c r="B255" s="4">
        <v>1.2647960999999999E-2</v>
      </c>
      <c r="C255" s="4">
        <v>0.102228442</v>
      </c>
      <c r="D255" s="4">
        <v>0.15954771000000001</v>
      </c>
      <c r="E255" s="4">
        <v>0.38513388999999998</v>
      </c>
      <c r="F255" s="4">
        <v>0.50305771200000005</v>
      </c>
      <c r="G255" s="4">
        <v>0.56847650500000002</v>
      </c>
      <c r="H255" s="4">
        <v>0.60532171599999995</v>
      </c>
      <c r="I255" s="4">
        <v>0.71355565300000001</v>
      </c>
      <c r="J255" s="4">
        <v>0.77566952700000003</v>
      </c>
      <c r="K255" s="4">
        <v>1.0241967359999999</v>
      </c>
      <c r="L255" s="4">
        <v>1.03845261</v>
      </c>
      <c r="M255" s="4">
        <v>1.088294635</v>
      </c>
      <c r="N255" s="4">
        <v>1.018571313</v>
      </c>
      <c r="O255" s="4">
        <v>1.205001789</v>
      </c>
      <c r="P255" s="4">
        <v>1.270606541</v>
      </c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</row>
    <row r="256" spans="1:50" x14ac:dyDescent="0.2">
      <c r="A256" s="13">
        <f t="shared" si="2"/>
        <v>1991</v>
      </c>
      <c r="B256" s="4">
        <v>1.9444449999999999E-2</v>
      </c>
      <c r="C256" s="4">
        <v>0.108252507</v>
      </c>
      <c r="D256" s="4">
        <v>0.15646185500000001</v>
      </c>
      <c r="E256" s="4">
        <v>0.37138569100000002</v>
      </c>
      <c r="F256" s="4">
        <v>0.49215790399999998</v>
      </c>
      <c r="G256" s="4">
        <v>0.58122786299999996</v>
      </c>
      <c r="H256" s="4">
        <v>0.68887962800000002</v>
      </c>
      <c r="I256" s="4">
        <v>0.73117509599999997</v>
      </c>
      <c r="J256" s="4">
        <v>0.85866907999999997</v>
      </c>
      <c r="K256" s="4">
        <v>0.88980142100000004</v>
      </c>
      <c r="L256" s="4">
        <v>1.0552102860000001</v>
      </c>
      <c r="M256" s="4">
        <v>1.145457672</v>
      </c>
      <c r="N256" s="4">
        <v>1.215588093</v>
      </c>
      <c r="O256" s="4">
        <v>1.3250515599999999</v>
      </c>
      <c r="P256" s="4">
        <v>1.8161492290000001</v>
      </c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</row>
    <row r="257" spans="1:50" x14ac:dyDescent="0.2">
      <c r="A257" s="13">
        <f t="shared" si="2"/>
        <v>1992</v>
      </c>
      <c r="B257" s="4">
        <v>1.4178377000000001E-2</v>
      </c>
      <c r="C257" s="4">
        <v>0.11345733</v>
      </c>
      <c r="D257" s="4">
        <v>0.28411560699999999</v>
      </c>
      <c r="E257" s="4">
        <v>0.38451004700000002</v>
      </c>
      <c r="F257" s="4">
        <v>0.54977955700000003</v>
      </c>
      <c r="G257" s="4">
        <v>0.64660427399999998</v>
      </c>
      <c r="H257" s="4">
        <v>0.78377771200000002</v>
      </c>
      <c r="I257" s="4">
        <v>0.82833832600000001</v>
      </c>
      <c r="J257" s="4">
        <v>0.88033483400000001</v>
      </c>
      <c r="K257" s="4">
        <v>0.96400227599999999</v>
      </c>
      <c r="L257" s="4">
        <v>1.067007408</v>
      </c>
      <c r="M257" s="4">
        <v>1.2000335609999999</v>
      </c>
      <c r="N257" s="4">
        <v>1.300591383</v>
      </c>
      <c r="O257" s="4">
        <v>1.278803243</v>
      </c>
      <c r="P257" s="4">
        <v>1.247820486</v>
      </c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</row>
    <row r="258" spans="1:50" x14ac:dyDescent="0.2">
      <c r="A258" s="13">
        <f t="shared" si="2"/>
        <v>1993</v>
      </c>
      <c r="B258" s="4">
        <v>1.181974E-2</v>
      </c>
      <c r="C258" s="4">
        <v>7.2052891999999993E-2</v>
      </c>
      <c r="D258" s="4">
        <v>0.32259984200000003</v>
      </c>
      <c r="E258" s="4">
        <v>0.44783809899999999</v>
      </c>
      <c r="F258" s="4">
        <v>0.49299942000000002</v>
      </c>
      <c r="G258" s="4">
        <v>0.53961715200000004</v>
      </c>
      <c r="H258" s="4">
        <v>0.64394592100000003</v>
      </c>
      <c r="I258" s="4">
        <v>0.777729118</v>
      </c>
      <c r="J258" s="4">
        <v>0.96294252599999997</v>
      </c>
      <c r="K258" s="4">
        <v>1.0168811710000001</v>
      </c>
      <c r="L258" s="4">
        <v>1.1298136889999999</v>
      </c>
      <c r="M258" s="4">
        <v>1.2348227000000001</v>
      </c>
      <c r="N258" s="4">
        <v>1.341550225</v>
      </c>
      <c r="O258" s="4">
        <v>1.4926961219999999</v>
      </c>
      <c r="P258" s="4">
        <v>1.597307955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</row>
    <row r="259" spans="1:50" x14ac:dyDescent="0.2">
      <c r="A259" s="13">
        <f t="shared" si="2"/>
        <v>1994</v>
      </c>
      <c r="B259" s="4">
        <v>1.4690312000000001E-2</v>
      </c>
      <c r="C259" s="4">
        <v>8.6165247E-2</v>
      </c>
      <c r="D259" s="4">
        <v>0.24209718199999999</v>
      </c>
      <c r="E259" s="4">
        <v>0.47871877000000002</v>
      </c>
      <c r="F259" s="4">
        <v>0.57017401700000003</v>
      </c>
      <c r="G259" s="4">
        <v>0.63039849100000001</v>
      </c>
      <c r="H259" s="4">
        <v>0.70696063200000003</v>
      </c>
      <c r="I259" s="4">
        <v>0.943517669</v>
      </c>
      <c r="J259" s="4">
        <v>1.120632495</v>
      </c>
      <c r="K259" s="4">
        <v>1.074950268</v>
      </c>
      <c r="L259" s="4">
        <v>1.151910529</v>
      </c>
      <c r="M259" s="4">
        <v>1.277381101</v>
      </c>
      <c r="N259" s="4">
        <v>1.3369846620000001</v>
      </c>
      <c r="O259" s="4">
        <v>1.421991783</v>
      </c>
      <c r="P259" s="4">
        <v>1.500662578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</row>
    <row r="260" spans="1:50" x14ac:dyDescent="0.2">
      <c r="A260" s="13">
        <f t="shared" si="2"/>
        <v>1995</v>
      </c>
      <c r="B260" s="4">
        <v>1.2636420000000001E-2</v>
      </c>
      <c r="C260" s="4">
        <v>8.8343474000000005E-2</v>
      </c>
      <c r="D260" s="4">
        <v>0.170425206</v>
      </c>
      <c r="E260" s="4">
        <v>0.37104027899999997</v>
      </c>
      <c r="F260" s="4">
        <v>0.47444901900000003</v>
      </c>
      <c r="G260" s="4">
        <v>0.62725204599999995</v>
      </c>
      <c r="H260" s="4">
        <v>0.65245372899999998</v>
      </c>
      <c r="I260" s="4">
        <v>0.78389145800000004</v>
      </c>
      <c r="J260" s="4">
        <v>0.89953074600000005</v>
      </c>
      <c r="K260" s="4">
        <v>1.099486156</v>
      </c>
      <c r="L260" s="4">
        <v>1.0447122680000001</v>
      </c>
      <c r="M260" s="4">
        <v>1.22146508</v>
      </c>
      <c r="N260" s="4">
        <v>1.220370972</v>
      </c>
      <c r="O260" s="4">
        <v>1.3382406790000001</v>
      </c>
      <c r="P260" s="4">
        <v>1.544376132</v>
      </c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</row>
    <row r="261" spans="1:50" x14ac:dyDescent="0.2">
      <c r="A261" s="13">
        <f t="shared" si="2"/>
        <v>1996</v>
      </c>
      <c r="B261" s="4">
        <v>1.675515E-2</v>
      </c>
      <c r="C261" s="4">
        <v>8.0521230999999999E-2</v>
      </c>
      <c r="D261" s="4">
        <v>0.15369444199999999</v>
      </c>
      <c r="E261" s="4">
        <v>0.32678433299999998</v>
      </c>
      <c r="F261" s="4">
        <v>0.49621199500000002</v>
      </c>
      <c r="G261" s="4">
        <v>0.57599259700000005</v>
      </c>
      <c r="H261" s="4">
        <v>0.69648516100000002</v>
      </c>
      <c r="I261" s="4">
        <v>0.77883640499999995</v>
      </c>
      <c r="J261" s="4">
        <v>0.93887296499999995</v>
      </c>
      <c r="K261" s="4">
        <v>1.020987554</v>
      </c>
      <c r="L261" s="4">
        <v>1.2713977059999999</v>
      </c>
      <c r="M261" s="4">
        <v>1.377276768</v>
      </c>
      <c r="N261" s="4">
        <v>1.414034977</v>
      </c>
      <c r="O261" s="4">
        <v>1.549745135</v>
      </c>
      <c r="P261" s="4">
        <v>1.6375945430000001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</row>
    <row r="262" spans="1:50" x14ac:dyDescent="0.2">
      <c r="A262" s="13">
        <f t="shared" si="2"/>
        <v>1997</v>
      </c>
      <c r="B262" s="4">
        <v>1.6234994999999999E-2</v>
      </c>
      <c r="C262" s="4">
        <v>5.3126079E-2</v>
      </c>
      <c r="D262" s="4">
        <v>0.23730220199999999</v>
      </c>
      <c r="E262" s="4">
        <v>0.337008535</v>
      </c>
      <c r="F262" s="4">
        <v>0.40622533100000002</v>
      </c>
      <c r="G262" s="4">
        <v>0.53666327899999999</v>
      </c>
      <c r="H262" s="4">
        <v>0.67744917199999999</v>
      </c>
      <c r="I262" s="4">
        <v>0.76944828099999996</v>
      </c>
      <c r="J262" s="4">
        <v>0.93744950800000004</v>
      </c>
      <c r="K262" s="4">
        <v>1.013007556</v>
      </c>
      <c r="L262" s="4">
        <v>1.122740689</v>
      </c>
      <c r="M262" s="4">
        <v>1.269260611</v>
      </c>
      <c r="N262" s="4">
        <v>1.226747727</v>
      </c>
      <c r="O262" s="4">
        <v>1.4621277180000001</v>
      </c>
      <c r="P262" s="4">
        <v>1.569379946</v>
      </c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</row>
    <row r="263" spans="1:50" x14ac:dyDescent="0.2">
      <c r="A263" s="13">
        <f t="shared" si="2"/>
        <v>1998</v>
      </c>
      <c r="B263" s="4">
        <v>1.6341089999999999E-2</v>
      </c>
      <c r="C263" s="4">
        <v>6.9673230000000003E-2</v>
      </c>
      <c r="D263" s="4">
        <v>0.18395847000000001</v>
      </c>
      <c r="E263" s="4">
        <v>0.34345705199999998</v>
      </c>
      <c r="F263" s="4">
        <v>0.46732517299999998</v>
      </c>
      <c r="G263" s="4">
        <v>0.50878899799999999</v>
      </c>
      <c r="H263" s="4">
        <v>0.65969929699999996</v>
      </c>
      <c r="I263" s="4">
        <v>0.804256054</v>
      </c>
      <c r="J263" s="4">
        <v>0.89410427400000003</v>
      </c>
      <c r="K263" s="4">
        <v>0.95763215099999999</v>
      </c>
      <c r="L263" s="4">
        <v>1.057476431</v>
      </c>
      <c r="M263" s="4">
        <v>1.3475576579999999</v>
      </c>
      <c r="N263" s="4">
        <v>1.345390004</v>
      </c>
      <c r="O263" s="4">
        <v>1.7638678400000001</v>
      </c>
      <c r="P263" s="4">
        <v>1.8096213370000001</v>
      </c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</row>
    <row r="264" spans="1:50" x14ac:dyDescent="0.2">
      <c r="A264" s="13">
        <f t="shared" si="2"/>
        <v>1999</v>
      </c>
      <c r="B264" s="4">
        <v>1.4215979E-2</v>
      </c>
      <c r="C264" s="4">
        <v>7.9683910999999996E-2</v>
      </c>
      <c r="D264" s="4">
        <v>0.21606193400000001</v>
      </c>
      <c r="E264" s="4">
        <v>0.35377877099999999</v>
      </c>
      <c r="F264" s="4">
        <v>0.416892653</v>
      </c>
      <c r="G264" s="4">
        <v>0.55748681700000002</v>
      </c>
      <c r="H264" s="4">
        <v>0.63106169099999998</v>
      </c>
      <c r="I264" s="4">
        <v>0.76167368800000002</v>
      </c>
      <c r="J264" s="4">
        <v>0.96140819899999996</v>
      </c>
      <c r="K264" s="4">
        <v>0.98586187300000006</v>
      </c>
      <c r="L264" s="4">
        <v>1.0745762160000001</v>
      </c>
      <c r="M264" s="4">
        <v>1.1619737290000001</v>
      </c>
      <c r="N264" s="4">
        <v>1.5194072839999999</v>
      </c>
      <c r="O264" s="4">
        <v>1.7251163839999999</v>
      </c>
      <c r="P264" s="4">
        <v>1.868934275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</row>
    <row r="265" spans="1:50" x14ac:dyDescent="0.2">
      <c r="A265" s="13">
        <f t="shared" si="2"/>
        <v>2000</v>
      </c>
      <c r="B265" s="4">
        <v>1.046947E-2</v>
      </c>
      <c r="C265" s="4">
        <v>6.2744664000000006E-2</v>
      </c>
      <c r="D265" s="4">
        <v>0.23976942200000001</v>
      </c>
      <c r="E265" s="4">
        <v>0.37462224700000002</v>
      </c>
      <c r="F265" s="4">
        <v>0.447404517</v>
      </c>
      <c r="G265" s="4">
        <v>0.51758806499999999</v>
      </c>
      <c r="H265" s="4">
        <v>0.64299242199999995</v>
      </c>
      <c r="I265" s="4">
        <v>0.701421721</v>
      </c>
      <c r="J265" s="4">
        <v>0.76949362700000001</v>
      </c>
      <c r="K265" s="4">
        <v>0.94393050899999997</v>
      </c>
      <c r="L265" s="4">
        <v>1.1273260000000001</v>
      </c>
      <c r="M265" s="4">
        <v>1.1885052270000001</v>
      </c>
      <c r="N265" s="4">
        <v>1.299610672</v>
      </c>
      <c r="O265" s="4">
        <v>1.436332035</v>
      </c>
      <c r="P265" s="4">
        <v>1.8101239680000001</v>
      </c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</row>
    <row r="266" spans="1:50" x14ac:dyDescent="0.2">
      <c r="A266" s="13">
        <f t="shared" si="2"/>
        <v>2001</v>
      </c>
      <c r="B266" s="4">
        <v>1.6224849E-2</v>
      </c>
      <c r="C266" s="4">
        <v>6.8509006999999997E-2</v>
      </c>
      <c r="D266" s="4">
        <v>0.16557430200000001</v>
      </c>
      <c r="E266" s="4">
        <v>0.37552668900000002</v>
      </c>
      <c r="F266" s="4">
        <v>0.50219892200000005</v>
      </c>
      <c r="G266" s="4">
        <v>0.598478222</v>
      </c>
      <c r="H266" s="4">
        <v>0.67041333400000003</v>
      </c>
      <c r="I266" s="4">
        <v>0.76372211999999995</v>
      </c>
      <c r="J266" s="4">
        <v>0.85225304300000004</v>
      </c>
      <c r="K266" s="4">
        <v>0.90565772200000005</v>
      </c>
      <c r="L266" s="4">
        <v>1.0930609899999999</v>
      </c>
      <c r="M266" s="4">
        <v>1.1931162829999999</v>
      </c>
      <c r="N266" s="4">
        <v>1.4021881469999999</v>
      </c>
      <c r="O266" s="4">
        <v>1.3838851190000001</v>
      </c>
      <c r="P266" s="4">
        <v>1.6798106070000001</v>
      </c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</row>
    <row r="267" spans="1:50" x14ac:dyDescent="0.2">
      <c r="A267" s="13">
        <f t="shared" si="2"/>
        <v>2002</v>
      </c>
      <c r="B267" s="4">
        <v>1.1467951000000001E-2</v>
      </c>
      <c r="C267" s="4">
        <v>9.7455911000000006E-2</v>
      </c>
      <c r="D267" s="4">
        <v>0.256041201</v>
      </c>
      <c r="E267" s="4">
        <v>0.37866836500000001</v>
      </c>
      <c r="F267" s="4">
        <v>0.51193629200000002</v>
      </c>
      <c r="G267" s="4">
        <v>0.63415805999999997</v>
      </c>
      <c r="H267" s="4">
        <v>0.66269648999999997</v>
      </c>
      <c r="I267" s="4">
        <v>0.79832983300000004</v>
      </c>
      <c r="J267" s="4">
        <v>0.89066262399999996</v>
      </c>
      <c r="K267" s="4">
        <v>0.92756766599999996</v>
      </c>
      <c r="L267" s="4">
        <v>0.93867413200000005</v>
      </c>
      <c r="M267" s="4">
        <v>1.1002360579999999</v>
      </c>
      <c r="N267" s="4">
        <v>1.195096833</v>
      </c>
      <c r="O267" s="4">
        <v>1.400508004</v>
      </c>
      <c r="P267" s="4">
        <v>1.864319147</v>
      </c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</row>
    <row r="268" spans="1:50" x14ac:dyDescent="0.2">
      <c r="A268" s="13">
        <f t="shared" si="2"/>
        <v>2003</v>
      </c>
      <c r="B268" s="4">
        <v>2.0553808999999999E-2</v>
      </c>
      <c r="C268" s="4">
        <v>0.106301254</v>
      </c>
      <c r="D268" s="4">
        <v>0.34071357000000002</v>
      </c>
      <c r="E268" s="4">
        <v>0.43110104500000002</v>
      </c>
      <c r="F268" s="4">
        <v>0.56762416699999996</v>
      </c>
      <c r="G268" s="4">
        <v>0.68769901700000002</v>
      </c>
      <c r="H268" s="4">
        <v>0.74466953800000002</v>
      </c>
      <c r="I268" s="4">
        <v>0.84911278300000004</v>
      </c>
      <c r="J268" s="4">
        <v>0.903518873</v>
      </c>
      <c r="K268" s="4">
        <v>0.96379372100000005</v>
      </c>
      <c r="L268" s="4">
        <v>0.96933923399999999</v>
      </c>
      <c r="M268" s="4">
        <v>1.0187605129999999</v>
      </c>
      <c r="N268" s="4">
        <v>1.02541601</v>
      </c>
      <c r="O268" s="4">
        <v>1.1195992349999999</v>
      </c>
      <c r="P268" s="4">
        <v>1.1871322019999999</v>
      </c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</row>
    <row r="269" spans="1:50" x14ac:dyDescent="0.2">
      <c r="A269" s="13">
        <f t="shared" si="2"/>
        <v>2004</v>
      </c>
      <c r="B269" s="4">
        <v>1.9404380999999998E-2</v>
      </c>
      <c r="C269" s="4">
        <v>9.9154638000000003E-2</v>
      </c>
      <c r="D269" s="4">
        <v>0.30512597899999999</v>
      </c>
      <c r="E269" s="4">
        <v>0.48013074700000002</v>
      </c>
      <c r="F269" s="4">
        <v>0.55407356600000002</v>
      </c>
      <c r="G269" s="4">
        <v>0.67639425399999997</v>
      </c>
      <c r="H269" s="4">
        <v>0.75154427499999998</v>
      </c>
      <c r="I269" s="4">
        <v>0.78295904800000005</v>
      </c>
      <c r="J269" s="4">
        <v>0.93352976899999995</v>
      </c>
      <c r="K269" s="4">
        <v>0.94087373399999996</v>
      </c>
      <c r="L269" s="4">
        <v>1.027809789</v>
      </c>
      <c r="M269" s="4">
        <v>1.0346643799999999</v>
      </c>
      <c r="N269" s="4">
        <v>1.1074719449999999</v>
      </c>
      <c r="O269" s="4">
        <v>1.320152974</v>
      </c>
      <c r="P269" s="4">
        <v>1.3759132730000001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</row>
    <row r="270" spans="1:50" x14ac:dyDescent="0.2">
      <c r="A270" s="13">
        <f t="shared" si="2"/>
        <v>2005</v>
      </c>
      <c r="B270" s="4">
        <v>1.8445775000000001E-2</v>
      </c>
      <c r="C270" s="4">
        <v>7.8518394000000005E-2</v>
      </c>
      <c r="D270" s="4">
        <v>0.24051349599999999</v>
      </c>
      <c r="E270" s="4">
        <v>0.39128733599999999</v>
      </c>
      <c r="F270" s="4">
        <v>0.51036264399999998</v>
      </c>
      <c r="G270" s="4">
        <v>0.58325382400000003</v>
      </c>
      <c r="H270" s="4">
        <v>0.68831302000000005</v>
      </c>
      <c r="I270" s="4">
        <v>0.79210721100000003</v>
      </c>
      <c r="J270" s="4">
        <v>0.86232747099999996</v>
      </c>
      <c r="K270" s="4">
        <v>0.90140993000000003</v>
      </c>
      <c r="L270" s="4">
        <v>1.0056247679999999</v>
      </c>
      <c r="M270" s="4">
        <v>1.058454598</v>
      </c>
      <c r="N270" s="4">
        <v>1.089917332</v>
      </c>
      <c r="O270" s="4">
        <v>1.186867297</v>
      </c>
      <c r="P270" s="4">
        <v>1.3172954100000001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</row>
    <row r="271" spans="1:50" x14ac:dyDescent="0.2">
      <c r="A271" s="13">
        <f t="shared" si="2"/>
        <v>2006</v>
      </c>
      <c r="B271" s="4">
        <v>9.3111700000000006E-3</v>
      </c>
      <c r="C271" s="4">
        <v>8.1327449999999996E-2</v>
      </c>
      <c r="D271" s="4">
        <v>0.14851422</v>
      </c>
      <c r="E271" s="4">
        <v>0.37531587599999999</v>
      </c>
      <c r="F271" s="4">
        <v>0.51466251900000004</v>
      </c>
      <c r="G271" s="4">
        <v>0.60515469200000005</v>
      </c>
      <c r="H271" s="4">
        <v>0.71690492699999997</v>
      </c>
      <c r="I271" s="4">
        <v>0.80334283100000003</v>
      </c>
      <c r="J271" s="4">
        <v>0.89646065900000005</v>
      </c>
      <c r="K271" s="4">
        <v>1.027403783</v>
      </c>
      <c r="L271" s="4">
        <v>1.0701929480000001</v>
      </c>
      <c r="M271" s="4">
        <v>1.1534127649999999</v>
      </c>
      <c r="N271" s="4">
        <v>1.2548584199999999</v>
      </c>
      <c r="O271" s="4">
        <v>1.2305981020000001</v>
      </c>
      <c r="P271" s="4">
        <v>1.329210005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</row>
    <row r="272" spans="1:50" x14ac:dyDescent="0.2">
      <c r="A272" s="13">
        <f t="shared" si="2"/>
        <v>2007</v>
      </c>
      <c r="B272" s="4">
        <v>1.2229248999999999E-2</v>
      </c>
      <c r="C272" s="4">
        <v>9.5294788000000005E-2</v>
      </c>
      <c r="D272" s="4">
        <v>0.31173625700000002</v>
      </c>
      <c r="E272" s="4">
        <v>0.44316769099999997</v>
      </c>
      <c r="F272" s="4">
        <v>0.54793623800000002</v>
      </c>
      <c r="G272" s="4">
        <v>0.66832907500000005</v>
      </c>
      <c r="H272" s="4">
        <v>0.77124758699999996</v>
      </c>
      <c r="I272" s="4">
        <v>0.83786180099999996</v>
      </c>
      <c r="J272" s="4">
        <v>0.91518119399999998</v>
      </c>
      <c r="K272" s="4">
        <v>1.059712693</v>
      </c>
      <c r="L272" s="4">
        <v>1.108413383</v>
      </c>
      <c r="M272" s="4">
        <v>1.089317951</v>
      </c>
      <c r="N272" s="4">
        <v>1.2755547860000001</v>
      </c>
      <c r="O272" s="4">
        <v>1.2666671860000001</v>
      </c>
      <c r="P272" s="4">
        <v>1.372976988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</row>
    <row r="273" spans="1:50" x14ac:dyDescent="0.2">
      <c r="A273" s="13">
        <f t="shared" si="2"/>
        <v>2008</v>
      </c>
      <c r="B273" s="4">
        <v>1.4094157E-2</v>
      </c>
      <c r="C273" s="4">
        <v>5.4279565000000002E-2</v>
      </c>
      <c r="D273" s="4">
        <v>0.22928535</v>
      </c>
      <c r="E273" s="4">
        <v>0.427276881</v>
      </c>
      <c r="F273" s="4">
        <v>0.52999837299999997</v>
      </c>
      <c r="G273" s="4">
        <v>0.64342024099999995</v>
      </c>
      <c r="H273" s="4">
        <v>0.75666446700000001</v>
      </c>
      <c r="I273" s="4">
        <v>0.857774606</v>
      </c>
      <c r="J273" s="4">
        <v>0.91936505999999996</v>
      </c>
      <c r="K273" s="4">
        <v>1.0595086890000001</v>
      </c>
      <c r="L273" s="4">
        <v>1.204851527</v>
      </c>
      <c r="M273" s="4">
        <v>1.1865599680000001</v>
      </c>
      <c r="N273" s="4">
        <v>1.3442069729999999</v>
      </c>
      <c r="O273" s="4">
        <v>1.5057405290000001</v>
      </c>
      <c r="P273" s="4">
        <v>1.5342752740000001</v>
      </c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</row>
    <row r="274" spans="1:50" x14ac:dyDescent="0.2">
      <c r="A274" s="13">
        <f t="shared" si="2"/>
        <v>2009</v>
      </c>
      <c r="B274" s="4">
        <v>1.0376478E-2</v>
      </c>
      <c r="C274" s="4">
        <v>0.113182122</v>
      </c>
      <c r="D274" s="4">
        <v>0.22155184999999999</v>
      </c>
      <c r="E274" s="4">
        <v>0.41123075799999997</v>
      </c>
      <c r="F274" s="4">
        <v>0.56321429300000003</v>
      </c>
      <c r="G274" s="4">
        <v>0.68687928399999998</v>
      </c>
      <c r="H274" s="4">
        <v>0.84501316999999998</v>
      </c>
      <c r="I274" s="4">
        <v>0.91526317599999996</v>
      </c>
      <c r="J274" s="4">
        <v>0.956244121</v>
      </c>
      <c r="K274" s="4">
        <v>1.16628775</v>
      </c>
      <c r="L274" s="4">
        <v>1.1650524099999999</v>
      </c>
      <c r="M274" s="4">
        <v>1.4319307619999999</v>
      </c>
      <c r="N274" s="4">
        <v>1.4307769269999999</v>
      </c>
      <c r="O274" s="4">
        <v>1.5292484340000001</v>
      </c>
      <c r="P274" s="4">
        <v>1.7610363570000001</v>
      </c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</row>
    <row r="275" spans="1:50" x14ac:dyDescent="0.2">
      <c r="A275" s="13">
        <f t="shared" si="2"/>
        <v>2010</v>
      </c>
      <c r="B275" s="4">
        <v>1.8466123000000001E-2</v>
      </c>
      <c r="C275" s="4">
        <v>7.8232404000000005E-2</v>
      </c>
      <c r="D275" s="4">
        <v>0.24435457099999999</v>
      </c>
      <c r="E275" s="4">
        <v>0.40271839999999998</v>
      </c>
      <c r="F275" s="4">
        <v>0.54110581700000004</v>
      </c>
      <c r="G275" s="4">
        <v>0.66987450900000001</v>
      </c>
      <c r="H275" s="4">
        <v>0.89332529999999999</v>
      </c>
      <c r="I275" s="4">
        <v>0.97814820199999997</v>
      </c>
      <c r="J275" s="4">
        <v>1.0159919230000001</v>
      </c>
      <c r="K275" s="4">
        <v>1.113304552</v>
      </c>
      <c r="L275" s="4">
        <v>1.1455800789999999</v>
      </c>
      <c r="M275" s="4">
        <v>1.25887292</v>
      </c>
      <c r="N275" s="4">
        <v>1.42428475</v>
      </c>
      <c r="O275" s="4">
        <v>1.526776814</v>
      </c>
      <c r="P275" s="4">
        <v>1.934781034</v>
      </c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</row>
    <row r="276" spans="1:50" x14ac:dyDescent="0.2">
      <c r="A276" s="13">
        <f t="shared" si="2"/>
        <v>2011</v>
      </c>
      <c r="B276" s="4">
        <v>1.4640917999999999E-2</v>
      </c>
      <c r="C276" s="4">
        <v>0.11234941599999999</v>
      </c>
      <c r="D276" s="4">
        <v>0.23327588299999999</v>
      </c>
      <c r="E276" s="4">
        <v>0.425946504</v>
      </c>
      <c r="F276" s="4">
        <v>0.548479995</v>
      </c>
      <c r="G276" s="4">
        <v>0.64071729799999999</v>
      </c>
      <c r="H276" s="4">
        <v>0.79454101799999999</v>
      </c>
      <c r="I276" s="4">
        <v>0.99525983399999995</v>
      </c>
      <c r="J276" s="4">
        <v>1.09421236</v>
      </c>
      <c r="K276" s="4">
        <v>1.140071058</v>
      </c>
      <c r="L276" s="4">
        <v>1.2293644459999999</v>
      </c>
      <c r="M276" s="4">
        <v>1.279440978</v>
      </c>
      <c r="N276" s="4">
        <v>1.3995691349999999</v>
      </c>
      <c r="O276" s="4">
        <v>1.446563485</v>
      </c>
      <c r="P276" s="4">
        <v>1.6171668939999999</v>
      </c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</row>
    <row r="277" spans="1:50" x14ac:dyDescent="0.2">
      <c r="A277" s="13">
        <f t="shared" si="2"/>
        <v>2012</v>
      </c>
      <c r="B277" s="4">
        <v>1.3375985999999999E-2</v>
      </c>
      <c r="C277" s="4">
        <v>7.9705947999999999E-2</v>
      </c>
      <c r="D277" s="4">
        <v>0.206783152</v>
      </c>
      <c r="E277" s="4">
        <v>0.36104333100000002</v>
      </c>
      <c r="F277" s="4">
        <v>0.53547905600000001</v>
      </c>
      <c r="G277" s="4">
        <v>0.662714892</v>
      </c>
      <c r="H277" s="4">
        <v>0.79421664700000005</v>
      </c>
      <c r="I277" s="4">
        <v>0.91587371699999998</v>
      </c>
      <c r="J277" s="4">
        <v>1.190771037</v>
      </c>
      <c r="K277" s="4">
        <v>1.2163213310000001</v>
      </c>
      <c r="L277" s="4">
        <v>1.271804511</v>
      </c>
      <c r="M277" s="4">
        <v>1.3180755660000001</v>
      </c>
      <c r="N277" s="4">
        <v>1.40640952</v>
      </c>
      <c r="O277" s="4">
        <v>1.6424079620000001</v>
      </c>
      <c r="P277" s="4">
        <v>1.898995889</v>
      </c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</row>
    <row r="278" spans="1:50" x14ac:dyDescent="0.2">
      <c r="A278" s="13">
        <f t="shared" si="2"/>
        <v>2013</v>
      </c>
      <c r="B278" s="4">
        <v>1.7066309000000002E-2</v>
      </c>
      <c r="C278" s="4">
        <v>6.8625580000000005E-2</v>
      </c>
      <c r="D278" s="4">
        <v>0.22520538700000001</v>
      </c>
      <c r="E278" s="4">
        <v>0.42376303199999998</v>
      </c>
      <c r="F278" s="4">
        <v>0.49225944999999999</v>
      </c>
      <c r="G278" s="4">
        <v>0.61741658300000002</v>
      </c>
      <c r="H278" s="4">
        <v>0.82367687899999997</v>
      </c>
      <c r="I278" s="4">
        <v>0.97002404200000003</v>
      </c>
      <c r="J278" s="4">
        <v>1.0792522870000001</v>
      </c>
      <c r="K278" s="4">
        <v>1.212366721</v>
      </c>
      <c r="L278" s="4">
        <v>1.28790702</v>
      </c>
      <c r="M278" s="4">
        <v>1.3346965989999999</v>
      </c>
      <c r="N278" s="4">
        <v>1.450174793</v>
      </c>
      <c r="O278" s="4">
        <v>1.602957974</v>
      </c>
      <c r="P278" s="4">
        <v>1.7072802090000001</v>
      </c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</row>
    <row r="279" spans="1:50" x14ac:dyDescent="0.2">
      <c r="A279" s="13">
        <f t="shared" si="2"/>
        <v>2014</v>
      </c>
      <c r="B279" s="4">
        <v>1.6262658999999999E-2</v>
      </c>
      <c r="C279" s="4">
        <v>0.100495194</v>
      </c>
      <c r="D279" s="4">
        <v>0.219225322</v>
      </c>
      <c r="E279" s="4">
        <v>0.35977999599999999</v>
      </c>
      <c r="F279" s="4">
        <v>0.47664241600000001</v>
      </c>
      <c r="G279" s="4">
        <v>0.60135325100000003</v>
      </c>
      <c r="H279" s="4">
        <v>0.65313027700000004</v>
      </c>
      <c r="I279" s="4">
        <v>0.88067025700000001</v>
      </c>
      <c r="J279" s="4">
        <v>0.96611046099999998</v>
      </c>
      <c r="K279" s="4">
        <v>1.1054641140000001</v>
      </c>
      <c r="L279" s="4">
        <v>1.2883494950000001</v>
      </c>
      <c r="M279" s="4">
        <v>1.3009906099999999</v>
      </c>
      <c r="N279" s="4">
        <v>1.3556347200000001</v>
      </c>
      <c r="O279" s="4">
        <v>1.454922533</v>
      </c>
      <c r="P279" s="4">
        <v>1.6235025380000001</v>
      </c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</row>
    <row r="280" spans="1:50" x14ac:dyDescent="0.2">
      <c r="A280" s="13">
        <f t="shared" si="2"/>
        <v>2015</v>
      </c>
      <c r="B280" s="4">
        <v>1.9334679E-2</v>
      </c>
      <c r="C280" s="4">
        <v>9.2677248000000004E-2</v>
      </c>
      <c r="D280" s="4">
        <v>0.28827361800000001</v>
      </c>
      <c r="E280" s="4">
        <v>0.391657484</v>
      </c>
      <c r="F280" s="4">
        <v>0.517743591</v>
      </c>
      <c r="G280" s="4">
        <v>0.59509114699999999</v>
      </c>
      <c r="H280" s="4">
        <v>0.71768048200000001</v>
      </c>
      <c r="I280" s="4">
        <v>0.80275369799999996</v>
      </c>
      <c r="J280" s="4">
        <v>1.0374109680000001</v>
      </c>
      <c r="K280" s="4">
        <v>1.0687903190000001</v>
      </c>
      <c r="L280" s="4">
        <v>1.304994392</v>
      </c>
      <c r="M280" s="4">
        <v>1.5747140100000001</v>
      </c>
      <c r="N280" s="4">
        <v>1.3432047819999999</v>
      </c>
      <c r="O280" s="4">
        <v>1.556839146</v>
      </c>
      <c r="P280" s="4">
        <v>1.7556270899999999</v>
      </c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</row>
    <row r="281" spans="1:50" x14ac:dyDescent="0.2">
      <c r="A281" s="13">
        <f t="shared" si="2"/>
        <v>2016</v>
      </c>
      <c r="B281" s="4">
        <v>2.2516319E-2</v>
      </c>
      <c r="C281" s="4">
        <v>8.3460929000000003E-2</v>
      </c>
      <c r="D281" s="4">
        <v>0.241921837</v>
      </c>
      <c r="E281" s="4">
        <v>0.434082258</v>
      </c>
      <c r="F281" s="4">
        <v>0.50784999500000005</v>
      </c>
      <c r="G281" s="4">
        <v>0.60348826499999997</v>
      </c>
      <c r="H281" s="4">
        <v>0.6897681</v>
      </c>
      <c r="I281" s="4">
        <v>0.77471898900000002</v>
      </c>
      <c r="J281" s="4">
        <v>0.83722594100000003</v>
      </c>
      <c r="K281" s="4">
        <v>0.91568844199999999</v>
      </c>
      <c r="L281" s="4">
        <v>1.062030931</v>
      </c>
      <c r="M281" s="4">
        <v>0.96818514700000002</v>
      </c>
      <c r="N281" s="4">
        <v>1.333656715</v>
      </c>
      <c r="O281" s="4">
        <v>1.5773549389999999</v>
      </c>
      <c r="P281" s="4">
        <v>1.5836552610000001</v>
      </c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</row>
    <row r="282" spans="1:50" x14ac:dyDescent="0.2">
      <c r="A282" s="13">
        <f t="shared" si="2"/>
        <v>2017</v>
      </c>
      <c r="B282" s="5">
        <v>2.1695848E-2</v>
      </c>
      <c r="C282" s="5">
        <v>9.8126926000000003E-2</v>
      </c>
      <c r="D282" s="5">
        <v>0.19830637300000001</v>
      </c>
      <c r="E282" s="5">
        <v>0.39827524800000003</v>
      </c>
      <c r="F282" s="5">
        <v>0.52798778899999999</v>
      </c>
      <c r="G282" s="5">
        <v>0.595204387</v>
      </c>
      <c r="H282" s="5">
        <v>0.68596759900000004</v>
      </c>
      <c r="I282" s="5">
        <v>0.73654037900000002</v>
      </c>
      <c r="J282" s="5">
        <v>0.81809528600000003</v>
      </c>
      <c r="K282" s="5">
        <v>0.81914845199999997</v>
      </c>
      <c r="L282" s="5">
        <v>0.94734698799999995</v>
      </c>
      <c r="M282" s="5">
        <v>0.81578620099999999</v>
      </c>
      <c r="N282" s="5">
        <v>1.182831599</v>
      </c>
      <c r="O282" s="5">
        <v>1.3194748160000001</v>
      </c>
      <c r="P282" s="5">
        <v>1.5784266300000001</v>
      </c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</row>
    <row r="283" spans="1:50" x14ac:dyDescent="0.2">
      <c r="A283" s="13">
        <f t="shared" si="2"/>
        <v>2018</v>
      </c>
      <c r="B283" s="5">
        <v>2.0371863E-2</v>
      </c>
      <c r="C283" s="5">
        <v>7.2853995000000005E-2</v>
      </c>
      <c r="D283" s="5">
        <v>0.20618455099999999</v>
      </c>
      <c r="E283" s="5">
        <v>0.37438923200000002</v>
      </c>
      <c r="F283" s="5">
        <v>0.49502077500000002</v>
      </c>
      <c r="G283" s="5">
        <v>0.60269383799999998</v>
      </c>
      <c r="H283" s="5">
        <v>0.69679902900000001</v>
      </c>
      <c r="I283" s="5">
        <v>0.74444716</v>
      </c>
      <c r="J283" s="5">
        <v>0.83931376899999999</v>
      </c>
      <c r="K283" s="5">
        <v>0.87778742499999995</v>
      </c>
      <c r="L283" s="5">
        <v>0.959051812</v>
      </c>
      <c r="M283" s="5">
        <v>0.93513048700000001</v>
      </c>
      <c r="N283" s="5">
        <v>1.017570394</v>
      </c>
      <c r="O283" s="5">
        <v>1.0690698540000001</v>
      </c>
      <c r="P283" s="5">
        <v>1.1205693139999999</v>
      </c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</row>
    <row r="284" spans="1:50" x14ac:dyDescent="0.2">
      <c r="B284" s="4" t="s">
        <v>0</v>
      </c>
    </row>
    <row r="285" spans="1:50" x14ac:dyDescent="0.2">
      <c r="B285" s="4" t="s">
        <v>0</v>
      </c>
      <c r="C285" s="4" t="s">
        <v>68</v>
      </c>
      <c r="D285" s="4" t="s">
        <v>13</v>
      </c>
      <c r="E285" s="4" t="s">
        <v>14</v>
      </c>
      <c r="F285" s="4" t="s">
        <v>76</v>
      </c>
      <c r="G285" s="4" t="s">
        <v>97</v>
      </c>
      <c r="H285" s="4">
        <v>1000</v>
      </c>
      <c r="I285" s="4">
        <v>8</v>
      </c>
      <c r="J285" s="4">
        <v>385</v>
      </c>
      <c r="K285" s="4">
        <v>588</v>
      </c>
      <c r="L285" s="4">
        <v>65</v>
      </c>
      <c r="M285" s="9">
        <v>1.05E+18</v>
      </c>
      <c r="N285" s="4">
        <v>1025.4608720000001</v>
      </c>
      <c r="O285" s="4">
        <v>0.105345544</v>
      </c>
      <c r="P285" s="4">
        <v>1000</v>
      </c>
    </row>
    <row r="286" spans="1:50" x14ac:dyDescent="0.2">
      <c r="B286" s="4" t="s">
        <v>0</v>
      </c>
      <c r="C286" s="4">
        <v>1983</v>
      </c>
      <c r="D286" s="4">
        <v>1984</v>
      </c>
      <c r="E286" s="4">
        <v>1985</v>
      </c>
      <c r="F286" s="4">
        <v>1986</v>
      </c>
      <c r="G286" s="4">
        <v>1987</v>
      </c>
      <c r="H286" s="4">
        <v>1988</v>
      </c>
      <c r="I286" s="4">
        <v>1989</v>
      </c>
      <c r="J286" s="4">
        <v>1990</v>
      </c>
      <c r="K286" s="4">
        <v>1991</v>
      </c>
      <c r="L286" s="4">
        <v>1992</v>
      </c>
      <c r="M286" s="4">
        <v>1993</v>
      </c>
      <c r="N286" s="4">
        <v>1994</v>
      </c>
      <c r="O286" s="4">
        <v>1995</v>
      </c>
      <c r="P286" s="4">
        <v>1996</v>
      </c>
      <c r="Q286" s="4">
        <v>1997</v>
      </c>
      <c r="R286" s="4">
        <v>1998</v>
      </c>
      <c r="S286" s="4">
        <v>1999</v>
      </c>
      <c r="T286" s="4">
        <v>2000</v>
      </c>
      <c r="U286" s="4">
        <v>2001</v>
      </c>
      <c r="V286" s="4">
        <v>2002</v>
      </c>
      <c r="W286" s="4">
        <v>2003</v>
      </c>
      <c r="X286" s="4">
        <v>2004</v>
      </c>
      <c r="Y286" s="4">
        <v>2005</v>
      </c>
      <c r="Z286" s="4">
        <v>2006</v>
      </c>
      <c r="AA286" s="4">
        <v>2007</v>
      </c>
      <c r="AB286" s="4">
        <v>2008</v>
      </c>
      <c r="AC286" s="4">
        <v>2009</v>
      </c>
      <c r="AD286" s="4">
        <v>2010</v>
      </c>
      <c r="AE286" s="4">
        <v>2011</v>
      </c>
      <c r="AF286" s="4">
        <v>2012</v>
      </c>
      <c r="AG286" s="4">
        <v>2013</v>
      </c>
      <c r="AH286" s="4">
        <v>2014</v>
      </c>
      <c r="AI286" s="4">
        <v>2015</v>
      </c>
      <c r="AJ286" s="4">
        <v>2016</v>
      </c>
      <c r="AK286" s="4">
        <v>2017</v>
      </c>
      <c r="AL286" s="4">
        <v>2018</v>
      </c>
    </row>
    <row r="287" spans="1:50" x14ac:dyDescent="0.2">
      <c r="B287" s="4" t="s">
        <v>0</v>
      </c>
      <c r="C287" s="4" t="s">
        <v>98</v>
      </c>
      <c r="D287" s="4" t="s">
        <v>94</v>
      </c>
      <c r="E287" s="4" t="s">
        <v>99</v>
      </c>
      <c r="F287" s="4" t="s">
        <v>4</v>
      </c>
      <c r="G287" s="4" t="s">
        <v>100</v>
      </c>
      <c r="H287" s="4" t="s">
        <v>101</v>
      </c>
      <c r="I287" s="4" t="s">
        <v>102</v>
      </c>
      <c r="J287" s="4" t="s">
        <v>103</v>
      </c>
      <c r="K287" s="4" t="s">
        <v>104</v>
      </c>
      <c r="L287" s="4" t="s">
        <v>105</v>
      </c>
      <c r="M287" s="4" t="s">
        <v>106</v>
      </c>
    </row>
    <row r="288" spans="1:50" x14ac:dyDescent="0.2">
      <c r="B288" s="4">
        <v>1273.2812289999999</v>
      </c>
      <c r="C288" s="4">
        <v>1128.2297269999999</v>
      </c>
      <c r="D288" s="4">
        <v>739.22674370000004</v>
      </c>
      <c r="E288" s="4">
        <v>1930.851273</v>
      </c>
      <c r="F288" s="4">
        <v>826.37305709999998</v>
      </c>
      <c r="G288" s="4">
        <v>1125.6309409999999</v>
      </c>
      <c r="H288" s="4">
        <v>1456.237948</v>
      </c>
      <c r="I288" s="4">
        <v>1136.2500769999999</v>
      </c>
      <c r="J288" s="4">
        <v>1369.8423049999999</v>
      </c>
      <c r="K288" s="4">
        <v>827.37876029999995</v>
      </c>
      <c r="L288" s="4">
        <v>802.10384590000001</v>
      </c>
      <c r="M288" s="4">
        <v>863.1712933</v>
      </c>
      <c r="N288" s="4">
        <v>972.72426849999999</v>
      </c>
      <c r="O288" s="4">
        <v>1809.1080569999999</v>
      </c>
      <c r="P288" s="4">
        <v>458.01831700000002</v>
      </c>
      <c r="Q288" s="4">
        <v>981.64882130000001</v>
      </c>
      <c r="R288" s="4">
        <v>578.14863890000004</v>
      </c>
      <c r="S288" s="4">
        <v>833.79533160000005</v>
      </c>
      <c r="T288" s="4">
        <v>1006.046504</v>
      </c>
      <c r="U288" s="4">
        <v>695.62402029999998</v>
      </c>
      <c r="V288" s="4">
        <v>750.12433099999998</v>
      </c>
      <c r="W288" s="4">
        <v>1863.12202</v>
      </c>
      <c r="X288" s="4">
        <v>498.72073189999998</v>
      </c>
      <c r="Y288" s="4">
        <v>697.37650199999996</v>
      </c>
      <c r="Z288" s="4">
        <v>427.32597920000001</v>
      </c>
      <c r="AA288" s="4">
        <v>668.51356580000004</v>
      </c>
      <c r="AB288" s="4">
        <v>430.89842470000002</v>
      </c>
      <c r="AC288" s="4">
        <v>415.07588490000001</v>
      </c>
      <c r="AD288" s="4">
        <v>707.02709560000005</v>
      </c>
      <c r="AE288" s="4">
        <v>452.59352639999997</v>
      </c>
      <c r="AF288" s="4">
        <v>610.80090210000003</v>
      </c>
      <c r="AG288" s="4">
        <v>625.30178760000001</v>
      </c>
      <c r="AH288" s="4">
        <v>792.41687979999995</v>
      </c>
      <c r="AI288" s="4">
        <v>705.3779581</v>
      </c>
      <c r="AJ288" s="4">
        <v>700</v>
      </c>
      <c r="AK288" s="4">
        <v>700</v>
      </c>
      <c r="AL288" s="4">
        <v>700</v>
      </c>
    </row>
    <row r="289" spans="1:30" x14ac:dyDescent="0.2">
      <c r="B289" s="4" t="s">
        <v>0</v>
      </c>
      <c r="C289" s="4" t="s">
        <v>68</v>
      </c>
      <c r="D289" s="4" t="s">
        <v>69</v>
      </c>
      <c r="E289" s="4" t="s">
        <v>14</v>
      </c>
      <c r="F289" s="4" t="s">
        <v>107</v>
      </c>
      <c r="G289" s="4" t="s">
        <v>26</v>
      </c>
      <c r="H289" s="4" t="s">
        <v>21</v>
      </c>
      <c r="I289" s="4" t="s">
        <v>108</v>
      </c>
      <c r="J289" s="4">
        <v>96</v>
      </c>
      <c r="K289" s="4" t="s">
        <v>109</v>
      </c>
      <c r="L289" s="4" t="s">
        <v>38</v>
      </c>
      <c r="M289" s="4" t="s">
        <v>110</v>
      </c>
      <c r="N289" s="4" t="s">
        <v>19</v>
      </c>
      <c r="O289" s="4" t="s">
        <v>111</v>
      </c>
      <c r="P289" s="4">
        <v>1000000</v>
      </c>
      <c r="Q289" s="4" t="s">
        <v>112</v>
      </c>
      <c r="R289" s="4" t="s">
        <v>19</v>
      </c>
      <c r="S289" s="4" t="s">
        <v>113</v>
      </c>
      <c r="T289" s="4" t="s">
        <v>114</v>
      </c>
      <c r="U289" s="4">
        <v>2</v>
      </c>
      <c r="V289" s="4">
        <v>3</v>
      </c>
      <c r="W289" s="4">
        <v>4</v>
      </c>
      <c r="X289" s="4">
        <v>5</v>
      </c>
    </row>
    <row r="290" spans="1:30" x14ac:dyDescent="0.2">
      <c r="A290" s="13">
        <v>1982</v>
      </c>
      <c r="B290" s="4">
        <v>1113.7047090000001</v>
      </c>
      <c r="C290" s="4">
        <v>2844.2760830000002</v>
      </c>
      <c r="D290" s="4">
        <v>3486.0435149999998</v>
      </c>
      <c r="E290" s="4">
        <v>4588.0214999999998</v>
      </c>
      <c r="F290" s="4">
        <v>1549.6388609999999</v>
      </c>
      <c r="G290" s="4">
        <v>196.80714259999999</v>
      </c>
      <c r="H290" s="4">
        <v>122.9010906</v>
      </c>
      <c r="I290" s="4">
        <v>57.618651059999998</v>
      </c>
      <c r="J290" s="4">
        <v>36.162565890000003</v>
      </c>
      <c r="K290" s="4">
        <v>21.81417063</v>
      </c>
      <c r="L290" s="4">
        <v>13.16959638</v>
      </c>
      <c r="M290" s="4">
        <v>7.78481326</v>
      </c>
      <c r="N290" s="4">
        <v>2.5862248339999998</v>
      </c>
      <c r="O290" s="4">
        <v>0.93312012200000005</v>
      </c>
      <c r="P290" s="4">
        <v>0.36078229000000001</v>
      </c>
      <c r="Q290" s="4" t="s">
        <v>0</v>
      </c>
      <c r="R290" s="6">
        <v>14106</v>
      </c>
      <c r="S290" s="4">
        <v>1982</v>
      </c>
      <c r="T290" s="4">
        <v>16</v>
      </c>
      <c r="U290" s="4">
        <v>1</v>
      </c>
      <c r="V290" s="4">
        <v>2</v>
      </c>
      <c r="W290" s="4">
        <v>1</v>
      </c>
      <c r="X290" s="4">
        <v>18</v>
      </c>
      <c r="Y290" s="4">
        <v>33</v>
      </c>
      <c r="Z290" s="4">
        <v>33</v>
      </c>
      <c r="AA290" s="4">
        <v>33</v>
      </c>
      <c r="AB290" s="4">
        <v>33</v>
      </c>
      <c r="AC290" s="4">
        <v>33</v>
      </c>
      <c r="AD290" s="4">
        <v>33</v>
      </c>
    </row>
    <row r="291" spans="1:30" x14ac:dyDescent="0.2">
      <c r="A291" s="13">
        <f>A290+1</f>
        <v>1983</v>
      </c>
      <c r="B291" s="4">
        <v>1622.0447999999999</v>
      </c>
      <c r="C291" s="4">
        <v>691.55867769999998</v>
      </c>
      <c r="D291" s="4">
        <v>1752.585597</v>
      </c>
      <c r="E291" s="4">
        <v>3178.9141559999998</v>
      </c>
      <c r="F291" s="4">
        <v>6893.6122230000001</v>
      </c>
      <c r="G291" s="4">
        <v>2091.1212609999998</v>
      </c>
      <c r="H291" s="4">
        <v>372.38319890000002</v>
      </c>
      <c r="I291" s="4">
        <v>195.04367550000001</v>
      </c>
      <c r="J291" s="4">
        <v>86.469177830000007</v>
      </c>
      <c r="K291" s="4">
        <v>75.787234499999997</v>
      </c>
      <c r="L291" s="4">
        <v>56.784213899999997</v>
      </c>
      <c r="M291" s="4">
        <v>19.770387249999999</v>
      </c>
      <c r="N291" s="4">
        <v>7.5090055629999997</v>
      </c>
      <c r="O291" s="4">
        <v>6.8110693800000002</v>
      </c>
      <c r="P291" s="4">
        <v>2.1792884080000001</v>
      </c>
      <c r="Q291" s="4" t="s">
        <v>0</v>
      </c>
      <c r="R291" s="6">
        <v>21162</v>
      </c>
      <c r="S291" s="4">
        <v>1983</v>
      </c>
      <c r="T291" s="4">
        <v>2</v>
      </c>
      <c r="U291" s="4">
        <v>8</v>
      </c>
      <c r="V291" s="4">
        <v>5</v>
      </c>
      <c r="W291" s="4">
        <v>5</v>
      </c>
      <c r="X291" s="4">
        <v>1</v>
      </c>
      <c r="Y291" s="4">
        <v>9</v>
      </c>
      <c r="Z291" s="4">
        <v>28</v>
      </c>
      <c r="AA291" s="4">
        <v>28</v>
      </c>
      <c r="AB291" s="4">
        <v>30</v>
      </c>
      <c r="AC291" s="4">
        <v>28</v>
      </c>
      <c r="AD291" s="4">
        <v>27</v>
      </c>
    </row>
    <row r="292" spans="1:30" x14ac:dyDescent="0.2">
      <c r="A292" s="13">
        <f t="shared" ref="A292:A326" si="3">A291+1</f>
        <v>1984</v>
      </c>
      <c r="B292" s="4">
        <v>359.8117949</v>
      </c>
      <c r="C292" s="4">
        <v>378.13868400000001</v>
      </c>
      <c r="D292" s="4">
        <v>533.62144450000005</v>
      </c>
      <c r="E292" s="4">
        <v>1450.813952</v>
      </c>
      <c r="F292" s="4">
        <v>1893.996594</v>
      </c>
      <c r="G292" s="4">
        <v>4569.1647229999999</v>
      </c>
      <c r="H292" s="4">
        <v>883.14738139999997</v>
      </c>
      <c r="I292" s="4">
        <v>189.9157113</v>
      </c>
      <c r="J292" s="4">
        <v>87.308104889999996</v>
      </c>
      <c r="K292" s="4">
        <v>29.652645039999999</v>
      </c>
      <c r="L292" s="4">
        <v>20.175602619999999</v>
      </c>
      <c r="M292" s="4">
        <v>7.4825767350000003</v>
      </c>
      <c r="N292" s="4">
        <v>4.8418833040000004</v>
      </c>
      <c r="O292" s="4">
        <v>5.4228012300000001</v>
      </c>
      <c r="P292" s="4">
        <v>2.8798089139999998</v>
      </c>
      <c r="Q292" s="4" t="s">
        <v>0</v>
      </c>
      <c r="R292" s="6">
        <v>11374</v>
      </c>
      <c r="S292" s="4">
        <v>1984</v>
      </c>
      <c r="T292" s="4">
        <v>30</v>
      </c>
      <c r="U292" s="4">
        <v>20</v>
      </c>
      <c r="V292" s="4">
        <v>14</v>
      </c>
      <c r="W292" s="4">
        <v>12</v>
      </c>
      <c r="X292" s="4">
        <v>11</v>
      </c>
      <c r="Y292" s="4">
        <v>4</v>
      </c>
      <c r="Z292" s="4">
        <v>15</v>
      </c>
      <c r="AA292" s="4">
        <v>29</v>
      </c>
      <c r="AB292" s="4">
        <v>29</v>
      </c>
      <c r="AC292" s="4">
        <v>32</v>
      </c>
      <c r="AD292" s="4">
        <v>32</v>
      </c>
    </row>
    <row r="293" spans="1:30" x14ac:dyDescent="0.2">
      <c r="A293" s="13">
        <f t="shared" si="3"/>
        <v>1985</v>
      </c>
      <c r="B293" s="4">
        <v>5802.4210169999997</v>
      </c>
      <c r="C293" s="4">
        <v>896.90389330000005</v>
      </c>
      <c r="D293" s="4">
        <v>3937.0560959999998</v>
      </c>
      <c r="E293" s="4">
        <v>1266.8400220000001</v>
      </c>
      <c r="F293" s="4">
        <v>4154.8041229999999</v>
      </c>
      <c r="G293" s="4">
        <v>2471.6684749999999</v>
      </c>
      <c r="H293" s="4">
        <v>1604.502735</v>
      </c>
      <c r="I293" s="4">
        <v>304.22940310000001</v>
      </c>
      <c r="J293" s="4">
        <v>71.472324310000005</v>
      </c>
      <c r="K293" s="4">
        <v>61.537915439999999</v>
      </c>
      <c r="L293" s="4">
        <v>20.203883879999999</v>
      </c>
      <c r="M293" s="4">
        <v>6.4962406509999999</v>
      </c>
      <c r="N293" s="4">
        <v>7.0227244190000002</v>
      </c>
      <c r="O293" s="4">
        <v>0.89656233500000004</v>
      </c>
      <c r="P293" s="4">
        <v>0.30390708599999999</v>
      </c>
      <c r="Q293" s="4" t="s">
        <v>0</v>
      </c>
      <c r="R293" s="6">
        <v>21312</v>
      </c>
      <c r="S293" s="4">
        <v>1985</v>
      </c>
      <c r="T293" s="4">
        <v>1</v>
      </c>
      <c r="U293" s="4">
        <v>4</v>
      </c>
      <c r="V293" s="4">
        <v>1</v>
      </c>
      <c r="W293" s="4">
        <v>16</v>
      </c>
      <c r="X293" s="4">
        <v>6</v>
      </c>
      <c r="Y293" s="4">
        <v>7</v>
      </c>
      <c r="Z293" s="4">
        <v>7</v>
      </c>
      <c r="AA293" s="4">
        <v>25</v>
      </c>
      <c r="AB293" s="4">
        <v>32</v>
      </c>
      <c r="AC293" s="4">
        <v>31</v>
      </c>
      <c r="AD293" s="4">
        <v>31</v>
      </c>
    </row>
    <row r="294" spans="1:30" x14ac:dyDescent="0.2">
      <c r="A294" s="13">
        <f t="shared" si="3"/>
        <v>1986</v>
      </c>
      <c r="B294" s="4">
        <v>2284.2151629999998</v>
      </c>
      <c r="C294" s="4">
        <v>414.82344640000002</v>
      </c>
      <c r="D294" s="4">
        <v>607.88729799999999</v>
      </c>
      <c r="E294" s="4">
        <v>2154.7366430000002</v>
      </c>
      <c r="F294" s="4">
        <v>1221.930877</v>
      </c>
      <c r="G294" s="4">
        <v>1916.892079</v>
      </c>
      <c r="H294" s="4">
        <v>1674.9524260000001</v>
      </c>
      <c r="I294" s="4">
        <v>1532.2041999999999</v>
      </c>
      <c r="J294" s="4">
        <v>481.15236920000001</v>
      </c>
      <c r="K294" s="4">
        <v>71.637109769999995</v>
      </c>
      <c r="L294" s="4">
        <v>32.708414130000001</v>
      </c>
      <c r="M294" s="4">
        <v>14.3986617</v>
      </c>
      <c r="N294" s="4">
        <v>0.93007907099999998</v>
      </c>
      <c r="O294" s="4">
        <v>3.0056354320000001</v>
      </c>
      <c r="P294" s="4">
        <v>0</v>
      </c>
      <c r="Q294" s="4" t="s">
        <v>0</v>
      </c>
      <c r="R294" s="6">
        <v>12818</v>
      </c>
      <c r="S294" s="4">
        <v>1986</v>
      </c>
      <c r="T294" s="4">
        <v>5</v>
      </c>
      <c r="U294" s="4">
        <v>10</v>
      </c>
      <c r="V294" s="4">
        <v>16</v>
      </c>
      <c r="W294" s="4">
        <v>9</v>
      </c>
      <c r="X294" s="4">
        <v>23</v>
      </c>
      <c r="Y294" s="4">
        <v>10</v>
      </c>
      <c r="Z294" s="4">
        <v>8</v>
      </c>
      <c r="AA294" s="4">
        <v>3</v>
      </c>
      <c r="AB294" s="4">
        <v>10</v>
      </c>
      <c r="AC294" s="4">
        <v>30</v>
      </c>
      <c r="AD294" s="4">
        <v>30</v>
      </c>
    </row>
    <row r="295" spans="1:30" x14ac:dyDescent="0.2">
      <c r="A295" s="13">
        <f t="shared" si="3"/>
        <v>1987</v>
      </c>
      <c r="B295" s="4">
        <v>345.50929189999999</v>
      </c>
      <c r="C295" s="4">
        <v>636.37685380000005</v>
      </c>
      <c r="D295" s="4">
        <v>1019.4198239999999</v>
      </c>
      <c r="E295" s="4">
        <v>813.96432549999997</v>
      </c>
      <c r="F295" s="4">
        <v>5117.5091229999998</v>
      </c>
      <c r="G295" s="4">
        <v>1435.459932</v>
      </c>
      <c r="H295" s="4">
        <v>1369.4736929999999</v>
      </c>
      <c r="I295" s="4">
        <v>534.24833290000004</v>
      </c>
      <c r="J295" s="4">
        <v>1633.1068130000001</v>
      </c>
      <c r="K295" s="4">
        <v>242.74876230000001</v>
      </c>
      <c r="L295" s="4">
        <v>67.995830600000005</v>
      </c>
      <c r="M295" s="4">
        <v>24.347380770000001</v>
      </c>
      <c r="N295" s="4">
        <v>4.4184572480000002</v>
      </c>
      <c r="O295" s="4">
        <v>2.0693122920000002</v>
      </c>
      <c r="P295" s="4">
        <v>1.4227757379999999</v>
      </c>
      <c r="Q295" s="4" t="s">
        <v>0</v>
      </c>
      <c r="R295" s="6">
        <v>13298</v>
      </c>
      <c r="S295" s="4">
        <v>1987</v>
      </c>
      <c r="T295" s="4">
        <v>32</v>
      </c>
      <c r="U295" s="4">
        <v>7</v>
      </c>
      <c r="V295" s="4">
        <v>6</v>
      </c>
      <c r="W295" s="4">
        <v>21</v>
      </c>
      <c r="X295" s="4">
        <v>4</v>
      </c>
      <c r="Y295" s="4">
        <v>17</v>
      </c>
      <c r="Z295" s="4">
        <v>11</v>
      </c>
      <c r="AA295" s="4">
        <v>16</v>
      </c>
      <c r="AB295" s="4">
        <v>1</v>
      </c>
      <c r="AC295" s="4">
        <v>15</v>
      </c>
      <c r="AD295" s="4">
        <v>25</v>
      </c>
    </row>
    <row r="296" spans="1:30" x14ac:dyDescent="0.2">
      <c r="A296" s="13">
        <f t="shared" si="3"/>
        <v>1988</v>
      </c>
      <c r="B296" s="4">
        <v>910.11731510000004</v>
      </c>
      <c r="C296" s="4">
        <v>581.37018850000004</v>
      </c>
      <c r="D296" s="4">
        <v>2190.4620949999999</v>
      </c>
      <c r="E296" s="4">
        <v>4163.414393</v>
      </c>
      <c r="F296" s="4">
        <v>1707.1157229999999</v>
      </c>
      <c r="G296" s="4">
        <v>5316.2147949999999</v>
      </c>
      <c r="H296" s="4">
        <v>1535.839152</v>
      </c>
      <c r="I296" s="4">
        <v>1099.155616</v>
      </c>
      <c r="J296" s="4">
        <v>619.20653419999996</v>
      </c>
      <c r="K296" s="4">
        <v>1422.565486</v>
      </c>
      <c r="L296" s="4">
        <v>130.3335649</v>
      </c>
      <c r="M296" s="4">
        <v>77.055525759999995</v>
      </c>
      <c r="N296" s="4">
        <v>13.92265074</v>
      </c>
      <c r="O296" s="4">
        <v>21.2718089</v>
      </c>
      <c r="P296" s="4">
        <v>7.8905437200000001</v>
      </c>
      <c r="Q296" s="4" t="s">
        <v>0</v>
      </c>
      <c r="R296" s="6">
        <v>20548</v>
      </c>
      <c r="S296" s="4">
        <v>1988</v>
      </c>
      <c r="T296" s="4">
        <v>14</v>
      </c>
      <c r="U296" s="4">
        <v>6</v>
      </c>
      <c r="V296" s="4">
        <v>4</v>
      </c>
      <c r="W296" s="4">
        <v>3</v>
      </c>
      <c r="X296" s="4">
        <v>16</v>
      </c>
      <c r="Y296" s="4">
        <v>3</v>
      </c>
      <c r="Z296" s="4">
        <v>9</v>
      </c>
      <c r="AA296" s="4">
        <v>5</v>
      </c>
      <c r="AB296" s="4">
        <v>7</v>
      </c>
      <c r="AC296" s="4">
        <v>1</v>
      </c>
      <c r="AD296" s="4">
        <v>15</v>
      </c>
    </row>
    <row r="297" spans="1:30" x14ac:dyDescent="0.2">
      <c r="A297" s="13">
        <f t="shared" si="3"/>
        <v>1989</v>
      </c>
      <c r="B297" s="4">
        <v>699.46262439999998</v>
      </c>
      <c r="C297" s="4">
        <v>352.3439803</v>
      </c>
      <c r="D297" s="4">
        <v>746.06321130000003</v>
      </c>
      <c r="E297" s="4">
        <v>2483.2806089999999</v>
      </c>
      <c r="F297" s="4">
        <v>5356.3276079999996</v>
      </c>
      <c r="G297" s="4">
        <v>1007.942758</v>
      </c>
      <c r="H297" s="4">
        <v>3632.8181180000001</v>
      </c>
      <c r="I297" s="4">
        <v>547.56464689999996</v>
      </c>
      <c r="J297" s="4">
        <v>596.44135349999999</v>
      </c>
      <c r="K297" s="4">
        <v>233.99545620000001</v>
      </c>
      <c r="L297" s="4">
        <v>705.53544539999996</v>
      </c>
      <c r="M297" s="4">
        <v>118.1188171</v>
      </c>
      <c r="N297" s="4">
        <v>101.0097821</v>
      </c>
      <c r="O297" s="4">
        <v>51.515376779999997</v>
      </c>
      <c r="P297" s="4">
        <v>64.554978199999994</v>
      </c>
      <c r="Q297" s="4" t="s">
        <v>0</v>
      </c>
      <c r="R297" s="6">
        <v>16808</v>
      </c>
      <c r="S297" s="4">
        <v>1989</v>
      </c>
      <c r="T297" s="4">
        <v>22</v>
      </c>
      <c r="U297" s="4">
        <v>21</v>
      </c>
      <c r="V297" s="4">
        <v>11</v>
      </c>
      <c r="W297" s="4">
        <v>7</v>
      </c>
      <c r="X297" s="4">
        <v>3</v>
      </c>
      <c r="Y297" s="4">
        <v>24</v>
      </c>
      <c r="Z297" s="4">
        <v>1</v>
      </c>
      <c r="AA297" s="4">
        <v>14</v>
      </c>
      <c r="AB297" s="4">
        <v>6</v>
      </c>
      <c r="AC297" s="4">
        <v>14</v>
      </c>
      <c r="AD297" s="4">
        <v>2</v>
      </c>
    </row>
    <row r="298" spans="1:30" x14ac:dyDescent="0.2">
      <c r="A298" s="13">
        <f t="shared" si="3"/>
        <v>1990</v>
      </c>
      <c r="B298" s="4">
        <v>1485.3592309999999</v>
      </c>
      <c r="C298" s="4">
        <v>383.08263629999999</v>
      </c>
      <c r="D298" s="4">
        <v>118.7031178</v>
      </c>
      <c r="E298" s="4">
        <v>932.5380619</v>
      </c>
      <c r="F298" s="4">
        <v>1991.455561</v>
      </c>
      <c r="G298" s="4">
        <v>6591.8494989999999</v>
      </c>
      <c r="H298" s="4">
        <v>1340.1923959999999</v>
      </c>
      <c r="I298" s="4">
        <v>3237.4844790000002</v>
      </c>
      <c r="J298" s="4">
        <v>324.61817539999998</v>
      </c>
      <c r="K298" s="4">
        <v>548.91886680000005</v>
      </c>
      <c r="L298" s="4">
        <v>81.536124090000001</v>
      </c>
      <c r="M298" s="4">
        <v>765.17534009999997</v>
      </c>
      <c r="N298" s="4">
        <v>65.177450059999998</v>
      </c>
      <c r="O298" s="4">
        <v>47.238525350000003</v>
      </c>
      <c r="P298" s="4">
        <v>69.261310559999998</v>
      </c>
      <c r="Q298" s="4" t="s">
        <v>0</v>
      </c>
      <c r="R298" s="6">
        <v>18161</v>
      </c>
      <c r="S298" s="4">
        <v>1990</v>
      </c>
      <c r="T298" s="4">
        <v>7</v>
      </c>
      <c r="U298" s="4">
        <v>19</v>
      </c>
      <c r="V298" s="4">
        <v>31</v>
      </c>
      <c r="W298" s="4">
        <v>20</v>
      </c>
      <c r="X298" s="4">
        <v>14</v>
      </c>
      <c r="Y298" s="4">
        <v>2</v>
      </c>
      <c r="Z298" s="4">
        <v>13</v>
      </c>
      <c r="AA298" s="4">
        <v>1</v>
      </c>
      <c r="AB298" s="4">
        <v>21</v>
      </c>
      <c r="AC298" s="4">
        <v>6</v>
      </c>
      <c r="AD298" s="4">
        <v>23</v>
      </c>
    </row>
    <row r="299" spans="1:30" x14ac:dyDescent="0.2">
      <c r="A299" s="13">
        <f t="shared" si="3"/>
        <v>1991</v>
      </c>
      <c r="B299" s="4">
        <v>2516.481769</v>
      </c>
      <c r="C299" s="4">
        <v>789.23478039999998</v>
      </c>
      <c r="D299" s="4">
        <v>279.7599022</v>
      </c>
      <c r="E299" s="4">
        <v>98.579109959999997</v>
      </c>
      <c r="F299" s="4">
        <v>700.79519149999999</v>
      </c>
      <c r="G299" s="4">
        <v>698.83041839999999</v>
      </c>
      <c r="H299" s="4">
        <v>2287.2645280000002</v>
      </c>
      <c r="I299" s="4">
        <v>858.15290779999998</v>
      </c>
      <c r="J299" s="4">
        <v>1767.3476069999999</v>
      </c>
      <c r="K299" s="4">
        <v>445.86936609999998</v>
      </c>
      <c r="L299" s="4">
        <v>571.89592519999997</v>
      </c>
      <c r="M299" s="4">
        <v>114.4591911</v>
      </c>
      <c r="N299" s="4">
        <v>339.54236379999998</v>
      </c>
      <c r="O299" s="4">
        <v>46.131845269999999</v>
      </c>
      <c r="P299" s="4">
        <v>35.442667299999997</v>
      </c>
      <c r="Q299" s="4" t="s">
        <v>0</v>
      </c>
      <c r="R299" s="6">
        <v>11664</v>
      </c>
      <c r="S299" s="4">
        <v>1991</v>
      </c>
      <c r="T299" s="4">
        <v>3</v>
      </c>
      <c r="U299" s="4">
        <v>5</v>
      </c>
      <c r="V299" s="4">
        <v>21</v>
      </c>
      <c r="W299" s="4">
        <v>33</v>
      </c>
      <c r="X299" s="4">
        <v>28</v>
      </c>
      <c r="Y299" s="4">
        <v>30</v>
      </c>
      <c r="Z299" s="4">
        <v>5</v>
      </c>
      <c r="AA299" s="4">
        <v>9</v>
      </c>
      <c r="AB299" s="4">
        <v>2</v>
      </c>
      <c r="AC299" s="4">
        <v>9</v>
      </c>
      <c r="AD299" s="4">
        <v>3</v>
      </c>
    </row>
    <row r="300" spans="1:30" x14ac:dyDescent="0.2">
      <c r="A300" s="13">
        <f t="shared" si="3"/>
        <v>1992</v>
      </c>
      <c r="B300" s="4">
        <v>1206.924221</v>
      </c>
      <c r="C300" s="4">
        <v>235.18333240000001</v>
      </c>
      <c r="D300" s="4">
        <v>1675.988814</v>
      </c>
      <c r="E300" s="4">
        <v>276.75275210000001</v>
      </c>
      <c r="F300" s="4">
        <v>440.89956180000001</v>
      </c>
      <c r="G300" s="4">
        <v>887.44357239999999</v>
      </c>
      <c r="H300" s="4">
        <v>891.1120737</v>
      </c>
      <c r="I300" s="4">
        <v>1299.864773</v>
      </c>
      <c r="J300" s="4">
        <v>560.87115840000001</v>
      </c>
      <c r="K300" s="4">
        <v>1082.1893279999999</v>
      </c>
      <c r="L300" s="4">
        <v>365.85742950000002</v>
      </c>
      <c r="M300" s="4">
        <v>392.6766768</v>
      </c>
      <c r="N300" s="4">
        <v>162.50880240000001</v>
      </c>
      <c r="O300" s="4">
        <v>125.238756</v>
      </c>
      <c r="P300" s="4">
        <v>107.8816187</v>
      </c>
      <c r="Q300" s="4" t="s">
        <v>0</v>
      </c>
      <c r="R300" s="6">
        <v>9962</v>
      </c>
      <c r="S300" s="4">
        <v>1992</v>
      </c>
      <c r="T300" s="4">
        <v>15</v>
      </c>
      <c r="U300" s="4">
        <v>13</v>
      </c>
      <c r="V300" s="4">
        <v>3</v>
      </c>
      <c r="W300" s="4">
        <v>26</v>
      </c>
      <c r="X300" s="4">
        <v>32</v>
      </c>
      <c r="Y300" s="4">
        <v>28</v>
      </c>
      <c r="Z300" s="4">
        <v>23</v>
      </c>
      <c r="AA300" s="4">
        <v>7</v>
      </c>
      <c r="AB300" s="4">
        <v>11</v>
      </c>
      <c r="AC300" s="4">
        <v>4</v>
      </c>
      <c r="AD300" s="4">
        <v>7</v>
      </c>
    </row>
    <row r="301" spans="1:30" x14ac:dyDescent="0.2">
      <c r="A301" s="13">
        <f t="shared" si="3"/>
        <v>1993</v>
      </c>
      <c r="B301" s="4">
        <v>1954.152611</v>
      </c>
      <c r="C301" s="4">
        <v>266.8290136</v>
      </c>
      <c r="D301" s="4">
        <v>1090.350261</v>
      </c>
      <c r="E301" s="4">
        <v>4454.3906820000002</v>
      </c>
      <c r="F301" s="4">
        <v>940.90220369999997</v>
      </c>
      <c r="G301" s="4">
        <v>724.26144790000001</v>
      </c>
      <c r="H301" s="4">
        <v>352.90891540000001</v>
      </c>
      <c r="I301" s="4">
        <v>439.19240380000002</v>
      </c>
      <c r="J301" s="4">
        <v>561.5346965</v>
      </c>
      <c r="K301" s="4">
        <v>339.69010429999997</v>
      </c>
      <c r="L301" s="4">
        <v>283.86163959999999</v>
      </c>
      <c r="M301" s="4">
        <v>207.88497390000001</v>
      </c>
      <c r="N301" s="4">
        <v>155.95758029999999</v>
      </c>
      <c r="O301" s="4">
        <v>82.010056390000003</v>
      </c>
      <c r="P301" s="4">
        <v>90.511411949999996</v>
      </c>
      <c r="Q301" s="4" t="s">
        <v>0</v>
      </c>
      <c r="R301" s="6">
        <v>13126</v>
      </c>
      <c r="S301" s="4">
        <v>1993</v>
      </c>
      <c r="T301" s="4">
        <v>4</v>
      </c>
      <c r="U301" s="4">
        <v>15</v>
      </c>
      <c r="V301" s="4">
        <v>8</v>
      </c>
      <c r="W301" s="4">
        <v>2</v>
      </c>
      <c r="X301" s="4">
        <v>26</v>
      </c>
      <c r="Y301" s="4">
        <v>29</v>
      </c>
      <c r="Z301" s="4">
        <v>29</v>
      </c>
      <c r="AA301" s="4">
        <v>17</v>
      </c>
      <c r="AB301" s="4">
        <v>5</v>
      </c>
      <c r="AC301" s="4">
        <v>8</v>
      </c>
      <c r="AD301" s="4">
        <v>5</v>
      </c>
    </row>
    <row r="302" spans="1:30" x14ac:dyDescent="0.2">
      <c r="A302" s="13">
        <f t="shared" si="3"/>
        <v>1994</v>
      </c>
      <c r="B302" s="4">
        <v>1106.3363529999999</v>
      </c>
      <c r="C302" s="4">
        <v>433.83538670000002</v>
      </c>
      <c r="D302" s="4">
        <v>502.9742632</v>
      </c>
      <c r="E302" s="4">
        <v>1773.1006050000001</v>
      </c>
      <c r="F302" s="4">
        <v>4921.0719980000003</v>
      </c>
      <c r="G302" s="4">
        <v>826.94719229999998</v>
      </c>
      <c r="H302" s="4">
        <v>209.71865460000001</v>
      </c>
      <c r="I302" s="4">
        <v>161.44996660000001</v>
      </c>
      <c r="J302" s="4">
        <v>166.79471849999999</v>
      </c>
      <c r="K302" s="4">
        <v>323.96219930000001</v>
      </c>
      <c r="L302" s="4">
        <v>172.34287259999999</v>
      </c>
      <c r="M302" s="4">
        <v>242.51464129999999</v>
      </c>
      <c r="N302" s="4">
        <v>86.866774820000003</v>
      </c>
      <c r="O302" s="4">
        <v>79.947818100000006</v>
      </c>
      <c r="P302" s="4">
        <v>121.93437249999999</v>
      </c>
      <c r="Q302" s="4" t="s">
        <v>0</v>
      </c>
      <c r="R302" s="6">
        <v>11732</v>
      </c>
      <c r="S302" s="4">
        <v>1994</v>
      </c>
      <c r="T302" s="4">
        <v>13</v>
      </c>
      <c r="U302" s="4">
        <v>9</v>
      </c>
      <c r="V302" s="4">
        <v>12</v>
      </c>
      <c r="W302" s="4">
        <v>13</v>
      </c>
      <c r="X302" s="4">
        <v>5</v>
      </c>
      <c r="Y302" s="4">
        <v>27</v>
      </c>
      <c r="Z302" s="4">
        <v>32</v>
      </c>
      <c r="AA302" s="4">
        <v>30</v>
      </c>
      <c r="AB302" s="4">
        <v>25</v>
      </c>
      <c r="AC302" s="4">
        <v>10</v>
      </c>
      <c r="AD302" s="4">
        <v>11</v>
      </c>
    </row>
    <row r="303" spans="1:30" x14ac:dyDescent="0.2">
      <c r="A303" s="13">
        <f t="shared" si="3"/>
        <v>1995</v>
      </c>
      <c r="B303" s="4">
        <v>685.0787411</v>
      </c>
      <c r="C303" s="4">
        <v>56.86088728</v>
      </c>
      <c r="D303" s="4">
        <v>309.79287649999998</v>
      </c>
      <c r="E303" s="4">
        <v>2565.8677699999998</v>
      </c>
      <c r="F303" s="4">
        <v>3093.0851339999999</v>
      </c>
      <c r="G303" s="4">
        <v>4760.1019960000003</v>
      </c>
      <c r="H303" s="4">
        <v>2039.781113</v>
      </c>
      <c r="I303" s="4">
        <v>571.51290770000003</v>
      </c>
      <c r="J303" s="4">
        <v>323.67609249999998</v>
      </c>
      <c r="K303" s="4">
        <v>166.25023830000001</v>
      </c>
      <c r="L303" s="4">
        <v>338.51817610000001</v>
      </c>
      <c r="M303" s="4">
        <v>131.94070669999999</v>
      </c>
      <c r="N303" s="4">
        <v>234.08934880000001</v>
      </c>
      <c r="O303" s="4">
        <v>79.365863129999994</v>
      </c>
      <c r="P303" s="4">
        <v>95.794014050000001</v>
      </c>
      <c r="Q303" s="4" t="s">
        <v>0</v>
      </c>
      <c r="R303" s="6">
        <v>15651</v>
      </c>
      <c r="S303" s="4">
        <v>1995</v>
      </c>
      <c r="T303" s="4">
        <v>10</v>
      </c>
      <c r="U303" s="4">
        <v>25</v>
      </c>
      <c r="V303" s="4">
        <v>19</v>
      </c>
      <c r="W303" s="4">
        <v>8</v>
      </c>
      <c r="X303" s="4">
        <v>9</v>
      </c>
      <c r="Y303" s="4">
        <v>5</v>
      </c>
      <c r="Z303" s="4">
        <v>6</v>
      </c>
      <c r="AA303" s="4">
        <v>18</v>
      </c>
      <c r="AB303" s="4">
        <v>22</v>
      </c>
      <c r="AC303" s="4">
        <v>19</v>
      </c>
      <c r="AD303" s="4">
        <v>6</v>
      </c>
    </row>
    <row r="304" spans="1:30" x14ac:dyDescent="0.2">
      <c r="A304" s="13">
        <f t="shared" si="3"/>
        <v>1996</v>
      </c>
      <c r="B304" s="4">
        <v>1176.475453</v>
      </c>
      <c r="C304" s="4">
        <v>312.35182179999998</v>
      </c>
      <c r="D304" s="4">
        <v>158.13630889999999</v>
      </c>
      <c r="E304" s="4">
        <v>377.00535830000001</v>
      </c>
      <c r="F304" s="4">
        <v>1220.536533</v>
      </c>
      <c r="G304" s="4">
        <v>1657.7558839999999</v>
      </c>
      <c r="H304" s="4">
        <v>1318.6199329999999</v>
      </c>
      <c r="I304" s="4">
        <v>408.34721569999999</v>
      </c>
      <c r="J304" s="4">
        <v>86.818638149999998</v>
      </c>
      <c r="K304" s="4">
        <v>87.970209740000001</v>
      </c>
      <c r="L304" s="4">
        <v>53.96077073</v>
      </c>
      <c r="M304" s="4">
        <v>99.451907969999993</v>
      </c>
      <c r="N304" s="4">
        <v>33.20324463</v>
      </c>
      <c r="O304" s="4">
        <v>56.465699290000003</v>
      </c>
      <c r="P304" s="4">
        <v>80.456065120000005</v>
      </c>
      <c r="Q304" s="4" t="s">
        <v>0</v>
      </c>
      <c r="R304" s="6">
        <v>7993</v>
      </c>
      <c r="S304" s="4">
        <v>1996</v>
      </c>
      <c r="T304" s="4">
        <v>12</v>
      </c>
      <c r="U304" s="4">
        <v>17</v>
      </c>
      <c r="V304" s="4">
        <v>28</v>
      </c>
      <c r="W304" s="4">
        <v>27</v>
      </c>
      <c r="X304" s="4">
        <v>24</v>
      </c>
      <c r="Y304" s="4">
        <v>14</v>
      </c>
      <c r="Z304" s="4">
        <v>10</v>
      </c>
      <c r="AA304" s="4">
        <v>19</v>
      </c>
      <c r="AB304" s="4">
        <v>28</v>
      </c>
      <c r="AC304" s="4">
        <v>25</v>
      </c>
      <c r="AD304" s="4">
        <v>22</v>
      </c>
    </row>
    <row r="305" spans="1:30" x14ac:dyDescent="0.2">
      <c r="A305" s="13">
        <f t="shared" si="3"/>
        <v>1997</v>
      </c>
      <c r="B305" s="4">
        <v>2445.032158</v>
      </c>
      <c r="C305" s="4">
        <v>335.8380128</v>
      </c>
      <c r="D305" s="4">
        <v>190.6858651</v>
      </c>
      <c r="E305" s="4">
        <v>262.250292</v>
      </c>
      <c r="F305" s="4">
        <v>3332.479092</v>
      </c>
      <c r="G305" s="4">
        <v>1461.899316</v>
      </c>
      <c r="H305" s="4">
        <v>855.26555519999999</v>
      </c>
      <c r="I305" s="4">
        <v>950.71143510000002</v>
      </c>
      <c r="J305" s="4">
        <v>143.6644402</v>
      </c>
      <c r="K305" s="4">
        <v>69.845865660000001</v>
      </c>
      <c r="L305" s="4">
        <v>49.658035589999997</v>
      </c>
      <c r="M305" s="4">
        <v>52.007244470000003</v>
      </c>
      <c r="N305" s="4">
        <v>85.93824291</v>
      </c>
      <c r="O305" s="4">
        <v>25.189474199999999</v>
      </c>
      <c r="P305" s="4">
        <v>90.326588220000005</v>
      </c>
      <c r="Q305" s="4" t="s">
        <v>0</v>
      </c>
      <c r="R305" s="6">
        <v>11248</v>
      </c>
      <c r="S305" s="4">
        <v>1997</v>
      </c>
      <c r="T305" s="4">
        <v>6</v>
      </c>
      <c r="U305" s="4">
        <v>18</v>
      </c>
      <c r="V305" s="4">
        <v>27</v>
      </c>
      <c r="W305" s="4">
        <v>30</v>
      </c>
      <c r="X305" s="4">
        <v>7</v>
      </c>
      <c r="Y305" s="4">
        <v>15</v>
      </c>
      <c r="Z305" s="4">
        <v>17</v>
      </c>
      <c r="AA305" s="4">
        <v>6</v>
      </c>
      <c r="AB305" s="4">
        <v>26</v>
      </c>
      <c r="AC305" s="4">
        <v>26</v>
      </c>
      <c r="AD305" s="4">
        <v>26</v>
      </c>
    </row>
    <row r="306" spans="1:30" x14ac:dyDescent="0.2">
      <c r="A306" s="13">
        <f t="shared" si="3"/>
        <v>1998</v>
      </c>
      <c r="B306" s="4">
        <v>646.8340455</v>
      </c>
      <c r="C306" s="4">
        <v>610.53355390000002</v>
      </c>
      <c r="D306" s="4">
        <v>368.19309520000002</v>
      </c>
      <c r="E306" s="4">
        <v>286.95875389999998</v>
      </c>
      <c r="F306" s="4">
        <v>509.85393529999999</v>
      </c>
      <c r="G306" s="4">
        <v>2796.2020769999999</v>
      </c>
      <c r="H306" s="4">
        <v>644.88274260000003</v>
      </c>
      <c r="I306" s="4">
        <v>384.65023339999999</v>
      </c>
      <c r="J306" s="4">
        <v>292.64263449999999</v>
      </c>
      <c r="K306" s="4">
        <v>73.181206230000001</v>
      </c>
      <c r="L306" s="4">
        <v>33.124800720000003</v>
      </c>
      <c r="M306" s="4">
        <v>11.216758349999999</v>
      </c>
      <c r="N306" s="4">
        <v>25.53415116</v>
      </c>
      <c r="O306" s="4">
        <v>31.11350294</v>
      </c>
      <c r="P306" s="4">
        <v>71.905955610000007</v>
      </c>
      <c r="Q306" s="4" t="s">
        <v>0</v>
      </c>
      <c r="R306" s="6">
        <v>7054</v>
      </c>
      <c r="S306" s="4">
        <v>1998</v>
      </c>
      <c r="T306" s="4">
        <v>26</v>
      </c>
      <c r="U306" s="4">
        <v>11</v>
      </c>
      <c r="V306" s="4">
        <v>20</v>
      </c>
      <c r="W306" s="4">
        <v>31</v>
      </c>
      <c r="X306" s="4">
        <v>31</v>
      </c>
      <c r="Y306" s="4">
        <v>6</v>
      </c>
      <c r="Z306" s="4">
        <v>22</v>
      </c>
      <c r="AA306" s="4">
        <v>20</v>
      </c>
      <c r="AB306" s="4">
        <v>18</v>
      </c>
      <c r="AC306" s="4">
        <v>27</v>
      </c>
      <c r="AD306" s="4">
        <v>29</v>
      </c>
    </row>
    <row r="307" spans="1:30" x14ac:dyDescent="0.2">
      <c r="A307" s="13">
        <f t="shared" si="3"/>
        <v>1999</v>
      </c>
      <c r="B307" s="4">
        <v>821.0040103</v>
      </c>
      <c r="C307" s="4">
        <v>932.85035059999996</v>
      </c>
      <c r="D307" s="4">
        <v>1112.447885</v>
      </c>
      <c r="E307" s="4">
        <v>1234.814427</v>
      </c>
      <c r="F307" s="4">
        <v>672.96997050000004</v>
      </c>
      <c r="G307" s="4">
        <v>1086.9002640000001</v>
      </c>
      <c r="H307" s="4">
        <v>2724.5340209999999</v>
      </c>
      <c r="I307" s="4">
        <v>710.16560630000004</v>
      </c>
      <c r="J307" s="4">
        <v>341.70487739999999</v>
      </c>
      <c r="K307" s="4">
        <v>309.60152820000002</v>
      </c>
      <c r="L307" s="4">
        <v>118.6105675</v>
      </c>
      <c r="M307" s="4">
        <v>45.66249749</v>
      </c>
      <c r="N307" s="4">
        <v>17.56904359</v>
      </c>
      <c r="O307" s="4">
        <v>23.64217154</v>
      </c>
      <c r="P307" s="4">
        <v>81.246104070000001</v>
      </c>
      <c r="Q307" s="4" t="s">
        <v>0</v>
      </c>
      <c r="R307" s="6">
        <v>10275</v>
      </c>
      <c r="S307" s="4">
        <v>1999</v>
      </c>
      <c r="T307" s="4">
        <v>21</v>
      </c>
      <c r="U307" s="4">
        <v>3</v>
      </c>
      <c r="V307" s="4">
        <v>9</v>
      </c>
      <c r="W307" s="4">
        <v>18</v>
      </c>
      <c r="X307" s="4">
        <v>29</v>
      </c>
      <c r="Y307" s="4">
        <v>22</v>
      </c>
      <c r="Z307" s="4">
        <v>3</v>
      </c>
      <c r="AA307" s="4">
        <v>10</v>
      </c>
      <c r="AB307" s="4">
        <v>17</v>
      </c>
      <c r="AC307" s="4">
        <v>11</v>
      </c>
      <c r="AD307" s="4">
        <v>18</v>
      </c>
    </row>
    <row r="308" spans="1:30" x14ac:dyDescent="0.2">
      <c r="A308" s="13">
        <f t="shared" si="3"/>
        <v>2000</v>
      </c>
      <c r="B308" s="4">
        <v>953.55964670000003</v>
      </c>
      <c r="C308" s="4">
        <v>342.1068315</v>
      </c>
      <c r="D308" s="4">
        <v>552.56329989999995</v>
      </c>
      <c r="E308" s="4">
        <v>2115.4961929999999</v>
      </c>
      <c r="F308" s="4">
        <v>2023.3578910000001</v>
      </c>
      <c r="G308" s="4">
        <v>976.96955890000004</v>
      </c>
      <c r="H308" s="4">
        <v>759.70003659999998</v>
      </c>
      <c r="I308" s="4">
        <v>2417.0717669999999</v>
      </c>
      <c r="J308" s="4">
        <v>942.95754079999995</v>
      </c>
      <c r="K308" s="4">
        <v>486.04630320000001</v>
      </c>
      <c r="L308" s="4">
        <v>202.72669579999999</v>
      </c>
      <c r="M308" s="4">
        <v>133.50964149999999</v>
      </c>
      <c r="N308" s="4">
        <v>41.284277289999999</v>
      </c>
      <c r="O308" s="4">
        <v>17.5564456</v>
      </c>
      <c r="P308" s="4">
        <v>72.648836290000006</v>
      </c>
      <c r="Q308" s="4" t="s">
        <v>0</v>
      </c>
      <c r="R308" s="6">
        <v>12493</v>
      </c>
      <c r="S308" s="4">
        <v>2000</v>
      </c>
      <c r="T308" s="4">
        <v>18</v>
      </c>
      <c r="U308" s="4">
        <v>14</v>
      </c>
      <c r="V308" s="4">
        <v>15</v>
      </c>
      <c r="W308" s="4">
        <v>10</v>
      </c>
      <c r="X308" s="4">
        <v>12</v>
      </c>
      <c r="Y308" s="4">
        <v>25</v>
      </c>
      <c r="Z308" s="4">
        <v>20</v>
      </c>
      <c r="AA308" s="4">
        <v>2</v>
      </c>
      <c r="AB308" s="4">
        <v>3</v>
      </c>
      <c r="AC308" s="4">
        <v>7</v>
      </c>
      <c r="AD308" s="4">
        <v>10</v>
      </c>
    </row>
    <row r="309" spans="1:30" x14ac:dyDescent="0.2">
      <c r="A309" s="13">
        <f t="shared" si="3"/>
        <v>2001</v>
      </c>
      <c r="B309" s="4">
        <v>2055.5027810000001</v>
      </c>
      <c r="C309" s="4">
        <v>1162.0491340000001</v>
      </c>
      <c r="D309" s="4">
        <v>546.09946339999999</v>
      </c>
      <c r="E309" s="4">
        <v>515.71956030000001</v>
      </c>
      <c r="F309" s="4">
        <v>1328.115172</v>
      </c>
      <c r="G309" s="4">
        <v>1374.2406940000001</v>
      </c>
      <c r="H309" s="4">
        <v>588.13568910000004</v>
      </c>
      <c r="I309" s="4">
        <v>298.07057049999997</v>
      </c>
      <c r="J309" s="4">
        <v>871.08637150000004</v>
      </c>
      <c r="K309" s="4">
        <v>621.22881319999999</v>
      </c>
      <c r="L309" s="4">
        <v>239.3619314</v>
      </c>
      <c r="M309" s="4">
        <v>190.76032319999999</v>
      </c>
      <c r="N309" s="4">
        <v>74.7411922</v>
      </c>
      <c r="O309" s="4">
        <v>26.48506081</v>
      </c>
      <c r="P309" s="4">
        <v>73.491336649999994</v>
      </c>
      <c r="Q309" s="4" t="s">
        <v>0</v>
      </c>
      <c r="R309" s="6">
        <v>9976</v>
      </c>
      <c r="S309" s="4">
        <v>2001</v>
      </c>
      <c r="T309" s="4">
        <v>11</v>
      </c>
      <c r="U309" s="4">
        <v>2</v>
      </c>
      <c r="V309" s="4">
        <v>13</v>
      </c>
      <c r="W309" s="4">
        <v>22</v>
      </c>
      <c r="X309" s="4">
        <v>19</v>
      </c>
      <c r="Y309" s="4">
        <v>16</v>
      </c>
      <c r="Z309" s="4">
        <v>24</v>
      </c>
      <c r="AA309" s="4">
        <v>26</v>
      </c>
      <c r="AB309" s="4">
        <v>4</v>
      </c>
      <c r="AC309" s="4">
        <v>5</v>
      </c>
      <c r="AD309" s="4">
        <v>8</v>
      </c>
    </row>
    <row r="310" spans="1:30" x14ac:dyDescent="0.2">
      <c r="A310" s="13">
        <f t="shared" si="3"/>
        <v>2002</v>
      </c>
      <c r="B310" s="4">
        <v>605.58306619999996</v>
      </c>
      <c r="C310" s="4">
        <v>344.49586010000002</v>
      </c>
      <c r="D310" s="4">
        <v>1223.2680069999999</v>
      </c>
      <c r="E310" s="4">
        <v>1658.322257</v>
      </c>
      <c r="F310" s="4">
        <v>1359.0837779999999</v>
      </c>
      <c r="G310" s="4">
        <v>1552.72678</v>
      </c>
      <c r="H310" s="4">
        <v>797.02824859999998</v>
      </c>
      <c r="I310" s="4">
        <v>370.88600409999998</v>
      </c>
      <c r="J310" s="4">
        <v>486.83899689999998</v>
      </c>
      <c r="K310" s="4">
        <v>919.35914170000001</v>
      </c>
      <c r="L310" s="4">
        <v>455.0580367</v>
      </c>
      <c r="M310" s="4">
        <v>206.66767859999999</v>
      </c>
      <c r="N310" s="4">
        <v>123.8617414</v>
      </c>
      <c r="O310" s="4">
        <v>38.073775329999997</v>
      </c>
      <c r="P310" s="4">
        <v>44.693153549999998</v>
      </c>
      <c r="Q310" s="4" t="s">
        <v>0</v>
      </c>
      <c r="R310" s="6">
        <v>10373</v>
      </c>
      <c r="S310" s="4">
        <v>2002</v>
      </c>
      <c r="T310" s="4">
        <v>24</v>
      </c>
      <c r="U310" s="4">
        <v>16</v>
      </c>
      <c r="V310" s="4">
        <v>10</v>
      </c>
      <c r="W310" s="4">
        <v>15</v>
      </c>
      <c r="X310" s="4">
        <v>22</v>
      </c>
      <c r="Y310" s="4">
        <v>13</v>
      </c>
      <c r="Z310" s="4">
        <v>18</v>
      </c>
      <c r="AA310" s="4">
        <v>22</v>
      </c>
      <c r="AB310" s="4">
        <v>9</v>
      </c>
      <c r="AC310" s="4">
        <v>2</v>
      </c>
      <c r="AD310" s="4">
        <v>4</v>
      </c>
    </row>
    <row r="311" spans="1:30" x14ac:dyDescent="0.2">
      <c r="A311" s="13">
        <f t="shared" si="3"/>
        <v>2003</v>
      </c>
      <c r="B311" s="4">
        <v>250.10254699999999</v>
      </c>
      <c r="C311" s="4">
        <v>91.705106900000004</v>
      </c>
      <c r="D311" s="4">
        <v>1081.9132480000001</v>
      </c>
      <c r="E311" s="4">
        <v>1745.080483</v>
      </c>
      <c r="F311" s="4">
        <v>1855.9999359999999</v>
      </c>
      <c r="G311" s="4">
        <v>1795.3201790000001</v>
      </c>
      <c r="H311" s="4">
        <v>2519.8345979999999</v>
      </c>
      <c r="I311" s="4">
        <v>1543.7188200000001</v>
      </c>
      <c r="J311" s="4">
        <v>747.1464009</v>
      </c>
      <c r="K311" s="4">
        <v>955.04775170000005</v>
      </c>
      <c r="L311" s="4">
        <v>2009.827207</v>
      </c>
      <c r="M311" s="4">
        <v>870.44739019999997</v>
      </c>
      <c r="N311" s="4">
        <v>309.26080039999999</v>
      </c>
      <c r="O311" s="4">
        <v>187.51227879999999</v>
      </c>
      <c r="P311" s="4">
        <v>115.8796116</v>
      </c>
      <c r="Q311" s="4" t="s">
        <v>0</v>
      </c>
      <c r="R311" s="6">
        <v>16085</v>
      </c>
      <c r="S311" s="4">
        <v>2003</v>
      </c>
      <c r="T311" s="4">
        <v>27</v>
      </c>
      <c r="U311" s="4">
        <v>26</v>
      </c>
      <c r="V311" s="4">
        <v>7</v>
      </c>
      <c r="W311" s="4">
        <v>11</v>
      </c>
      <c r="X311" s="4">
        <v>10</v>
      </c>
      <c r="Y311" s="4">
        <v>11</v>
      </c>
      <c r="Z311" s="4">
        <v>4</v>
      </c>
      <c r="AA311" s="4">
        <v>4</v>
      </c>
      <c r="AB311" s="4">
        <v>8</v>
      </c>
      <c r="AC311" s="4">
        <v>3</v>
      </c>
      <c r="AD311" s="4">
        <v>1</v>
      </c>
    </row>
    <row r="312" spans="1:30" x14ac:dyDescent="0.2">
      <c r="A312" s="13">
        <f t="shared" si="3"/>
        <v>2004</v>
      </c>
      <c r="B312" s="4">
        <v>308.1829735</v>
      </c>
      <c r="C312" s="4">
        <v>227.33406629999999</v>
      </c>
      <c r="D312" s="4">
        <v>174.6961814</v>
      </c>
      <c r="E312" s="4">
        <v>1436.158979</v>
      </c>
      <c r="F312" s="4">
        <v>1419.183446</v>
      </c>
      <c r="G312" s="4">
        <v>1058.353269</v>
      </c>
      <c r="H312" s="4">
        <v>613.49047180000002</v>
      </c>
      <c r="I312" s="4">
        <v>655.894994</v>
      </c>
      <c r="J312" s="4">
        <v>309.2052779</v>
      </c>
      <c r="K312" s="4">
        <v>193.17097699999999</v>
      </c>
      <c r="L312" s="4">
        <v>190.29103000000001</v>
      </c>
      <c r="M312" s="4">
        <v>345.63370459999999</v>
      </c>
      <c r="N312" s="4">
        <v>145.78964110000001</v>
      </c>
      <c r="O312" s="4">
        <v>35.187502469999998</v>
      </c>
      <c r="P312" s="4">
        <v>27.115415200000001</v>
      </c>
      <c r="Q312" s="4" t="s">
        <v>0</v>
      </c>
      <c r="R312" s="6">
        <v>7150</v>
      </c>
      <c r="S312" s="4">
        <v>2004</v>
      </c>
      <c r="T312" s="4">
        <v>33</v>
      </c>
      <c r="U312" s="4">
        <v>22</v>
      </c>
      <c r="V312" s="4">
        <v>29</v>
      </c>
      <c r="W312" s="4">
        <v>14</v>
      </c>
      <c r="X312" s="4">
        <v>20</v>
      </c>
      <c r="Y312" s="4">
        <v>23</v>
      </c>
      <c r="Z312" s="4">
        <v>25</v>
      </c>
      <c r="AA312" s="4">
        <v>12</v>
      </c>
      <c r="AB312" s="4">
        <v>20</v>
      </c>
      <c r="AC312" s="4">
        <v>17</v>
      </c>
      <c r="AD312" s="4">
        <v>12</v>
      </c>
    </row>
    <row r="313" spans="1:30" x14ac:dyDescent="0.2">
      <c r="A313" s="13">
        <f t="shared" si="3"/>
        <v>2005</v>
      </c>
      <c r="B313" s="4">
        <v>290.68446940000001</v>
      </c>
      <c r="C313" s="4">
        <v>101.6333995</v>
      </c>
      <c r="D313" s="4">
        <v>282.33082999999999</v>
      </c>
      <c r="E313" s="4">
        <v>1394.472501</v>
      </c>
      <c r="F313" s="4">
        <v>3193.3129859999999</v>
      </c>
      <c r="G313" s="4">
        <v>1990.7624209999999</v>
      </c>
      <c r="H313" s="4">
        <v>968.18877139999995</v>
      </c>
      <c r="I313" s="4">
        <v>423.44074879999999</v>
      </c>
      <c r="J313" s="4">
        <v>312.95410870000001</v>
      </c>
      <c r="K313" s="4">
        <v>229.79772819999999</v>
      </c>
      <c r="L313" s="4">
        <v>59.76702719</v>
      </c>
      <c r="M313" s="4">
        <v>124.9987216</v>
      </c>
      <c r="N313" s="4">
        <v>202.26066979999999</v>
      </c>
      <c r="O313" s="4">
        <v>78.756630340000001</v>
      </c>
      <c r="P313" s="4">
        <v>79.801111239999997</v>
      </c>
      <c r="Q313" s="4" t="s">
        <v>0</v>
      </c>
      <c r="R313" s="6">
        <v>10794</v>
      </c>
      <c r="S313" s="4">
        <v>2005</v>
      </c>
      <c r="T313" s="4">
        <v>31</v>
      </c>
      <c r="U313" s="4">
        <v>27</v>
      </c>
      <c r="V313" s="4">
        <v>25</v>
      </c>
      <c r="W313" s="4">
        <v>17</v>
      </c>
      <c r="X313" s="4">
        <v>8</v>
      </c>
      <c r="Y313" s="4">
        <v>8</v>
      </c>
      <c r="Z313" s="4">
        <v>14</v>
      </c>
      <c r="AA313" s="4">
        <v>15</v>
      </c>
      <c r="AB313" s="4">
        <v>12</v>
      </c>
      <c r="AC313" s="4">
        <v>12</v>
      </c>
      <c r="AD313" s="4">
        <v>24</v>
      </c>
    </row>
    <row r="314" spans="1:30" x14ac:dyDescent="0.2">
      <c r="A314" s="13">
        <f t="shared" si="3"/>
        <v>2006</v>
      </c>
      <c r="B314" s="4">
        <v>808.37585779999995</v>
      </c>
      <c r="C314" s="4">
        <v>44.37500052</v>
      </c>
      <c r="D314" s="4">
        <v>60.941851360000001</v>
      </c>
      <c r="E314" s="4">
        <v>394.4123123</v>
      </c>
      <c r="F314" s="4">
        <v>1061.2741140000001</v>
      </c>
      <c r="G314" s="4">
        <v>1344.2867100000001</v>
      </c>
      <c r="H314" s="4">
        <v>849.35652230000005</v>
      </c>
      <c r="I314" s="4">
        <v>402.38940559999998</v>
      </c>
      <c r="J314" s="4">
        <v>222.4545583</v>
      </c>
      <c r="K314" s="4">
        <v>184.50829630000001</v>
      </c>
      <c r="L314" s="4">
        <v>87.617152300000001</v>
      </c>
      <c r="M314" s="4">
        <v>53.387929200000002</v>
      </c>
      <c r="N314" s="4">
        <v>74.982738179999998</v>
      </c>
      <c r="O314" s="4">
        <v>103.0549383</v>
      </c>
      <c r="P314" s="4">
        <v>99.606118769999995</v>
      </c>
      <c r="Q314" s="4" t="s">
        <v>0</v>
      </c>
      <c r="R314" s="6">
        <v>5934</v>
      </c>
      <c r="S314" s="4">
        <v>2006</v>
      </c>
      <c r="T314" s="4">
        <v>23</v>
      </c>
      <c r="U314" s="4">
        <v>32</v>
      </c>
      <c r="V314" s="4">
        <v>32</v>
      </c>
      <c r="W314" s="4">
        <v>25</v>
      </c>
      <c r="X314" s="4">
        <v>25</v>
      </c>
      <c r="Y314" s="4">
        <v>18</v>
      </c>
      <c r="Z314" s="4">
        <v>19</v>
      </c>
      <c r="AA314" s="4">
        <v>23</v>
      </c>
      <c r="AB314" s="4">
        <v>24</v>
      </c>
      <c r="AC314" s="4">
        <v>18</v>
      </c>
      <c r="AD314" s="4">
        <v>21</v>
      </c>
    </row>
    <row r="315" spans="1:30" x14ac:dyDescent="0.2">
      <c r="A315" s="13">
        <f t="shared" si="3"/>
        <v>2007</v>
      </c>
      <c r="B315" s="4">
        <v>2206.1930240000002</v>
      </c>
      <c r="C315" s="4">
        <v>38.224361369999997</v>
      </c>
      <c r="D315" s="4">
        <v>117.6348721</v>
      </c>
      <c r="E315" s="4">
        <v>463.74792919999999</v>
      </c>
      <c r="F315" s="4">
        <v>1555.856346</v>
      </c>
      <c r="G315" s="4">
        <v>1823.7974380000001</v>
      </c>
      <c r="H315" s="4">
        <v>1307.2879720000001</v>
      </c>
      <c r="I315" s="4">
        <v>940.43658760000005</v>
      </c>
      <c r="J315" s="4">
        <v>391.00256030000003</v>
      </c>
      <c r="K315" s="4">
        <v>171.27637010000001</v>
      </c>
      <c r="L315" s="4">
        <v>159.2932926</v>
      </c>
      <c r="M315" s="4">
        <v>137.36682949999999</v>
      </c>
      <c r="N315" s="4">
        <v>59.015701409999998</v>
      </c>
      <c r="O315" s="4">
        <v>74.763992160000001</v>
      </c>
      <c r="P315" s="4">
        <v>140.41739920000001</v>
      </c>
      <c r="Q315" s="4" t="s">
        <v>0</v>
      </c>
      <c r="R315" s="6">
        <v>9716</v>
      </c>
      <c r="S315" s="4">
        <v>2007</v>
      </c>
      <c r="T315" s="4">
        <v>8</v>
      </c>
      <c r="U315" s="4">
        <v>33</v>
      </c>
      <c r="V315" s="4">
        <v>30</v>
      </c>
      <c r="W315" s="4">
        <v>24</v>
      </c>
      <c r="X315" s="4">
        <v>17</v>
      </c>
      <c r="Y315" s="4">
        <v>12</v>
      </c>
      <c r="Z315" s="4">
        <v>12</v>
      </c>
      <c r="AA315" s="4">
        <v>8</v>
      </c>
      <c r="AB315" s="4">
        <v>15</v>
      </c>
      <c r="AC315" s="4">
        <v>21</v>
      </c>
      <c r="AD315" s="4">
        <v>14</v>
      </c>
    </row>
    <row r="316" spans="1:30" x14ac:dyDescent="0.2">
      <c r="A316" s="13">
        <f t="shared" si="3"/>
        <v>2008</v>
      </c>
      <c r="B316" s="4">
        <v>462.58614189999997</v>
      </c>
      <c r="C316" s="4">
        <v>87.841555110000002</v>
      </c>
      <c r="D316" s="4">
        <v>77.170917509999995</v>
      </c>
      <c r="E316" s="4">
        <v>163.20075499999999</v>
      </c>
      <c r="F316" s="4">
        <v>543.95475499999998</v>
      </c>
      <c r="G316" s="4">
        <v>1161.9697120000001</v>
      </c>
      <c r="H316" s="4">
        <v>919.61114899999995</v>
      </c>
      <c r="I316" s="4">
        <v>639.14720880000004</v>
      </c>
      <c r="J316" s="4">
        <v>403.43366570000001</v>
      </c>
      <c r="K316" s="4">
        <v>156.72524050000001</v>
      </c>
      <c r="L316" s="4">
        <v>128.28106339999999</v>
      </c>
      <c r="M316" s="4">
        <v>97.568224279999995</v>
      </c>
      <c r="N316" s="4">
        <v>43.117679199999998</v>
      </c>
      <c r="O316" s="4">
        <v>23.072360339999999</v>
      </c>
      <c r="P316" s="4">
        <v>145.05929800000001</v>
      </c>
      <c r="Q316" s="4" t="s">
        <v>0</v>
      </c>
      <c r="R316" s="6">
        <v>5165</v>
      </c>
      <c r="S316" s="4">
        <v>2008</v>
      </c>
      <c r="T316" s="4">
        <v>28</v>
      </c>
      <c r="U316" s="4">
        <v>30</v>
      </c>
      <c r="V316" s="4">
        <v>33</v>
      </c>
      <c r="W316" s="4">
        <v>32</v>
      </c>
      <c r="X316" s="4">
        <v>30</v>
      </c>
      <c r="Y316" s="4">
        <v>21</v>
      </c>
      <c r="Z316" s="4">
        <v>16</v>
      </c>
      <c r="AA316" s="4">
        <v>13</v>
      </c>
      <c r="AB316" s="4">
        <v>14</v>
      </c>
      <c r="AC316" s="4">
        <v>23</v>
      </c>
      <c r="AD316" s="4">
        <v>17</v>
      </c>
    </row>
    <row r="317" spans="1:30" x14ac:dyDescent="0.2">
      <c r="A317" s="13">
        <f t="shared" si="3"/>
        <v>2009</v>
      </c>
      <c r="B317" s="4">
        <v>764.55246469999997</v>
      </c>
      <c r="C317" s="4">
        <v>232.54058889999999</v>
      </c>
      <c r="D317" s="4">
        <v>501.5220875</v>
      </c>
      <c r="E317" s="4">
        <v>483.63680040000003</v>
      </c>
      <c r="F317" s="4">
        <v>247.46492129999999</v>
      </c>
      <c r="G317" s="4">
        <v>376.91567900000001</v>
      </c>
      <c r="H317" s="4">
        <v>534.49060280000003</v>
      </c>
      <c r="I317" s="4">
        <v>423.31549969999998</v>
      </c>
      <c r="J317" s="4">
        <v>309.10358869999999</v>
      </c>
      <c r="K317" s="4">
        <v>146.7479988</v>
      </c>
      <c r="L317" s="4">
        <v>97.683696080000004</v>
      </c>
      <c r="M317" s="4">
        <v>32.035093920000001</v>
      </c>
      <c r="N317" s="4">
        <v>31.603711239999999</v>
      </c>
      <c r="O317" s="4">
        <v>16.877935740000002</v>
      </c>
      <c r="P317" s="4">
        <v>66.547566720000006</v>
      </c>
      <c r="Q317" s="4" t="s">
        <v>0</v>
      </c>
      <c r="R317" s="6">
        <v>4448</v>
      </c>
      <c r="S317" s="4">
        <v>2009</v>
      </c>
      <c r="T317" s="4">
        <v>25</v>
      </c>
      <c r="U317" s="4">
        <v>24</v>
      </c>
      <c r="V317" s="4">
        <v>17</v>
      </c>
      <c r="W317" s="4">
        <v>23</v>
      </c>
      <c r="X317" s="4">
        <v>33</v>
      </c>
      <c r="Y317" s="4">
        <v>31</v>
      </c>
      <c r="Z317" s="4">
        <v>26</v>
      </c>
      <c r="AA317" s="4">
        <v>21</v>
      </c>
      <c r="AB317" s="4">
        <v>19</v>
      </c>
      <c r="AC317" s="4">
        <v>22</v>
      </c>
      <c r="AD317" s="4">
        <v>19</v>
      </c>
    </row>
    <row r="318" spans="1:30" x14ac:dyDescent="0.2">
      <c r="A318" s="13">
        <f t="shared" si="3"/>
        <v>2010</v>
      </c>
      <c r="B318" s="4">
        <v>442.26612019999999</v>
      </c>
      <c r="C318" s="4">
        <v>120.70858339999999</v>
      </c>
      <c r="D318" s="4">
        <v>248.30103460000001</v>
      </c>
      <c r="E318" s="4">
        <v>3122.799528</v>
      </c>
      <c r="F318" s="4">
        <v>1364.048554</v>
      </c>
      <c r="G318" s="4">
        <v>410.52533499999998</v>
      </c>
      <c r="H318" s="4">
        <v>339.62384989999998</v>
      </c>
      <c r="I318" s="4">
        <v>357.10986450000001</v>
      </c>
      <c r="J318" s="4">
        <v>378.12229009999999</v>
      </c>
      <c r="K318" s="4">
        <v>256.0634814</v>
      </c>
      <c r="L318" s="4">
        <v>220.4927897</v>
      </c>
      <c r="M318" s="4">
        <v>80.346792899999997</v>
      </c>
      <c r="N318" s="4">
        <v>47.222827639999998</v>
      </c>
      <c r="O318" s="4">
        <v>27.90131332</v>
      </c>
      <c r="P318" s="4">
        <v>59.15639419</v>
      </c>
      <c r="Q318" s="4" t="s">
        <v>0</v>
      </c>
      <c r="R318" s="6">
        <v>7544</v>
      </c>
      <c r="S318" s="4">
        <v>2010</v>
      </c>
      <c r="T318" s="4">
        <v>29</v>
      </c>
      <c r="U318" s="4">
        <v>28</v>
      </c>
      <c r="V318" s="4">
        <v>23</v>
      </c>
      <c r="W318" s="4">
        <v>6</v>
      </c>
      <c r="X318" s="4">
        <v>21</v>
      </c>
      <c r="Y318" s="4">
        <v>32</v>
      </c>
      <c r="Z318" s="4">
        <v>30</v>
      </c>
      <c r="AA318" s="4">
        <v>24</v>
      </c>
      <c r="AB318" s="4">
        <v>13</v>
      </c>
      <c r="AC318" s="4">
        <v>13</v>
      </c>
      <c r="AD318" s="4">
        <v>9</v>
      </c>
    </row>
    <row r="319" spans="1:30" x14ac:dyDescent="0.2">
      <c r="A319" s="13">
        <f t="shared" si="3"/>
        <v>2011</v>
      </c>
      <c r="B319" s="4">
        <v>1018.0611689999999</v>
      </c>
      <c r="C319" s="4">
        <v>112.9284052</v>
      </c>
      <c r="D319" s="4">
        <v>280.71002399999998</v>
      </c>
      <c r="E319" s="4">
        <v>385.61997789999998</v>
      </c>
      <c r="F319" s="4">
        <v>1969.192626</v>
      </c>
      <c r="G319" s="4">
        <v>945.6645436</v>
      </c>
      <c r="H319" s="4">
        <v>266.67000519999999</v>
      </c>
      <c r="I319" s="4">
        <v>145.1887342</v>
      </c>
      <c r="J319" s="4">
        <v>223.9777359</v>
      </c>
      <c r="K319" s="4">
        <v>220.40802500000001</v>
      </c>
      <c r="L319" s="4">
        <v>181.4915987</v>
      </c>
      <c r="M319" s="4">
        <v>136.01498520000001</v>
      </c>
      <c r="N319" s="4">
        <v>55.972648249999999</v>
      </c>
      <c r="O319" s="4">
        <v>26.52938447</v>
      </c>
      <c r="P319" s="4">
        <v>68.814886729999998</v>
      </c>
      <c r="Q319" s="4" t="s">
        <v>0</v>
      </c>
      <c r="R319" s="6">
        <v>6111</v>
      </c>
      <c r="S319" s="4">
        <v>2011</v>
      </c>
      <c r="T319" s="4">
        <v>20</v>
      </c>
      <c r="U319" s="4">
        <v>31</v>
      </c>
      <c r="V319" s="4">
        <v>24</v>
      </c>
      <c r="W319" s="4">
        <v>28</v>
      </c>
      <c r="X319" s="4">
        <v>13</v>
      </c>
      <c r="Y319" s="4">
        <v>26</v>
      </c>
      <c r="Z319" s="4">
        <v>31</v>
      </c>
      <c r="AA319" s="4">
        <v>32</v>
      </c>
      <c r="AB319" s="4">
        <v>23</v>
      </c>
      <c r="AC319" s="4">
        <v>16</v>
      </c>
      <c r="AD319" s="4">
        <v>13</v>
      </c>
    </row>
    <row r="320" spans="1:30" x14ac:dyDescent="0.2">
      <c r="A320" s="13">
        <f t="shared" si="3"/>
        <v>2012</v>
      </c>
      <c r="B320" s="4">
        <v>1147.714729</v>
      </c>
      <c r="C320" s="4">
        <v>216.92759839999999</v>
      </c>
      <c r="D320" s="4">
        <v>416.96249080000001</v>
      </c>
      <c r="E320" s="4">
        <v>3301.1713530000002</v>
      </c>
      <c r="F320" s="4">
        <v>828.16337420000002</v>
      </c>
      <c r="G320" s="4">
        <v>1319.392877</v>
      </c>
      <c r="H320" s="4">
        <v>424.61970359999998</v>
      </c>
      <c r="I320" s="4">
        <v>161.56566380000001</v>
      </c>
      <c r="J320" s="4">
        <v>109.59397509999999</v>
      </c>
      <c r="K320" s="4">
        <v>147.4153541</v>
      </c>
      <c r="L320" s="4">
        <v>119.48395309999999</v>
      </c>
      <c r="M320" s="4">
        <v>104.4793341</v>
      </c>
      <c r="N320" s="4">
        <v>86.829513449999993</v>
      </c>
      <c r="O320" s="4">
        <v>29.19048991</v>
      </c>
      <c r="P320" s="4">
        <v>53.447593240000003</v>
      </c>
      <c r="Q320" s="4" t="s">
        <v>0</v>
      </c>
      <c r="R320" s="6">
        <v>8504</v>
      </c>
      <c r="S320" s="4">
        <v>2012</v>
      </c>
      <c r="T320" s="4">
        <v>19</v>
      </c>
      <c r="U320" s="4">
        <v>23</v>
      </c>
      <c r="V320" s="4">
        <v>18</v>
      </c>
      <c r="W320" s="4">
        <v>4</v>
      </c>
      <c r="X320" s="4">
        <v>27</v>
      </c>
      <c r="Y320" s="4">
        <v>19</v>
      </c>
      <c r="Z320" s="4">
        <v>27</v>
      </c>
      <c r="AA320" s="4">
        <v>31</v>
      </c>
      <c r="AB320" s="4">
        <v>27</v>
      </c>
      <c r="AC320" s="4">
        <v>20</v>
      </c>
      <c r="AD320" s="4">
        <v>16</v>
      </c>
    </row>
    <row r="321" spans="1:30" x14ac:dyDescent="0.2">
      <c r="A321" s="13">
        <f t="shared" si="3"/>
        <v>2013</v>
      </c>
      <c r="B321" s="4">
        <v>1095.1129980000001</v>
      </c>
      <c r="C321" s="4">
        <v>93.131608729999996</v>
      </c>
      <c r="D321" s="4">
        <v>205.8300112</v>
      </c>
      <c r="E321" s="4">
        <v>992.91174590000003</v>
      </c>
      <c r="F321" s="4">
        <v>5164.5093539999998</v>
      </c>
      <c r="G321" s="4">
        <v>1187.7626780000001</v>
      </c>
      <c r="H321" s="4">
        <v>717.66870979999999</v>
      </c>
      <c r="I321" s="4">
        <v>244.85334180000001</v>
      </c>
      <c r="J321" s="4">
        <v>81.498637349999996</v>
      </c>
      <c r="K321" s="4">
        <v>72.233118169999997</v>
      </c>
      <c r="L321" s="4">
        <v>95.515592229999996</v>
      </c>
      <c r="M321" s="4">
        <v>71.078707850000001</v>
      </c>
      <c r="N321" s="4">
        <v>66.399342599999997</v>
      </c>
      <c r="O321" s="4">
        <v>35.926782420000002</v>
      </c>
      <c r="P321" s="4">
        <v>48.601081450000002</v>
      </c>
      <c r="Q321" s="4" t="s">
        <v>0</v>
      </c>
      <c r="R321" s="6">
        <v>10289</v>
      </c>
      <c r="S321" s="4">
        <v>2012</v>
      </c>
      <c r="T321" s="4">
        <v>17</v>
      </c>
      <c r="U321" s="4">
        <v>29</v>
      </c>
      <c r="V321" s="4">
        <v>26</v>
      </c>
      <c r="W321" s="4">
        <v>19</v>
      </c>
      <c r="X321" s="4">
        <v>2</v>
      </c>
      <c r="Y321" s="4">
        <v>20</v>
      </c>
      <c r="Z321" s="4">
        <v>21</v>
      </c>
      <c r="AA321" s="4">
        <v>27</v>
      </c>
      <c r="AB321" s="4">
        <v>31</v>
      </c>
      <c r="AC321" s="4">
        <v>29</v>
      </c>
      <c r="AD321" s="4">
        <v>20</v>
      </c>
    </row>
    <row r="322" spans="1:30" x14ac:dyDescent="0.2">
      <c r="A322" s="13">
        <f t="shared" si="3"/>
        <v>2014</v>
      </c>
      <c r="B322" s="4">
        <v>1848.3245240000001</v>
      </c>
      <c r="C322" s="4">
        <v>629.09893369999998</v>
      </c>
      <c r="D322" s="4">
        <v>283.37953379999999</v>
      </c>
      <c r="E322" s="4">
        <v>369.48655659999997</v>
      </c>
      <c r="F322" s="4">
        <v>1764.1554719999999</v>
      </c>
      <c r="G322" s="4">
        <v>6503.7716870000004</v>
      </c>
      <c r="H322" s="4">
        <v>3358.3437760000002</v>
      </c>
      <c r="I322" s="4">
        <v>682.73312580000004</v>
      </c>
      <c r="J322" s="4">
        <v>366.8216104</v>
      </c>
      <c r="K322" s="4">
        <v>128.99723280000001</v>
      </c>
      <c r="L322" s="4">
        <v>49.319596760000003</v>
      </c>
      <c r="M322" s="4">
        <v>67.924819389999996</v>
      </c>
      <c r="N322" s="4">
        <v>68.337476789999997</v>
      </c>
      <c r="O322" s="4">
        <v>32.630334099999999</v>
      </c>
      <c r="P322" s="4">
        <v>83.230790380000002</v>
      </c>
      <c r="Q322" s="4" t="s">
        <v>0</v>
      </c>
      <c r="R322" s="6">
        <v>16288</v>
      </c>
      <c r="S322" s="4">
        <v>2012</v>
      </c>
      <c r="T322" s="4">
        <v>9</v>
      </c>
      <c r="U322" s="4">
        <v>12</v>
      </c>
      <c r="V322" s="4">
        <v>22</v>
      </c>
      <c r="W322" s="4">
        <v>29</v>
      </c>
      <c r="X322" s="4">
        <v>15</v>
      </c>
      <c r="Y322" s="4">
        <v>1</v>
      </c>
      <c r="Z322" s="4">
        <v>2</v>
      </c>
      <c r="AA322" s="4">
        <v>11</v>
      </c>
      <c r="AB322" s="4">
        <v>16</v>
      </c>
      <c r="AC322" s="4">
        <v>24</v>
      </c>
      <c r="AD322" s="4">
        <v>28</v>
      </c>
    </row>
    <row r="323" spans="1:30" x14ac:dyDescent="0.2">
      <c r="A323" s="13">
        <f t="shared" si="3"/>
        <v>2015</v>
      </c>
      <c r="B323" s="4">
        <v>1025.6295640000001</v>
      </c>
      <c r="C323" s="4">
        <v>794.06713460000003</v>
      </c>
      <c r="D323" s="4">
        <v>2377.3302619999999</v>
      </c>
      <c r="E323" s="4">
        <v>607.36894489999997</v>
      </c>
      <c r="F323" s="4">
        <v>1254.4639199999999</v>
      </c>
      <c r="G323" s="4">
        <v>2318.9438570000002</v>
      </c>
      <c r="H323" s="4">
        <v>4459.171816</v>
      </c>
      <c r="I323" s="4">
        <v>1285.6495440000001</v>
      </c>
      <c r="J323" s="4">
        <v>294.4798849</v>
      </c>
      <c r="K323" s="4">
        <v>140.54623190000001</v>
      </c>
      <c r="L323" s="4">
        <v>16.210166510000001</v>
      </c>
      <c r="M323" s="4">
        <v>14.734103620000001</v>
      </c>
      <c r="N323" s="4">
        <v>27.36910829</v>
      </c>
      <c r="O323" s="4">
        <v>16.21910385</v>
      </c>
      <c r="P323" s="4">
        <v>34.743573310000002</v>
      </c>
    </row>
    <row r="324" spans="1:30" x14ac:dyDescent="0.2">
      <c r="A324" s="13">
        <f t="shared" si="3"/>
        <v>2016</v>
      </c>
      <c r="B324" s="4">
        <v>677.90942140000004</v>
      </c>
      <c r="C324" s="4">
        <v>429.97055230000001</v>
      </c>
      <c r="D324" s="4">
        <v>614.81528079999998</v>
      </c>
      <c r="E324" s="4">
        <v>3668.4269159999999</v>
      </c>
      <c r="F324" s="4">
        <v>1426.6373960000001</v>
      </c>
      <c r="G324" s="4">
        <v>906.7926258</v>
      </c>
      <c r="H324" s="4">
        <v>1231.2527480000001</v>
      </c>
      <c r="I324" s="4">
        <v>1763.1659770000001</v>
      </c>
      <c r="J324" s="4">
        <v>343.30685060000002</v>
      </c>
      <c r="K324" s="4">
        <v>132.92303799999999</v>
      </c>
      <c r="L324" s="4">
        <v>42.202942579999998</v>
      </c>
      <c r="M324" s="4">
        <v>9.4747942460000001</v>
      </c>
      <c r="N324" s="4">
        <v>9.7530150500000001</v>
      </c>
      <c r="O324" s="4">
        <v>2.791699226</v>
      </c>
      <c r="P324" s="4">
        <v>3.8019699660000001</v>
      </c>
    </row>
    <row r="325" spans="1:30" x14ac:dyDescent="0.2">
      <c r="A325" s="13">
        <f t="shared" si="3"/>
        <v>2017</v>
      </c>
      <c r="B325" s="4">
        <v>544.56185830000004</v>
      </c>
      <c r="C325" s="4">
        <v>280.31459799999999</v>
      </c>
      <c r="D325" s="4">
        <v>451.76761440000001</v>
      </c>
      <c r="E325" s="4">
        <v>2461.5149860000001</v>
      </c>
      <c r="F325" s="4">
        <v>2916.545376</v>
      </c>
      <c r="G325" s="4">
        <v>1252.562786</v>
      </c>
      <c r="H325" s="4">
        <v>850.78567740000005</v>
      </c>
      <c r="I325" s="4">
        <v>753.12410899999998</v>
      </c>
      <c r="J325" s="4">
        <v>882.42297729999996</v>
      </c>
      <c r="K325" s="4">
        <v>250.96539960000001</v>
      </c>
      <c r="L325" s="4">
        <v>86.830821470000004</v>
      </c>
      <c r="M325" s="4">
        <v>31.037945799999999</v>
      </c>
      <c r="N325" s="4">
        <v>3.3069365849999999</v>
      </c>
      <c r="O325" s="4">
        <v>1.217818743</v>
      </c>
      <c r="P325" s="4">
        <v>4.5639642360000003</v>
      </c>
    </row>
    <row r="326" spans="1:30" x14ac:dyDescent="0.2">
      <c r="A326" s="13">
        <f t="shared" si="3"/>
        <v>2018</v>
      </c>
      <c r="B326" s="4">
        <v>977.98395359999995</v>
      </c>
      <c r="C326" s="4">
        <v>456.16349389999999</v>
      </c>
      <c r="D326" s="4">
        <v>194.71547720000001</v>
      </c>
      <c r="E326" s="4">
        <v>394.04531170000001</v>
      </c>
      <c r="F326" s="4">
        <v>2740.999581</v>
      </c>
      <c r="G326" s="4">
        <v>1487.1627490000001</v>
      </c>
      <c r="H326" s="4">
        <v>491.25830819999999</v>
      </c>
      <c r="I326" s="4">
        <v>359.0398677</v>
      </c>
      <c r="J326" s="4">
        <v>362.30595979999998</v>
      </c>
      <c r="K326" s="4">
        <v>279.07938009999998</v>
      </c>
      <c r="L326" s="4">
        <v>87.311831080000005</v>
      </c>
      <c r="M326" s="4">
        <v>13.83935275</v>
      </c>
      <c r="N326" s="4">
        <v>1.8569811970000001</v>
      </c>
      <c r="O326" s="4">
        <v>0</v>
      </c>
      <c r="P326" s="4">
        <v>4.8288475550000003</v>
      </c>
    </row>
    <row r="327" spans="1:30" x14ac:dyDescent="0.2">
      <c r="B327" s="4" t="s">
        <v>0</v>
      </c>
      <c r="C327" s="4" t="s">
        <v>77</v>
      </c>
      <c r="D327" s="4" t="s">
        <v>92</v>
      </c>
      <c r="E327" s="4" t="s">
        <v>115</v>
      </c>
      <c r="F327" s="4" t="s">
        <v>0</v>
      </c>
      <c r="G327" s="4" t="s">
        <v>116</v>
      </c>
      <c r="H327" s="4" t="s">
        <v>79</v>
      </c>
      <c r="I327" s="4" t="s">
        <v>117</v>
      </c>
      <c r="J327" s="4" t="s">
        <v>118</v>
      </c>
    </row>
    <row r="328" spans="1:30" x14ac:dyDescent="0.2">
      <c r="B328" s="4" t="s">
        <v>0</v>
      </c>
      <c r="C328" s="4">
        <v>1979</v>
      </c>
      <c r="D328" s="4">
        <v>1982</v>
      </c>
      <c r="E328" s="4">
        <v>1985</v>
      </c>
      <c r="F328" s="4">
        <v>1988</v>
      </c>
      <c r="G328" s="4">
        <v>1991</v>
      </c>
      <c r="H328" s="4">
        <v>1994</v>
      </c>
      <c r="I328" s="4">
        <v>1996</v>
      </c>
      <c r="J328" s="4">
        <v>1997</v>
      </c>
      <c r="K328" s="4">
        <v>1999</v>
      </c>
      <c r="L328" s="4">
        <v>2000</v>
      </c>
      <c r="M328" s="4">
        <v>2002</v>
      </c>
      <c r="N328" s="4">
        <v>2004</v>
      </c>
      <c r="O328" s="4">
        <v>2006</v>
      </c>
      <c r="P328" s="4">
        <v>2007</v>
      </c>
      <c r="Q328" s="4">
        <v>2008</v>
      </c>
      <c r="R328" s="4" t="s">
        <v>119</v>
      </c>
      <c r="S328" s="4">
        <v>2009</v>
      </c>
      <c r="T328" s="4">
        <v>2010</v>
      </c>
      <c r="U328" s="4">
        <v>2012</v>
      </c>
      <c r="V328" s="4">
        <v>2014</v>
      </c>
    </row>
    <row r="329" spans="1:30" x14ac:dyDescent="0.2">
      <c r="B329" s="4" t="s">
        <v>0</v>
      </c>
      <c r="C329" s="4">
        <v>46314</v>
      </c>
      <c r="D329" s="4">
        <v>17805</v>
      </c>
      <c r="E329" s="4">
        <v>14965</v>
      </c>
      <c r="F329" s="4">
        <v>12280.047689999999</v>
      </c>
      <c r="G329" s="4">
        <v>7729.5211740000004</v>
      </c>
      <c r="H329" s="4">
        <v>9129.6207649999997</v>
      </c>
      <c r="I329" s="4">
        <v>5552.9040080000004</v>
      </c>
      <c r="J329" s="4">
        <v>6319.4875490000004</v>
      </c>
      <c r="K329" s="4">
        <v>9488.7866040000008</v>
      </c>
      <c r="L329" s="4">
        <v>7371.8335509999997</v>
      </c>
      <c r="M329" s="4">
        <v>11560.449339999999</v>
      </c>
      <c r="N329" s="4">
        <v>6818.7390079999996</v>
      </c>
      <c r="O329" s="4">
        <v>2940.0927700000002</v>
      </c>
      <c r="P329" s="4">
        <v>3618.120222</v>
      </c>
      <c r="Q329" s="4">
        <v>4667.5030159999997</v>
      </c>
      <c r="R329" s="4">
        <v>2869.7125430000001</v>
      </c>
      <c r="S329" s="4">
        <v>10023.03476</v>
      </c>
      <c r="T329" s="4">
        <v>6600.3990860000004</v>
      </c>
      <c r="U329" s="4">
        <v>13072.70542</v>
      </c>
    </row>
    <row r="330" spans="1:30" x14ac:dyDescent="0.2">
      <c r="B330" s="4" t="s">
        <v>0</v>
      </c>
      <c r="C330" s="4">
        <v>1979</v>
      </c>
      <c r="D330" s="4">
        <v>1982</v>
      </c>
      <c r="E330" s="4">
        <v>1985</v>
      </c>
      <c r="F330" s="4">
        <v>1988</v>
      </c>
      <c r="G330" s="4">
        <v>1991</v>
      </c>
      <c r="H330" s="4">
        <v>1994</v>
      </c>
      <c r="I330" s="4">
        <v>1996</v>
      </c>
      <c r="J330" s="4">
        <v>1997</v>
      </c>
      <c r="K330" s="4">
        <v>1999</v>
      </c>
      <c r="L330" s="4">
        <v>2000</v>
      </c>
      <c r="M330" s="4">
        <v>2002</v>
      </c>
      <c r="N330" s="4">
        <v>2004</v>
      </c>
      <c r="O330" s="4">
        <v>2006</v>
      </c>
      <c r="P330" s="4">
        <v>2007</v>
      </c>
      <c r="Q330" s="4">
        <v>2008</v>
      </c>
      <c r="R330" s="4">
        <v>2009</v>
      </c>
      <c r="S330" s="4">
        <v>2010</v>
      </c>
      <c r="T330" s="4">
        <v>2011</v>
      </c>
    </row>
    <row r="331" spans="1:30" x14ac:dyDescent="0.2">
      <c r="B331" s="4" t="s">
        <v>0</v>
      </c>
      <c r="C331" s="4" t="s">
        <v>120</v>
      </c>
      <c r="D331" s="4">
        <v>2.5</v>
      </c>
      <c r="E331" s="4">
        <v>0.2</v>
      </c>
      <c r="F331" s="4">
        <v>0.2</v>
      </c>
      <c r="G331" s="4">
        <v>0.2</v>
      </c>
      <c r="H331" s="4">
        <v>0.2</v>
      </c>
      <c r="I331" s="4">
        <v>0.19236371399999999</v>
      </c>
      <c r="J331" s="4">
        <v>0.15962095500000001</v>
      </c>
      <c r="K331" s="4">
        <v>0.15143526500000001</v>
      </c>
      <c r="L331" s="4">
        <v>0.225106474</v>
      </c>
      <c r="M331" s="4">
        <v>0.13097104000000001</v>
      </c>
      <c r="N331" s="4">
        <v>0.126878195</v>
      </c>
      <c r="O331" s="4">
        <v>0.15143526500000001</v>
      </c>
      <c r="P331" s="4">
        <v>0.15962095500000001</v>
      </c>
      <c r="Q331" s="4">
        <v>0.184178024</v>
      </c>
      <c r="R331" s="4">
        <v>0.31264905599999998</v>
      </c>
      <c r="S331" s="4">
        <v>0.360170359</v>
      </c>
      <c r="T331" s="4">
        <v>0.245570699</v>
      </c>
      <c r="U331" s="4">
        <v>0.25</v>
      </c>
      <c r="V331" s="4">
        <v>0.204477459</v>
      </c>
    </row>
    <row r="332" spans="1:30" x14ac:dyDescent="0.2">
      <c r="B332" s="4" t="s">
        <v>121</v>
      </c>
      <c r="C332" s="4">
        <v>3561</v>
      </c>
      <c r="D332" s="4">
        <v>2993</v>
      </c>
      <c r="E332" s="4">
        <v>2456.0095379999998</v>
      </c>
      <c r="F332" s="4">
        <v>1545.904235</v>
      </c>
      <c r="G332" s="4">
        <v>1756.207762</v>
      </c>
      <c r="H332" s="4">
        <v>886.35983810000005</v>
      </c>
      <c r="I332" s="4">
        <v>956.99326880000001</v>
      </c>
      <c r="J332" s="4">
        <v>2135.987298</v>
      </c>
      <c r="K332" s="4">
        <v>965.49670400000002</v>
      </c>
      <c r="L332" s="4">
        <v>1466.768941</v>
      </c>
      <c r="M332" s="4">
        <v>1032.597546</v>
      </c>
      <c r="N332" s="4">
        <v>469.30041440000002</v>
      </c>
      <c r="O332" s="4">
        <v>666.37823470000001</v>
      </c>
      <c r="P332" s="4">
        <v>1459.2904129999999</v>
      </c>
      <c r="Q332" s="4">
        <v>1033.5853959999999</v>
      </c>
      <c r="R332" s="4">
        <v>2461.3636550000001</v>
      </c>
      <c r="S332" s="4">
        <v>1650.0997709999999</v>
      </c>
      <c r="T332" s="4">
        <v>3236.3082220000001</v>
      </c>
      <c r="U332" s="4">
        <v>2673.0735810000001</v>
      </c>
    </row>
    <row r="333" spans="1:30" x14ac:dyDescent="0.2">
      <c r="C333" s="4">
        <v>1756.207762</v>
      </c>
      <c r="D333" s="4">
        <v>886.35983810000005</v>
      </c>
      <c r="E333" s="4">
        <v>956.99326880000001</v>
      </c>
      <c r="F333" s="4">
        <v>2135.987298</v>
      </c>
      <c r="G333" s="4">
        <v>965.49670400000002</v>
      </c>
      <c r="H333" s="4">
        <v>1466.768941</v>
      </c>
      <c r="I333" s="4">
        <v>1032.597546</v>
      </c>
      <c r="J333" s="4">
        <v>469.30041440000002</v>
      </c>
      <c r="K333" s="4">
        <v>666.37823470000001</v>
      </c>
      <c r="L333" s="4">
        <v>1459.2904129999999</v>
      </c>
      <c r="M333" s="4">
        <v>1033.5853959999999</v>
      </c>
      <c r="N333" s="4">
        <v>2461.3636550000001</v>
      </c>
      <c r="O333" s="4">
        <v>1650.0997709999999</v>
      </c>
      <c r="P333" s="4">
        <v>3236.3082220000001</v>
      </c>
      <c r="Q333" s="4">
        <v>3054.0310439999998</v>
      </c>
      <c r="R333" s="4">
        <v>1500</v>
      </c>
    </row>
    <row r="334" spans="1:30" x14ac:dyDescent="0.2">
      <c r="B334" s="4" t="s">
        <v>0</v>
      </c>
      <c r="C334" s="4" t="s">
        <v>77</v>
      </c>
      <c r="D334" s="4" t="s">
        <v>79</v>
      </c>
      <c r="E334" s="4" t="s">
        <v>122</v>
      </c>
      <c r="F334" s="4" t="s">
        <v>0</v>
      </c>
      <c r="G334" s="4" t="s">
        <v>116</v>
      </c>
      <c r="H334" s="4" t="s">
        <v>79</v>
      </c>
      <c r="I334" s="4" t="s">
        <v>117</v>
      </c>
      <c r="J334" s="4" t="s">
        <v>118</v>
      </c>
      <c r="K334" s="4" t="s">
        <v>112</v>
      </c>
      <c r="L334" s="4" t="s">
        <v>19</v>
      </c>
      <c r="M334" s="4" t="s">
        <v>113</v>
      </c>
      <c r="N334" s="4" t="s">
        <v>114</v>
      </c>
      <c r="O334" s="4">
        <v>2</v>
      </c>
      <c r="P334" s="4" t="s">
        <v>123</v>
      </c>
      <c r="Q334" s="4" t="s">
        <v>114</v>
      </c>
      <c r="R334" s="4">
        <v>3</v>
      </c>
      <c r="S334" s="4" t="s">
        <v>123</v>
      </c>
      <c r="T334" s="4" t="s">
        <v>114</v>
      </c>
    </row>
    <row r="335" spans="1:30" x14ac:dyDescent="0.2">
      <c r="B335" s="4" t="s">
        <v>0</v>
      </c>
      <c r="C335" s="4">
        <v>69110</v>
      </c>
      <c r="D335" s="4">
        <v>41132</v>
      </c>
      <c r="E335" s="4">
        <v>3884</v>
      </c>
      <c r="F335" s="4">
        <v>413</v>
      </c>
      <c r="G335" s="4">
        <v>534</v>
      </c>
      <c r="H335" s="4">
        <v>128</v>
      </c>
      <c r="I335" s="4">
        <v>30</v>
      </c>
      <c r="J335" s="4">
        <v>4</v>
      </c>
      <c r="K335" s="4">
        <v>28</v>
      </c>
      <c r="L335" s="4">
        <v>59</v>
      </c>
      <c r="M335" s="4">
        <v>69</v>
      </c>
      <c r="N335" s="4">
        <v>29</v>
      </c>
      <c r="O335" s="4">
        <v>3</v>
      </c>
      <c r="P335" s="4">
        <v>1</v>
      </c>
      <c r="Q335" s="4">
        <v>0</v>
      </c>
      <c r="R335" s="4" t="s">
        <v>0</v>
      </c>
      <c r="S335" s="6">
        <v>115424</v>
      </c>
      <c r="T335" s="4">
        <v>46314</v>
      </c>
      <c r="U335" s="4">
        <v>1</v>
      </c>
      <c r="V335" s="4">
        <v>1</v>
      </c>
      <c r="W335" s="4">
        <v>3</v>
      </c>
      <c r="X335" s="4">
        <v>16</v>
      </c>
    </row>
    <row r="336" spans="1:30" x14ac:dyDescent="0.2">
      <c r="B336" s="4" t="s">
        <v>0</v>
      </c>
      <c r="C336" s="4">
        <v>108</v>
      </c>
      <c r="D336" s="4">
        <v>3401</v>
      </c>
      <c r="E336" s="4">
        <v>4108</v>
      </c>
      <c r="F336" s="4">
        <v>7637</v>
      </c>
      <c r="G336" s="4">
        <v>1790</v>
      </c>
      <c r="H336" s="4">
        <v>283</v>
      </c>
      <c r="I336" s="4">
        <v>141</v>
      </c>
      <c r="J336" s="4">
        <v>178</v>
      </c>
      <c r="K336" s="4">
        <v>90</v>
      </c>
      <c r="L336" s="4">
        <v>55</v>
      </c>
      <c r="M336" s="4">
        <v>122</v>
      </c>
      <c r="N336" s="4">
        <v>0</v>
      </c>
      <c r="O336" s="4">
        <v>0</v>
      </c>
      <c r="P336" s="4">
        <v>0</v>
      </c>
      <c r="Q336" s="4">
        <v>0</v>
      </c>
      <c r="R336" s="4" t="s">
        <v>0</v>
      </c>
      <c r="S336" s="6">
        <v>17913</v>
      </c>
      <c r="T336" s="4">
        <v>17805</v>
      </c>
      <c r="U336" s="4">
        <v>14</v>
      </c>
      <c r="V336" s="4">
        <v>7</v>
      </c>
      <c r="W336" s="4">
        <v>2</v>
      </c>
      <c r="X336" s="4">
        <v>1</v>
      </c>
    </row>
    <row r="337" spans="1:27" x14ac:dyDescent="0.2">
      <c r="B337" s="4" t="s">
        <v>0</v>
      </c>
      <c r="C337" s="4">
        <v>2076</v>
      </c>
      <c r="D337" s="4">
        <v>929</v>
      </c>
      <c r="E337" s="4">
        <v>8149</v>
      </c>
      <c r="F337" s="4">
        <v>898</v>
      </c>
      <c r="G337" s="4">
        <v>2186</v>
      </c>
      <c r="H337" s="4">
        <v>1510</v>
      </c>
      <c r="I337" s="4">
        <v>1127</v>
      </c>
      <c r="J337" s="4">
        <v>130</v>
      </c>
      <c r="K337" s="4">
        <v>21</v>
      </c>
      <c r="L337" s="4">
        <v>7</v>
      </c>
      <c r="M337" s="4">
        <v>8</v>
      </c>
      <c r="N337" s="4">
        <v>0</v>
      </c>
      <c r="O337" s="4">
        <v>0</v>
      </c>
      <c r="P337" s="4">
        <v>0</v>
      </c>
      <c r="Q337" s="4">
        <v>0</v>
      </c>
      <c r="R337" s="4" t="s">
        <v>0</v>
      </c>
      <c r="S337" s="6">
        <v>17041</v>
      </c>
      <c r="T337" s="4">
        <v>14965</v>
      </c>
      <c r="U337" s="4">
        <v>6</v>
      </c>
      <c r="V337" s="4">
        <v>15</v>
      </c>
      <c r="W337" s="4">
        <v>1</v>
      </c>
      <c r="X337" s="4">
        <v>11</v>
      </c>
    </row>
    <row r="338" spans="1:27" x14ac:dyDescent="0.2">
      <c r="B338" s="4" t="s">
        <v>0</v>
      </c>
      <c r="C338" s="4">
        <v>10.85474</v>
      </c>
      <c r="D338" s="4">
        <v>1112</v>
      </c>
      <c r="E338" s="4">
        <v>3586</v>
      </c>
      <c r="F338" s="4">
        <v>3864</v>
      </c>
      <c r="G338" s="4">
        <v>739</v>
      </c>
      <c r="H338" s="4">
        <v>1882</v>
      </c>
      <c r="I338" s="4">
        <v>403</v>
      </c>
      <c r="J338" s="4">
        <v>151</v>
      </c>
      <c r="K338" s="4">
        <v>129.52866</v>
      </c>
      <c r="L338" s="4">
        <v>254.51902999999999</v>
      </c>
      <c r="M338" s="4">
        <v>159</v>
      </c>
      <c r="N338" s="4">
        <v>0</v>
      </c>
      <c r="O338" s="4">
        <v>0</v>
      </c>
      <c r="P338" s="4">
        <v>0</v>
      </c>
      <c r="Q338" s="4">
        <v>0</v>
      </c>
      <c r="R338" s="4" t="s">
        <v>0</v>
      </c>
      <c r="S338" s="6">
        <v>12291</v>
      </c>
      <c r="T338" s="4">
        <v>12280.047689999999</v>
      </c>
      <c r="U338" s="4">
        <v>18</v>
      </c>
      <c r="V338" s="4">
        <v>13</v>
      </c>
      <c r="W338" s="4">
        <v>6</v>
      </c>
      <c r="X338" s="4">
        <v>2</v>
      </c>
    </row>
    <row r="339" spans="1:27" x14ac:dyDescent="0.2">
      <c r="B339" s="4" t="s">
        <v>0</v>
      </c>
      <c r="C339" s="4">
        <v>639.26753799999994</v>
      </c>
      <c r="D339" s="4">
        <v>5942.3292549999996</v>
      </c>
      <c r="E339" s="4">
        <v>967.02642100000003</v>
      </c>
      <c r="F339" s="4">
        <v>214.547946</v>
      </c>
      <c r="G339" s="4">
        <v>224.12922699999999</v>
      </c>
      <c r="H339" s="4">
        <v>133.045368</v>
      </c>
      <c r="I339" s="4">
        <v>119.732088</v>
      </c>
      <c r="J339" s="4">
        <v>38.685293000000001</v>
      </c>
      <c r="K339" s="4">
        <v>37.037005999999998</v>
      </c>
      <c r="L339" s="4">
        <v>14.667192999999999</v>
      </c>
      <c r="M339" s="4">
        <v>16.038739</v>
      </c>
      <c r="N339" s="4">
        <v>5.2750120000000003</v>
      </c>
      <c r="O339" s="4">
        <v>7.8624049999999999</v>
      </c>
      <c r="P339" s="4">
        <v>4.59</v>
      </c>
      <c r="Q339" s="4">
        <v>4.5552210000000004</v>
      </c>
      <c r="R339" s="4" t="s">
        <v>0</v>
      </c>
      <c r="S339" s="6">
        <v>8369</v>
      </c>
      <c r="T339" s="4">
        <v>7729.5211740000004</v>
      </c>
      <c r="U339" s="4">
        <v>8</v>
      </c>
      <c r="V339" s="4">
        <v>4</v>
      </c>
      <c r="W339" s="4">
        <v>15</v>
      </c>
      <c r="X339" s="4">
        <v>17</v>
      </c>
    </row>
    <row r="340" spans="1:27" x14ac:dyDescent="0.2">
      <c r="A340" s="13">
        <v>1994</v>
      </c>
      <c r="C340" s="11">
        <v>982.76115860000004</v>
      </c>
      <c r="D340" s="11">
        <v>4093.5920019999999</v>
      </c>
      <c r="E340" s="11">
        <v>1215.6902909999999</v>
      </c>
      <c r="F340" s="11">
        <v>1833.1341110000001</v>
      </c>
      <c r="G340" s="11">
        <v>2262.1063859999999</v>
      </c>
      <c r="H340" s="11">
        <v>386.26789020000001</v>
      </c>
      <c r="I340" s="11">
        <v>106.73179279999999</v>
      </c>
      <c r="J340" s="11">
        <v>97.478186570000005</v>
      </c>
      <c r="K340" s="11">
        <v>54.402527560000003</v>
      </c>
      <c r="L340" s="11">
        <v>65.035806690000001</v>
      </c>
      <c r="M340" s="11">
        <v>28.182293779999998</v>
      </c>
      <c r="N340" s="11">
        <v>44.872013289999998</v>
      </c>
      <c r="O340" s="11">
        <v>18.819945789999998</v>
      </c>
      <c r="P340" s="11">
        <v>17.631710900000002</v>
      </c>
      <c r="Q340" s="11">
        <v>18.233360260000001</v>
      </c>
      <c r="R340" s="4" t="s">
        <v>0</v>
      </c>
      <c r="S340" s="6">
        <v>6149</v>
      </c>
      <c r="T340" s="4">
        <v>9129.6207649999997</v>
      </c>
      <c r="U340" s="4">
        <v>11</v>
      </c>
      <c r="V340" s="4">
        <v>6</v>
      </c>
      <c r="W340" s="4">
        <v>12</v>
      </c>
      <c r="X340" s="4">
        <v>9</v>
      </c>
      <c r="Z340" s="4">
        <v>11224.939479999999</v>
      </c>
      <c r="AA340" s="4">
        <v>1756.207762</v>
      </c>
    </row>
    <row r="341" spans="1:27" x14ac:dyDescent="0.2">
      <c r="A341" s="13">
        <v>1996</v>
      </c>
      <c r="C341" s="11">
        <v>1800.2540550000001</v>
      </c>
      <c r="D341" s="11">
        <v>566.66512890000001</v>
      </c>
      <c r="E341" s="11">
        <v>552.1605677</v>
      </c>
      <c r="F341" s="11">
        <v>2741.05969</v>
      </c>
      <c r="G341" s="11">
        <v>914.96275760000003</v>
      </c>
      <c r="H341" s="11">
        <v>633.53149229999997</v>
      </c>
      <c r="I341" s="11">
        <v>585.04104989999996</v>
      </c>
      <c r="J341" s="11">
        <v>141.69026349999999</v>
      </c>
      <c r="K341" s="11">
        <v>38.61581297</v>
      </c>
      <c r="L341" s="11">
        <v>28.170044690000001</v>
      </c>
      <c r="M341" s="11">
        <v>22.42098893</v>
      </c>
      <c r="N341" s="11">
        <v>39.471901750000001</v>
      </c>
      <c r="O341" s="11">
        <v>13.931626980000001</v>
      </c>
      <c r="P341" s="11">
        <v>24.815192199999998</v>
      </c>
      <c r="Q341" s="11">
        <v>11.36671099</v>
      </c>
      <c r="R341" s="4" t="s">
        <v>0</v>
      </c>
      <c r="S341" s="6">
        <v>5747</v>
      </c>
      <c r="T341" s="4">
        <v>5552.9040080000004</v>
      </c>
      <c r="U341" s="4">
        <v>7</v>
      </c>
      <c r="V341" s="4">
        <v>17</v>
      </c>
      <c r="W341" s="4">
        <v>16</v>
      </c>
      <c r="X341" s="4">
        <v>4</v>
      </c>
      <c r="Z341" s="4">
        <v>8114.1572839999999</v>
      </c>
      <c r="AA341" s="4">
        <v>886.35983810000005</v>
      </c>
    </row>
    <row r="342" spans="1:27" x14ac:dyDescent="0.2">
      <c r="A342" s="13">
        <v>1997</v>
      </c>
      <c r="C342" s="11">
        <v>13250.613369999999</v>
      </c>
      <c r="D342" s="11">
        <v>2878.5767289999999</v>
      </c>
      <c r="E342" s="11">
        <v>439.5912371</v>
      </c>
      <c r="F342" s="11">
        <v>535.61608000000001</v>
      </c>
      <c r="G342" s="11">
        <v>2326.973348</v>
      </c>
      <c r="H342" s="11">
        <v>546.09999070000003</v>
      </c>
      <c r="I342" s="11">
        <v>313.07351929999999</v>
      </c>
      <c r="J342" s="11">
        <v>290.57854859999998</v>
      </c>
      <c r="K342" s="11">
        <v>75.132543139999996</v>
      </c>
      <c r="L342" s="11">
        <v>27.840972539999999</v>
      </c>
      <c r="M342" s="11">
        <v>30.877438699999999</v>
      </c>
      <c r="N342" s="11">
        <v>35.15072189</v>
      </c>
      <c r="O342" s="11">
        <v>38.945678800000003</v>
      </c>
      <c r="P342" s="11">
        <v>18.732704330000001</v>
      </c>
      <c r="Q342" s="11">
        <v>26.406440849999999</v>
      </c>
      <c r="R342" s="4" t="s">
        <v>0</v>
      </c>
      <c r="S342" s="6">
        <v>4705</v>
      </c>
      <c r="T342" s="4">
        <v>6319.4875490000004</v>
      </c>
      <c r="U342" s="4">
        <v>2</v>
      </c>
      <c r="V342" s="4">
        <v>9</v>
      </c>
      <c r="W342" s="4">
        <v>17</v>
      </c>
      <c r="X342" s="4">
        <v>14</v>
      </c>
      <c r="Z342" s="4">
        <v>20834.209330000002</v>
      </c>
      <c r="AA342" s="4">
        <v>956.99326880000001</v>
      </c>
    </row>
    <row r="343" spans="1:27" x14ac:dyDescent="0.2">
      <c r="A343" s="13">
        <v>1999</v>
      </c>
      <c r="C343" s="11">
        <v>607.20365200000003</v>
      </c>
      <c r="D343" s="11">
        <v>1779.9949570000001</v>
      </c>
      <c r="E343" s="11">
        <v>3717.060555</v>
      </c>
      <c r="F343" s="11">
        <v>1809.6749420000001</v>
      </c>
      <c r="G343" s="11">
        <v>651.86233589999995</v>
      </c>
      <c r="H343" s="11">
        <v>397.52067219999998</v>
      </c>
      <c r="I343" s="11">
        <v>1548.0324539999999</v>
      </c>
      <c r="J343" s="11">
        <v>526.25221790000001</v>
      </c>
      <c r="K343" s="11">
        <v>180.02083870000001</v>
      </c>
      <c r="L343" s="11">
        <v>141.64589910000001</v>
      </c>
      <c r="M343" s="11">
        <v>48.242948499999997</v>
      </c>
      <c r="N343" s="11">
        <v>20.49954722</v>
      </c>
      <c r="O343" s="11">
        <v>10.26681262</v>
      </c>
      <c r="P343" s="11">
        <v>7.7953667949999996</v>
      </c>
      <c r="Q343" s="11">
        <v>4.7565796359999997</v>
      </c>
      <c r="R343" s="4" t="s">
        <v>0</v>
      </c>
      <c r="S343" s="6">
        <v>9064</v>
      </c>
      <c r="T343" s="4">
        <v>9488.7866040000008</v>
      </c>
      <c r="U343" s="4">
        <v>13</v>
      </c>
      <c r="V343" s="4">
        <v>11</v>
      </c>
      <c r="W343" s="4">
        <v>5</v>
      </c>
      <c r="X343" s="4">
        <v>8</v>
      </c>
      <c r="Z343" s="4">
        <v>11450.82978</v>
      </c>
      <c r="AA343" s="4">
        <v>2135.987298</v>
      </c>
    </row>
    <row r="344" spans="1:27" x14ac:dyDescent="0.2">
      <c r="A344" s="13">
        <v>2000</v>
      </c>
      <c r="C344" s="11">
        <v>460.36640310000001</v>
      </c>
      <c r="D344" s="11">
        <v>1322.0302790000001</v>
      </c>
      <c r="E344" s="11">
        <v>1230.0548590000001</v>
      </c>
      <c r="F344" s="11">
        <v>2588.0272890000001</v>
      </c>
      <c r="G344" s="11">
        <v>1011.827791</v>
      </c>
      <c r="H344" s="11">
        <v>326.61534289999997</v>
      </c>
      <c r="I344" s="11">
        <v>308.36422210000001</v>
      </c>
      <c r="J344" s="11">
        <v>949.55203489999997</v>
      </c>
      <c r="K344" s="11">
        <v>277.58517160000002</v>
      </c>
      <c r="L344" s="11">
        <v>134.09810970000001</v>
      </c>
      <c r="M344" s="11">
        <v>60.258588899999999</v>
      </c>
      <c r="N344" s="11">
        <v>35.599602249999997</v>
      </c>
      <c r="O344" s="11">
        <v>6.9873676480000002</v>
      </c>
      <c r="P344" s="11">
        <v>4.555128345</v>
      </c>
      <c r="Q344" s="11">
        <v>4.7172468429999999</v>
      </c>
      <c r="R344" s="4" t="s">
        <v>0</v>
      </c>
      <c r="S344" s="6">
        <v>6938</v>
      </c>
      <c r="T344" s="4">
        <v>7371.8335509999997</v>
      </c>
      <c r="U344" s="4">
        <v>12</v>
      </c>
      <c r="V344" s="4">
        <v>12</v>
      </c>
      <c r="W344" s="4">
        <v>11</v>
      </c>
      <c r="X344" s="4">
        <v>5</v>
      </c>
      <c r="Z344" s="4">
        <v>8720.6394359999995</v>
      </c>
      <c r="AA344" s="4">
        <v>965.49670400000002</v>
      </c>
    </row>
    <row r="345" spans="1:27" x14ac:dyDescent="0.2">
      <c r="A345" s="13">
        <v>2002</v>
      </c>
      <c r="C345" s="11">
        <v>722.92605119999996</v>
      </c>
      <c r="D345" s="11">
        <v>4281.0913730000002</v>
      </c>
      <c r="E345" s="11">
        <v>3931.0117700000001</v>
      </c>
      <c r="F345" s="11">
        <v>1435.1814670000001</v>
      </c>
      <c r="G345" s="11">
        <v>838.76764219999995</v>
      </c>
      <c r="H345" s="11">
        <v>771.83004080000001</v>
      </c>
      <c r="I345" s="11">
        <v>389.2720491</v>
      </c>
      <c r="J345" s="11">
        <v>148.92454910000001</v>
      </c>
      <c r="K345" s="11">
        <v>183.82830770000001</v>
      </c>
      <c r="L345" s="11">
        <v>336.92026650000003</v>
      </c>
      <c r="M345" s="11">
        <v>169.37981099999999</v>
      </c>
      <c r="N345" s="11">
        <v>75.551482859999993</v>
      </c>
      <c r="O345" s="11">
        <v>42.336303239999999</v>
      </c>
      <c r="P345" s="11">
        <v>12.69171075</v>
      </c>
      <c r="Q345" s="11">
        <v>4.6144964819999998</v>
      </c>
      <c r="R345" s="4" t="s">
        <v>0</v>
      </c>
      <c r="S345" s="6">
        <v>8340</v>
      </c>
      <c r="T345" s="4">
        <v>11560.449339999999</v>
      </c>
      <c r="U345" s="4">
        <v>9</v>
      </c>
      <c r="V345" s="4">
        <v>5</v>
      </c>
      <c r="W345" s="4">
        <v>4</v>
      </c>
      <c r="X345" s="4">
        <v>10</v>
      </c>
      <c r="Z345" s="4">
        <v>13344.32732</v>
      </c>
      <c r="AA345" s="4">
        <v>1466.768941</v>
      </c>
    </row>
    <row r="346" spans="1:27" x14ac:dyDescent="0.2">
      <c r="A346" s="13">
        <v>2004</v>
      </c>
      <c r="C346" s="11">
        <v>83.054497420000004</v>
      </c>
      <c r="D346" s="11">
        <v>313.46852810000001</v>
      </c>
      <c r="E346" s="11">
        <v>1216.3625179999999</v>
      </c>
      <c r="F346" s="11">
        <v>3117.5815080000002</v>
      </c>
      <c r="G346" s="11">
        <v>1636.599735</v>
      </c>
      <c r="H346" s="11">
        <v>567.55427229999998</v>
      </c>
      <c r="I346" s="11">
        <v>291.01253850000001</v>
      </c>
      <c r="J346" s="11">
        <v>281.48718680000002</v>
      </c>
      <c r="K346" s="11">
        <v>120.5677654</v>
      </c>
      <c r="L346" s="11">
        <v>69.692797650000003</v>
      </c>
      <c r="M346" s="11">
        <v>58.688948940000003</v>
      </c>
      <c r="N346" s="11">
        <v>77.010347780000004</v>
      </c>
      <c r="O346" s="11">
        <v>37.434031480000002</v>
      </c>
      <c r="P346" s="11">
        <v>12.546495719999999</v>
      </c>
      <c r="Q346" s="11">
        <v>9.3360166119999999</v>
      </c>
      <c r="R346" s="4" t="s">
        <v>0</v>
      </c>
      <c r="S346" s="6">
        <v>7496</v>
      </c>
      <c r="T346" s="4">
        <v>6818.7390079999996</v>
      </c>
      <c r="U346" s="4">
        <v>17</v>
      </c>
      <c r="V346" s="4">
        <v>18</v>
      </c>
      <c r="W346" s="4">
        <v>10</v>
      </c>
      <c r="X346" s="4">
        <v>3</v>
      </c>
      <c r="Z346" s="4">
        <v>7892.3971869999996</v>
      </c>
      <c r="AA346" s="4">
        <v>1032.597546</v>
      </c>
    </row>
    <row r="347" spans="1:27" x14ac:dyDescent="0.2">
      <c r="A347" s="13">
        <v>2006</v>
      </c>
      <c r="C347" s="11">
        <v>524.71095969999999</v>
      </c>
      <c r="D347" s="11">
        <v>216.99598520000001</v>
      </c>
      <c r="E347" s="11">
        <v>291.2456803</v>
      </c>
      <c r="F347" s="11">
        <v>654.09685420000005</v>
      </c>
      <c r="G347" s="11">
        <v>783.37609299999997</v>
      </c>
      <c r="H347" s="11">
        <v>658.55630099999996</v>
      </c>
      <c r="I347" s="11">
        <v>390.20024899999999</v>
      </c>
      <c r="J347" s="11">
        <v>144.88895460000001</v>
      </c>
      <c r="K347" s="11">
        <v>74.795525650000002</v>
      </c>
      <c r="L347" s="11">
        <v>58.553903570000003</v>
      </c>
      <c r="M347" s="11">
        <v>32.82491838</v>
      </c>
      <c r="N347" s="11">
        <v>21.719213119999999</v>
      </c>
      <c r="O347" s="11">
        <v>16.492805390000001</v>
      </c>
      <c r="P347" s="11">
        <v>19.79414096</v>
      </c>
      <c r="Q347" s="11">
        <v>16.173506079999999</v>
      </c>
      <c r="R347" s="4" t="s">
        <v>0</v>
      </c>
      <c r="S347" s="6">
        <v>3163</v>
      </c>
      <c r="T347" s="4">
        <v>2940.0927700000002</v>
      </c>
      <c r="U347" s="4">
        <v>10</v>
      </c>
      <c r="V347" s="4">
        <v>19</v>
      </c>
      <c r="W347" s="4">
        <v>19</v>
      </c>
      <c r="X347" s="4">
        <v>12</v>
      </c>
      <c r="Z347" s="4">
        <v>3904.4250900000002</v>
      </c>
      <c r="AA347" s="4">
        <v>469.30041440000002</v>
      </c>
    </row>
    <row r="348" spans="1:27" x14ac:dyDescent="0.2">
      <c r="A348" s="13">
        <v>2007</v>
      </c>
      <c r="C348" s="11">
        <v>5775.2941449999998</v>
      </c>
      <c r="D348" s="11">
        <v>1040.5871460000001</v>
      </c>
      <c r="E348" s="11">
        <v>345.09752639999999</v>
      </c>
      <c r="F348" s="11">
        <v>477.80343299999998</v>
      </c>
      <c r="G348" s="11">
        <v>793.68820619999997</v>
      </c>
      <c r="H348" s="11">
        <v>729.44366460000003</v>
      </c>
      <c r="I348" s="11">
        <v>406.88807780000002</v>
      </c>
      <c r="J348" s="11">
        <v>240.79008139999999</v>
      </c>
      <c r="K348" s="11">
        <v>97.686941759999996</v>
      </c>
      <c r="L348" s="11">
        <v>39.261616609999997</v>
      </c>
      <c r="M348" s="11">
        <v>37.240400149999999</v>
      </c>
      <c r="N348" s="11">
        <v>18.81644455</v>
      </c>
      <c r="O348" s="11">
        <v>9.1721203960000004</v>
      </c>
      <c r="P348" s="11">
        <v>9.5783720559999992</v>
      </c>
      <c r="Q348" s="11">
        <v>12.23984432</v>
      </c>
      <c r="R348" s="4" t="s">
        <v>0</v>
      </c>
      <c r="S348" s="6">
        <v>3218</v>
      </c>
      <c r="T348" s="4">
        <v>3618.120222</v>
      </c>
      <c r="U348" s="4">
        <v>3</v>
      </c>
      <c r="V348" s="4">
        <v>14</v>
      </c>
      <c r="W348" s="4">
        <v>18</v>
      </c>
      <c r="X348" s="4">
        <v>15</v>
      </c>
      <c r="Z348" s="4">
        <v>10033.588019999999</v>
      </c>
      <c r="AA348" s="4">
        <v>666.37823470000001</v>
      </c>
    </row>
    <row r="349" spans="1:27" x14ac:dyDescent="0.2">
      <c r="A349" s="13">
        <v>2008</v>
      </c>
      <c r="C349" s="11">
        <v>70.869874030000005</v>
      </c>
      <c r="D349" s="11">
        <v>2914.7813310000001</v>
      </c>
      <c r="E349" s="11">
        <v>1046.982702</v>
      </c>
      <c r="F349" s="11">
        <v>166.03642120000001</v>
      </c>
      <c r="G349" s="11">
        <v>160.8390551</v>
      </c>
      <c r="H349" s="11">
        <v>287.56999400000001</v>
      </c>
      <c r="I349" s="11">
        <v>234.9074311</v>
      </c>
      <c r="J349" s="11">
        <v>136.08854969999999</v>
      </c>
      <c r="K349" s="11">
        <v>101.8481235</v>
      </c>
      <c r="L349" s="11">
        <v>31.995840619999999</v>
      </c>
      <c r="M349" s="11">
        <v>30.135659069999999</v>
      </c>
      <c r="N349" s="11">
        <v>19.00020739</v>
      </c>
      <c r="O349" s="11">
        <v>10.87302568</v>
      </c>
      <c r="P349" s="11">
        <v>5.6228518940000001</v>
      </c>
      <c r="Q349" s="11">
        <v>9.3258659379999997</v>
      </c>
      <c r="R349" s="4" t="s">
        <v>0</v>
      </c>
      <c r="S349" s="6">
        <v>2241</v>
      </c>
      <c r="T349" s="4">
        <v>4667.5030159999997</v>
      </c>
      <c r="U349" s="4">
        <v>16</v>
      </c>
      <c r="V349" s="4">
        <v>8</v>
      </c>
      <c r="W349" s="4">
        <v>13</v>
      </c>
      <c r="X349" s="4">
        <v>19</v>
      </c>
      <c r="Z349" s="4">
        <v>5226.8769320000001</v>
      </c>
      <c r="AA349" s="4">
        <v>1459.2904129999999</v>
      </c>
    </row>
    <row r="350" spans="1:27" x14ac:dyDescent="0.2">
      <c r="A350" s="13">
        <v>2009</v>
      </c>
      <c r="C350" s="11">
        <v>5196.5473650000004</v>
      </c>
      <c r="D350" s="11">
        <v>815.7423751</v>
      </c>
      <c r="E350" s="11">
        <v>1732.5822020000001</v>
      </c>
      <c r="F350" s="11">
        <v>277.41135889999998</v>
      </c>
      <c r="G350" s="11">
        <v>67.615558440000001</v>
      </c>
      <c r="H350" s="11">
        <v>84.024819769999993</v>
      </c>
      <c r="I350" s="11">
        <v>117.40798119999999</v>
      </c>
      <c r="J350" s="11">
        <v>92.79876222</v>
      </c>
      <c r="K350" s="11">
        <v>64.884648720000001</v>
      </c>
      <c r="L350" s="11">
        <v>38.868975900000002</v>
      </c>
      <c r="M350" s="11">
        <v>22.50540238</v>
      </c>
      <c r="N350" s="11">
        <v>9.6403973930000006</v>
      </c>
      <c r="O350" s="11">
        <v>8.5523152860000007</v>
      </c>
      <c r="P350" s="11">
        <v>4.7330300080000001</v>
      </c>
      <c r="Q350" s="11">
        <v>4.5615224679999997</v>
      </c>
      <c r="R350" s="4" t="s">
        <v>0</v>
      </c>
      <c r="S350" s="6">
        <v>2526</v>
      </c>
      <c r="T350" s="4">
        <v>2869.7125430000001</v>
      </c>
      <c r="U350" s="4">
        <v>4</v>
      </c>
      <c r="V350" s="4">
        <v>16</v>
      </c>
      <c r="W350" s="4">
        <v>7</v>
      </c>
      <c r="X350" s="4">
        <v>18</v>
      </c>
      <c r="Z350" s="4">
        <v>8537.8767150000003</v>
      </c>
      <c r="AA350" s="4">
        <v>1033.5853959999999</v>
      </c>
    </row>
    <row r="351" spans="1:27" x14ac:dyDescent="0.2">
      <c r="A351" s="13">
        <v>2010</v>
      </c>
      <c r="C351" s="11">
        <v>2567.932041</v>
      </c>
      <c r="D351" s="11">
        <v>6404.1275580000001</v>
      </c>
      <c r="E351" s="11">
        <v>983.55517599999996</v>
      </c>
      <c r="F351" s="11">
        <v>2294.894996</v>
      </c>
      <c r="G351" s="11">
        <v>445.87511439999997</v>
      </c>
      <c r="H351" s="11">
        <v>73.082948389999999</v>
      </c>
      <c r="I351" s="11">
        <v>33.246447269999997</v>
      </c>
      <c r="J351" s="11">
        <v>36.887298219999998</v>
      </c>
      <c r="K351" s="11">
        <v>37.752843140000003</v>
      </c>
      <c r="L351" s="11">
        <v>28.93219886</v>
      </c>
      <c r="M351" s="11">
        <v>25.956083540000002</v>
      </c>
      <c r="N351" s="11">
        <v>13.14394723</v>
      </c>
      <c r="O351" s="11">
        <v>8.0262054999999997</v>
      </c>
      <c r="P351" s="11">
        <v>4.8905865229999996</v>
      </c>
      <c r="Q351" s="11">
        <v>4.4488117440000003</v>
      </c>
      <c r="R351" s="4" t="s">
        <v>0</v>
      </c>
      <c r="S351" s="6">
        <v>3991</v>
      </c>
      <c r="T351" s="4">
        <v>10023.03476</v>
      </c>
      <c r="U351" s="4">
        <v>5</v>
      </c>
      <c r="V351" s="4">
        <v>3</v>
      </c>
      <c r="W351" s="4">
        <v>14</v>
      </c>
      <c r="X351" s="4">
        <v>7</v>
      </c>
      <c r="Z351" s="4">
        <v>12962.752259999999</v>
      </c>
      <c r="AA351" s="4">
        <v>2461.3636550000001</v>
      </c>
    </row>
    <row r="352" spans="1:27" x14ac:dyDescent="0.2">
      <c r="A352" s="13">
        <v>2012</v>
      </c>
      <c r="C352" s="11">
        <v>177.3461428</v>
      </c>
      <c r="D352" s="11">
        <v>1988.660134</v>
      </c>
      <c r="E352" s="11">
        <v>1692.89158</v>
      </c>
      <c r="F352" s="11">
        <v>2710.2282049999999</v>
      </c>
      <c r="G352" s="11">
        <v>279.68625370000001</v>
      </c>
      <c r="H352" s="11">
        <v>366.66840280000002</v>
      </c>
      <c r="I352" s="11">
        <v>113.14035490000001</v>
      </c>
      <c r="J352" s="11">
        <v>35.687332980000001</v>
      </c>
      <c r="K352" s="11">
        <v>24.894591999999999</v>
      </c>
      <c r="L352" s="11">
        <v>28.74222129</v>
      </c>
      <c r="M352" s="11">
        <v>25.056611</v>
      </c>
      <c r="N352" s="11">
        <v>17.894431229999999</v>
      </c>
      <c r="O352" s="11">
        <v>16.169349969999999</v>
      </c>
      <c r="P352" s="11">
        <v>5.0759217860000003</v>
      </c>
      <c r="Q352" s="11">
        <v>4.6092204270000003</v>
      </c>
      <c r="R352" s="4" t="s">
        <v>0</v>
      </c>
      <c r="S352" s="6">
        <v>5321</v>
      </c>
      <c r="T352" s="4">
        <v>6600.3990860000004</v>
      </c>
      <c r="U352" s="4">
        <v>15</v>
      </c>
      <c r="V352" s="4">
        <v>10</v>
      </c>
      <c r="W352" s="4">
        <v>8</v>
      </c>
      <c r="X352" s="4">
        <v>6</v>
      </c>
      <c r="Z352" s="4">
        <v>7486.7507530000003</v>
      </c>
      <c r="AA352" s="4">
        <v>1650.0997709999999</v>
      </c>
    </row>
    <row r="353" spans="1:27" x14ac:dyDescent="0.2">
      <c r="A353" s="13">
        <v>2014</v>
      </c>
      <c r="C353" s="11">
        <v>4750.8263749999996</v>
      </c>
      <c r="D353" s="11">
        <v>8655.1263670000008</v>
      </c>
      <c r="E353" s="11">
        <v>969.46123390000002</v>
      </c>
      <c r="F353" s="11">
        <v>1161.049534</v>
      </c>
      <c r="G353" s="11">
        <v>1118.694291</v>
      </c>
      <c r="H353" s="11">
        <v>1769.616489</v>
      </c>
      <c r="I353" s="11">
        <v>740.11967319999997</v>
      </c>
      <c r="J353" s="11">
        <v>170.14623449999999</v>
      </c>
      <c r="K353" s="11">
        <v>78.810030260000005</v>
      </c>
      <c r="L353" s="11">
        <v>31.519963990000001</v>
      </c>
      <c r="M353" s="11">
        <v>12.57992471</v>
      </c>
      <c r="N353" s="11">
        <v>13.86996375</v>
      </c>
      <c r="O353" s="11">
        <v>14.05970784</v>
      </c>
      <c r="P353" s="11">
        <v>7.7035707990000004</v>
      </c>
      <c r="Q353" s="11">
        <v>7.0970025950000002</v>
      </c>
      <c r="R353" s="4" t="s">
        <v>0</v>
      </c>
      <c r="S353" s="6">
        <v>6095</v>
      </c>
      <c r="Z353" s="4">
        <v>19500.680359999998</v>
      </c>
      <c r="AA353" s="4">
        <v>3236.3082220000001</v>
      </c>
    </row>
    <row r="354" spans="1:27" x14ac:dyDescent="0.2">
      <c r="A354" s="13">
        <v>2016</v>
      </c>
      <c r="C354" s="11">
        <v>353.07170389999999</v>
      </c>
      <c r="D354" s="11">
        <v>1184.8173079999999</v>
      </c>
      <c r="E354" s="11">
        <v>4546.4238590000004</v>
      </c>
      <c r="F354" s="11">
        <v>4438.9035809999996</v>
      </c>
      <c r="G354" s="11">
        <v>1193.688911</v>
      </c>
      <c r="H354" s="11">
        <v>486.83153019999997</v>
      </c>
      <c r="I354" s="11">
        <v>557.08145330000002</v>
      </c>
      <c r="J354" s="11">
        <v>649.74287589999994</v>
      </c>
      <c r="K354" s="11">
        <v>130.16183359999999</v>
      </c>
      <c r="L354" s="11">
        <v>61.48228366</v>
      </c>
      <c r="M354" s="11">
        <v>29.064124750000001</v>
      </c>
      <c r="N354" s="11">
        <v>10.85506605</v>
      </c>
      <c r="O354" s="11">
        <v>7.9243402730000003</v>
      </c>
      <c r="P354" s="11">
        <v>4.6961961160000003</v>
      </c>
      <c r="Q354" s="11">
        <v>5.1358126860000004</v>
      </c>
      <c r="R354" s="4" t="s">
        <v>0</v>
      </c>
      <c r="S354" s="6">
        <v>12122</v>
      </c>
      <c r="T354" s="4" t="s">
        <v>125</v>
      </c>
      <c r="U354" s="4">
        <v>0.5</v>
      </c>
      <c r="V354" s="4" t="s">
        <v>126</v>
      </c>
      <c r="Z354" s="4">
        <v>13659.880880000001</v>
      </c>
      <c r="AA354" s="4">
        <v>3054.0310439999998</v>
      </c>
    </row>
    <row r="355" spans="1:27" x14ac:dyDescent="0.2">
      <c r="A355" s="13">
        <v>2018</v>
      </c>
      <c r="C355" s="12">
        <v>423.915774</v>
      </c>
      <c r="D355" s="12">
        <v>535.25726750000001</v>
      </c>
      <c r="E355" s="12">
        <v>314.31023370000003</v>
      </c>
      <c r="F355" s="12">
        <v>570.33871339999996</v>
      </c>
      <c r="G355" s="12">
        <v>2337.6301319999998</v>
      </c>
      <c r="H355" s="12">
        <v>843.29203229999996</v>
      </c>
      <c r="I355" s="12">
        <v>199.00890609999999</v>
      </c>
      <c r="J355" s="12">
        <v>134.36053609999999</v>
      </c>
      <c r="K355" s="12">
        <v>102.86084030000001</v>
      </c>
      <c r="L355" s="12">
        <v>78.658066129999995</v>
      </c>
      <c r="M355" s="12">
        <v>23.164436779999999</v>
      </c>
      <c r="N355" s="12">
        <v>4.4979761949999997</v>
      </c>
      <c r="O355" s="12">
        <v>1.1223732280000001</v>
      </c>
      <c r="P355" s="12">
        <v>0</v>
      </c>
      <c r="Q355" s="12">
        <v>1.433463084</v>
      </c>
      <c r="R355" s="4" t="s">
        <v>0</v>
      </c>
      <c r="S355" s="6">
        <v>4611</v>
      </c>
      <c r="T355" s="10"/>
      <c r="U355" s="10"/>
      <c r="V355" s="10"/>
    </row>
    <row r="356" spans="1:27" x14ac:dyDescent="0.2">
      <c r="B356" s="4" t="s">
        <v>0</v>
      </c>
      <c r="C356" s="4" t="s">
        <v>77</v>
      </c>
      <c r="D356" s="4">
        <v>1996</v>
      </c>
      <c r="E356" s="4">
        <v>1997</v>
      </c>
      <c r="F356" s="4">
        <v>1999</v>
      </c>
      <c r="G356" s="4">
        <v>2000</v>
      </c>
      <c r="H356" s="4">
        <v>2002</v>
      </c>
      <c r="I356" s="4">
        <v>2004</v>
      </c>
      <c r="J356" s="4">
        <v>2006</v>
      </c>
      <c r="K356" s="4">
        <v>2007</v>
      </c>
      <c r="L356" s="4">
        <v>2008</v>
      </c>
      <c r="M356" s="4">
        <v>2009</v>
      </c>
      <c r="N356" s="4">
        <v>2010</v>
      </c>
      <c r="O356" s="4">
        <v>2012</v>
      </c>
      <c r="P356" s="4">
        <v>2014</v>
      </c>
      <c r="Q356" s="4">
        <v>2016</v>
      </c>
      <c r="R356" s="4">
        <v>2018</v>
      </c>
      <c r="S356" s="4" t="s">
        <v>0</v>
      </c>
    </row>
    <row r="357" spans="1:27" x14ac:dyDescent="0.2">
      <c r="A357" s="13">
        <v>1000</v>
      </c>
      <c r="C357" s="4">
        <v>3640.1060000000002</v>
      </c>
      <c r="D357" s="4">
        <v>2955.1149999999998</v>
      </c>
      <c r="E357" s="4">
        <v>3590.6950000000002</v>
      </c>
      <c r="F357" s="4">
        <v>4202.143</v>
      </c>
      <c r="G357" s="4">
        <v>3613.94</v>
      </c>
      <c r="H357" s="4">
        <v>4330.0079999999998</v>
      </c>
      <c r="I357" s="4">
        <v>4016.18</v>
      </c>
      <c r="J357" s="4">
        <v>1887.421</v>
      </c>
      <c r="K357" s="4">
        <v>2288.0700000000002</v>
      </c>
      <c r="L357" s="4">
        <v>1407.479</v>
      </c>
      <c r="M357" s="4">
        <v>1323.06</v>
      </c>
      <c r="N357" s="4">
        <v>2651.1759999999999</v>
      </c>
      <c r="O357" s="4">
        <v>2298.9409999999998</v>
      </c>
      <c r="P357" s="4">
        <v>4726.5990000000002</v>
      </c>
      <c r="Q357" s="4">
        <v>4828.8896869999999</v>
      </c>
      <c r="R357" s="4">
        <v>2499.4010640000001</v>
      </c>
      <c r="S357" s="4" t="s">
        <v>0</v>
      </c>
    </row>
    <row r="358" spans="1:27" x14ac:dyDescent="0.2">
      <c r="B358" s="4" t="s">
        <v>0</v>
      </c>
      <c r="C358" s="4">
        <v>4.7E-2</v>
      </c>
      <c r="D358" s="4">
        <v>3.9E-2</v>
      </c>
      <c r="E358" s="4">
        <v>3.6999999999999998E-2</v>
      </c>
      <c r="F358" s="4">
        <v>5.5E-2</v>
      </c>
      <c r="G358" s="4">
        <v>3.2000000000000001E-2</v>
      </c>
      <c r="H358" s="4">
        <v>3.1E-2</v>
      </c>
      <c r="I358" s="4">
        <v>3.6999999999999998E-2</v>
      </c>
      <c r="J358" s="4">
        <v>3.9E-2</v>
      </c>
      <c r="K358" s="4">
        <v>4.4999999999999998E-2</v>
      </c>
      <c r="L358" s="4">
        <v>7.6389176000000003E-2</v>
      </c>
      <c r="M358" s="4">
        <v>8.7999999999999995E-2</v>
      </c>
      <c r="N358" s="4">
        <v>0.06</v>
      </c>
      <c r="O358" s="4">
        <v>4.2000000000000003E-2</v>
      </c>
      <c r="P358" s="4">
        <v>4.6431648999999998E-2</v>
      </c>
      <c r="Q358" s="4">
        <v>2.1000000000000001E-2</v>
      </c>
      <c r="R358" s="4">
        <v>4.4163257999999997E-2</v>
      </c>
      <c r="S358" s="4" t="s">
        <v>0</v>
      </c>
      <c r="T358" s="4">
        <v>4.6249005000000003E-2</v>
      </c>
      <c r="U358" s="4">
        <v>4.3244173430000004</v>
      </c>
    </row>
    <row r="359" spans="1:27" x14ac:dyDescent="0.2">
      <c r="B359" s="4" t="s">
        <v>0</v>
      </c>
      <c r="C359" s="4" t="s">
        <v>77</v>
      </c>
      <c r="D359" s="4" t="s">
        <v>89</v>
      </c>
      <c r="E359" s="4" t="s">
        <v>91</v>
      </c>
      <c r="F359" s="4" t="s">
        <v>92</v>
      </c>
      <c r="G359" s="4" t="s">
        <v>93</v>
      </c>
      <c r="H359" s="4">
        <v>0.31529958800000002</v>
      </c>
      <c r="S359" s="4" t="s">
        <v>0</v>
      </c>
    </row>
    <row r="360" spans="1:27" x14ac:dyDescent="0.2">
      <c r="B360" s="4" t="s">
        <v>0</v>
      </c>
      <c r="C360" s="32">
        <v>0.2</v>
      </c>
      <c r="D360" s="32">
        <v>0.17</v>
      </c>
      <c r="E360" s="32">
        <v>0.16</v>
      </c>
      <c r="F360" s="32">
        <v>0.24</v>
      </c>
      <c r="G360" s="32">
        <v>0.14000000000000001</v>
      </c>
      <c r="H360" s="32">
        <v>0.13</v>
      </c>
      <c r="I360" s="32">
        <v>0.16</v>
      </c>
      <c r="J360" s="32">
        <v>0.17</v>
      </c>
      <c r="K360" s="32">
        <v>0.19</v>
      </c>
      <c r="L360" s="32">
        <v>0.33</v>
      </c>
      <c r="M360" s="32">
        <v>0.38</v>
      </c>
      <c r="N360" s="32">
        <v>0.26</v>
      </c>
      <c r="O360" s="32">
        <v>0.18</v>
      </c>
      <c r="P360" s="32">
        <v>0.2</v>
      </c>
      <c r="Q360" s="32">
        <v>0.09</v>
      </c>
      <c r="R360" s="32">
        <v>0.19</v>
      </c>
      <c r="S360" s="4" t="s">
        <v>0</v>
      </c>
      <c r="T360" s="4">
        <v>0.2</v>
      </c>
    </row>
    <row r="361" spans="1:27" x14ac:dyDescent="0.2">
      <c r="C361" s="4">
        <v>739.84286320000001</v>
      </c>
      <c r="D361" s="4">
        <v>498.38687169999997</v>
      </c>
      <c r="E361" s="4">
        <v>574.52355799999998</v>
      </c>
      <c r="F361" s="4">
        <v>999.45010360000003</v>
      </c>
      <c r="G361" s="4">
        <v>500.1019139</v>
      </c>
      <c r="H361" s="4">
        <v>580.46761230000004</v>
      </c>
      <c r="I361" s="4">
        <v>642.60262239999997</v>
      </c>
      <c r="J361" s="4">
        <v>318.31784809999999</v>
      </c>
      <c r="K361" s="4">
        <v>445.25563149999999</v>
      </c>
      <c r="L361" s="4">
        <v>464.94475169999998</v>
      </c>
      <c r="M361" s="4">
        <v>503.4887976</v>
      </c>
      <c r="N361" s="4">
        <v>687.88748840000005</v>
      </c>
      <c r="O361" s="4">
        <v>417.54637389999999</v>
      </c>
      <c r="P361" s="4">
        <v>949.05300109999996</v>
      </c>
      <c r="Q361" s="4">
        <v>438.52482040000001</v>
      </c>
      <c r="R361" s="4">
        <v>477.33650729999999</v>
      </c>
      <c r="S361" s="4" t="s">
        <v>0</v>
      </c>
      <c r="T361" s="4">
        <v>577.35817280000003</v>
      </c>
    </row>
    <row r="362" spans="1:27" x14ac:dyDescent="0.2">
      <c r="B362" s="4" t="s">
        <v>0</v>
      </c>
      <c r="C362" s="4">
        <v>0.20324761499999999</v>
      </c>
      <c r="D362" s="4">
        <v>0.16865227599999999</v>
      </c>
      <c r="E362" s="4">
        <v>0.160003442</v>
      </c>
      <c r="F362" s="4">
        <v>0.237842954</v>
      </c>
      <c r="G362" s="4">
        <v>0.13838135500000001</v>
      </c>
      <c r="H362" s="4">
        <v>0.13405693799999999</v>
      </c>
      <c r="I362" s="4">
        <v>0.160003442</v>
      </c>
      <c r="J362" s="4">
        <v>0.16865227599999999</v>
      </c>
      <c r="K362" s="4">
        <v>0.19459878</v>
      </c>
      <c r="L362" s="4">
        <v>0.330338678</v>
      </c>
      <c r="M362" s="4">
        <v>0.380548726</v>
      </c>
      <c r="N362" s="4">
        <v>0.25946504100000001</v>
      </c>
      <c r="O362" s="4">
        <v>0.18162552800000001</v>
      </c>
      <c r="P362" s="4">
        <v>0.200789828</v>
      </c>
      <c r="Q362" s="4">
        <v>9.0812764000000004E-2</v>
      </c>
    </row>
    <row r="363" spans="1:27" x14ac:dyDescent="0.2">
      <c r="B363" s="4" t="s">
        <v>0</v>
      </c>
      <c r="C363" s="4" t="s">
        <v>36</v>
      </c>
      <c r="D363" s="4" t="s">
        <v>127</v>
      </c>
      <c r="E363" s="4" t="s">
        <v>38</v>
      </c>
      <c r="F363" s="4" t="s">
        <v>77</v>
      </c>
    </row>
    <row r="364" spans="1:27" x14ac:dyDescent="0.2">
      <c r="B364" s="4" t="s">
        <v>62</v>
      </c>
      <c r="C364" s="4">
        <v>2</v>
      </c>
      <c r="D364" s="4">
        <v>3</v>
      </c>
      <c r="E364" s="4">
        <v>4</v>
      </c>
      <c r="F364" s="4">
        <v>5</v>
      </c>
      <c r="G364" s="4">
        <v>6</v>
      </c>
      <c r="H364" s="4">
        <v>7</v>
      </c>
      <c r="I364" s="4">
        <v>8</v>
      </c>
      <c r="J364" s="4">
        <v>9</v>
      </c>
      <c r="K364" s="4">
        <v>10</v>
      </c>
      <c r="L364" s="4">
        <v>11</v>
      </c>
      <c r="M364" s="4">
        <v>12</v>
      </c>
      <c r="N364" s="4">
        <v>13</v>
      </c>
      <c r="O364" s="4">
        <v>14</v>
      </c>
      <c r="P364" s="4">
        <v>15</v>
      </c>
    </row>
    <row r="365" spans="1:27" x14ac:dyDescent="0.2">
      <c r="B365" s="4" t="s">
        <v>0</v>
      </c>
      <c r="C365" s="4">
        <v>2.7102747E-2</v>
      </c>
      <c r="D365" s="4">
        <v>0.103943249</v>
      </c>
      <c r="E365" s="4">
        <v>0.24613311299999999</v>
      </c>
      <c r="F365" s="4">
        <v>0.397317435</v>
      </c>
      <c r="G365" s="4">
        <v>0.54531517100000004</v>
      </c>
      <c r="H365" s="4">
        <v>0.66730763999999998</v>
      </c>
      <c r="I365" s="4">
        <v>0.77763831900000002</v>
      </c>
      <c r="J365" s="4">
        <v>0.87716571700000001</v>
      </c>
      <c r="K365" s="4">
        <v>0.94851703099999995</v>
      </c>
      <c r="L365" s="4">
        <v>1.0775681930000001</v>
      </c>
      <c r="M365" s="4">
        <v>1.146133829</v>
      </c>
      <c r="N365" s="4">
        <v>1.27113659</v>
      </c>
      <c r="O365" s="4">
        <v>1.320688455</v>
      </c>
      <c r="P365" s="4">
        <v>1.520677115</v>
      </c>
      <c r="Q365" s="4">
        <v>1.418910492</v>
      </c>
    </row>
    <row r="366" spans="1:27" x14ac:dyDescent="0.2">
      <c r="B366" s="4" t="s">
        <v>0</v>
      </c>
      <c r="C366" s="4">
        <v>2.7102747E-2</v>
      </c>
      <c r="D366" s="4">
        <v>0.103943249</v>
      </c>
      <c r="E366" s="4">
        <v>0.24613311299999999</v>
      </c>
      <c r="F366" s="4">
        <v>0.397317435</v>
      </c>
      <c r="G366" s="4">
        <v>0.54531517100000004</v>
      </c>
      <c r="H366" s="4">
        <v>0.66730763999999998</v>
      </c>
      <c r="I366" s="4">
        <v>0.77763831900000002</v>
      </c>
      <c r="J366" s="4">
        <v>0.87716571700000001</v>
      </c>
      <c r="K366" s="4">
        <v>0.94851703099999995</v>
      </c>
      <c r="L366" s="4">
        <v>1.0775681930000001</v>
      </c>
      <c r="M366" s="4">
        <v>1.146133829</v>
      </c>
      <c r="N366" s="4">
        <v>1.27113659</v>
      </c>
      <c r="O366" s="4">
        <v>1.320688455</v>
      </c>
      <c r="P366" s="4">
        <v>1.520677115</v>
      </c>
      <c r="Q366" s="4">
        <v>1.418910492</v>
      </c>
    </row>
    <row r="367" spans="1:27" x14ac:dyDescent="0.2">
      <c r="B367" s="4" t="s">
        <v>0</v>
      </c>
      <c r="C367" s="4">
        <v>2.7102747E-2</v>
      </c>
      <c r="D367" s="4">
        <v>0.103943249</v>
      </c>
      <c r="E367" s="4">
        <v>0.24613311299999999</v>
      </c>
      <c r="F367" s="4">
        <v>0.397317435</v>
      </c>
      <c r="G367" s="4">
        <v>0.54531517100000004</v>
      </c>
      <c r="H367" s="4">
        <v>0.66730763999999998</v>
      </c>
      <c r="I367" s="4">
        <v>0.77763831900000002</v>
      </c>
      <c r="J367" s="4">
        <v>0.87716571700000001</v>
      </c>
      <c r="K367" s="4">
        <v>0.94851703099999995</v>
      </c>
      <c r="L367" s="4">
        <v>1.0775681930000001</v>
      </c>
      <c r="M367" s="4">
        <v>1.146133829</v>
      </c>
      <c r="N367" s="4">
        <v>1.27113659</v>
      </c>
      <c r="O367" s="4">
        <v>1.320688455</v>
      </c>
      <c r="P367" s="4">
        <v>1.520677115</v>
      </c>
      <c r="Q367" s="4">
        <v>1.418910492</v>
      </c>
    </row>
    <row r="368" spans="1:27" x14ac:dyDescent="0.2">
      <c r="B368" s="4" t="s">
        <v>0</v>
      </c>
      <c r="C368" s="4">
        <v>2.7102747E-2</v>
      </c>
      <c r="D368" s="4">
        <v>0.103943249</v>
      </c>
      <c r="E368" s="4">
        <v>0.24613311299999999</v>
      </c>
      <c r="F368" s="4">
        <v>0.397317435</v>
      </c>
      <c r="G368" s="4">
        <v>0.54531517100000004</v>
      </c>
      <c r="H368" s="4">
        <v>0.66730763999999998</v>
      </c>
      <c r="I368" s="4">
        <v>0.77763831900000002</v>
      </c>
      <c r="J368" s="4">
        <v>0.87716571700000001</v>
      </c>
      <c r="K368" s="4">
        <v>0.94851703099999995</v>
      </c>
      <c r="L368" s="4">
        <v>1.0775681930000001</v>
      </c>
      <c r="M368" s="4">
        <v>1.146133829</v>
      </c>
      <c r="N368" s="4">
        <v>1.27113659</v>
      </c>
      <c r="O368" s="4">
        <v>1.320688455</v>
      </c>
      <c r="P368" s="4">
        <v>1.520677115</v>
      </c>
      <c r="Q368" s="4">
        <v>1.418910492</v>
      </c>
    </row>
    <row r="369" spans="2:17" x14ac:dyDescent="0.2">
      <c r="B369" s="4" t="s">
        <v>0</v>
      </c>
      <c r="C369" s="4">
        <v>2.7102747E-2</v>
      </c>
      <c r="D369" s="4">
        <v>0.103943249</v>
      </c>
      <c r="E369" s="4">
        <v>0.24613311299999999</v>
      </c>
      <c r="F369" s="4">
        <v>0.397317435</v>
      </c>
      <c r="G369" s="4">
        <v>0.54531517100000004</v>
      </c>
      <c r="H369" s="4">
        <v>0.66730763999999998</v>
      </c>
      <c r="I369" s="4">
        <v>0.77763831900000002</v>
      </c>
      <c r="J369" s="4">
        <v>0.87716571700000001</v>
      </c>
      <c r="K369" s="4">
        <v>0.94851703099999995</v>
      </c>
      <c r="L369" s="4">
        <v>1.0775681930000001</v>
      </c>
      <c r="M369" s="4">
        <v>1.146133829</v>
      </c>
      <c r="N369" s="4">
        <v>1.27113659</v>
      </c>
      <c r="O369" s="4">
        <v>1.320688455</v>
      </c>
      <c r="P369" s="4">
        <v>1.520677115</v>
      </c>
      <c r="Q369" s="4">
        <v>1.418910492</v>
      </c>
    </row>
    <row r="370" spans="2:17" x14ac:dyDescent="0.2">
      <c r="B370" s="4">
        <v>2.8098301999999999E-2</v>
      </c>
      <c r="C370" s="4">
        <v>8.8950365000000003E-2</v>
      </c>
      <c r="D370" s="4">
        <v>0.23383385100000001</v>
      </c>
      <c r="E370" s="4">
        <v>0.38728862400000003</v>
      </c>
      <c r="F370" s="4">
        <v>0.56223516200000001</v>
      </c>
      <c r="G370" s="4">
        <v>0.63220144</v>
      </c>
      <c r="H370" s="4">
        <v>0.70435157900000001</v>
      </c>
      <c r="I370" s="4">
        <v>0.848887748</v>
      </c>
      <c r="J370" s="4">
        <v>0.96902235599999997</v>
      </c>
      <c r="K370" s="4">
        <v>1.1383616519999999</v>
      </c>
      <c r="L370" s="4">
        <v>1.2318210599999999</v>
      </c>
      <c r="M370" s="4">
        <v>1.4452066619999999</v>
      </c>
      <c r="N370" s="4">
        <v>1.403855796</v>
      </c>
      <c r="O370" s="4">
        <v>1.3566260560000001</v>
      </c>
      <c r="P370" s="4">
        <v>1.8225866049999999</v>
      </c>
    </row>
    <row r="371" spans="2:17" x14ac:dyDescent="0.2">
      <c r="B371" s="4">
        <v>3.7773965999999999E-2</v>
      </c>
      <c r="C371" s="4">
        <v>7.9180711000000001E-2</v>
      </c>
      <c r="D371" s="4">
        <v>0.228031394</v>
      </c>
      <c r="E371" s="4">
        <v>0.33085802600000003</v>
      </c>
      <c r="F371" s="4">
        <v>0.48248502199999999</v>
      </c>
      <c r="G371" s="4">
        <v>0.67108446499999996</v>
      </c>
      <c r="H371" s="4">
        <v>0.82861438300000001</v>
      </c>
      <c r="I371" s="4">
        <v>0.85391744400000003</v>
      </c>
      <c r="J371" s="4">
        <v>0.97196752099999995</v>
      </c>
      <c r="K371" s="4">
        <v>1.046543204</v>
      </c>
      <c r="L371" s="4">
        <v>1.211815358</v>
      </c>
      <c r="M371" s="4">
        <v>1.406491996</v>
      </c>
      <c r="N371" s="4">
        <v>1.1713102390000001</v>
      </c>
      <c r="O371" s="4">
        <v>1.470779469</v>
      </c>
      <c r="P371" s="4">
        <v>1.5958965300000001</v>
      </c>
    </row>
    <row r="372" spans="2:17" x14ac:dyDescent="0.2">
      <c r="B372" s="4">
        <v>3.3802090999999999E-2</v>
      </c>
      <c r="C372" s="4">
        <v>0.134739627</v>
      </c>
      <c r="D372" s="4">
        <v>0.25756815599999999</v>
      </c>
      <c r="E372" s="4">
        <v>0.38417733300000001</v>
      </c>
      <c r="F372" s="4">
        <v>0.479309027</v>
      </c>
      <c r="G372" s="4">
        <v>0.61145219299999998</v>
      </c>
      <c r="H372" s="4">
        <v>0.785806012</v>
      </c>
      <c r="I372" s="4">
        <v>0.97908672699999999</v>
      </c>
      <c r="J372" s="4">
        <v>1.045964863</v>
      </c>
      <c r="K372" s="4">
        <v>1.1455787909999999</v>
      </c>
      <c r="L372" s="4">
        <v>1.2395724539999999</v>
      </c>
      <c r="M372" s="4">
        <v>1.7150218610000001</v>
      </c>
      <c r="N372" s="4">
        <v>2.033758674</v>
      </c>
      <c r="O372" s="4">
        <v>1.6727860459999999</v>
      </c>
      <c r="P372" s="4">
        <v>1.423109296</v>
      </c>
    </row>
    <row r="373" spans="2:17" x14ac:dyDescent="0.2">
      <c r="B373" s="4">
        <v>2.9428196E-2</v>
      </c>
      <c r="C373" s="4">
        <v>9.8627188000000005E-2</v>
      </c>
      <c r="D373" s="4">
        <v>0.23558357999999999</v>
      </c>
      <c r="E373" s="4">
        <v>0.38024560800000001</v>
      </c>
      <c r="F373" s="4">
        <v>0.466445375</v>
      </c>
      <c r="G373" s="4">
        <v>0.59992930700000002</v>
      </c>
      <c r="H373" s="4">
        <v>0.64284738399999997</v>
      </c>
      <c r="I373" s="4">
        <v>0.69693298599999998</v>
      </c>
      <c r="J373" s="4">
        <v>0.80857328500000003</v>
      </c>
      <c r="K373" s="4">
        <v>0.93479224100000002</v>
      </c>
      <c r="L373" s="4">
        <v>0.98371624300000005</v>
      </c>
      <c r="M373" s="4">
        <v>1.1100902319999999</v>
      </c>
      <c r="N373" s="4">
        <v>0.89625691500000004</v>
      </c>
      <c r="O373" s="4">
        <v>1.6190419739999999</v>
      </c>
      <c r="P373" s="4">
        <v>1.2896664550000001</v>
      </c>
    </row>
    <row r="374" spans="2:17" x14ac:dyDescent="0.2">
      <c r="B374" s="4">
        <v>3.1532787E-2</v>
      </c>
      <c r="C374" s="4">
        <v>0.113172734</v>
      </c>
      <c r="D374" s="4">
        <v>0.24018762299999999</v>
      </c>
      <c r="E374" s="4">
        <v>0.39289284899999999</v>
      </c>
      <c r="F374" s="4">
        <v>0.54301159700000001</v>
      </c>
      <c r="G374" s="4">
        <v>0.63974694700000001</v>
      </c>
      <c r="H374" s="4">
        <v>0.71219186199999995</v>
      </c>
      <c r="I374" s="4">
        <v>0.74585136799999996</v>
      </c>
      <c r="J374" s="4">
        <v>0.78238122899999996</v>
      </c>
      <c r="K374" s="4">
        <v>0.90146914700000003</v>
      </c>
      <c r="L374" s="4">
        <v>1.0948500249999999</v>
      </c>
      <c r="M374" s="4">
        <v>0.92357504999999995</v>
      </c>
      <c r="N374" s="4">
        <v>1.072474776</v>
      </c>
      <c r="O374" s="4">
        <v>1.892101509</v>
      </c>
      <c r="P374" s="4">
        <v>1.416936706</v>
      </c>
    </row>
    <row r="375" spans="2:17" x14ac:dyDescent="0.2">
      <c r="B375" s="4">
        <v>3.3327848E-2</v>
      </c>
      <c r="C375" s="4">
        <v>0.133008776</v>
      </c>
      <c r="D375" s="4">
        <v>0.25604884</v>
      </c>
      <c r="E375" s="4">
        <v>0.39670786000000002</v>
      </c>
      <c r="F375" s="4">
        <v>0.56382238500000004</v>
      </c>
      <c r="G375" s="4">
        <v>0.67988364700000004</v>
      </c>
      <c r="H375" s="4">
        <v>0.80502076199999995</v>
      </c>
      <c r="I375" s="4">
        <v>0.93651840099999994</v>
      </c>
      <c r="J375" s="4">
        <v>1.006467236</v>
      </c>
      <c r="K375" s="4">
        <v>1.0344345909999999</v>
      </c>
      <c r="L375" s="4">
        <v>1.142940509</v>
      </c>
      <c r="M375" s="4">
        <v>1.0969760900000001</v>
      </c>
      <c r="N375" s="4">
        <v>1.5081782880000001</v>
      </c>
      <c r="O375" s="4">
        <v>1.440500871</v>
      </c>
      <c r="P375" s="4">
        <v>1.309022423</v>
      </c>
    </row>
    <row r="376" spans="2:17" x14ac:dyDescent="0.2">
      <c r="B376" s="4">
        <v>2.3417064000000001E-2</v>
      </c>
      <c r="C376" s="4">
        <v>0.115008316</v>
      </c>
      <c r="D376" s="4">
        <v>0.27688895600000002</v>
      </c>
      <c r="E376" s="4">
        <v>0.459929374</v>
      </c>
      <c r="F376" s="4">
        <v>0.56925742599999996</v>
      </c>
      <c r="G376" s="4">
        <v>0.69299112299999999</v>
      </c>
      <c r="H376" s="4">
        <v>0.76798241</v>
      </c>
      <c r="I376" s="4">
        <v>0.85736804499999997</v>
      </c>
      <c r="J376" s="4">
        <v>0.913345976</v>
      </c>
      <c r="K376" s="4">
        <v>0.98701144799999996</v>
      </c>
      <c r="L376" s="4">
        <v>1.022179787</v>
      </c>
      <c r="M376" s="4">
        <v>1.104971366</v>
      </c>
      <c r="N376" s="4">
        <v>1.048272624</v>
      </c>
      <c r="O376" s="4">
        <v>1.070253326</v>
      </c>
      <c r="P376" s="4">
        <v>1.3495686819999999</v>
      </c>
    </row>
    <row r="377" spans="2:17" x14ac:dyDescent="0.2">
      <c r="B377" s="4">
        <v>1.9380752000000001E-2</v>
      </c>
      <c r="C377" s="4">
        <v>0.10145982200000001</v>
      </c>
      <c r="D377" s="4">
        <v>0.24414475499999999</v>
      </c>
      <c r="E377" s="4">
        <v>0.37814567100000002</v>
      </c>
      <c r="F377" s="4">
        <v>0.52699222899999998</v>
      </c>
      <c r="G377" s="4">
        <v>0.65206661499999996</v>
      </c>
      <c r="H377" s="4">
        <v>0.76360385099999994</v>
      </c>
      <c r="I377" s="4">
        <v>0.84666801899999999</v>
      </c>
      <c r="J377" s="4">
        <v>0.93351983299999997</v>
      </c>
      <c r="K377" s="4">
        <v>0.97143749400000001</v>
      </c>
      <c r="L377" s="4">
        <v>1.0011509190000001</v>
      </c>
      <c r="M377" s="4">
        <v>1.1495346909999999</v>
      </c>
      <c r="N377" s="4">
        <v>1.2116872009999999</v>
      </c>
      <c r="O377" s="4">
        <v>1.281049807</v>
      </c>
      <c r="P377" s="4">
        <v>1.179917849</v>
      </c>
    </row>
    <row r="378" spans="2:17" x14ac:dyDescent="0.2">
      <c r="B378" s="4">
        <v>1.8495648999999999E-2</v>
      </c>
      <c r="C378" s="4">
        <v>8.7193363999999995E-2</v>
      </c>
      <c r="D378" s="4">
        <v>0.279247415</v>
      </c>
      <c r="E378" s="4">
        <v>0.43718783300000003</v>
      </c>
      <c r="F378" s="4">
        <v>0.58248880300000005</v>
      </c>
      <c r="G378" s="4">
        <v>0.68663239899999995</v>
      </c>
      <c r="H378" s="4">
        <v>0.78823631599999999</v>
      </c>
      <c r="I378" s="4">
        <v>0.87099972599999997</v>
      </c>
      <c r="J378" s="4">
        <v>0.970100191</v>
      </c>
      <c r="K378" s="4">
        <v>1.1027085160000001</v>
      </c>
      <c r="L378" s="4">
        <v>1.1056714510000001</v>
      </c>
      <c r="M378" s="4">
        <v>1.2369484479999999</v>
      </c>
      <c r="N378" s="4">
        <v>1.2354868450000001</v>
      </c>
      <c r="O378" s="4">
        <v>1.749460306</v>
      </c>
      <c r="P378" s="4">
        <v>1.230626606</v>
      </c>
    </row>
    <row r="379" spans="2:17" x14ac:dyDescent="0.2">
      <c r="B379" s="4">
        <v>2.2553568E-2</v>
      </c>
      <c r="C379" s="4">
        <v>8.3533376000000006E-2</v>
      </c>
      <c r="D379" s="4">
        <v>0.21397105999999999</v>
      </c>
      <c r="E379" s="4">
        <v>0.40660791499999999</v>
      </c>
      <c r="F379" s="4">
        <v>0.57580060799999999</v>
      </c>
      <c r="G379" s="4">
        <v>0.68906324200000002</v>
      </c>
      <c r="H379" s="4">
        <v>0.80522349299999996</v>
      </c>
      <c r="I379" s="4">
        <v>0.98197084899999998</v>
      </c>
      <c r="J379" s="4">
        <v>0.96832022399999995</v>
      </c>
      <c r="K379" s="4">
        <v>1.262557586</v>
      </c>
      <c r="L379" s="4">
        <v>1.2472124309999999</v>
      </c>
      <c r="M379" s="4">
        <v>1.2466489679999999</v>
      </c>
      <c r="N379" s="4">
        <v>1.389705798</v>
      </c>
      <c r="O379" s="4">
        <v>1.6380326970000001</v>
      </c>
      <c r="P379" s="4">
        <v>1.2469683009999999</v>
      </c>
    </row>
    <row r="380" spans="2:17" x14ac:dyDescent="0.2">
      <c r="B380" s="4">
        <v>2.0319990999999999E-2</v>
      </c>
      <c r="C380" s="4">
        <v>0.10850145999999999</v>
      </c>
      <c r="D380" s="4">
        <v>0.24195861900000001</v>
      </c>
      <c r="E380" s="4">
        <v>0.41645069600000001</v>
      </c>
      <c r="F380" s="4">
        <v>0.64661924500000001</v>
      </c>
      <c r="G380" s="4">
        <v>0.78533266300000004</v>
      </c>
      <c r="H380" s="4">
        <v>0.95014345300000003</v>
      </c>
      <c r="I380" s="4">
        <v>1.0306215750000001</v>
      </c>
      <c r="J380" s="4">
        <v>1.0640246280000001</v>
      </c>
      <c r="K380" s="4">
        <v>1.3283554529999999</v>
      </c>
      <c r="L380" s="4">
        <v>1.326541881</v>
      </c>
      <c r="M380" s="4">
        <v>1.5470371329999999</v>
      </c>
      <c r="N380" s="4">
        <v>1.5565858539999999</v>
      </c>
      <c r="O380" s="4">
        <v>1.5368162080000001</v>
      </c>
      <c r="P380" s="4">
        <v>1.7437159609999999</v>
      </c>
    </row>
    <row r="381" spans="2:17" x14ac:dyDescent="0.2">
      <c r="B381" s="4">
        <v>3.1689083999999999E-2</v>
      </c>
      <c r="C381" s="4">
        <v>0.11734314799999999</v>
      </c>
      <c r="D381" s="4">
        <v>0.221257593</v>
      </c>
      <c r="E381" s="4">
        <v>0.44114833799999997</v>
      </c>
      <c r="F381" s="4">
        <v>0.56523318099999997</v>
      </c>
      <c r="G381" s="4">
        <v>0.72191307000000005</v>
      </c>
      <c r="H381" s="4">
        <v>0.93679943799999998</v>
      </c>
      <c r="I381" s="4">
        <v>1.3365648569999999</v>
      </c>
      <c r="J381" s="4">
        <v>1.574484153</v>
      </c>
      <c r="K381" s="4">
        <v>1.6224372220000001</v>
      </c>
      <c r="L381" s="4">
        <v>1.692529159</v>
      </c>
      <c r="M381" s="4">
        <v>1.895356839</v>
      </c>
      <c r="N381" s="4">
        <v>1.9269976470000001</v>
      </c>
      <c r="O381" s="4">
        <v>1.9414515240000001</v>
      </c>
      <c r="P381" s="4">
        <v>1.96177442</v>
      </c>
    </row>
    <row r="382" spans="2:17" x14ac:dyDescent="0.2">
      <c r="B382" s="4">
        <v>2.7062065E-2</v>
      </c>
      <c r="C382" s="4">
        <v>9.5919641999999999E-2</v>
      </c>
      <c r="D382" s="4">
        <v>0.196687891</v>
      </c>
      <c r="E382" s="4">
        <v>0.37567857900000001</v>
      </c>
      <c r="F382" s="4">
        <v>0.53248356900000005</v>
      </c>
      <c r="G382" s="4">
        <v>0.68980872500000001</v>
      </c>
      <c r="H382" s="4">
        <v>0.83813980099999996</v>
      </c>
      <c r="I382" s="4">
        <v>0.92838321599999996</v>
      </c>
      <c r="J382" s="4">
        <v>1.269596435</v>
      </c>
      <c r="K382" s="4">
        <v>1.2671114489999999</v>
      </c>
      <c r="L382" s="4">
        <v>1.3283080629999999</v>
      </c>
      <c r="M382" s="4">
        <v>1.3877407589999999</v>
      </c>
      <c r="N382" s="4">
        <v>1.461337291</v>
      </c>
      <c r="O382" s="4">
        <v>1.764743441</v>
      </c>
      <c r="P382" s="4">
        <v>1.757660864</v>
      </c>
    </row>
    <row r="383" spans="2:17" x14ac:dyDescent="0.2">
      <c r="B383" s="4">
        <v>2.5225422000000001E-2</v>
      </c>
      <c r="C383" s="4">
        <v>0.13456103799999999</v>
      </c>
      <c r="D383" s="4">
        <v>0.22362502000000001</v>
      </c>
      <c r="E383" s="4">
        <v>0.39429725100000002</v>
      </c>
      <c r="F383" s="4">
        <v>0.54727595100000004</v>
      </c>
      <c r="G383" s="4">
        <v>0.69453373399999996</v>
      </c>
      <c r="H383" s="4">
        <v>0.76282845600000004</v>
      </c>
      <c r="I383" s="4">
        <v>0.99709786499999997</v>
      </c>
      <c r="J383" s="4">
        <v>1.142014088</v>
      </c>
      <c r="K383" s="4">
        <v>1.2663642900000001</v>
      </c>
      <c r="L383" s="4">
        <v>1.4441065390000001</v>
      </c>
      <c r="M383" s="4">
        <v>1.7110011249999999</v>
      </c>
      <c r="N383" s="4">
        <v>1.9030163040000001</v>
      </c>
      <c r="O383" s="4">
        <v>1.7945568460000001</v>
      </c>
      <c r="P383" s="4">
        <v>1.7766869240000001</v>
      </c>
    </row>
    <row r="384" spans="2:17" x14ac:dyDescent="0.2">
      <c r="B384" s="4">
        <v>3.3300215000000001E-2</v>
      </c>
      <c r="C384" s="4">
        <v>0.109915022</v>
      </c>
      <c r="D384" s="4">
        <v>0.26589982299999998</v>
      </c>
      <c r="E384" s="4">
        <v>0.48098001200000001</v>
      </c>
      <c r="F384" s="4">
        <v>0.53885808499999999</v>
      </c>
      <c r="G384" s="4">
        <v>0.63233835000000005</v>
      </c>
      <c r="H384" s="4">
        <v>0.69664412799999997</v>
      </c>
      <c r="I384" s="4">
        <v>0.78559349499999998</v>
      </c>
      <c r="J384" s="4">
        <v>0.84670904400000002</v>
      </c>
      <c r="K384" s="4">
        <v>0.96047921300000005</v>
      </c>
      <c r="L384" s="4">
        <v>1.166773547</v>
      </c>
      <c r="M384" s="4">
        <v>1.3694739359999999</v>
      </c>
      <c r="N384" s="4">
        <v>1.6232018939999999</v>
      </c>
      <c r="O384" s="4">
        <v>1.6847912089999999</v>
      </c>
      <c r="P384" s="4">
        <v>1.738218</v>
      </c>
    </row>
    <row r="385" spans="1:38" x14ac:dyDescent="0.2">
      <c r="B385" s="4">
        <v>2.9279013E-2</v>
      </c>
      <c r="C385" s="4">
        <v>0.113887513</v>
      </c>
      <c r="D385" s="4">
        <v>0.25112267500000002</v>
      </c>
      <c r="E385" s="4">
        <v>0.40643369000000001</v>
      </c>
      <c r="F385" s="4">
        <v>0.51202235500000004</v>
      </c>
      <c r="G385" s="4">
        <v>0.59579568500000002</v>
      </c>
      <c r="H385" s="4">
        <v>0.67860015600000001</v>
      </c>
      <c r="I385" s="4">
        <v>0.72186286099999997</v>
      </c>
      <c r="J385" s="4">
        <v>0.81782518000000004</v>
      </c>
      <c r="K385" s="4">
        <v>0.874899121</v>
      </c>
      <c r="L385" s="4">
        <v>0.97760769599999997</v>
      </c>
      <c r="M385" s="4">
        <v>1.044707584</v>
      </c>
      <c r="N385" s="4">
        <v>1.1519333899999999</v>
      </c>
      <c r="O385" s="4">
        <v>1.389053393</v>
      </c>
      <c r="P385" s="4">
        <v>1.6261733949999999</v>
      </c>
    </row>
    <row r="386" spans="1:38" x14ac:dyDescent="0.2">
      <c r="A386" s="13">
        <v>1000</v>
      </c>
      <c r="B386" s="4" t="s">
        <v>0</v>
      </c>
      <c r="C386" s="4" t="s">
        <v>128</v>
      </c>
      <c r="D386" s="4">
        <v>1984</v>
      </c>
      <c r="E386" s="4">
        <v>1985</v>
      </c>
      <c r="F386" s="4">
        <v>1986</v>
      </c>
      <c r="G386" s="4">
        <v>1987</v>
      </c>
      <c r="H386" s="4">
        <v>1988</v>
      </c>
      <c r="I386" s="4">
        <v>1989</v>
      </c>
      <c r="J386" s="4">
        <v>1990</v>
      </c>
      <c r="K386" s="4">
        <v>1991</v>
      </c>
      <c r="L386" s="4">
        <v>1992</v>
      </c>
      <c r="M386" s="4">
        <v>1993</v>
      </c>
      <c r="N386" s="4">
        <v>1994</v>
      </c>
      <c r="O386" s="4">
        <v>1995</v>
      </c>
      <c r="P386" s="4">
        <v>1996</v>
      </c>
      <c r="Q386" s="4">
        <v>1997</v>
      </c>
      <c r="R386" s="4">
        <v>1998</v>
      </c>
      <c r="S386" s="4">
        <v>1999</v>
      </c>
      <c r="T386" s="4">
        <v>2000</v>
      </c>
      <c r="U386" s="4">
        <v>2001</v>
      </c>
      <c r="V386" s="4">
        <v>2002</v>
      </c>
      <c r="W386" s="4">
        <v>2003</v>
      </c>
      <c r="X386" s="4">
        <v>2004</v>
      </c>
      <c r="Y386" s="4">
        <v>2005</v>
      </c>
      <c r="Z386" s="4">
        <v>2006</v>
      </c>
      <c r="AA386" s="4">
        <v>2007</v>
      </c>
      <c r="AB386" s="4">
        <v>2008</v>
      </c>
      <c r="AC386" s="4">
        <v>2009</v>
      </c>
      <c r="AD386" s="4">
        <v>2010</v>
      </c>
      <c r="AE386" s="4">
        <v>2011</v>
      </c>
      <c r="AF386" s="4">
        <v>2012</v>
      </c>
      <c r="AG386" s="4">
        <v>2013</v>
      </c>
      <c r="AH386" s="4">
        <v>2014</v>
      </c>
      <c r="AI386" s="4">
        <v>2015</v>
      </c>
      <c r="AJ386" s="4">
        <v>2016</v>
      </c>
      <c r="AK386" s="4">
        <v>2017</v>
      </c>
      <c r="AL386" s="4">
        <v>2018</v>
      </c>
    </row>
    <row r="387" spans="1:38" x14ac:dyDescent="0.2">
      <c r="B387" s="4">
        <v>0.80156997399999996</v>
      </c>
      <c r="C387" s="4">
        <v>1.3087779260000001</v>
      </c>
      <c r="D387" s="4">
        <v>0.88743392099999996</v>
      </c>
      <c r="E387" s="4">
        <v>0.96280228400000001</v>
      </c>
      <c r="F387" s="4">
        <v>0.66069537300000003</v>
      </c>
      <c r="G387" s="4">
        <v>1.363870605</v>
      </c>
      <c r="H387" s="4">
        <v>0.93734663900000004</v>
      </c>
      <c r="I387" s="4">
        <v>1.263771226</v>
      </c>
      <c r="J387" s="4">
        <v>1.0361090150000001</v>
      </c>
      <c r="K387" s="4">
        <v>1.218350075</v>
      </c>
      <c r="L387" s="4">
        <v>0.770514845</v>
      </c>
      <c r="M387" s="4">
        <v>1.31695717</v>
      </c>
      <c r="N387" s="4">
        <v>0.565789349</v>
      </c>
      <c r="O387" s="4">
        <v>0.64625486399999998</v>
      </c>
      <c r="P387" s="4">
        <v>1.4475777780000001</v>
      </c>
      <c r="Q387" s="4">
        <v>1.095249208</v>
      </c>
      <c r="R387" s="4">
        <v>1.4759994009999999</v>
      </c>
      <c r="S387" s="4">
        <v>0.14905569799999999</v>
      </c>
      <c r="T387" s="4">
        <v>0.87097416800000005</v>
      </c>
      <c r="U387" s="4">
        <v>1.0491986369999999</v>
      </c>
      <c r="V387" s="4">
        <v>1.431904869</v>
      </c>
      <c r="W387" s="4">
        <v>1.629112326</v>
      </c>
      <c r="X387" s="4">
        <v>1.4675960459999999</v>
      </c>
      <c r="Y387" s="4">
        <v>1.4998822730000001</v>
      </c>
      <c r="Z387" s="4">
        <v>0.65158360800000004</v>
      </c>
      <c r="AA387" s="4">
        <v>0.64470445300000001</v>
      </c>
      <c r="AB387" s="4">
        <v>0.407246675</v>
      </c>
      <c r="AC387" s="4">
        <v>0.43967159300000003</v>
      </c>
      <c r="AD387" s="4">
        <v>0.43967159300000003</v>
      </c>
      <c r="AE387" s="4">
        <v>0.43967159300000003</v>
      </c>
      <c r="AF387" s="4">
        <v>0.43967159300000003</v>
      </c>
      <c r="AG387" s="4">
        <v>0.43967159300000003</v>
      </c>
      <c r="AH387" s="4">
        <v>0.43967159300000003</v>
      </c>
      <c r="AI387" s="4">
        <v>0.43967159300000003</v>
      </c>
      <c r="AJ387" s="4">
        <v>0.4</v>
      </c>
      <c r="AK387" s="4">
        <v>0.4</v>
      </c>
      <c r="AL387" s="4">
        <v>0.4</v>
      </c>
    </row>
    <row r="388" spans="1:38" x14ac:dyDescent="0.2">
      <c r="B388" s="4" t="s">
        <v>0</v>
      </c>
      <c r="C388" s="4" t="s">
        <v>21</v>
      </c>
      <c r="D388" s="4" t="s">
        <v>129</v>
      </c>
      <c r="E388" s="4" t="s">
        <v>0</v>
      </c>
      <c r="F388" s="4" t="s">
        <v>21</v>
      </c>
      <c r="G388" s="4" t="s">
        <v>129</v>
      </c>
    </row>
    <row r="389" spans="1:38" x14ac:dyDescent="0.2">
      <c r="B389" s="4">
        <v>0.99424437300000001</v>
      </c>
      <c r="C389" s="4">
        <v>5.7556270000000001E-3</v>
      </c>
      <c r="D389" s="9">
        <v>1.7199999999999999E-14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</row>
    <row r="390" spans="1:38" x14ac:dyDescent="0.2">
      <c r="B390" s="4">
        <v>1.7589322000000001E-2</v>
      </c>
      <c r="C390" s="4">
        <v>0.96482135599999996</v>
      </c>
      <c r="D390" s="4">
        <v>1.7589322000000001E-2</v>
      </c>
      <c r="E390" s="9">
        <v>1.3200000000000001E-10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</row>
    <row r="391" spans="1:38" x14ac:dyDescent="0.2">
      <c r="B391" s="9">
        <v>3.0199999999999999E-8</v>
      </c>
      <c r="C391" s="4">
        <v>3.5475485000000001E-2</v>
      </c>
      <c r="D391" s="4">
        <v>0.929048969</v>
      </c>
      <c r="E391" s="4">
        <v>3.5475485000000001E-2</v>
      </c>
      <c r="F391" s="9">
        <v>3.0199999999999999E-8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</row>
    <row r="392" spans="1:38" x14ac:dyDescent="0.2">
      <c r="B392" s="9">
        <v>1.3799999999999999E-15</v>
      </c>
      <c r="C392" s="9">
        <v>1.06E-6</v>
      </c>
      <c r="D392" s="4">
        <v>5.7015090999999997E-2</v>
      </c>
      <c r="E392" s="4">
        <v>0.88596769099999995</v>
      </c>
      <c r="F392" s="4">
        <v>5.7015090999999997E-2</v>
      </c>
      <c r="G392" s="9">
        <v>1.06E-6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</row>
    <row r="393" spans="1:38" x14ac:dyDescent="0.2">
      <c r="B393" s="9">
        <v>3.9999999999999998E-23</v>
      </c>
      <c r="C393" s="9">
        <v>1.0700000000000001E-12</v>
      </c>
      <c r="D393" s="9">
        <v>1.2500000000000001E-5</v>
      </c>
      <c r="E393" s="4">
        <v>8.0011094000000005E-2</v>
      </c>
      <c r="F393" s="4">
        <v>0.83995280500000002</v>
      </c>
      <c r="G393" s="4">
        <v>8.0011094000000005E-2</v>
      </c>
      <c r="H393" s="9">
        <v>1.2500000000000001E-5</v>
      </c>
      <c r="I393" s="9">
        <v>1.0700000000000001E-12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</row>
    <row r="394" spans="1:38" x14ac:dyDescent="0.2">
      <c r="B394" s="9">
        <v>2.5999999999999999E-30</v>
      </c>
      <c r="C394" s="9">
        <v>4.3000000000000002E-19</v>
      </c>
      <c r="D394" s="9">
        <v>1.28E-10</v>
      </c>
      <c r="E394" s="9">
        <v>7.4200000000000001E-5</v>
      </c>
      <c r="F394" s="4">
        <v>0.102942042</v>
      </c>
      <c r="G394" s="4">
        <v>0.79396746799999995</v>
      </c>
      <c r="H394" s="4">
        <v>0.102942042</v>
      </c>
      <c r="I394" s="9">
        <v>7.4200000000000001E-5</v>
      </c>
      <c r="J394" s="9">
        <v>1.28E-10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</row>
    <row r="395" spans="1:38" x14ac:dyDescent="0.2">
      <c r="B395" s="9">
        <v>5.8400000000000001E-37</v>
      </c>
      <c r="C395" s="9">
        <v>2.1499999999999999E-25</v>
      </c>
      <c r="D395" s="9">
        <v>4.2099999999999999E-16</v>
      </c>
      <c r="E395" s="9">
        <v>4.4999999999999998E-9</v>
      </c>
      <c r="F395" s="4">
        <v>2.81265E-4</v>
      </c>
      <c r="G395" s="4">
        <v>0.124855101</v>
      </c>
      <c r="H395" s="4">
        <v>0.74972725900000003</v>
      </c>
      <c r="I395" s="4">
        <v>0.124855101</v>
      </c>
      <c r="J395" s="4">
        <v>2.81265E-4</v>
      </c>
      <c r="K395" s="9">
        <v>4.4999999999999998E-9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</row>
    <row r="396" spans="1:38" x14ac:dyDescent="0.2">
      <c r="B396" s="9">
        <v>4.98E-43</v>
      </c>
      <c r="C396" s="9">
        <v>2.2199999999999998E-31</v>
      </c>
      <c r="D396" s="9">
        <v>1.21E-21</v>
      </c>
      <c r="E396" s="9">
        <v>8.0499999999999998E-14</v>
      </c>
      <c r="F396" s="9">
        <v>6.8299999999999996E-8</v>
      </c>
      <c r="G396" s="4">
        <v>7.8375799999999996E-4</v>
      </c>
      <c r="H396" s="4">
        <v>0.145168358</v>
      </c>
      <c r="I396" s="4">
        <v>0.70809563200000003</v>
      </c>
      <c r="J396" s="4">
        <v>0.145168358</v>
      </c>
      <c r="K396" s="4">
        <v>7.8375799999999996E-4</v>
      </c>
      <c r="L396" s="9">
        <v>6.8299999999999996E-8</v>
      </c>
      <c r="M396" s="9">
        <v>8.0499999999999998E-14</v>
      </c>
      <c r="N396" s="4">
        <v>0</v>
      </c>
      <c r="O396" s="4">
        <v>0</v>
      </c>
      <c r="P396" s="4">
        <v>0</v>
      </c>
    </row>
    <row r="397" spans="1:38" x14ac:dyDescent="0.2">
      <c r="B397" s="9">
        <v>1.5299999999999999E-48</v>
      </c>
      <c r="C397" s="9">
        <v>5.7200000000000001E-37</v>
      </c>
      <c r="D397" s="9">
        <v>4.9599999999999999E-27</v>
      </c>
      <c r="E397" s="9">
        <v>1.01E-18</v>
      </c>
      <c r="F397" s="9">
        <v>4.8599999999999999E-12</v>
      </c>
      <c r="G397" s="9">
        <v>5.7299999999999996E-7</v>
      </c>
      <c r="H397" s="4">
        <v>1.7562719999999999E-3</v>
      </c>
      <c r="I397" s="4">
        <v>0.163535451</v>
      </c>
      <c r="J397" s="4">
        <v>0.66941540799999999</v>
      </c>
      <c r="K397" s="4">
        <v>0.163535451</v>
      </c>
      <c r="L397" s="4">
        <v>1.7562719999999999E-3</v>
      </c>
      <c r="M397" s="9">
        <v>5.7299999999999996E-7</v>
      </c>
      <c r="N397" s="9">
        <v>4.8599999999999999E-12</v>
      </c>
      <c r="O397" s="4">
        <v>0</v>
      </c>
      <c r="P397" s="4">
        <v>0</v>
      </c>
    </row>
    <row r="398" spans="1:38" x14ac:dyDescent="0.2">
      <c r="B398" s="9">
        <v>1.5300000000000001E-53</v>
      </c>
      <c r="C398" s="9">
        <v>3.8400000000000003E-42</v>
      </c>
      <c r="D398" s="9">
        <v>3.7300000000000001E-32</v>
      </c>
      <c r="E398" s="9">
        <v>1.4199999999999999E-23</v>
      </c>
      <c r="F398" s="9">
        <v>2.1199999999999999E-16</v>
      </c>
      <c r="G398" s="9">
        <v>1.27E-10</v>
      </c>
      <c r="H398" s="9">
        <v>3.1300000000000001E-6</v>
      </c>
      <c r="I398" s="4">
        <v>3.3563550000000001E-3</v>
      </c>
      <c r="J398" s="4">
        <v>0.179774235</v>
      </c>
      <c r="K398" s="4">
        <v>0.63373256</v>
      </c>
      <c r="L398" s="4">
        <v>0.179774235</v>
      </c>
      <c r="M398" s="4">
        <v>3.3563550000000001E-3</v>
      </c>
      <c r="N398" s="9">
        <v>3.1300000000000001E-6</v>
      </c>
      <c r="O398" s="9">
        <v>1.27E-10</v>
      </c>
      <c r="P398" s="4">
        <v>0</v>
      </c>
    </row>
    <row r="399" spans="1:38" x14ac:dyDescent="0.2">
      <c r="B399" s="9">
        <v>4.4499999999999998E-58</v>
      </c>
      <c r="C399" s="9">
        <v>6.5200000000000004E-47</v>
      </c>
      <c r="D399" s="9">
        <v>5.6400000000000002E-37</v>
      </c>
      <c r="E399" s="9">
        <v>2.8799999999999998E-28</v>
      </c>
      <c r="F399" s="9">
        <v>8.7800000000000005E-21</v>
      </c>
      <c r="G399" s="9">
        <v>1.6000000000000001E-14</v>
      </c>
      <c r="H399" s="9">
        <v>1.7800000000000001E-9</v>
      </c>
      <c r="I399" s="9">
        <v>1.24E-5</v>
      </c>
      <c r="J399" s="4">
        <v>5.6927599999999998E-3</v>
      </c>
      <c r="K399" s="4">
        <v>0.19382756100000001</v>
      </c>
      <c r="L399" s="4">
        <v>0.60093454000000002</v>
      </c>
      <c r="M399" s="4">
        <v>0.19382756100000001</v>
      </c>
      <c r="N399" s="4">
        <v>5.6927599999999998E-3</v>
      </c>
      <c r="O399" s="9">
        <v>1.24E-5</v>
      </c>
      <c r="P399" s="9">
        <v>1.7800000000000001E-9</v>
      </c>
    </row>
    <row r="400" spans="1:38" x14ac:dyDescent="0.2">
      <c r="B400" s="9">
        <v>3.3199999999999998E-62</v>
      </c>
      <c r="C400" s="9">
        <v>2.6499999999999999E-51</v>
      </c>
      <c r="D400" s="9">
        <v>1.75E-41</v>
      </c>
      <c r="E400" s="9">
        <v>9.6399999999999999E-33</v>
      </c>
      <c r="F400" s="9">
        <v>4.4300000000000003E-25</v>
      </c>
      <c r="G400" s="9">
        <v>1.71E-18</v>
      </c>
      <c r="H400" s="9">
        <v>5.5700000000000005E-13</v>
      </c>
      <c r="I400" s="9">
        <v>1.5600000000000001E-8</v>
      </c>
      <c r="J400" s="9">
        <v>3.8600000000000003E-5</v>
      </c>
      <c r="K400" s="4">
        <v>8.8111119999999994E-3</v>
      </c>
      <c r="L400" s="4">
        <v>0.205734376</v>
      </c>
      <c r="M400" s="4">
        <v>0.57083187300000005</v>
      </c>
      <c r="N400" s="4">
        <v>0.205734376</v>
      </c>
      <c r="O400" s="4">
        <v>8.8111119999999994E-3</v>
      </c>
      <c r="P400" s="9">
        <v>3.8600000000000003E-5</v>
      </c>
    </row>
    <row r="401" spans="2:29" x14ac:dyDescent="0.2">
      <c r="B401" s="9">
        <v>5.7299999999999998E-66</v>
      </c>
      <c r="C401" s="9">
        <v>2.39E-55</v>
      </c>
      <c r="D401" s="9">
        <v>1.1E-45</v>
      </c>
      <c r="E401" s="9">
        <v>5.5699999999999996E-37</v>
      </c>
      <c r="F401" s="9">
        <v>3.13E-29</v>
      </c>
      <c r="G401" s="9">
        <v>1.95E-22</v>
      </c>
      <c r="H401" s="9">
        <v>1.3599999999999999E-16</v>
      </c>
      <c r="I401" s="9">
        <v>1.0599999999999999E-11</v>
      </c>
      <c r="J401" s="9">
        <v>9.5000000000000004E-8</v>
      </c>
      <c r="K401" s="9">
        <v>9.9300000000000001E-5</v>
      </c>
      <c r="L401" s="4">
        <v>1.2694831E-2</v>
      </c>
      <c r="M401" s="4">
        <v>0.215603453</v>
      </c>
      <c r="N401" s="4">
        <v>0.54320473700000005</v>
      </c>
      <c r="O401" s="4">
        <v>0.215603453</v>
      </c>
      <c r="P401" s="4">
        <v>1.2794178E-2</v>
      </c>
    </row>
    <row r="402" spans="2:29" x14ac:dyDescent="0.2">
      <c r="B402" s="9">
        <v>2.08E-69</v>
      </c>
      <c r="C402" s="9">
        <v>4.4700000000000001E-59</v>
      </c>
      <c r="D402" s="9">
        <v>1.3400000000000001E-49</v>
      </c>
      <c r="E402" s="9">
        <v>5.6499999999999999E-41</v>
      </c>
      <c r="F402" s="9">
        <v>3.3300000000000002E-33</v>
      </c>
      <c r="G402" s="9">
        <v>2.7600000000000002E-26</v>
      </c>
      <c r="H402" s="9">
        <v>3.2199999999999998E-20</v>
      </c>
      <c r="I402" s="9">
        <v>5.34E-15</v>
      </c>
      <c r="J402" s="9">
        <v>1.26E-10</v>
      </c>
      <c r="K402" s="9">
        <v>4.3300000000000003E-7</v>
      </c>
      <c r="L402" s="4">
        <v>2.20213E-4</v>
      </c>
      <c r="M402" s="4">
        <v>1.7275672999999998E-2</v>
      </c>
      <c r="N402" s="4">
        <v>0.22358935199999999</v>
      </c>
      <c r="O402" s="4">
        <v>0.51782865899999997</v>
      </c>
      <c r="P402" s="4">
        <v>0.24108567</v>
      </c>
    </row>
    <row r="403" spans="2:29" x14ac:dyDescent="0.2">
      <c r="B403" s="9">
        <v>1.46E-72</v>
      </c>
      <c r="C403" s="9">
        <v>1.6199999999999999E-62</v>
      </c>
      <c r="D403" s="9">
        <v>3.0699999999999999E-53</v>
      </c>
      <c r="E403" s="9">
        <v>9.9400000000000004E-45</v>
      </c>
      <c r="F403" s="9">
        <v>5.5200000000000002E-37</v>
      </c>
      <c r="G403" s="9">
        <v>5.26E-30</v>
      </c>
      <c r="H403" s="9">
        <v>8.6300000000000002E-24</v>
      </c>
      <c r="I403" s="9">
        <v>2.4400000000000001E-18</v>
      </c>
      <c r="J403" s="9">
        <v>1.1999999999999999E-13</v>
      </c>
      <c r="K403" s="9">
        <v>1.03E-9</v>
      </c>
      <c r="L403" s="9">
        <v>1.57E-6</v>
      </c>
      <c r="M403" s="4">
        <v>4.33888E-4</v>
      </c>
      <c r="N403" s="4">
        <v>2.2448549000000002E-2</v>
      </c>
      <c r="O403" s="4">
        <v>0.229871987</v>
      </c>
      <c r="P403" s="4">
        <v>0.74724400199999996</v>
      </c>
    </row>
    <row r="405" spans="2:29" x14ac:dyDescent="0.2">
      <c r="B405" s="4" t="s">
        <v>0</v>
      </c>
      <c r="C405" s="4" t="s">
        <v>67</v>
      </c>
      <c r="D405" s="4" t="s">
        <v>130</v>
      </c>
      <c r="E405" s="4" t="s">
        <v>131</v>
      </c>
      <c r="F405" s="4" t="s">
        <v>4</v>
      </c>
      <c r="G405" s="4">
        <v>2008</v>
      </c>
      <c r="H405" s="4" t="s">
        <v>132</v>
      </c>
      <c r="I405" s="4" t="s">
        <v>133</v>
      </c>
      <c r="J405" s="4" t="s">
        <v>134</v>
      </c>
    </row>
    <row r="406" spans="2:29" x14ac:dyDescent="0.2">
      <c r="B406" s="4" t="s">
        <v>135</v>
      </c>
    </row>
    <row r="407" spans="2:29" x14ac:dyDescent="0.2">
      <c r="B407" s="4">
        <v>25</v>
      </c>
    </row>
    <row r="408" spans="2:29" x14ac:dyDescent="0.2">
      <c r="B408" s="4" t="s">
        <v>136</v>
      </c>
      <c r="C408" s="4" t="s">
        <v>137</v>
      </c>
      <c r="D408" s="4" t="s">
        <v>138</v>
      </c>
      <c r="E408" s="4">
        <v>25</v>
      </c>
      <c r="F408" s="4">
        <v>27</v>
      </c>
      <c r="G408" s="4">
        <v>29</v>
      </c>
      <c r="H408" s="4">
        <v>31</v>
      </c>
      <c r="I408" s="4">
        <v>33</v>
      </c>
      <c r="J408" s="4">
        <v>35</v>
      </c>
      <c r="K408" s="4">
        <v>36</v>
      </c>
      <c r="L408" s="4">
        <v>37</v>
      </c>
      <c r="M408" s="4">
        <v>38</v>
      </c>
      <c r="N408" s="4">
        <v>39</v>
      </c>
      <c r="O408" s="4">
        <v>40</v>
      </c>
      <c r="P408" s="4">
        <v>41</v>
      </c>
      <c r="Q408" s="4">
        <v>42</v>
      </c>
      <c r="R408" s="4">
        <v>43</v>
      </c>
      <c r="S408" s="4">
        <v>44</v>
      </c>
      <c r="T408" s="4">
        <v>45</v>
      </c>
      <c r="U408" s="4">
        <v>46</v>
      </c>
      <c r="V408" s="4">
        <v>48</v>
      </c>
      <c r="W408" s="4">
        <v>50</v>
      </c>
      <c r="X408" s="4">
        <v>52</v>
      </c>
      <c r="Y408" s="4">
        <v>54</v>
      </c>
      <c r="Z408" s="4">
        <v>56</v>
      </c>
      <c r="AA408" s="4">
        <v>58</v>
      </c>
      <c r="AB408" s="4">
        <v>60</v>
      </c>
      <c r="AC408" s="4">
        <v>62</v>
      </c>
    </row>
    <row r="409" spans="2:29" x14ac:dyDescent="0.2">
      <c r="B409" s="4">
        <v>361</v>
      </c>
      <c r="C409" s="4">
        <v>304</v>
      </c>
      <c r="D409" s="4">
        <v>393</v>
      </c>
      <c r="E409" s="4">
        <v>635</v>
      </c>
      <c r="F409" s="4">
        <v>898</v>
      </c>
      <c r="G409" s="4">
        <v>478</v>
      </c>
      <c r="H409" s="4">
        <v>544</v>
      </c>
      <c r="I409" s="4">
        <v>709</v>
      </c>
      <c r="J409" s="4">
        <v>986</v>
      </c>
      <c r="K409" s="4">
        <v>1389</v>
      </c>
      <c r="L409" s="4">
        <v>2023</v>
      </c>
      <c r="M409" s="4">
        <v>2860</v>
      </c>
      <c r="N409" s="4">
        <v>4044</v>
      </c>
      <c r="O409" s="4">
        <v>5795</v>
      </c>
      <c r="P409" s="4">
        <v>7792</v>
      </c>
      <c r="Q409" s="4">
        <v>10559</v>
      </c>
      <c r="R409" s="4">
        <v>27013</v>
      </c>
      <c r="S409" s="4">
        <v>28513</v>
      </c>
      <c r="T409" s="4">
        <v>24232</v>
      </c>
      <c r="U409" s="4">
        <v>18246</v>
      </c>
      <c r="V409" s="4">
        <v>13057</v>
      </c>
      <c r="W409" s="4">
        <v>8849</v>
      </c>
      <c r="X409" s="4">
        <v>5842</v>
      </c>
      <c r="Y409" s="4">
        <v>3766</v>
      </c>
      <c r="Z409" s="4">
        <v>6205</v>
      </c>
    </row>
    <row r="410" spans="2:29" x14ac:dyDescent="0.2">
      <c r="B410" s="4" t="s">
        <v>0</v>
      </c>
      <c r="C410" s="4" t="s">
        <v>139</v>
      </c>
      <c r="D410" s="4" t="s">
        <v>140</v>
      </c>
      <c r="E410" s="4" t="s">
        <v>4</v>
      </c>
      <c r="F410" s="4">
        <v>2008</v>
      </c>
      <c r="G410" s="4" t="s">
        <v>141</v>
      </c>
      <c r="H410" s="4" t="s">
        <v>7</v>
      </c>
      <c r="I410" s="4">
        <v>2006</v>
      </c>
      <c r="J410" s="4" t="s">
        <v>142</v>
      </c>
      <c r="K410" s="4" t="s">
        <v>143</v>
      </c>
    </row>
    <row r="411" spans="2:29" x14ac:dyDescent="0.2">
      <c r="B411" s="4">
        <v>1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</row>
    <row r="412" spans="2:29" x14ac:dyDescent="0.2">
      <c r="B412" s="4">
        <v>0.98982093699999996</v>
      </c>
      <c r="C412" s="4">
        <v>9.491111E-3</v>
      </c>
      <c r="D412" s="4" t="s">
        <v>144</v>
      </c>
      <c r="E412" s="9">
        <v>2.2200000000000001E-5</v>
      </c>
      <c r="F412" s="9">
        <v>3.4400000000000001E-7</v>
      </c>
      <c r="G412" s="9">
        <v>8.8900000000000005E-9</v>
      </c>
      <c r="H412" s="9">
        <v>6.4199999999999995E-10</v>
      </c>
      <c r="I412" s="9">
        <v>3.83E-11</v>
      </c>
      <c r="J412" s="9">
        <v>1.8899999999999998E-12</v>
      </c>
      <c r="K412" s="9">
        <v>7.6700000000000004E-14</v>
      </c>
      <c r="L412" s="9">
        <v>2.55E-15</v>
      </c>
      <c r="M412" s="9">
        <v>1.11E-16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</row>
    <row r="413" spans="2:29" x14ac:dyDescent="0.2">
      <c r="B413" s="4">
        <v>0.18029782499999999</v>
      </c>
      <c r="C413" s="4">
        <v>0.23439784599999999</v>
      </c>
      <c r="D413" s="4">
        <v>0.27085094500000001</v>
      </c>
      <c r="E413" s="4">
        <v>0.195853424</v>
      </c>
      <c r="F413" s="4">
        <v>7.4602983999999997E-2</v>
      </c>
      <c r="G413" s="4">
        <v>2.4079201000000001E-2</v>
      </c>
      <c r="H413" s="4">
        <v>1.1827654E-2</v>
      </c>
      <c r="I413" s="4">
        <v>5.1483179999999998E-3</v>
      </c>
      <c r="J413" s="4">
        <v>1.985807E-3</v>
      </c>
      <c r="K413" s="4">
        <v>6.7874700000000005E-4</v>
      </c>
      <c r="L413" s="4">
        <v>2.0557600000000001E-4</v>
      </c>
      <c r="M413" s="9">
        <v>5.52E-5</v>
      </c>
      <c r="N413" s="9">
        <v>1.31E-5</v>
      </c>
      <c r="O413" s="9">
        <v>2.7599999999999998E-6</v>
      </c>
      <c r="P413" s="9">
        <v>5.1600000000000001E-7</v>
      </c>
      <c r="Q413" s="9">
        <v>9.4500000000000006E-8</v>
      </c>
      <c r="R413" s="9">
        <v>5.14E-9</v>
      </c>
      <c r="S413" s="9">
        <v>6.6399999999999998E-11</v>
      </c>
      <c r="T413" s="9">
        <v>5.3199999999999995E-13</v>
      </c>
      <c r="U413" s="9">
        <v>2.6599999999999998E-15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</row>
    <row r="414" spans="2:29" x14ac:dyDescent="0.2">
      <c r="B414" s="4">
        <v>1.663463E-3</v>
      </c>
      <c r="C414" s="4">
        <v>9.128466E-3</v>
      </c>
      <c r="D414" s="4">
        <v>3.7722819999999997E-2</v>
      </c>
      <c r="E414" s="4">
        <v>0.105054589</v>
      </c>
      <c r="F414" s="4">
        <v>0.14013109800000001</v>
      </c>
      <c r="G414" s="4">
        <v>0.117867182</v>
      </c>
      <c r="H414" s="4">
        <v>0.12650439099999999</v>
      </c>
      <c r="I414" s="4">
        <v>0.122736137</v>
      </c>
      <c r="J414" s="4">
        <v>0.10764487</v>
      </c>
      <c r="K414" s="4">
        <v>8.5342971000000004E-2</v>
      </c>
      <c r="L414" s="4">
        <v>6.1163852999999997E-2</v>
      </c>
      <c r="M414" s="4">
        <v>3.9625368000000001E-2</v>
      </c>
      <c r="N414" s="4">
        <v>2.3206067E-2</v>
      </c>
      <c r="O414" s="4">
        <v>1.2285068E-2</v>
      </c>
      <c r="P414" s="4">
        <v>5.8789389999999997E-3</v>
      </c>
      <c r="Q414" s="4">
        <v>3.1615749999999998E-3</v>
      </c>
      <c r="R414" s="4">
        <v>7.99915E-4</v>
      </c>
      <c r="S414" s="9">
        <v>7.7899999999999996E-5</v>
      </c>
      <c r="T414" s="9">
        <v>5.1000000000000003E-6</v>
      </c>
      <c r="U414" s="9">
        <v>2.2399999999999999E-7</v>
      </c>
      <c r="V414" s="9">
        <v>6.6100000000000001E-9</v>
      </c>
      <c r="W414" s="9">
        <v>1.3100000000000001E-10</v>
      </c>
      <c r="X414" s="9">
        <v>1.7300000000000001E-12</v>
      </c>
      <c r="Y414" s="9">
        <v>1.5299999999999999E-14</v>
      </c>
      <c r="Z414" s="4">
        <v>0</v>
      </c>
    </row>
    <row r="415" spans="2:29" x14ac:dyDescent="0.2">
      <c r="B415" s="9">
        <v>2.2299999999999998E-6</v>
      </c>
      <c r="C415" s="9">
        <v>3.4499999999999998E-5</v>
      </c>
      <c r="D415" s="4">
        <v>3.82199E-4</v>
      </c>
      <c r="E415" s="4">
        <v>2.891191E-3</v>
      </c>
      <c r="F415" s="4">
        <v>9.0123140000000004E-3</v>
      </c>
      <c r="G415" s="4">
        <v>1.4195398E-2</v>
      </c>
      <c r="H415" s="4">
        <v>2.5847782999999999E-2</v>
      </c>
      <c r="I415" s="4">
        <v>4.2724941000000002E-2</v>
      </c>
      <c r="J415" s="4">
        <v>6.4109693999999995E-2</v>
      </c>
      <c r="K415" s="4">
        <v>8.7327566999999995E-2</v>
      </c>
      <c r="L415" s="4">
        <v>0.107985505</v>
      </c>
      <c r="M415" s="4">
        <v>0.121217889</v>
      </c>
      <c r="N415" s="4">
        <v>0.123525185</v>
      </c>
      <c r="O415" s="4">
        <v>0.114269917</v>
      </c>
      <c r="P415" s="4">
        <v>9.5961196999999998E-2</v>
      </c>
      <c r="Q415" s="4">
        <v>0.101110882</v>
      </c>
      <c r="R415" s="4">
        <v>6.4927078999999999E-2</v>
      </c>
      <c r="S415" s="4">
        <v>1.9725952000000001E-2</v>
      </c>
      <c r="T415" s="4">
        <v>4.1035680000000001E-3</v>
      </c>
      <c r="U415" s="4">
        <v>5.8414899999999995E-4</v>
      </c>
      <c r="V415" s="9">
        <v>5.6900000000000001E-5</v>
      </c>
      <c r="W415" s="9">
        <v>3.7799999999999998E-6</v>
      </c>
      <c r="X415" s="9">
        <v>1.72E-7</v>
      </c>
      <c r="Y415" s="9">
        <v>5.3199999999999998E-9</v>
      </c>
      <c r="Z415" s="9">
        <v>1.1399999999999999E-10</v>
      </c>
    </row>
    <row r="416" spans="2:29" x14ac:dyDescent="0.2">
      <c r="B416" s="9">
        <v>2.7100000000000001E-8</v>
      </c>
      <c r="C416" s="9">
        <v>5.2200000000000004E-7</v>
      </c>
      <c r="D416" s="9">
        <v>7.6499999999999996E-6</v>
      </c>
      <c r="E416" s="9">
        <v>8.2000000000000001E-5</v>
      </c>
      <c r="F416" s="4">
        <v>3.5653099999999999E-4</v>
      </c>
      <c r="G416" s="4">
        <v>7.3576299999999996E-4</v>
      </c>
      <c r="H416" s="4">
        <v>1.7244090000000001E-3</v>
      </c>
      <c r="I416" s="4">
        <v>3.7344370000000002E-3</v>
      </c>
      <c r="J416" s="4">
        <v>7.4729829999999999E-3</v>
      </c>
      <c r="K416" s="4">
        <v>1.3818087E-2</v>
      </c>
      <c r="L416" s="4">
        <v>2.3609571999999999E-2</v>
      </c>
      <c r="M416" s="4">
        <v>3.7274810999999998E-2</v>
      </c>
      <c r="N416" s="4">
        <v>5.4378942999999999E-2</v>
      </c>
      <c r="O416" s="4">
        <v>7.3305192000000005E-2</v>
      </c>
      <c r="P416" s="4">
        <v>9.1312009999999999E-2</v>
      </c>
      <c r="Q416" s="4">
        <v>0.160683414</v>
      </c>
      <c r="R416" s="4">
        <v>0.21765195200000001</v>
      </c>
      <c r="S416" s="4">
        <v>0.16675665200000001</v>
      </c>
      <c r="T416" s="4">
        <v>9.3721299999999994E-2</v>
      </c>
      <c r="U416" s="4">
        <v>3.8633431000000003E-2</v>
      </c>
      <c r="V416" s="4">
        <v>1.1677831E-2</v>
      </c>
      <c r="W416" s="4">
        <v>2.5876879999999999E-3</v>
      </c>
      <c r="X416" s="4">
        <v>4.2021099999999998E-4</v>
      </c>
      <c r="Y416" s="9">
        <v>5.0000000000000002E-5</v>
      </c>
      <c r="Z416" s="9">
        <v>4.6500000000000004E-6</v>
      </c>
    </row>
    <row r="417" spans="2:26" x14ac:dyDescent="0.2">
      <c r="B417" s="9">
        <v>8.2800000000000004E-10</v>
      </c>
      <c r="C417" s="9">
        <v>1.7500000000000001E-8</v>
      </c>
      <c r="D417" s="9">
        <v>2.9200000000000002E-7</v>
      </c>
      <c r="E417" s="9">
        <v>3.7299999999999999E-6</v>
      </c>
      <c r="F417" s="9">
        <v>1.9300000000000002E-5</v>
      </c>
      <c r="G417" s="9">
        <v>4.5899999999999998E-5</v>
      </c>
      <c r="H417" s="4">
        <v>1.23404E-4</v>
      </c>
      <c r="I417" s="4">
        <v>3.0996000000000002E-4</v>
      </c>
      <c r="J417" s="4">
        <v>7.2758399999999998E-4</v>
      </c>
      <c r="K417" s="4">
        <v>1.5961090000000001E-3</v>
      </c>
      <c r="L417" s="4">
        <v>3.2722390000000001E-3</v>
      </c>
      <c r="M417" s="4">
        <v>6.2694760000000004E-3</v>
      </c>
      <c r="N417" s="4">
        <v>1.122592E-2</v>
      </c>
      <c r="O417" s="4">
        <v>1.8785278999999998E-2</v>
      </c>
      <c r="P417" s="4">
        <v>2.9377785E-2</v>
      </c>
      <c r="Q417" s="4">
        <v>7.0216606000000001E-2</v>
      </c>
      <c r="R417" s="4">
        <v>0.14928418600000001</v>
      </c>
      <c r="S417" s="4">
        <v>0.19759977500000001</v>
      </c>
      <c r="T417" s="4">
        <v>0.20043524800000001</v>
      </c>
      <c r="U417" s="4">
        <v>0.15580370900000001</v>
      </c>
      <c r="V417" s="4">
        <v>9.2806707000000002E-2</v>
      </c>
      <c r="W417" s="4">
        <v>4.2358646999999999E-2</v>
      </c>
      <c r="X417" s="4">
        <v>1.4811937000000001E-2</v>
      </c>
      <c r="Y417" s="4">
        <v>3.9675190000000001E-3</v>
      </c>
      <c r="Z417" s="4">
        <v>9.5866199999999999E-4</v>
      </c>
    </row>
    <row r="418" spans="2:26" x14ac:dyDescent="0.2">
      <c r="B418" s="9">
        <v>5.2999999999999998E-11</v>
      </c>
      <c r="C418" s="9">
        <v>1.1599999999999999E-9</v>
      </c>
      <c r="D418" s="9">
        <v>2.0599999999999999E-8</v>
      </c>
      <c r="E418" s="9">
        <v>2.8799999999999998E-7</v>
      </c>
      <c r="F418" s="9">
        <v>1.64E-6</v>
      </c>
      <c r="G418" s="9">
        <v>4.2400000000000001E-6</v>
      </c>
      <c r="H418" s="9">
        <v>1.2300000000000001E-5</v>
      </c>
      <c r="I418" s="9">
        <v>3.3800000000000002E-5</v>
      </c>
      <c r="J418" s="9">
        <v>8.7100000000000003E-5</v>
      </c>
      <c r="K418" s="4">
        <v>2.1172000000000001E-4</v>
      </c>
      <c r="L418" s="4">
        <v>4.84551E-4</v>
      </c>
      <c r="M418" s="4">
        <v>1.044384E-3</v>
      </c>
      <c r="N418" s="4">
        <v>2.1199399999999998E-3</v>
      </c>
      <c r="O418" s="4">
        <v>4.0525709999999996E-3</v>
      </c>
      <c r="P418" s="4">
        <v>7.2959449999999999E-3</v>
      </c>
      <c r="Q418" s="4">
        <v>2.1165228000000001E-2</v>
      </c>
      <c r="R418" s="4">
        <v>6.0018578000000003E-2</v>
      </c>
      <c r="S418" s="4">
        <v>0.112301599</v>
      </c>
      <c r="T418" s="4">
        <v>0.16588472900000001</v>
      </c>
      <c r="U418" s="4">
        <v>0.193449022</v>
      </c>
      <c r="V418" s="4">
        <v>0.17810416500000001</v>
      </c>
      <c r="W418" s="4">
        <v>0.12945679500000001</v>
      </c>
      <c r="X418" s="4">
        <v>7.4285303999999996E-2</v>
      </c>
      <c r="Y418" s="4">
        <v>3.3649677000000003E-2</v>
      </c>
      <c r="Z418" s="4">
        <v>1.6336399000000001E-2</v>
      </c>
    </row>
    <row r="419" spans="2:26" x14ac:dyDescent="0.2">
      <c r="B419" s="9">
        <v>1.1100000000000001E-11</v>
      </c>
      <c r="C419" s="9">
        <v>2.24E-10</v>
      </c>
      <c r="D419" s="9">
        <v>3.8099999999999999E-9</v>
      </c>
      <c r="E419" s="9">
        <v>5.2399999999999999E-8</v>
      </c>
      <c r="F419" s="9">
        <v>2.9900000000000002E-7</v>
      </c>
      <c r="G419" s="9">
        <v>7.8199999999999999E-7</v>
      </c>
      <c r="H419" s="9">
        <v>2.3199999999999998E-6</v>
      </c>
      <c r="I419" s="9">
        <v>6.5300000000000002E-6</v>
      </c>
      <c r="J419" s="9">
        <v>1.7399999999999999E-5</v>
      </c>
      <c r="K419" s="9">
        <v>4.3999999999999999E-5</v>
      </c>
      <c r="L419" s="4">
        <v>1.05536E-4</v>
      </c>
      <c r="M419" s="4">
        <v>2.39979E-4</v>
      </c>
      <c r="N419" s="4">
        <v>5.1745899999999995E-4</v>
      </c>
      <c r="O419" s="4">
        <v>1.058055E-3</v>
      </c>
      <c r="P419" s="4">
        <v>2.0514980000000001E-3</v>
      </c>
      <c r="Q419" s="4">
        <v>6.6261050000000002E-3</v>
      </c>
      <c r="R419" s="4">
        <v>2.2217206E-2</v>
      </c>
      <c r="S419" s="4">
        <v>5.1214137999999999E-2</v>
      </c>
      <c r="T419" s="4">
        <v>9.5720020000000003E-2</v>
      </c>
      <c r="U419" s="4">
        <v>0.145060566</v>
      </c>
      <c r="V419" s="4">
        <v>0.17825592800000001</v>
      </c>
      <c r="W419" s="4">
        <v>0.177620793</v>
      </c>
      <c r="X419" s="4">
        <v>0.14351546900000001</v>
      </c>
      <c r="Y419" s="4">
        <v>9.4026716999999996E-2</v>
      </c>
      <c r="Z419" s="4">
        <v>8.1699130999999994E-2</v>
      </c>
    </row>
    <row r="420" spans="2:26" x14ac:dyDescent="0.2">
      <c r="B420" s="9">
        <v>1.41E-11</v>
      </c>
      <c r="C420" s="9">
        <v>2.1999999999999999E-10</v>
      </c>
      <c r="D420" s="9">
        <v>3.0300000000000001E-9</v>
      </c>
      <c r="E420" s="9">
        <v>3.4900000000000001E-8</v>
      </c>
      <c r="F420" s="9">
        <v>1.7599999999999999E-7</v>
      </c>
      <c r="G420" s="9">
        <v>4.27E-7</v>
      </c>
      <c r="H420" s="9">
        <v>1.1999999999999999E-6</v>
      </c>
      <c r="I420" s="9">
        <v>3.1999999999999999E-6</v>
      </c>
      <c r="J420" s="9">
        <v>8.1899999999999995E-6</v>
      </c>
      <c r="K420" s="9">
        <v>2.0000000000000002E-5</v>
      </c>
      <c r="L420" s="9">
        <v>4.6699999999999997E-5</v>
      </c>
      <c r="M420" s="4">
        <v>1.0422299999999999E-4</v>
      </c>
      <c r="N420" s="4">
        <v>2.2224699999999999E-4</v>
      </c>
      <c r="O420" s="4">
        <v>4.529E-4</v>
      </c>
      <c r="P420" s="4">
        <v>8.8199000000000003E-4</v>
      </c>
      <c r="Q420" s="4">
        <v>2.8999360000000001E-3</v>
      </c>
      <c r="R420" s="4">
        <v>1.0186588E-2</v>
      </c>
      <c r="S420" s="4">
        <v>2.5417433999999999E-2</v>
      </c>
      <c r="T420" s="4">
        <v>5.2999644999999998E-2</v>
      </c>
      <c r="U420" s="4">
        <v>9.2356586000000004E-2</v>
      </c>
      <c r="V420" s="4">
        <v>0.13450183900000001</v>
      </c>
      <c r="W420" s="4">
        <v>0.16370506700000001</v>
      </c>
      <c r="X420" s="4">
        <v>0.16652285</v>
      </c>
      <c r="Y420" s="4">
        <v>0.14156755500000001</v>
      </c>
      <c r="Z420" s="4">
        <v>0.20810120200000001</v>
      </c>
    </row>
    <row r="421" spans="2:26" x14ac:dyDescent="0.2">
      <c r="B421" s="9">
        <v>2.4299999999999999E-11</v>
      </c>
      <c r="C421" s="9">
        <v>3.0199999999999999E-10</v>
      </c>
      <c r="D421" s="9">
        <v>3.4299999999999999E-9</v>
      </c>
      <c r="E421" s="9">
        <v>3.33E-8</v>
      </c>
      <c r="F421" s="9">
        <v>1.49E-7</v>
      </c>
      <c r="G421" s="9">
        <v>3.34E-7</v>
      </c>
      <c r="H421" s="9">
        <v>8.8100000000000001E-7</v>
      </c>
      <c r="I421" s="9">
        <v>2.2299999999999998E-6</v>
      </c>
      <c r="J421" s="9">
        <v>5.4299999999999997E-6</v>
      </c>
      <c r="K421" s="9">
        <v>1.27E-5</v>
      </c>
      <c r="L421" s="9">
        <v>2.8600000000000001E-5</v>
      </c>
      <c r="M421" s="9">
        <v>6.1799999999999998E-5</v>
      </c>
      <c r="N421" s="4">
        <v>1.28448E-4</v>
      </c>
      <c r="O421" s="4">
        <v>2.5667799999999998E-4</v>
      </c>
      <c r="P421" s="4">
        <v>4.9307799999999998E-4</v>
      </c>
      <c r="Q421" s="4">
        <v>1.6072390000000001E-3</v>
      </c>
      <c r="R421" s="4">
        <v>5.6727959999999999E-3</v>
      </c>
      <c r="S421" s="4">
        <v>1.4542307000000001E-2</v>
      </c>
      <c r="T421" s="4">
        <v>3.1884033999999999E-2</v>
      </c>
      <c r="U421" s="4">
        <v>5.9789887E-2</v>
      </c>
      <c r="V421" s="4">
        <v>9.5897088000000005E-2</v>
      </c>
      <c r="W421" s="4">
        <v>0.131556698</v>
      </c>
      <c r="X421" s="4">
        <v>0.15436714100000001</v>
      </c>
      <c r="Y421" s="4">
        <v>0.154929241</v>
      </c>
      <c r="Z421" s="4">
        <v>0.348763235</v>
      </c>
    </row>
    <row r="422" spans="2:26" x14ac:dyDescent="0.2">
      <c r="B422" s="9">
        <v>5.09E-11</v>
      </c>
      <c r="C422" s="9">
        <v>5.1199999999999999E-10</v>
      </c>
      <c r="D422" s="9">
        <v>4.8699999999999999E-9</v>
      </c>
      <c r="E422" s="9">
        <v>4.0299999999999997E-8</v>
      </c>
      <c r="F422" s="9">
        <v>1.61E-7</v>
      </c>
      <c r="G422" s="9">
        <v>3.3500000000000002E-7</v>
      </c>
      <c r="H422" s="9">
        <v>8.3099999999999996E-7</v>
      </c>
      <c r="I422" s="9">
        <v>1.99E-6</v>
      </c>
      <c r="J422" s="9">
        <v>4.6E-6</v>
      </c>
      <c r="K422" s="9">
        <v>1.03E-5</v>
      </c>
      <c r="L422" s="9">
        <v>2.2200000000000001E-5</v>
      </c>
      <c r="M422" s="9">
        <v>4.6300000000000001E-5</v>
      </c>
      <c r="N422" s="9">
        <v>9.31E-5</v>
      </c>
      <c r="O422" s="4">
        <v>1.8105700000000001E-4</v>
      </c>
      <c r="P422" s="4">
        <v>3.3993400000000002E-4</v>
      </c>
      <c r="Q422" s="4">
        <v>1.0831390000000001E-3</v>
      </c>
      <c r="R422" s="4">
        <v>3.7533850000000001E-3</v>
      </c>
      <c r="S422" s="4">
        <v>9.5939839999999998E-3</v>
      </c>
      <c r="T422" s="4">
        <v>2.1360052000000001E-2</v>
      </c>
      <c r="U422" s="4">
        <v>4.1422900999999998E-2</v>
      </c>
      <c r="V422" s="4">
        <v>6.9971294000000003E-2</v>
      </c>
      <c r="W422" s="4">
        <v>0.102954544</v>
      </c>
      <c r="X422" s="4">
        <v>0.131953561</v>
      </c>
      <c r="Y422" s="4">
        <v>0.14731572600000001</v>
      </c>
      <c r="Z422" s="4">
        <v>0.46989056299999998</v>
      </c>
    </row>
    <row r="423" spans="2:26" x14ac:dyDescent="0.2">
      <c r="B423" s="9">
        <v>1.1800000000000001E-10</v>
      </c>
      <c r="C423" s="9">
        <v>9.8199999999999992E-10</v>
      </c>
      <c r="D423" s="9">
        <v>7.9500000000000001E-9</v>
      </c>
      <c r="E423" s="9">
        <v>5.69E-8</v>
      </c>
      <c r="F423" s="9">
        <v>2.04E-7</v>
      </c>
      <c r="G423" s="9">
        <v>3.96E-7</v>
      </c>
      <c r="H423" s="9">
        <v>9.2800000000000005E-7</v>
      </c>
      <c r="I423" s="9">
        <v>2.1100000000000001E-6</v>
      </c>
      <c r="J423" s="9">
        <v>4.6399999999999996E-6</v>
      </c>
      <c r="K423" s="9">
        <v>9.9000000000000001E-6</v>
      </c>
      <c r="L423" s="9">
        <v>2.05E-5</v>
      </c>
      <c r="M423" s="9">
        <v>4.1100000000000003E-5</v>
      </c>
      <c r="N423" s="9">
        <v>7.9800000000000002E-5</v>
      </c>
      <c r="O423" s="4">
        <v>1.5046100000000001E-4</v>
      </c>
      <c r="P423" s="4">
        <v>2.74882E-4</v>
      </c>
      <c r="Q423" s="4">
        <v>8.5008000000000002E-4</v>
      </c>
      <c r="R423" s="4">
        <v>2.856071E-3</v>
      </c>
      <c r="S423" s="4">
        <v>7.1557239999999996E-3</v>
      </c>
      <c r="T423" s="4">
        <v>1.5846849999999999E-2</v>
      </c>
      <c r="U423" s="4">
        <v>3.1020045999999999E-2</v>
      </c>
      <c r="V423" s="4">
        <v>5.3673089E-2</v>
      </c>
      <c r="W423" s="4">
        <v>8.2089790999999995E-2</v>
      </c>
      <c r="X423" s="4">
        <v>0.110979571</v>
      </c>
      <c r="Y423" s="4">
        <v>0.132623461</v>
      </c>
      <c r="Z423" s="4">
        <v>0.56232035800000002</v>
      </c>
    </row>
    <row r="424" spans="2:26" x14ac:dyDescent="0.2">
      <c r="B424" s="9">
        <v>2.8899999999999998E-10</v>
      </c>
      <c r="C424" s="9">
        <v>2.0099999999999999E-9</v>
      </c>
      <c r="D424" s="9">
        <v>1.4100000000000001E-8</v>
      </c>
      <c r="E424" s="9">
        <v>8.8500000000000005E-8</v>
      </c>
      <c r="F424" s="9">
        <v>2.8799999999999998E-7</v>
      </c>
      <c r="G424" s="9">
        <v>5.2200000000000004E-7</v>
      </c>
      <c r="H424" s="9">
        <v>1.1599999999999999E-6</v>
      </c>
      <c r="I424" s="9">
        <v>2.5000000000000002E-6</v>
      </c>
      <c r="J424" s="9">
        <v>5.2599999999999996E-6</v>
      </c>
      <c r="K424" s="9">
        <v>1.0699999999999999E-5</v>
      </c>
      <c r="L424" s="9">
        <v>2.1299999999999999E-5</v>
      </c>
      <c r="M424" s="9">
        <v>4.1100000000000003E-5</v>
      </c>
      <c r="N424" s="9">
        <v>7.7200000000000006E-5</v>
      </c>
      <c r="O424" s="4">
        <v>1.4092400000000001E-4</v>
      </c>
      <c r="P424" s="4">
        <v>2.5010700000000001E-4</v>
      </c>
      <c r="Q424" s="4">
        <v>7.4830800000000005E-4</v>
      </c>
      <c r="R424" s="4">
        <v>2.4220539999999999E-3</v>
      </c>
      <c r="S424" s="4">
        <v>5.8915759999999999E-3</v>
      </c>
      <c r="T424" s="4">
        <v>1.2820811E-2</v>
      </c>
      <c r="U424" s="4">
        <v>2.4959709E-2</v>
      </c>
      <c r="V424" s="4">
        <v>4.3471721999999997E-2</v>
      </c>
      <c r="W424" s="4">
        <v>6.7736108000000003E-2</v>
      </c>
      <c r="X424" s="4">
        <v>9.4423906000000002E-2</v>
      </c>
      <c r="Y424" s="4">
        <v>0.11775888599999999</v>
      </c>
      <c r="Z424" s="4">
        <v>0.62921567300000003</v>
      </c>
    </row>
    <row r="425" spans="2:26" x14ac:dyDescent="0.2">
      <c r="B425" s="9">
        <v>2.3600000000000001E-10</v>
      </c>
      <c r="C425" s="9">
        <v>1.3600000000000001E-9</v>
      </c>
      <c r="D425" s="9">
        <v>8.2800000000000004E-9</v>
      </c>
      <c r="E425" s="9">
        <v>4.58E-8</v>
      </c>
      <c r="F425" s="9">
        <v>1.36E-7</v>
      </c>
      <c r="G425" s="9">
        <v>2.34E-7</v>
      </c>
      <c r="H425" s="9">
        <v>4.9699999999999996E-7</v>
      </c>
      <c r="I425" s="9">
        <v>1.0300000000000001E-6</v>
      </c>
      <c r="J425" s="9">
        <v>2.0899999999999999E-6</v>
      </c>
      <c r="K425" s="9">
        <v>4.1500000000000001E-6</v>
      </c>
      <c r="L425" s="9">
        <v>8.0199999999999994E-6</v>
      </c>
      <c r="M425" s="9">
        <v>1.52E-5</v>
      </c>
      <c r="N425" s="9">
        <v>2.8E-5</v>
      </c>
      <c r="O425" s="9">
        <v>5.0500000000000001E-5</v>
      </c>
      <c r="P425" s="9">
        <v>8.8900000000000006E-5</v>
      </c>
      <c r="Q425" s="4">
        <v>2.6535799999999999E-4</v>
      </c>
      <c r="R425" s="4">
        <v>8.6649100000000005E-4</v>
      </c>
      <c r="S425" s="4">
        <v>2.1640240000000001E-3</v>
      </c>
      <c r="T425" s="4">
        <v>4.9218930000000001E-3</v>
      </c>
      <c r="U425" s="4">
        <v>1.0194751E-2</v>
      </c>
      <c r="V425" s="4">
        <v>1.9230809000000001E-2</v>
      </c>
      <c r="W425" s="4">
        <v>3.3036712000000003E-2</v>
      </c>
      <c r="X425" s="4">
        <v>5.1686364999999998E-2</v>
      </c>
      <c r="Y425" s="4">
        <v>7.3643837000000004E-2</v>
      </c>
      <c r="Z425" s="4">
        <v>0.80379094399999995</v>
      </c>
    </row>
    <row r="427" spans="2:26" x14ac:dyDescent="0.2">
      <c r="B427" s="4" t="s">
        <v>0</v>
      </c>
    </row>
    <row r="428" spans="2:26" x14ac:dyDescent="0.2">
      <c r="B428" s="4">
        <v>1234567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Sheet1 (3)</vt:lpstr>
      <vt:lpstr>wtage</vt:lpstr>
      <vt:lpstr>Survey Table</vt:lpstr>
      <vt:lpstr>Bootstrapped 2016 fish data</vt:lpstr>
      <vt:lpstr>Bootstrapped 2917 data</vt:lpstr>
      <vt:lpstr>Sheet1 (2)</vt:lpstr>
      <vt:lpstr>pm_2018_VAST1.dat</vt:lpstr>
      <vt:lpstr>pm_2018_DBNBS.dat </vt:lpstr>
      <vt:lpstr>pm_2018_DB.dat</vt:lpstr>
      <vt:lpstr>pm_2018.dat</vt:lpstr>
      <vt:lpstr>pm_2017.dat</vt:lpstr>
      <vt:lpstr>Sheet1</vt:lpstr>
      <vt:lpstr>wt.dat</vt:lpstr>
      <vt:lpstr>Sheet3</vt:lpstr>
      <vt:lpstr>Catage2018Bootstrap</vt:lpstr>
      <vt:lpstr>wtage_cv</vt:lpstr>
      <vt:lpstr>wtage_mean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2017-10-11T06:32:58Z</dcterms:created>
  <dcterms:modified xsi:type="dcterms:W3CDTF">2018-11-10T20:00:42Z</dcterms:modified>
</cp:coreProperties>
</file>