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"/>
    </mc:Choice>
  </mc:AlternateContent>
  <xr:revisionPtr revIDLastSave="0" documentId="13_ncr:1_{ED90F935-B5C7-D342-895C-F9011D3427E8}" xr6:coauthVersionLast="45" xr6:coauthVersionMax="45" xr10:uidLastSave="{00000000-0000-0000-0000-000000000000}"/>
  <bookViews>
    <workbookView xWindow="42040" yWindow="-1340" windowWidth="19200" windowHeight="19340" xr2:uid="{6E3F6ADE-442B-FE4B-9381-B027FAEA0E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3" i="2" l="1"/>
  <c r="AM75" i="2" s="1"/>
  <c r="AK75" i="2"/>
  <c r="AI75" i="2"/>
  <c r="AG75" i="2"/>
  <c r="AE75" i="2"/>
  <c r="AC75" i="2"/>
  <c r="AA75" i="2"/>
  <c r="Y75" i="2"/>
  <c r="W75" i="2"/>
  <c r="U75" i="2"/>
  <c r="S75" i="2"/>
  <c r="Q75" i="2"/>
  <c r="O75" i="2"/>
  <c r="M75" i="2"/>
  <c r="K75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D48" i="2"/>
  <c r="E48" i="2"/>
  <c r="F48" i="2"/>
  <c r="G48" i="2"/>
  <c r="C48" i="2"/>
  <c r="D39" i="2"/>
  <c r="E39" i="2"/>
  <c r="F39" i="2"/>
  <c r="G39" i="2"/>
  <c r="C39" i="2"/>
  <c r="A155" i="1"/>
  <c r="C1" i="2"/>
  <c r="A1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6" i="1"/>
  <c r="A157" i="1"/>
  <c r="A158" i="1"/>
  <c r="A159" i="1"/>
  <c r="A160" i="1"/>
  <c r="A161" i="1"/>
  <c r="A162" i="1"/>
  <c r="A163" i="1"/>
  <c r="A164" i="1"/>
  <c r="D131" i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" i="1"/>
</calcChain>
</file>

<file path=xl/sharedStrings.xml><?xml version="1.0" encoding="utf-8"?>
<sst xmlns="http://schemas.openxmlformats.org/spreadsheetml/2006/main" count="923" uniqueCount="164">
  <si>
    <t xml:space="preserve"> Flag to use covariance for bottom trawl survey</t>
  </si>
  <si>
    <t xml:space="preserve"> SRR 1=ricker, 2 bholt, 3 avg</t>
  </si>
  <si>
    <t xml:space="preserve"> Flag to try experimental combined-surveys method (not used yet)</t>
  </si>
  <si>
    <t xml:space="preserve"> Flag to use ageing error matrix</t>
  </si>
  <si>
    <t xml:space="preserve"> This flag (2007) converts EIT age data to 2+ and uses 1yr olds as an index</t>
  </si>
  <si>
    <t xml:space="preserve"> Input sigma for EIT age 1 data</t>
  </si>
  <si>
    <t xml:space="preserve"> Flag (2008 assmnt) added to use fishery length frequency in terminal year</t>
  </si>
  <si>
    <t xml:space="preserve"> Flag (2007 assmnt) to switch spawning wt-age</t>
  </si>
  <si>
    <t xml:space="preserve"> This is the combined eit and bts catchability for ages 3-6</t>
  </si>
  <si>
    <t xml:space="preserve"> Option to use (old) spr penalty instead of just solving for it</t>
  </si>
  <si>
    <t xml:space="preserve"> Research option for using SPR as a prior for S-R instead of steepness</t>
  </si>
  <si>
    <t xml:space="preserve"> Flag to use most recent EIT age data (typically derived from BTS ages and EIT lengths)</t>
  </si>
  <si>
    <t xml:space="preserve"> Added 10</t>
  </si>
  <si>
    <t>98 to adjust the avg fsh selectivity used in future harvests</t>
  </si>
  <si>
    <t xml:space="preserve"> </t>
  </si>
  <si>
    <t xml:space="preserve"> Beta prior alpha parameter</t>
  </si>
  <si>
    <t xml:space="preserve"> Beta prior beta parameter</t>
  </si>
  <si>
    <t xml:space="preserve"> Used to grid </t>
  </si>
  <si>
    <t xml:space="preserve"> interpolate...when below target.</t>
  </si>
  <si>
    <t xml:space="preserve"> !! nscen=7 or 22; </t>
  </si>
  <si>
    <t xml:space="preserve"> 10 scenarios above and 10 below, number 11 target, (stranger things ref) and 22 is level catch</t>
  </si>
  <si>
    <t xml:space="preserve"> 0=standard, 1=log-normal each age </t>
  </si>
  <si>
    <t xml:space="preserve"> Asymptotic or not...</t>
  </si>
  <si>
    <t xml:space="preserve"> To determine generically if selectivity to be time varying...</t>
  </si>
  <si>
    <t xml:space="preserve"> phase for estimating survey q for bottom trawl survey</t>
  </si>
  <si>
    <t xml:space="preserve"> phase for estimating survey q for echo-integration trawl survey</t>
  </si>
  <si>
    <t xml:space="preserve"> Phase for bottom temperature parameter</t>
  </si>
  <si>
    <t xml:space="preserve"> Phase for estimating recruits (not from SR curve, but as N age 1)</t>
  </si>
  <si>
    <t xml:space="preserve"> Phase to use advective larval dispersal (as a predictive aid) Eq. 8</t>
  </si>
  <si>
    <t xml:space="preserve"> Phase for estimating sr curve</t>
  </si>
  <si>
    <t xml:space="preserve"> Phase for estimating future mean weight-at-age (Eq. 21)</t>
  </si>
  <si>
    <t>#</t>
  </si>
  <si>
    <t>DoCovBTS</t>
  </si>
  <si>
    <t>SrType</t>
  </si>
  <si>
    <t>Do_Combined</t>
  </si>
  <si>
    <t>use_age_err</t>
  </si>
  <si>
    <t>use_age1_eit</t>
  </si>
  <si>
    <t>age1_sigma_eit</t>
  </si>
  <si>
    <t>use_endyr_len</t>
  </si>
  <si>
    <t>use_popwts_ssb</t>
  </si>
  <si>
    <t>natmortprior</t>
  </si>
  <si>
    <t>cvnatmortprior</t>
  </si>
  <si>
    <t>q_all_prior</t>
  </si>
  <si>
    <t>q_all_sigma</t>
  </si>
  <si>
    <t>q_bts_prior</t>
  </si>
  <si>
    <t>q_bts_sigma</t>
  </si>
  <si>
    <t>sigrprior</t>
  </si>
  <si>
    <t>cvsigrprior</t>
  </si>
  <si>
    <t>phase_sigr</t>
  </si>
  <si>
    <t>steepnessprior</t>
  </si>
  <si>
    <t>cvsteepnessprior</t>
  </si>
  <si>
    <t>phase_steepness</t>
  </si>
  <si>
    <t>use_spr_msy_pen</t>
  </si>
  <si>
    <t>sigma_spr_msy</t>
  </si>
  <si>
    <t>use_last_eit_ac</t>
  </si>
  <si>
    <t>nyrs_sel_avg</t>
  </si>
  <si>
    <t>do_bts_bio</t>
  </si>
  <si>
    <t>do_eit_bio</t>
  </si>
  <si>
    <t>srprior_a</t>
  </si>
  <si>
    <t>srprior_b</t>
  </si>
  <si>
    <t>nyrs_future;</t>
  </si>
  <si>
    <t>next_yrs_catch;</t>
  </si>
  <si>
    <t>fixed_catch_fut2;</t>
  </si>
  <si>
    <t>fixed_catch_fut3;</t>
  </si>
  <si>
    <t>phase_F40;</t>
  </si>
  <si>
    <t>robust_phase</t>
  </si>
  <si>
    <t>eit_robust_phase</t>
  </si>
  <si>
    <t>eit_like_type</t>
  </si>
  <si>
    <t>phase_logist_fsh</t>
  </si>
  <si>
    <t>phase_logist_bts</t>
  </si>
  <si>
    <t>phase_seldevs_fsh</t>
  </si>
  <si>
    <t>phase_seldevs_bts</t>
  </si>
  <si>
    <t>phase_age1devs_bts</t>
  </si>
  <si>
    <t>phase_selcoffs_eit</t>
  </si>
  <si>
    <t>phase_selcoffs_eit_dev</t>
  </si>
  <si>
    <t>phase_natmort</t>
  </si>
  <si>
    <t>phase_q_bts</t>
  </si>
  <si>
    <t>phase_q_std_area</t>
  </si>
  <si>
    <t>phase_q_eit</t>
  </si>
  <si>
    <t>phase_bt</t>
  </si>
  <si>
    <t>phase_rec_devs</t>
  </si>
  <si>
    <t>phase_larv</t>
  </si>
  <si>
    <t>phase_sr</t>
  </si>
  <si>
    <t>wt_fut_phase</t>
  </si>
  <si>
    <t>last_age_sel_group_fsh</t>
  </si>
  <si>
    <t>last_age_sel_group_bts</t>
  </si>
  <si>
    <t>last_age_sel_group_eit</t>
  </si>
  <si>
    <t>sel_dev_shift</t>
  </si>
  <si>
    <t>phase_coheff</t>
  </si>
  <si>
    <t>phase_yreff</t>
  </si>
  <si>
    <t>natmort_in</t>
  </si>
  <si>
    <t>Catch fit penalty (solve F)</t>
  </si>
  <si>
    <t>Use 1978 onwards (otherwise use whole time series for stock-recruit relationship )</t>
  </si>
  <si>
    <t>Retro peel</t>
  </si>
  <si>
    <t>Number of years to remove from endyr to fit stock-recruit relationship</t>
  </si>
  <si>
    <t xml:space="preserve">  group_num_fsh = int(ctrl_flag(16));</t>
  </si>
  <si>
    <t xml:space="preserve">  group_num_bts = int(ctrl_flag(17));</t>
  </si>
  <si>
    <t xml:space="preserve">  group_num_eit = int(ctrl_flag(18));</t>
  </si>
  <si>
    <t>CPUE Lambda</t>
  </si>
  <si>
    <t>BTS Lambda</t>
  </si>
  <si>
    <t>ATS Lambda</t>
  </si>
  <si>
    <t>AVO Lambda</t>
  </si>
  <si>
    <t>FSH comp lambda</t>
  </si>
  <si>
    <t>BTS Comp Lambda</t>
  </si>
  <si>
    <t>ATS Comp Lambda</t>
  </si>
  <si>
    <t>Fpen lambda</t>
  </si>
  <si>
    <t>Rec Lambda</t>
  </si>
  <si>
    <t>Ignore 78 YC on stock-recruit relationship</t>
  </si>
  <si>
    <t>RecLike overdispersion</t>
  </si>
  <si>
    <t>nscen</t>
  </si>
  <si>
    <t>Fish dome-shapedness</t>
  </si>
  <si>
    <t>BTS dome-shapedness (if selcoffs used)</t>
  </si>
  <si>
    <t>ATS dome-shapedness (if selcoffs used)</t>
  </si>
  <si>
    <t>FSH regularizing penalty</t>
  </si>
  <si>
    <t>Curvature to regularize selectivity, weighted by number of changes so interpretation of ctrl_flag(11) penalty stays the same...</t>
  </si>
  <si>
    <t>BTS selcoff regularizer</t>
  </si>
  <si>
    <t>ATS selcoff regularizer</t>
  </si>
  <si>
    <t>BTS Selchange penalty</t>
  </si>
  <si>
    <t>ctrl_flag</t>
  </si>
  <si>
    <t>Component</t>
  </si>
  <si>
    <t>CV70%</t>
  </si>
  <si>
    <t>CV50%</t>
  </si>
  <si>
    <t>CV20%</t>
  </si>
  <si>
    <t>CV10%</t>
  </si>
  <si>
    <t>CV05%</t>
  </si>
  <si>
    <t>SDNR BTS</t>
  </si>
  <si>
    <t>SDNR ATS</t>
  </si>
  <si>
    <t>SDNR AVO</t>
  </si>
  <si>
    <t>BTS</t>
  </si>
  <si>
    <t>ATS</t>
  </si>
  <si>
    <t>ATS1</t>
  </si>
  <si>
    <t>CPUE</t>
  </si>
  <si>
    <t>AVO</t>
  </si>
  <si>
    <t>wt</t>
  </si>
  <si>
    <t>p1</t>
  </si>
  <si>
    <t>p2</t>
  </si>
  <si>
    <t>r1</t>
  </si>
  <si>
    <t>r2</t>
  </si>
  <si>
    <t>r3</t>
  </si>
  <si>
    <t>r4</t>
  </si>
  <si>
    <t>r5</t>
  </si>
  <si>
    <t>r6</t>
  </si>
  <si>
    <t>r7</t>
  </si>
  <si>
    <t>Fish age</t>
  </si>
  <si>
    <t>BTS age</t>
  </si>
  <si>
    <t>ATS age</t>
  </si>
  <si>
    <t>Fish sel</t>
  </si>
  <si>
    <t>BTS sel</t>
  </si>
  <si>
    <t>ATS sel</t>
  </si>
  <si>
    <t>Fish sel dev</t>
  </si>
  <si>
    <t>BTS sel dev</t>
  </si>
  <si>
    <t>ATS sel dev</t>
  </si>
  <si>
    <t>srr prior</t>
  </si>
  <si>
    <t>q prior</t>
  </si>
  <si>
    <t>Recruitment</t>
  </si>
  <si>
    <t>\hline</t>
  </si>
  <si>
    <t>\end{tabular}</t>
  </si>
  <si>
    <t>}</t>
  </si>
  <si>
    <t>&amp;</t>
  </si>
  <si>
    <t>\\</t>
  </si>
  <si>
    <t>-</t>
  </si>
  <si>
    <t>Avg.</t>
  </si>
  <si>
    <t>Switch for BTS sel penalty type (on lnsel, or params)</t>
  </si>
  <si>
    <t>Reserved for larval drift penalty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</si>
</sst>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"/>
    <numFmt numFmtId="174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0" xfId="0" applyFont="1" applyFill="1"/>
    <xf numFmtId="0" fontId="3" fillId="0" borderId="0" xfId="0" applyFont="1"/>
    <xf numFmtId="2" fontId="3" fillId="0" borderId="0" xfId="0" applyNumberFormat="1" applyFont="1"/>
    <xf numFmtId="4" fontId="0" fillId="0" borderId="0" xfId="0" applyNumberFormat="1"/>
    <xf numFmtId="168" fontId="0" fillId="0" borderId="0" xfId="0" applyNumberFormat="1"/>
    <xf numFmtId="0" fontId="0" fillId="0" borderId="0" xfId="0" applyNumberFormat="1"/>
    <xf numFmtId="17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87E0-DDDF-C74A-A096-73DD518D7BF1}">
  <dimension ref="A1:F178"/>
  <sheetViews>
    <sheetView showGridLines="0" tabSelected="1" topLeftCell="A143" zoomScale="179" workbookViewId="0">
      <selection activeCell="B148" sqref="B148"/>
    </sheetView>
  </sheetViews>
  <sheetFormatPr baseColWidth="10" defaultRowHeight="16" x14ac:dyDescent="0.2"/>
  <cols>
    <col min="1" max="1" width="19.33203125" customWidth="1"/>
    <col min="3" max="3" width="26.5" customWidth="1"/>
    <col min="4" max="4" width="17.1640625" customWidth="1"/>
  </cols>
  <sheetData>
    <row r="1" spans="1:4" x14ac:dyDescent="0.2">
      <c r="A1" s="1" t="str">
        <f>B1&amp;C1</f>
        <v>#DoCovBTS</v>
      </c>
      <c r="B1" t="s">
        <v>31</v>
      </c>
      <c r="C1" t="s">
        <v>32</v>
      </c>
      <c r="D1" t="s">
        <v>0</v>
      </c>
    </row>
    <row r="2" spans="1:4" x14ac:dyDescent="0.2">
      <c r="A2" s="1" t="str">
        <f t="shared" ref="A2:A65" si="0">B2&amp;C2</f>
        <v>1</v>
      </c>
      <c r="B2">
        <v>1</v>
      </c>
    </row>
    <row r="3" spans="1:4" x14ac:dyDescent="0.2">
      <c r="A3" s="1" t="str">
        <f t="shared" si="0"/>
        <v>#SrType</v>
      </c>
      <c r="B3" t="s">
        <v>31</v>
      </c>
      <c r="C3" t="s">
        <v>33</v>
      </c>
      <c r="D3" t="s">
        <v>1</v>
      </c>
    </row>
    <row r="4" spans="1:4" x14ac:dyDescent="0.2">
      <c r="A4" s="1" t="str">
        <f t="shared" si="0"/>
        <v>1</v>
      </c>
      <c r="B4">
        <v>1</v>
      </c>
    </row>
    <row r="5" spans="1:4" x14ac:dyDescent="0.2">
      <c r="A5" s="1" t="str">
        <f t="shared" si="0"/>
        <v>#Do_Combined</v>
      </c>
      <c r="B5" t="s">
        <v>31</v>
      </c>
      <c r="C5" t="s">
        <v>34</v>
      </c>
      <c r="D5" t="s">
        <v>2</v>
      </c>
    </row>
    <row r="6" spans="1:4" x14ac:dyDescent="0.2">
      <c r="A6" s="1" t="str">
        <f t="shared" si="0"/>
        <v>0</v>
      </c>
      <c r="B6">
        <v>0</v>
      </c>
    </row>
    <row r="7" spans="1:4" x14ac:dyDescent="0.2">
      <c r="A7" s="1" t="str">
        <f t="shared" si="0"/>
        <v>#use_age_err</v>
      </c>
      <c r="B7" t="s">
        <v>31</v>
      </c>
      <c r="C7" t="s">
        <v>35</v>
      </c>
      <c r="D7" t="s">
        <v>3</v>
      </c>
    </row>
    <row r="8" spans="1:4" x14ac:dyDescent="0.2">
      <c r="A8" s="1" t="str">
        <f t="shared" si="0"/>
        <v>0</v>
      </c>
      <c r="B8">
        <v>0</v>
      </c>
    </row>
    <row r="9" spans="1:4" x14ac:dyDescent="0.2">
      <c r="A9" s="1" t="str">
        <f t="shared" si="0"/>
        <v>#use_age1_eit</v>
      </c>
      <c r="B9" t="s">
        <v>31</v>
      </c>
      <c r="C9" t="s">
        <v>36</v>
      </c>
      <c r="D9" t="s">
        <v>4</v>
      </c>
    </row>
    <row r="10" spans="1:4" x14ac:dyDescent="0.2">
      <c r="A10" s="1" t="str">
        <f t="shared" si="0"/>
        <v>1</v>
      </c>
      <c r="B10">
        <v>1</v>
      </c>
    </row>
    <row r="11" spans="1:4" x14ac:dyDescent="0.2">
      <c r="A11" s="1" t="str">
        <f t="shared" si="0"/>
        <v>#age1_sigma_eit</v>
      </c>
      <c r="B11" t="s">
        <v>31</v>
      </c>
      <c r="C11" t="s">
        <v>37</v>
      </c>
      <c r="D11" t="s">
        <v>5</v>
      </c>
    </row>
    <row r="12" spans="1:4" x14ac:dyDescent="0.2">
      <c r="A12" s="1" t="str">
        <f t="shared" si="0"/>
        <v>1</v>
      </c>
      <c r="B12">
        <v>1</v>
      </c>
    </row>
    <row r="13" spans="1:4" x14ac:dyDescent="0.2">
      <c r="A13" s="1" t="str">
        <f t="shared" si="0"/>
        <v>#use_endyr_len</v>
      </c>
      <c r="B13" t="s">
        <v>31</v>
      </c>
      <c r="C13" t="s">
        <v>38</v>
      </c>
      <c r="D13" t="s">
        <v>6</v>
      </c>
    </row>
    <row r="14" spans="1:4" x14ac:dyDescent="0.2">
      <c r="A14" s="1" t="str">
        <f t="shared" si="0"/>
        <v>0</v>
      </c>
      <c r="B14">
        <v>0</v>
      </c>
    </row>
    <row r="15" spans="1:4" x14ac:dyDescent="0.2">
      <c r="A15" s="1" t="str">
        <f t="shared" si="0"/>
        <v>#use_popwts_ssb</v>
      </c>
      <c r="B15" t="s">
        <v>31</v>
      </c>
      <c r="C15" t="s">
        <v>39</v>
      </c>
      <c r="D15" t="s">
        <v>7</v>
      </c>
    </row>
    <row r="16" spans="1:4" x14ac:dyDescent="0.2">
      <c r="A16" s="1" t="str">
        <f t="shared" si="0"/>
        <v>0</v>
      </c>
      <c r="B16">
        <v>0</v>
      </c>
    </row>
    <row r="17" spans="1:3" x14ac:dyDescent="0.2">
      <c r="A17" s="1" t="str">
        <f t="shared" si="0"/>
        <v>#natmortprior</v>
      </c>
      <c r="B17" t="s">
        <v>31</v>
      </c>
      <c r="C17" t="s">
        <v>40</v>
      </c>
    </row>
    <row r="18" spans="1:3" x14ac:dyDescent="0.2">
      <c r="A18" s="1" t="str">
        <f t="shared" si="0"/>
        <v>0.3</v>
      </c>
      <c r="B18">
        <v>0.3</v>
      </c>
    </row>
    <row r="19" spans="1:3" x14ac:dyDescent="0.2">
      <c r="A19" s="1" t="str">
        <f t="shared" si="0"/>
        <v>#cvnatmortprior</v>
      </c>
      <c r="B19" t="s">
        <v>31</v>
      </c>
      <c r="C19" t="s">
        <v>41</v>
      </c>
    </row>
    <row r="20" spans="1:3" x14ac:dyDescent="0.2">
      <c r="A20" s="1" t="str">
        <f t="shared" si="0"/>
        <v>0.1</v>
      </c>
      <c r="B20">
        <v>0.1</v>
      </c>
    </row>
    <row r="21" spans="1:3" x14ac:dyDescent="0.2">
      <c r="A21" s="1" t="str">
        <f t="shared" si="0"/>
        <v>#natmort_in</v>
      </c>
      <c r="B21" t="s">
        <v>31</v>
      </c>
      <c r="C21" t="s">
        <v>90</v>
      </c>
    </row>
    <row r="22" spans="1:3" x14ac:dyDescent="0.2">
      <c r="A22" s="1" t="str">
        <f t="shared" si="0"/>
        <v>0.9</v>
      </c>
      <c r="B22">
        <v>0.9</v>
      </c>
    </row>
    <row r="23" spans="1:3" x14ac:dyDescent="0.2">
      <c r="A23" s="1" t="str">
        <f t="shared" si="0"/>
        <v>0.45</v>
      </c>
      <c r="B23">
        <v>0.45</v>
      </c>
    </row>
    <row r="24" spans="1:3" x14ac:dyDescent="0.2">
      <c r="A24" s="1" t="str">
        <f t="shared" si="0"/>
        <v>0.3</v>
      </c>
      <c r="B24">
        <v>0.3</v>
      </c>
    </row>
    <row r="25" spans="1:3" x14ac:dyDescent="0.2">
      <c r="A25" s="1" t="str">
        <f t="shared" si="0"/>
        <v>0.3</v>
      </c>
      <c r="B25">
        <v>0.3</v>
      </c>
    </row>
    <row r="26" spans="1:3" x14ac:dyDescent="0.2">
      <c r="A26" s="1" t="str">
        <f t="shared" si="0"/>
        <v>0.3</v>
      </c>
      <c r="B26">
        <v>0.3</v>
      </c>
    </row>
    <row r="27" spans="1:3" x14ac:dyDescent="0.2">
      <c r="A27" s="1" t="str">
        <f t="shared" si="0"/>
        <v>0.3</v>
      </c>
      <c r="B27">
        <v>0.3</v>
      </c>
    </row>
    <row r="28" spans="1:3" x14ac:dyDescent="0.2">
      <c r="A28" s="1" t="str">
        <f t="shared" si="0"/>
        <v>0.3</v>
      </c>
      <c r="B28">
        <v>0.3</v>
      </c>
    </row>
    <row r="29" spans="1:3" x14ac:dyDescent="0.2">
      <c r="A29" s="1" t="str">
        <f t="shared" si="0"/>
        <v>0.3</v>
      </c>
      <c r="B29">
        <v>0.3</v>
      </c>
    </row>
    <row r="30" spans="1:3" x14ac:dyDescent="0.2">
      <c r="A30" s="1" t="str">
        <f t="shared" si="0"/>
        <v>0.3</v>
      </c>
      <c r="B30">
        <v>0.3</v>
      </c>
    </row>
    <row r="31" spans="1:3" x14ac:dyDescent="0.2">
      <c r="A31" s="1" t="str">
        <f t="shared" si="0"/>
        <v>0.3</v>
      </c>
      <c r="B31">
        <v>0.3</v>
      </c>
    </row>
    <row r="32" spans="1:3" x14ac:dyDescent="0.2">
      <c r="A32" s="1" t="str">
        <f t="shared" si="0"/>
        <v>0.3</v>
      </c>
      <c r="B32">
        <v>0.3</v>
      </c>
    </row>
    <row r="33" spans="1:4" x14ac:dyDescent="0.2">
      <c r="A33" s="1" t="str">
        <f t="shared" si="0"/>
        <v>0.3</v>
      </c>
      <c r="B33">
        <v>0.3</v>
      </c>
    </row>
    <row r="34" spans="1:4" x14ac:dyDescent="0.2">
      <c r="A34" s="1" t="str">
        <f t="shared" si="0"/>
        <v>0.3</v>
      </c>
      <c r="B34">
        <v>0.3</v>
      </c>
    </row>
    <row r="35" spans="1:4" x14ac:dyDescent="0.2">
      <c r="A35" s="1" t="str">
        <f t="shared" si="0"/>
        <v>0.3</v>
      </c>
      <c r="B35">
        <v>0.3</v>
      </c>
    </row>
    <row r="36" spans="1:4" x14ac:dyDescent="0.2">
      <c r="A36" s="1" t="str">
        <f t="shared" si="0"/>
        <v>0.3</v>
      </c>
      <c r="B36">
        <v>0.3</v>
      </c>
      <c r="D36" t="s">
        <v>8</v>
      </c>
    </row>
    <row r="37" spans="1:4" x14ac:dyDescent="0.2">
      <c r="A37" s="1" t="str">
        <f t="shared" si="0"/>
        <v>#q_all_prior</v>
      </c>
      <c r="B37" t="s">
        <v>31</v>
      </c>
      <c r="C37" t="s">
        <v>42</v>
      </c>
    </row>
    <row r="38" spans="1:4" x14ac:dyDescent="0.2">
      <c r="A38" s="1" t="str">
        <f t="shared" si="0"/>
        <v>0</v>
      </c>
      <c r="B38">
        <v>0</v>
      </c>
    </row>
    <row r="39" spans="1:4" x14ac:dyDescent="0.2">
      <c r="A39" s="1" t="str">
        <f t="shared" si="0"/>
        <v>#q_all_sigma</v>
      </c>
      <c r="B39" t="s">
        <v>31</v>
      </c>
      <c r="C39" t="s">
        <v>43</v>
      </c>
    </row>
    <row r="40" spans="1:4" x14ac:dyDescent="0.2">
      <c r="A40" s="1" t="str">
        <f t="shared" si="0"/>
        <v>2</v>
      </c>
      <c r="B40">
        <v>2</v>
      </c>
    </row>
    <row r="41" spans="1:4" x14ac:dyDescent="0.2">
      <c r="A41" s="1" t="str">
        <f t="shared" si="0"/>
        <v>#q_bts_prior</v>
      </c>
      <c r="B41" t="s">
        <v>31</v>
      </c>
      <c r="C41" t="s">
        <v>44</v>
      </c>
    </row>
    <row r="42" spans="1:4" x14ac:dyDescent="0.2">
      <c r="A42" s="1" t="str">
        <f t="shared" si="0"/>
        <v>0</v>
      </c>
      <c r="B42">
        <v>0</v>
      </c>
    </row>
    <row r="43" spans="1:4" x14ac:dyDescent="0.2">
      <c r="A43" s="1" t="str">
        <f t="shared" si="0"/>
        <v>#q_bts_sigma</v>
      </c>
      <c r="B43" t="s">
        <v>31</v>
      </c>
      <c r="C43" t="s">
        <v>45</v>
      </c>
    </row>
    <row r="44" spans="1:4" x14ac:dyDescent="0.2">
      <c r="A44" s="1" t="str">
        <f t="shared" si="0"/>
        <v>2</v>
      </c>
      <c r="B44">
        <v>2</v>
      </c>
    </row>
    <row r="45" spans="1:4" x14ac:dyDescent="0.2">
      <c r="A45" s="1" t="str">
        <f t="shared" si="0"/>
        <v>#sigrprior</v>
      </c>
      <c r="B45" t="s">
        <v>31</v>
      </c>
      <c r="C45" t="s">
        <v>46</v>
      </c>
    </row>
    <row r="46" spans="1:4" x14ac:dyDescent="0.2">
      <c r="A46" s="1" t="str">
        <f t="shared" si="0"/>
        <v>1</v>
      </c>
      <c r="B46">
        <v>1</v>
      </c>
    </row>
    <row r="47" spans="1:4" x14ac:dyDescent="0.2">
      <c r="A47" s="1" t="str">
        <f t="shared" si="0"/>
        <v>#cvsigrprior</v>
      </c>
      <c r="B47" t="s">
        <v>31</v>
      </c>
      <c r="C47" t="s">
        <v>47</v>
      </c>
    </row>
    <row r="48" spans="1:4" x14ac:dyDescent="0.2">
      <c r="A48" s="1" t="str">
        <f t="shared" si="0"/>
        <v>0.2</v>
      </c>
      <c r="B48">
        <v>0.2</v>
      </c>
    </row>
    <row r="49" spans="1:6" x14ac:dyDescent="0.2">
      <c r="A49" s="1" t="str">
        <f t="shared" si="0"/>
        <v>#phase_sigr</v>
      </c>
      <c r="B49" t="s">
        <v>31</v>
      </c>
      <c r="C49" t="s">
        <v>48</v>
      </c>
    </row>
    <row r="50" spans="1:6" x14ac:dyDescent="0.2">
      <c r="A50" s="1" t="str">
        <f t="shared" si="0"/>
        <v>-6</v>
      </c>
      <c r="B50">
        <v>-6</v>
      </c>
    </row>
    <row r="51" spans="1:6" x14ac:dyDescent="0.2">
      <c r="A51" s="1" t="str">
        <f t="shared" si="0"/>
        <v>#steepnessprior</v>
      </c>
      <c r="B51" t="s">
        <v>31</v>
      </c>
      <c r="C51" t="s">
        <v>49</v>
      </c>
    </row>
    <row r="52" spans="1:6" x14ac:dyDescent="0.2">
      <c r="A52" s="1" t="str">
        <f t="shared" si="0"/>
        <v>0.6</v>
      </c>
      <c r="B52">
        <v>0.6</v>
      </c>
    </row>
    <row r="53" spans="1:6" x14ac:dyDescent="0.2">
      <c r="A53" s="1" t="str">
        <f t="shared" si="0"/>
        <v>#cvsteepnessprior</v>
      </c>
      <c r="B53" t="s">
        <v>31</v>
      </c>
      <c r="C53" t="s">
        <v>50</v>
      </c>
    </row>
    <row r="54" spans="1:6" x14ac:dyDescent="0.2">
      <c r="A54" s="1" t="str">
        <f t="shared" si="0"/>
        <v>0.12</v>
      </c>
      <c r="B54">
        <v>0.12</v>
      </c>
    </row>
    <row r="55" spans="1:6" x14ac:dyDescent="0.2">
      <c r="A55" s="1" t="str">
        <f t="shared" si="0"/>
        <v>#phase_steepness</v>
      </c>
      <c r="B55" t="s">
        <v>31</v>
      </c>
      <c r="C55" t="s">
        <v>51</v>
      </c>
    </row>
    <row r="56" spans="1:6" x14ac:dyDescent="0.2">
      <c r="A56" s="1" t="str">
        <f t="shared" si="0"/>
        <v>5</v>
      </c>
      <c r="B56">
        <v>5</v>
      </c>
    </row>
    <row r="57" spans="1:6" x14ac:dyDescent="0.2">
      <c r="A57" s="1" t="str">
        <f t="shared" si="0"/>
        <v>#use_spr_msy_pen</v>
      </c>
      <c r="B57" t="s">
        <v>31</v>
      </c>
      <c r="C57" t="s">
        <v>52</v>
      </c>
      <c r="D57" t="s">
        <v>9</v>
      </c>
    </row>
    <row r="58" spans="1:6" x14ac:dyDescent="0.2">
      <c r="A58" s="1" t="str">
        <f t="shared" si="0"/>
        <v>0</v>
      </c>
      <c r="B58">
        <v>0</v>
      </c>
    </row>
    <row r="59" spans="1:6" x14ac:dyDescent="0.2">
      <c r="A59" s="1" t="str">
        <f t="shared" si="0"/>
        <v>#sigma_spr_msy</v>
      </c>
      <c r="B59" t="s">
        <v>31</v>
      </c>
      <c r="C59" t="s">
        <v>53</v>
      </c>
      <c r="D59" t="s">
        <v>10</v>
      </c>
    </row>
    <row r="60" spans="1:6" x14ac:dyDescent="0.2">
      <c r="A60" s="1" t="str">
        <f t="shared" si="0"/>
        <v>0.16</v>
      </c>
      <c r="B60">
        <v>0.16</v>
      </c>
    </row>
    <row r="61" spans="1:6" x14ac:dyDescent="0.2">
      <c r="A61" s="1" t="str">
        <f t="shared" si="0"/>
        <v>#use_last_eit_ac</v>
      </c>
      <c r="B61" t="s">
        <v>31</v>
      </c>
      <c r="C61" t="s">
        <v>54</v>
      </c>
      <c r="D61" t="s">
        <v>11</v>
      </c>
    </row>
    <row r="62" spans="1:6" x14ac:dyDescent="0.2">
      <c r="A62" s="1" t="str">
        <f t="shared" si="0"/>
        <v>1</v>
      </c>
      <c r="B62">
        <v>1</v>
      </c>
    </row>
    <row r="63" spans="1:6" x14ac:dyDescent="0.2">
      <c r="A63" s="1" t="str">
        <f t="shared" si="0"/>
        <v>#nyrs_sel_avg</v>
      </c>
      <c r="B63" t="s">
        <v>31</v>
      </c>
      <c r="C63" t="s">
        <v>55</v>
      </c>
      <c r="D63" t="s">
        <v>12</v>
      </c>
      <c r="E63">
        <v>22</v>
      </c>
      <c r="F63" t="s">
        <v>13</v>
      </c>
    </row>
    <row r="64" spans="1:6" x14ac:dyDescent="0.2">
      <c r="A64" s="1" t="str">
        <f t="shared" si="0"/>
        <v>1</v>
      </c>
      <c r="B64">
        <v>1</v>
      </c>
    </row>
    <row r="65" spans="1:5" x14ac:dyDescent="0.2">
      <c r="A65" s="1" t="str">
        <f t="shared" si="0"/>
        <v>#do_bts_bio</v>
      </c>
      <c r="B65" t="s">
        <v>31</v>
      </c>
      <c r="C65" t="s">
        <v>56</v>
      </c>
      <c r="D65" t="s">
        <v>14</v>
      </c>
    </row>
    <row r="66" spans="1:5" x14ac:dyDescent="0.2">
      <c r="A66" s="1" t="str">
        <f t="shared" ref="A66:A129" si="1">B66&amp;C66</f>
        <v>1</v>
      </c>
      <c r="B66">
        <v>1</v>
      </c>
    </row>
    <row r="67" spans="1:5" x14ac:dyDescent="0.2">
      <c r="A67" s="1" t="str">
        <f t="shared" si="1"/>
        <v>#do_eit_bio</v>
      </c>
      <c r="B67" t="s">
        <v>31</v>
      </c>
      <c r="C67" t="s">
        <v>57</v>
      </c>
      <c r="D67" t="s">
        <v>14</v>
      </c>
    </row>
    <row r="68" spans="1:5" x14ac:dyDescent="0.2">
      <c r="A68" s="1" t="str">
        <f t="shared" si="1"/>
        <v>1</v>
      </c>
      <c r="B68">
        <v>1</v>
      </c>
    </row>
    <row r="69" spans="1:5" x14ac:dyDescent="0.2">
      <c r="A69" s="1" t="str">
        <f t="shared" si="1"/>
        <v>#srprior_a</v>
      </c>
      <c r="B69" t="s">
        <v>31</v>
      </c>
      <c r="C69" t="s">
        <v>58</v>
      </c>
      <c r="D69" t="s">
        <v>15</v>
      </c>
    </row>
    <row r="70" spans="1:5" x14ac:dyDescent="0.2">
      <c r="A70" s="1" t="str">
        <f t="shared" si="1"/>
        <v>14.93209877</v>
      </c>
      <c r="B70">
        <v>14.93209877</v>
      </c>
    </row>
    <row r="71" spans="1:5" x14ac:dyDescent="0.2">
      <c r="A71" s="1" t="str">
        <f t="shared" si="1"/>
        <v>#srprior_b</v>
      </c>
      <c r="B71" t="s">
        <v>31</v>
      </c>
      <c r="C71" t="s">
        <v>59</v>
      </c>
      <c r="D71" t="s">
        <v>16</v>
      </c>
    </row>
    <row r="72" spans="1:5" x14ac:dyDescent="0.2">
      <c r="A72" s="1" t="str">
        <f t="shared" si="1"/>
        <v>14.93209877</v>
      </c>
      <c r="B72">
        <v>14.93209877</v>
      </c>
    </row>
    <row r="73" spans="1:5" x14ac:dyDescent="0.2">
      <c r="A73" s="1" t="str">
        <f t="shared" si="1"/>
        <v>#nyrs_future;</v>
      </c>
      <c r="B73" t="s">
        <v>31</v>
      </c>
      <c r="C73" t="s">
        <v>60</v>
      </c>
    </row>
    <row r="74" spans="1:5" x14ac:dyDescent="0.2">
      <c r="A74" s="1" t="str">
        <f t="shared" si="1"/>
        <v>5</v>
      </c>
      <c r="B74">
        <v>5</v>
      </c>
    </row>
    <row r="75" spans="1:5" x14ac:dyDescent="0.2">
      <c r="A75" s="1" t="str">
        <f t="shared" si="1"/>
        <v>#next_yrs_catch;</v>
      </c>
      <c r="B75" t="s">
        <v>31</v>
      </c>
      <c r="C75" t="s">
        <v>61</v>
      </c>
      <c r="D75" t="s">
        <v>17</v>
      </c>
      <c r="E75" t="s">
        <v>18</v>
      </c>
    </row>
    <row r="76" spans="1:5" x14ac:dyDescent="0.2">
      <c r="A76" s="1" t="str">
        <f t="shared" si="1"/>
        <v>1390</v>
      </c>
      <c r="B76">
        <v>1390</v>
      </c>
    </row>
    <row r="77" spans="1:5" x14ac:dyDescent="0.2">
      <c r="A77" s="1" t="str">
        <f t="shared" si="1"/>
        <v>#nscen</v>
      </c>
      <c r="B77" t="s">
        <v>31</v>
      </c>
      <c r="C77" t="s">
        <v>109</v>
      </c>
      <c r="D77" t="s">
        <v>19</v>
      </c>
      <c r="E77" t="s">
        <v>20</v>
      </c>
    </row>
    <row r="78" spans="1:5" x14ac:dyDescent="0.2">
      <c r="A78" s="1" t="str">
        <f t="shared" si="1"/>
        <v>11</v>
      </c>
      <c r="B78">
        <v>11</v>
      </c>
    </row>
    <row r="79" spans="1:5" x14ac:dyDescent="0.2">
      <c r="A79" s="1" t="str">
        <f t="shared" si="1"/>
        <v>#fixed_catch_fut2;</v>
      </c>
      <c r="B79" t="s">
        <v>31</v>
      </c>
      <c r="C79" t="s">
        <v>62</v>
      </c>
    </row>
    <row r="80" spans="1:5" x14ac:dyDescent="0.2">
      <c r="A80" s="1" t="str">
        <f t="shared" si="1"/>
        <v>900</v>
      </c>
      <c r="B80">
        <v>900</v>
      </c>
    </row>
    <row r="81" spans="1:4" x14ac:dyDescent="0.2">
      <c r="A81" s="1" t="str">
        <f t="shared" si="1"/>
        <v>#fixed_catch_fut3;</v>
      </c>
      <c r="B81" t="s">
        <v>31</v>
      </c>
      <c r="C81" t="s">
        <v>63</v>
      </c>
    </row>
    <row r="82" spans="1:4" x14ac:dyDescent="0.2">
      <c r="A82" s="1" t="str">
        <f t="shared" si="1"/>
        <v>1000</v>
      </c>
      <c r="B82">
        <v>1000</v>
      </c>
    </row>
    <row r="83" spans="1:4" x14ac:dyDescent="0.2">
      <c r="A83" s="1" t="str">
        <f t="shared" si="1"/>
        <v>#phase_F40;</v>
      </c>
      <c r="B83" t="s">
        <v>31</v>
      </c>
      <c r="C83" t="s">
        <v>64</v>
      </c>
    </row>
    <row r="84" spans="1:4" x14ac:dyDescent="0.2">
      <c r="A84" s="1" t="str">
        <f t="shared" si="1"/>
        <v>6</v>
      </c>
      <c r="B84">
        <v>6</v>
      </c>
    </row>
    <row r="85" spans="1:4" x14ac:dyDescent="0.2">
      <c r="A85" s="1" t="str">
        <f t="shared" si="1"/>
        <v>#robust_phase</v>
      </c>
      <c r="B85" t="s">
        <v>31</v>
      </c>
      <c r="C85" t="s">
        <v>65</v>
      </c>
    </row>
    <row r="86" spans="1:4" x14ac:dyDescent="0.2">
      <c r="A86" s="1" t="str">
        <f t="shared" si="1"/>
        <v>1350</v>
      </c>
      <c r="B86">
        <v>1350</v>
      </c>
    </row>
    <row r="87" spans="1:4" x14ac:dyDescent="0.2">
      <c r="A87" s="1" t="str">
        <f t="shared" si="1"/>
        <v>#eit_robust_phase</v>
      </c>
      <c r="B87" t="s">
        <v>31</v>
      </c>
      <c r="C87" t="s">
        <v>66</v>
      </c>
    </row>
    <row r="88" spans="1:4" x14ac:dyDescent="0.2">
      <c r="A88" s="1" t="str">
        <f t="shared" si="1"/>
        <v>1350</v>
      </c>
      <c r="B88">
        <v>1350</v>
      </c>
    </row>
    <row r="89" spans="1:4" x14ac:dyDescent="0.2">
      <c r="A89" s="1" t="str">
        <f t="shared" si="1"/>
        <v>#eit_like_type</v>
      </c>
      <c r="B89" t="s">
        <v>31</v>
      </c>
      <c r="C89" t="s">
        <v>67</v>
      </c>
      <c r="D89" t="s">
        <v>21</v>
      </c>
    </row>
    <row r="90" spans="1:4" x14ac:dyDescent="0.2">
      <c r="A90" s="1" t="str">
        <f t="shared" si="1"/>
        <v>0</v>
      </c>
      <c r="B90">
        <v>0</v>
      </c>
    </row>
    <row r="91" spans="1:4" x14ac:dyDescent="0.2">
      <c r="A91" s="1" t="str">
        <f t="shared" si="1"/>
        <v>#phase_logist_fsh</v>
      </c>
      <c r="B91" t="s">
        <v>31</v>
      </c>
      <c r="C91" t="s">
        <v>68</v>
      </c>
      <c r="D91" t="s">
        <v>22</v>
      </c>
    </row>
    <row r="92" spans="1:4" x14ac:dyDescent="0.2">
      <c r="A92" s="1" t="str">
        <f t="shared" si="1"/>
        <v>-1</v>
      </c>
      <c r="B92">
        <v>-1</v>
      </c>
    </row>
    <row r="93" spans="1:4" x14ac:dyDescent="0.2">
      <c r="A93" s="1" t="str">
        <f t="shared" si="1"/>
        <v>#phase_logist_bts</v>
      </c>
      <c r="B93" t="s">
        <v>31</v>
      </c>
      <c r="C93" t="s">
        <v>69</v>
      </c>
      <c r="D93" t="s">
        <v>22</v>
      </c>
    </row>
    <row r="94" spans="1:4" x14ac:dyDescent="0.2">
      <c r="A94" s="1" t="str">
        <f t="shared" si="1"/>
        <v>2</v>
      </c>
      <c r="B94">
        <v>2</v>
      </c>
    </row>
    <row r="95" spans="1:4" x14ac:dyDescent="0.2">
      <c r="A95" s="1" t="str">
        <f t="shared" si="1"/>
        <v>#phase_seldevs_fsh</v>
      </c>
      <c r="B95" t="s">
        <v>31</v>
      </c>
      <c r="C95" t="s">
        <v>70</v>
      </c>
      <c r="D95" t="s">
        <v>23</v>
      </c>
    </row>
    <row r="96" spans="1:4" x14ac:dyDescent="0.2">
      <c r="A96" s="1" t="str">
        <f t="shared" si="1"/>
        <v>4</v>
      </c>
      <c r="B96">
        <v>4</v>
      </c>
    </row>
    <row r="97" spans="1:4" x14ac:dyDescent="0.2">
      <c r="A97" s="1" t="str">
        <f t="shared" si="1"/>
        <v>#phase_seldevs_bts</v>
      </c>
      <c r="B97" t="s">
        <v>31</v>
      </c>
      <c r="C97" t="s">
        <v>71</v>
      </c>
      <c r="D97" t="s">
        <v>23</v>
      </c>
    </row>
    <row r="98" spans="1:4" x14ac:dyDescent="0.2">
      <c r="A98" s="1" t="str">
        <f t="shared" si="1"/>
        <v>5</v>
      </c>
      <c r="B98">
        <v>5</v>
      </c>
    </row>
    <row r="99" spans="1:4" x14ac:dyDescent="0.2">
      <c r="A99" s="1" t="str">
        <f t="shared" si="1"/>
        <v>#phase_age1devs_bts</v>
      </c>
      <c r="B99" t="s">
        <v>31</v>
      </c>
      <c r="C99" t="s">
        <v>72</v>
      </c>
      <c r="D99" t="s">
        <v>23</v>
      </c>
    </row>
    <row r="100" spans="1:4" x14ac:dyDescent="0.2">
      <c r="A100" s="1" t="str">
        <f t="shared" si="1"/>
        <v>3</v>
      </c>
      <c r="B100">
        <v>3</v>
      </c>
    </row>
    <row r="101" spans="1:4" x14ac:dyDescent="0.2">
      <c r="A101" s="1" t="str">
        <f t="shared" si="1"/>
        <v>#phase_selcoffs_eit</v>
      </c>
      <c r="B101" t="s">
        <v>31</v>
      </c>
      <c r="C101" t="s">
        <v>73</v>
      </c>
    </row>
    <row r="102" spans="1:4" x14ac:dyDescent="0.2">
      <c r="A102" s="1" t="str">
        <f t="shared" si="1"/>
        <v>3</v>
      </c>
      <c r="B102">
        <v>3</v>
      </c>
    </row>
    <row r="103" spans="1:4" x14ac:dyDescent="0.2">
      <c r="A103" s="1" t="str">
        <f t="shared" si="1"/>
        <v>#phase_selcoffs_eit_dev</v>
      </c>
      <c r="B103" t="s">
        <v>31</v>
      </c>
      <c r="C103" t="s">
        <v>74</v>
      </c>
    </row>
    <row r="104" spans="1:4" x14ac:dyDescent="0.2">
      <c r="A104" s="1" t="str">
        <f t="shared" si="1"/>
        <v>-5</v>
      </c>
      <c r="B104">
        <v>-5</v>
      </c>
    </row>
    <row r="105" spans="1:4" x14ac:dyDescent="0.2">
      <c r="A105" s="1" t="str">
        <f t="shared" si="1"/>
        <v>#phase_natmort</v>
      </c>
      <c r="B105" t="s">
        <v>31</v>
      </c>
      <c r="C105" t="s">
        <v>75</v>
      </c>
    </row>
    <row r="106" spans="1:4" x14ac:dyDescent="0.2">
      <c r="A106" s="1" t="str">
        <f t="shared" si="1"/>
        <v>-6</v>
      </c>
      <c r="B106">
        <v>-6</v>
      </c>
    </row>
    <row r="107" spans="1:4" x14ac:dyDescent="0.2">
      <c r="A107" s="1" t="str">
        <f t="shared" si="1"/>
        <v>#phase_q_bts</v>
      </c>
      <c r="B107" t="s">
        <v>31</v>
      </c>
      <c r="C107" t="s">
        <v>76</v>
      </c>
      <c r="D107" t="s">
        <v>24</v>
      </c>
    </row>
    <row r="108" spans="1:4" x14ac:dyDescent="0.2">
      <c r="A108" s="1" t="str">
        <f t="shared" si="1"/>
        <v>3</v>
      </c>
      <c r="B108">
        <v>3</v>
      </c>
    </row>
    <row r="109" spans="1:4" x14ac:dyDescent="0.2">
      <c r="A109" s="1" t="str">
        <f t="shared" si="1"/>
        <v>#phase_q_std_area</v>
      </c>
      <c r="B109" t="s">
        <v>31</v>
      </c>
      <c r="C109" t="s">
        <v>77</v>
      </c>
    </row>
    <row r="110" spans="1:4" x14ac:dyDescent="0.2">
      <c r="A110" s="1" t="str">
        <f t="shared" si="1"/>
        <v>4</v>
      </c>
      <c r="B110">
        <v>4</v>
      </c>
    </row>
    <row r="111" spans="1:4" x14ac:dyDescent="0.2">
      <c r="A111" s="1" t="str">
        <f t="shared" si="1"/>
        <v>#phase_q_eit</v>
      </c>
      <c r="B111" t="s">
        <v>31</v>
      </c>
      <c r="C111" t="s">
        <v>78</v>
      </c>
      <c r="D111" t="s">
        <v>25</v>
      </c>
    </row>
    <row r="112" spans="1:4" x14ac:dyDescent="0.2">
      <c r="A112" s="1" t="str">
        <f t="shared" si="1"/>
        <v>4</v>
      </c>
      <c r="B112">
        <v>4</v>
      </c>
    </row>
    <row r="113" spans="1:4" x14ac:dyDescent="0.2">
      <c r="A113" s="1" t="str">
        <f t="shared" si="1"/>
        <v>#phase_bt</v>
      </c>
      <c r="B113" t="s">
        <v>31</v>
      </c>
      <c r="C113" t="s">
        <v>79</v>
      </c>
      <c r="D113" t="s">
        <v>26</v>
      </c>
    </row>
    <row r="114" spans="1:4" x14ac:dyDescent="0.2">
      <c r="A114" s="1" t="str">
        <f t="shared" si="1"/>
        <v>-6</v>
      </c>
      <c r="B114">
        <v>-6</v>
      </c>
    </row>
    <row r="115" spans="1:4" x14ac:dyDescent="0.2">
      <c r="A115" s="1" t="str">
        <f t="shared" si="1"/>
        <v>#phase_rec_devs</v>
      </c>
      <c r="B115" t="s">
        <v>31</v>
      </c>
      <c r="C115" t="s">
        <v>80</v>
      </c>
      <c r="D115" t="s">
        <v>27</v>
      </c>
    </row>
    <row r="116" spans="1:4" x14ac:dyDescent="0.2">
      <c r="A116" s="1" t="str">
        <f t="shared" si="1"/>
        <v>3</v>
      </c>
      <c r="B116">
        <v>3</v>
      </c>
    </row>
    <row r="117" spans="1:4" x14ac:dyDescent="0.2">
      <c r="A117" s="1" t="str">
        <f t="shared" si="1"/>
        <v>#phase_larv</v>
      </c>
      <c r="B117" t="s">
        <v>31</v>
      </c>
      <c r="C117" t="s">
        <v>81</v>
      </c>
      <c r="D117" t="s">
        <v>28</v>
      </c>
    </row>
    <row r="118" spans="1:4" x14ac:dyDescent="0.2">
      <c r="A118" s="1" t="str">
        <f t="shared" si="1"/>
        <v>-3</v>
      </c>
      <c r="B118">
        <v>-3</v>
      </c>
    </row>
    <row r="119" spans="1:4" x14ac:dyDescent="0.2">
      <c r="A119" s="1" t="str">
        <f t="shared" si="1"/>
        <v>#phase_sr</v>
      </c>
      <c r="B119" t="s">
        <v>31</v>
      </c>
      <c r="C119" t="s">
        <v>82</v>
      </c>
      <c r="D119" t="s">
        <v>29</v>
      </c>
    </row>
    <row r="120" spans="1:4" x14ac:dyDescent="0.2">
      <c r="A120" s="1" t="str">
        <f t="shared" si="1"/>
        <v>5</v>
      </c>
      <c r="B120">
        <v>5</v>
      </c>
    </row>
    <row r="121" spans="1:4" x14ac:dyDescent="0.2">
      <c r="A121" s="1" t="str">
        <f t="shared" si="1"/>
        <v>#wt_fut_phase</v>
      </c>
      <c r="B121" t="s">
        <v>31</v>
      </c>
      <c r="C121" t="s">
        <v>83</v>
      </c>
      <c r="D121" t="s">
        <v>30</v>
      </c>
    </row>
    <row r="122" spans="1:4" x14ac:dyDescent="0.2">
      <c r="A122" s="1" t="str">
        <f t="shared" si="1"/>
        <v>6</v>
      </c>
      <c r="B122">
        <v>6</v>
      </c>
    </row>
    <row r="123" spans="1:4" x14ac:dyDescent="0.2">
      <c r="A123" s="1" t="str">
        <f t="shared" si="1"/>
        <v>#last_age_sel_group_fsh</v>
      </c>
      <c r="B123" t="s">
        <v>31</v>
      </c>
      <c r="C123" t="s">
        <v>84</v>
      </c>
    </row>
    <row r="124" spans="1:4" x14ac:dyDescent="0.2">
      <c r="A124" s="1" t="str">
        <f t="shared" si="1"/>
        <v>6</v>
      </c>
      <c r="B124">
        <v>6</v>
      </c>
    </row>
    <row r="125" spans="1:4" x14ac:dyDescent="0.2">
      <c r="A125" s="1" t="str">
        <f t="shared" si="1"/>
        <v>#last_age_sel_group_bts</v>
      </c>
      <c r="B125" t="s">
        <v>31</v>
      </c>
      <c r="C125" t="s">
        <v>85</v>
      </c>
    </row>
    <row r="126" spans="1:4" x14ac:dyDescent="0.2">
      <c r="A126" s="1" t="str">
        <f t="shared" si="1"/>
        <v>8</v>
      </c>
      <c r="B126">
        <v>8</v>
      </c>
    </row>
    <row r="127" spans="1:4" x14ac:dyDescent="0.2">
      <c r="A127" s="1" t="str">
        <f t="shared" si="1"/>
        <v>#last_age_sel_group_eit</v>
      </c>
      <c r="B127" t="s">
        <v>31</v>
      </c>
      <c r="C127" t="s">
        <v>86</v>
      </c>
    </row>
    <row r="128" spans="1:4" x14ac:dyDescent="0.2">
      <c r="A128" s="1" t="str">
        <f t="shared" si="1"/>
        <v>8</v>
      </c>
      <c r="B128">
        <v>8</v>
      </c>
    </row>
    <row r="129" spans="1:5" x14ac:dyDescent="0.2">
      <c r="A129" s="1" t="str">
        <f t="shared" si="1"/>
        <v>#ctrl_flag</v>
      </c>
      <c r="B129" t="s">
        <v>31</v>
      </c>
      <c r="C129" t="s">
        <v>118</v>
      </c>
    </row>
    <row r="130" spans="1:5" x14ac:dyDescent="0.2">
      <c r="A130" s="1" t="str">
        <f t="shared" ref="A130:A165" si="2">B130&amp;C130</f>
        <v>200</v>
      </c>
      <c r="B130">
        <v>200</v>
      </c>
      <c r="D130">
        <v>1</v>
      </c>
      <c r="E130" t="s">
        <v>91</v>
      </c>
    </row>
    <row r="131" spans="1:5" x14ac:dyDescent="0.2">
      <c r="A131" s="1" t="str">
        <f t="shared" si="2"/>
        <v>1</v>
      </c>
      <c r="B131">
        <v>1</v>
      </c>
      <c r="D131">
        <f>D130+1</f>
        <v>2</v>
      </c>
      <c r="E131" t="s">
        <v>99</v>
      </c>
    </row>
    <row r="132" spans="1:5" x14ac:dyDescent="0.2">
      <c r="A132" s="1" t="str">
        <f t="shared" si="2"/>
        <v>1</v>
      </c>
      <c r="B132">
        <v>1</v>
      </c>
      <c r="D132">
        <f>D131+1</f>
        <v>3</v>
      </c>
      <c r="E132" t="s">
        <v>106</v>
      </c>
    </row>
    <row r="133" spans="1:5" x14ac:dyDescent="0.2">
      <c r="A133" s="1" t="str">
        <f t="shared" si="2"/>
        <v>1</v>
      </c>
      <c r="B133">
        <v>1</v>
      </c>
      <c r="D133">
        <f>D132+1</f>
        <v>4</v>
      </c>
      <c r="E133" t="s">
        <v>105</v>
      </c>
    </row>
    <row r="134" spans="1:5" x14ac:dyDescent="0.2">
      <c r="A134" s="1" t="str">
        <f t="shared" si="2"/>
        <v>1</v>
      </c>
      <c r="B134">
        <v>1</v>
      </c>
      <c r="D134">
        <f>D133+1</f>
        <v>5</v>
      </c>
      <c r="E134" t="s">
        <v>100</v>
      </c>
    </row>
    <row r="135" spans="1:5" x14ac:dyDescent="0.2">
      <c r="A135" s="1" t="str">
        <f t="shared" si="2"/>
        <v>1</v>
      </c>
      <c r="B135">
        <v>1</v>
      </c>
      <c r="D135">
        <f>D134+1</f>
        <v>6</v>
      </c>
      <c r="E135" t="s">
        <v>101</v>
      </c>
    </row>
    <row r="136" spans="1:5" x14ac:dyDescent="0.2">
      <c r="A136" s="1" t="str">
        <f t="shared" si="2"/>
        <v>1</v>
      </c>
      <c r="B136">
        <v>1</v>
      </c>
      <c r="D136">
        <f>D135+1</f>
        <v>7</v>
      </c>
      <c r="E136" t="s">
        <v>102</v>
      </c>
    </row>
    <row r="137" spans="1:5" x14ac:dyDescent="0.2">
      <c r="A137" s="1" t="str">
        <f t="shared" si="2"/>
        <v>1</v>
      </c>
      <c r="B137">
        <v>1</v>
      </c>
      <c r="D137">
        <f>D136+1</f>
        <v>8</v>
      </c>
      <c r="E137" t="s">
        <v>103</v>
      </c>
    </row>
    <row r="138" spans="1:5" x14ac:dyDescent="0.2">
      <c r="A138" s="1" t="str">
        <f t="shared" si="2"/>
        <v>1</v>
      </c>
      <c r="B138">
        <v>1</v>
      </c>
      <c r="D138">
        <f>D137+1</f>
        <v>9</v>
      </c>
      <c r="E138" t="s">
        <v>104</v>
      </c>
    </row>
    <row r="139" spans="1:5" x14ac:dyDescent="0.2">
      <c r="A139" s="1" t="str">
        <f t="shared" si="2"/>
        <v>1</v>
      </c>
      <c r="B139">
        <v>1</v>
      </c>
      <c r="D139">
        <f>D138+1</f>
        <v>10</v>
      </c>
      <c r="E139" t="s">
        <v>113</v>
      </c>
    </row>
    <row r="140" spans="1:5" x14ac:dyDescent="0.2">
      <c r="A140" s="1" t="str">
        <f t="shared" si="2"/>
        <v>1</v>
      </c>
      <c r="B140">
        <v>1</v>
      </c>
      <c r="D140">
        <f>D139+1</f>
        <v>11</v>
      </c>
      <c r="E140" t="s">
        <v>114</v>
      </c>
    </row>
    <row r="141" spans="1:5" x14ac:dyDescent="0.2">
      <c r="A141" s="1" t="str">
        <f t="shared" si="2"/>
        <v>1</v>
      </c>
      <c r="B141">
        <v>1</v>
      </c>
      <c r="D141">
        <f>D140+1</f>
        <v>12</v>
      </c>
      <c r="E141" t="s">
        <v>98</v>
      </c>
    </row>
    <row r="142" spans="1:5" x14ac:dyDescent="0.2">
      <c r="A142" s="1" t="str">
        <f t="shared" si="2"/>
        <v>12.5</v>
      </c>
      <c r="B142">
        <v>12.5</v>
      </c>
      <c r="D142">
        <f>D141+1</f>
        <v>13</v>
      </c>
      <c r="E142" t="s">
        <v>110</v>
      </c>
    </row>
    <row r="143" spans="1:5" x14ac:dyDescent="0.2">
      <c r="A143" s="1" t="str">
        <f t="shared" si="2"/>
        <v>1</v>
      </c>
      <c r="B143">
        <v>1</v>
      </c>
      <c r="D143">
        <f>D142+1</f>
        <v>14</v>
      </c>
      <c r="E143" t="s">
        <v>111</v>
      </c>
    </row>
    <row r="144" spans="1:5" x14ac:dyDescent="0.2">
      <c r="A144" s="1" t="str">
        <f t="shared" si="2"/>
        <v>1</v>
      </c>
      <c r="B144">
        <v>1</v>
      </c>
      <c r="D144">
        <f>D143+1</f>
        <v>15</v>
      </c>
      <c r="E144" t="s">
        <v>112</v>
      </c>
    </row>
    <row r="145" spans="1:5" x14ac:dyDescent="0.2">
      <c r="A145" s="1" t="str">
        <f t="shared" si="2"/>
        <v>1</v>
      </c>
      <c r="B145">
        <v>1</v>
      </c>
      <c r="D145">
        <f>D144+1</f>
        <v>16</v>
      </c>
      <c r="E145" t="s">
        <v>95</v>
      </c>
    </row>
    <row r="146" spans="1:5" x14ac:dyDescent="0.2">
      <c r="A146" s="1" t="str">
        <f t="shared" si="2"/>
        <v>1</v>
      </c>
      <c r="B146">
        <v>1</v>
      </c>
      <c r="D146">
        <f>D145+1</f>
        <v>17</v>
      </c>
      <c r="E146" t="s">
        <v>96</v>
      </c>
    </row>
    <row r="147" spans="1:5" x14ac:dyDescent="0.2">
      <c r="A147" s="1" t="str">
        <f t="shared" si="2"/>
        <v>1</v>
      </c>
      <c r="B147">
        <v>1</v>
      </c>
      <c r="D147">
        <f>D146+1</f>
        <v>18</v>
      </c>
      <c r="E147" t="s">
        <v>97</v>
      </c>
    </row>
    <row r="148" spans="1:5" x14ac:dyDescent="0.2">
      <c r="A148" s="1" t="str">
        <f t="shared" si="2"/>
        <v>1</v>
      </c>
      <c r="B148">
        <v>1</v>
      </c>
      <c r="D148">
        <f>D147+1</f>
        <v>19</v>
      </c>
      <c r="E148" t="s">
        <v>162</v>
      </c>
    </row>
    <row r="149" spans="1:5" x14ac:dyDescent="0.2">
      <c r="A149" s="1" t="str">
        <f t="shared" si="2"/>
        <v>3.125</v>
      </c>
      <c r="B149">
        <v>3.125</v>
      </c>
      <c r="D149">
        <f>D148+1</f>
        <v>20</v>
      </c>
      <c r="E149" t="s">
        <v>115</v>
      </c>
    </row>
    <row r="150" spans="1:5" x14ac:dyDescent="0.2">
      <c r="A150" s="1" t="str">
        <f t="shared" si="2"/>
        <v>5</v>
      </c>
      <c r="B150">
        <v>5</v>
      </c>
      <c r="D150">
        <f>D149+1</f>
        <v>21</v>
      </c>
      <c r="E150" t="s">
        <v>115</v>
      </c>
    </row>
    <row r="151" spans="1:5" x14ac:dyDescent="0.2">
      <c r="A151" s="1" t="str">
        <f t="shared" si="2"/>
        <v>0.1</v>
      </c>
      <c r="B151">
        <v>0.1</v>
      </c>
      <c r="D151">
        <f>D150+1</f>
        <v>22</v>
      </c>
      <c r="E151" t="s">
        <v>116</v>
      </c>
    </row>
    <row r="152" spans="1:5" x14ac:dyDescent="0.2">
      <c r="A152" s="1" t="str">
        <f t="shared" si="2"/>
        <v>5</v>
      </c>
      <c r="B152">
        <v>5</v>
      </c>
      <c r="D152">
        <f>D151+1</f>
        <v>23</v>
      </c>
      <c r="E152" t="s">
        <v>116</v>
      </c>
    </row>
    <row r="153" spans="1:5" x14ac:dyDescent="0.2">
      <c r="A153" s="1" t="str">
        <f t="shared" si="2"/>
        <v>1</v>
      </c>
      <c r="B153">
        <v>1</v>
      </c>
      <c r="D153">
        <f>D152+1</f>
        <v>24</v>
      </c>
      <c r="E153" t="s">
        <v>92</v>
      </c>
    </row>
    <row r="154" spans="1:5" x14ac:dyDescent="0.2">
      <c r="A154" s="1" t="str">
        <f t="shared" si="2"/>
        <v>0</v>
      </c>
      <c r="B154">
        <v>0</v>
      </c>
      <c r="D154">
        <f>D153+1</f>
        <v>25</v>
      </c>
      <c r="E154" t="s">
        <v>107</v>
      </c>
    </row>
    <row r="155" spans="1:5" x14ac:dyDescent="0.2">
      <c r="A155" s="1" t="str">
        <f t="shared" si="2"/>
        <v>1</v>
      </c>
      <c r="B155" s="2">
        <v>1</v>
      </c>
      <c r="D155">
        <f>D154+1</f>
        <v>26</v>
      </c>
      <c r="E155" t="s">
        <v>117</v>
      </c>
    </row>
    <row r="156" spans="1:5" x14ac:dyDescent="0.2">
      <c r="A156" s="1" t="str">
        <f t="shared" si="2"/>
        <v>-3</v>
      </c>
      <c r="B156">
        <v>-3</v>
      </c>
      <c r="D156">
        <f>D155+1</f>
        <v>27</v>
      </c>
      <c r="E156" t="s">
        <v>163</v>
      </c>
    </row>
    <row r="157" spans="1:5" x14ac:dyDescent="0.2">
      <c r="A157" s="1" t="str">
        <f t="shared" si="2"/>
        <v>0</v>
      </c>
      <c r="B157">
        <v>0</v>
      </c>
      <c r="D157">
        <f>D156+1</f>
        <v>28</v>
      </c>
      <c r="E157" t="s">
        <v>93</v>
      </c>
    </row>
    <row r="158" spans="1:5" x14ac:dyDescent="0.2">
      <c r="A158" s="1" t="str">
        <f t="shared" si="2"/>
        <v>2</v>
      </c>
      <c r="B158">
        <v>2</v>
      </c>
      <c r="D158">
        <f>D157+1</f>
        <v>29</v>
      </c>
      <c r="E158" t="s">
        <v>94</v>
      </c>
    </row>
    <row r="159" spans="1:5" x14ac:dyDescent="0.2">
      <c r="A159" s="1" t="str">
        <f t="shared" si="2"/>
        <v>1</v>
      </c>
      <c r="B159">
        <v>1</v>
      </c>
      <c r="D159">
        <f>D158+1</f>
        <v>30</v>
      </c>
      <c r="E159" t="s">
        <v>108</v>
      </c>
    </row>
    <row r="160" spans="1:5" x14ac:dyDescent="0.2">
      <c r="A160" s="1" t="str">
        <f t="shared" si="2"/>
        <v>#sel_dev_shift</v>
      </c>
      <c r="B160" t="s">
        <v>31</v>
      </c>
      <c r="C160" t="s">
        <v>87</v>
      </c>
    </row>
    <row r="161" spans="1:3" x14ac:dyDescent="0.2">
      <c r="A161" s="1" t="str">
        <f t="shared" si="2"/>
        <v>0</v>
      </c>
      <c r="B161">
        <v>0</v>
      </c>
    </row>
    <row r="162" spans="1:3" x14ac:dyDescent="0.2">
      <c r="A162" s="1" t="str">
        <f t="shared" si="2"/>
        <v>#phase_coheff</v>
      </c>
      <c r="B162" t="s">
        <v>31</v>
      </c>
      <c r="C162" t="s">
        <v>88</v>
      </c>
    </row>
    <row r="163" spans="1:3" x14ac:dyDescent="0.2">
      <c r="A163" s="1" t="str">
        <f t="shared" si="2"/>
        <v>1</v>
      </c>
      <c r="B163">
        <v>1</v>
      </c>
    </row>
    <row r="164" spans="1:3" x14ac:dyDescent="0.2">
      <c r="A164" s="1" t="str">
        <f t="shared" si="2"/>
        <v>#phase_yreff</v>
      </c>
      <c r="B164" t="s">
        <v>31</v>
      </c>
      <c r="C164" t="s">
        <v>89</v>
      </c>
    </row>
    <row r="165" spans="1:3" x14ac:dyDescent="0.2">
      <c r="A165" s="1" t="str">
        <f t="shared" si="2"/>
        <v>1</v>
      </c>
      <c r="B165">
        <v>1</v>
      </c>
    </row>
    <row r="166" spans="1:3" x14ac:dyDescent="0.2">
      <c r="A166" s="1"/>
    </row>
    <row r="167" spans="1:3" x14ac:dyDescent="0.2">
      <c r="A167" s="1"/>
    </row>
    <row r="168" spans="1:3" x14ac:dyDescent="0.2">
      <c r="A168" s="1"/>
    </row>
    <row r="169" spans="1:3" x14ac:dyDescent="0.2">
      <c r="A169" s="1"/>
    </row>
    <row r="170" spans="1:3" x14ac:dyDescent="0.2">
      <c r="A170" s="1"/>
    </row>
    <row r="171" spans="1:3" x14ac:dyDescent="0.2">
      <c r="A171" s="1"/>
    </row>
    <row r="172" spans="1:3" x14ac:dyDescent="0.2">
      <c r="A172" s="1"/>
    </row>
    <row r="173" spans="1:3" x14ac:dyDescent="0.2">
      <c r="A173" s="1"/>
    </row>
    <row r="174" spans="1:3" x14ac:dyDescent="0.2">
      <c r="A174" s="1"/>
    </row>
    <row r="175" spans="1:3" x14ac:dyDescent="0.2">
      <c r="A175" s="1"/>
    </row>
    <row r="176" spans="1:3" x14ac:dyDescent="0.2">
      <c r="A176" s="1"/>
    </row>
    <row r="177" spans="1:1" x14ac:dyDescent="0.2">
      <c r="A177" s="1"/>
    </row>
    <row r="178" spans="1:1" x14ac:dyDescent="0.2">
      <c r="A1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AF07-546D-E74F-852A-BFCA7F62F822}">
  <dimension ref="A1:AN78"/>
  <sheetViews>
    <sheetView zoomScale="185" workbookViewId="0"/>
  </sheetViews>
  <sheetFormatPr baseColWidth="10" defaultRowHeight="16" x14ac:dyDescent="0.2"/>
  <sheetData>
    <row r="1" spans="2:7" x14ac:dyDescent="0.2">
      <c r="B1">
        <v>0.5</v>
      </c>
      <c r="C1">
        <f>1/(2*B1*B1)</f>
        <v>2</v>
      </c>
    </row>
    <row r="3" spans="2:7" x14ac:dyDescent="0.2">
      <c r="B3" s="3" t="s">
        <v>119</v>
      </c>
      <c r="C3" s="3" t="s">
        <v>120</v>
      </c>
      <c r="D3" s="3" t="s">
        <v>121</v>
      </c>
      <c r="E3" s="3" t="s">
        <v>122</v>
      </c>
      <c r="F3" s="3" t="s">
        <v>123</v>
      </c>
      <c r="G3" s="3" t="s">
        <v>124</v>
      </c>
    </row>
    <row r="4" spans="2:7" x14ac:dyDescent="0.2">
      <c r="B4" s="3" t="s">
        <v>125</v>
      </c>
      <c r="C4" s="3">
        <v>1.3939999999999999</v>
      </c>
      <c r="D4" s="3">
        <v>1.454</v>
      </c>
      <c r="E4" s="3">
        <v>1.7230000000000001</v>
      </c>
      <c r="F4" s="3">
        <v>1.9470000000000001</v>
      </c>
      <c r="G4" s="3">
        <v>2.0870000000000002</v>
      </c>
    </row>
    <row r="5" spans="2:7" x14ac:dyDescent="0.2">
      <c r="B5" s="3" t="s">
        <v>126</v>
      </c>
      <c r="C5" s="3">
        <v>1.099</v>
      </c>
      <c r="D5" s="3">
        <v>1.101</v>
      </c>
      <c r="E5" s="3">
        <v>1.113</v>
      </c>
      <c r="F5" s="3">
        <v>1.147</v>
      </c>
      <c r="G5" s="3">
        <v>1.226</v>
      </c>
    </row>
    <row r="6" spans="2:7" x14ac:dyDescent="0.2">
      <c r="B6" s="3" t="s">
        <v>127</v>
      </c>
      <c r="C6" s="3">
        <v>0.76</v>
      </c>
      <c r="D6" s="3">
        <v>0.75600000000000001</v>
      </c>
      <c r="E6" s="3">
        <v>0.74</v>
      </c>
      <c r="F6" s="3">
        <v>0.72499999999999998</v>
      </c>
      <c r="G6" s="3">
        <v>0.71199999999999997</v>
      </c>
    </row>
    <row r="7" spans="2:7" x14ac:dyDescent="0.2">
      <c r="B7" s="3" t="s">
        <v>128</v>
      </c>
      <c r="C7" s="3">
        <v>20.802</v>
      </c>
      <c r="D7" s="3">
        <v>28.364000000000001</v>
      </c>
      <c r="E7" s="3">
        <v>64.840999999999994</v>
      </c>
      <c r="F7" s="3">
        <v>100.05</v>
      </c>
      <c r="G7" s="3">
        <v>123.128</v>
      </c>
    </row>
    <row r="8" spans="2:7" x14ac:dyDescent="0.2">
      <c r="B8" s="3" t="s">
        <v>129</v>
      </c>
      <c r="C8" s="3">
        <v>8.8249999999999993</v>
      </c>
      <c r="D8" s="3">
        <v>8.8379999999999992</v>
      </c>
      <c r="E8" s="3">
        <v>8.9559999999999995</v>
      </c>
      <c r="F8" s="3">
        <v>9.3379999999999992</v>
      </c>
      <c r="G8" s="3">
        <v>10.375</v>
      </c>
    </row>
    <row r="9" spans="2:7" x14ac:dyDescent="0.2">
      <c r="B9" s="3" t="s">
        <v>130</v>
      </c>
      <c r="C9" s="3">
        <v>9.5500000000000007</v>
      </c>
      <c r="D9" s="3">
        <v>9.5410000000000004</v>
      </c>
      <c r="E9" s="3">
        <v>9.5329999999999995</v>
      </c>
      <c r="F9" s="3">
        <v>9.5920000000000005</v>
      </c>
      <c r="G9" s="3">
        <v>9.7059999999999995</v>
      </c>
    </row>
    <row r="10" spans="2:7" x14ac:dyDescent="0.2">
      <c r="B10" s="3" t="s">
        <v>131</v>
      </c>
      <c r="C10" s="3">
        <v>1.2190000000000001</v>
      </c>
      <c r="D10" s="3">
        <v>1.222</v>
      </c>
      <c r="E10" s="3">
        <v>1.224</v>
      </c>
      <c r="F10" s="3">
        <v>1.2190000000000001</v>
      </c>
      <c r="G10" s="3">
        <v>1.2050000000000001</v>
      </c>
    </row>
    <row r="11" spans="2:7" x14ac:dyDescent="0.2">
      <c r="B11" s="3" t="s">
        <v>132</v>
      </c>
      <c r="C11" s="3">
        <v>4.0960000000000001</v>
      </c>
      <c r="D11" s="3">
        <v>4.0519999999999996</v>
      </c>
      <c r="E11" s="3">
        <v>3.88</v>
      </c>
      <c r="F11" s="3">
        <v>3.7170000000000001</v>
      </c>
      <c r="G11" s="3">
        <v>3.5779999999999998</v>
      </c>
    </row>
    <row r="12" spans="2:7" x14ac:dyDescent="0.2">
      <c r="B12" s="3" t="s">
        <v>143</v>
      </c>
      <c r="C12" s="3">
        <v>137.31299999999999</v>
      </c>
      <c r="D12" s="3">
        <v>138.792</v>
      </c>
      <c r="E12" s="3">
        <v>143.81100000000001</v>
      </c>
      <c r="F12" s="3">
        <v>149.874</v>
      </c>
      <c r="G12" s="3">
        <v>159.62700000000001</v>
      </c>
    </row>
    <row r="13" spans="2:7" x14ac:dyDescent="0.2">
      <c r="B13" s="3" t="s">
        <v>144</v>
      </c>
      <c r="C13" s="3">
        <v>146.11099999999999</v>
      </c>
      <c r="D13" s="3">
        <v>149.67500000000001</v>
      </c>
      <c r="E13" s="3">
        <v>168.721</v>
      </c>
      <c r="F13" s="3">
        <v>190.929</v>
      </c>
      <c r="G13" s="3">
        <v>239.614</v>
      </c>
    </row>
    <row r="14" spans="2:7" x14ac:dyDescent="0.2">
      <c r="B14" s="3" t="s">
        <v>145</v>
      </c>
      <c r="C14" s="3">
        <v>26.774999999999999</v>
      </c>
      <c r="D14" s="3">
        <v>26.850999999999999</v>
      </c>
      <c r="E14" s="3">
        <v>27.553000000000001</v>
      </c>
      <c r="F14" s="3">
        <v>28.832999999999998</v>
      </c>
      <c r="G14" s="3">
        <v>30.622</v>
      </c>
    </row>
    <row r="15" spans="2:7" x14ac:dyDescent="0.2">
      <c r="B15" s="3" t="s">
        <v>146</v>
      </c>
      <c r="C15" s="3">
        <v>9.9160000000000004</v>
      </c>
      <c r="D15" s="3">
        <v>10.269</v>
      </c>
      <c r="E15" s="3">
        <v>11.657</v>
      </c>
      <c r="F15" s="3">
        <v>14.026999999999999</v>
      </c>
      <c r="G15" s="3">
        <v>19.096</v>
      </c>
    </row>
    <row r="16" spans="2:7" x14ac:dyDescent="0.2">
      <c r="B16" s="3" t="s">
        <v>147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2:7" x14ac:dyDescent="0.2">
      <c r="B17" s="3" t="s">
        <v>148</v>
      </c>
      <c r="C17" s="3">
        <v>1.788</v>
      </c>
      <c r="D17" s="3">
        <v>1.752</v>
      </c>
      <c r="E17" s="3">
        <v>1.633</v>
      </c>
      <c r="F17" s="3">
        <v>1.4910000000000001</v>
      </c>
      <c r="G17" s="3">
        <v>1.3640000000000001</v>
      </c>
    </row>
    <row r="18" spans="2:7" x14ac:dyDescent="0.2">
      <c r="B18" s="3" t="s">
        <v>149</v>
      </c>
      <c r="C18" s="3">
        <v>94.331999999999994</v>
      </c>
      <c r="D18" s="3">
        <v>94.52</v>
      </c>
      <c r="E18" s="3">
        <v>95.218000000000004</v>
      </c>
      <c r="F18" s="3">
        <v>95.626000000000005</v>
      </c>
      <c r="G18" s="3">
        <v>94.927999999999997</v>
      </c>
    </row>
    <row r="19" spans="2:7" x14ac:dyDescent="0.2">
      <c r="B19" s="3" t="s">
        <v>150</v>
      </c>
      <c r="C19" s="3">
        <v>34.798000000000002</v>
      </c>
      <c r="D19" s="3">
        <v>43.518999999999998</v>
      </c>
      <c r="E19" s="3">
        <v>64.263000000000005</v>
      </c>
      <c r="F19" s="3">
        <v>86.263999999999996</v>
      </c>
      <c r="G19" s="3">
        <v>129.953</v>
      </c>
    </row>
    <row r="20" spans="2:7" x14ac:dyDescent="0.2">
      <c r="B20" s="3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2:7" x14ac:dyDescent="0.2">
      <c r="B21" s="3" t="s">
        <v>133</v>
      </c>
      <c r="C21" s="3">
        <v>7627.65</v>
      </c>
      <c r="D21" s="3">
        <v>7627.65</v>
      </c>
      <c r="E21" s="3">
        <v>7627.65</v>
      </c>
      <c r="F21" s="3">
        <v>7627.65</v>
      </c>
      <c r="G21" s="3">
        <v>7627.65</v>
      </c>
    </row>
    <row r="22" spans="2:7" x14ac:dyDescent="0.2">
      <c r="B22" s="3" t="s">
        <v>152</v>
      </c>
      <c r="C22" s="3">
        <v>20.565999999999999</v>
      </c>
      <c r="D22" s="3">
        <v>20.559000000000001</v>
      </c>
      <c r="E22" s="3">
        <v>20.466000000000001</v>
      </c>
      <c r="F22" s="3">
        <v>20.361000000000001</v>
      </c>
      <c r="G22" s="3">
        <v>20.303000000000001</v>
      </c>
    </row>
    <row r="23" spans="2:7" x14ac:dyDescent="0.2">
      <c r="B23" s="3" t="s">
        <v>153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2:7" x14ac:dyDescent="0.2">
      <c r="B24" s="3" t="s">
        <v>134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2:7" x14ac:dyDescent="0.2">
      <c r="B25" s="3" t="s">
        <v>135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2:7" x14ac:dyDescent="0.2">
      <c r="B26" s="3" t="s">
        <v>136</v>
      </c>
      <c r="C26" s="3">
        <v>9.4540000000000006</v>
      </c>
      <c r="D26" s="3">
        <v>9.4160000000000004</v>
      </c>
      <c r="E26" s="3">
        <v>9.1999999999999993</v>
      </c>
      <c r="F26" s="3">
        <v>8.9870000000000001</v>
      </c>
      <c r="G26" s="3">
        <v>8.8629999999999995</v>
      </c>
    </row>
    <row r="27" spans="2:7" x14ac:dyDescent="0.2">
      <c r="B27" s="3" t="s">
        <v>137</v>
      </c>
      <c r="C27" s="3">
        <v>19.632999999999999</v>
      </c>
      <c r="D27" s="3">
        <v>19.466000000000001</v>
      </c>
      <c r="E27" s="3">
        <v>18.763000000000002</v>
      </c>
      <c r="F27" s="3">
        <v>18.212</v>
      </c>
      <c r="G27" s="3">
        <v>18.036000000000001</v>
      </c>
    </row>
    <row r="28" spans="2:7" x14ac:dyDescent="0.2">
      <c r="B28" s="3" t="s">
        <v>138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2:7" x14ac:dyDescent="0.2">
      <c r="B29" s="3" t="s">
        <v>139</v>
      </c>
      <c r="C29" s="3">
        <v>3.3940000000000001</v>
      </c>
      <c r="D29" s="3">
        <v>3.3889999999999998</v>
      </c>
      <c r="E29" s="3">
        <v>3.37</v>
      </c>
      <c r="F29" s="3">
        <v>3.343</v>
      </c>
      <c r="G29" s="3">
        <v>3.3010000000000002</v>
      </c>
    </row>
    <row r="30" spans="2:7" x14ac:dyDescent="0.2">
      <c r="B30" s="3" t="s">
        <v>140</v>
      </c>
      <c r="C30" s="3">
        <v>0.51400000000000001</v>
      </c>
      <c r="D30" s="3">
        <v>0.46100000000000002</v>
      </c>
      <c r="E30" s="3">
        <v>0.315</v>
      </c>
      <c r="F30" s="3">
        <v>0.20499999999999999</v>
      </c>
      <c r="G30" s="3">
        <v>0.14799999999999999</v>
      </c>
    </row>
    <row r="31" spans="2:7" x14ac:dyDescent="0.2">
      <c r="B31" s="3" t="s">
        <v>141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2:7" x14ac:dyDescent="0.2">
      <c r="B32" s="3" t="s">
        <v>142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4" spans="2:40" x14ac:dyDescent="0.2">
      <c r="B34" s="4" t="s">
        <v>119</v>
      </c>
      <c r="C34" s="4" t="s">
        <v>120</v>
      </c>
      <c r="D34" s="4" t="s">
        <v>121</v>
      </c>
      <c r="E34" s="4" t="s">
        <v>122</v>
      </c>
      <c r="F34" s="4" t="s">
        <v>123</v>
      </c>
      <c r="G34" s="4" t="s">
        <v>124</v>
      </c>
      <c r="I34">
        <v>1979</v>
      </c>
      <c r="J34" t="s">
        <v>158</v>
      </c>
      <c r="K34">
        <v>101.4</v>
      </c>
      <c r="L34" t="s">
        <v>158</v>
      </c>
      <c r="M34">
        <v>543</v>
      </c>
      <c r="N34" t="s">
        <v>158</v>
      </c>
      <c r="O34">
        <v>719.8</v>
      </c>
      <c r="P34" t="s">
        <v>158</v>
      </c>
      <c r="Q34">
        <v>420.1</v>
      </c>
      <c r="R34" t="s">
        <v>158</v>
      </c>
      <c r="S34">
        <v>392.5</v>
      </c>
      <c r="T34" t="s">
        <v>158</v>
      </c>
      <c r="U34">
        <v>215.5</v>
      </c>
      <c r="V34" t="s">
        <v>158</v>
      </c>
      <c r="W34">
        <v>56.3</v>
      </c>
      <c r="X34" t="s">
        <v>158</v>
      </c>
      <c r="Y34">
        <v>25.7</v>
      </c>
      <c r="Z34" t="s">
        <v>158</v>
      </c>
      <c r="AA34">
        <v>35.9</v>
      </c>
      <c r="AB34" t="s">
        <v>158</v>
      </c>
      <c r="AC34">
        <v>27.5</v>
      </c>
      <c r="AD34" t="s">
        <v>158</v>
      </c>
      <c r="AE34">
        <v>17.600000000000001</v>
      </c>
      <c r="AF34" t="s">
        <v>158</v>
      </c>
      <c r="AG34">
        <v>7.9</v>
      </c>
      <c r="AH34" t="s">
        <v>158</v>
      </c>
      <c r="AI34">
        <v>3</v>
      </c>
      <c r="AJ34" t="s">
        <v>158</v>
      </c>
      <c r="AK34">
        <v>1.1000000000000001</v>
      </c>
      <c r="AL34" t="s">
        <v>158</v>
      </c>
      <c r="AM34" s="5">
        <v>2567</v>
      </c>
      <c r="AN34" t="s">
        <v>159</v>
      </c>
    </row>
    <row r="35" spans="2:40" x14ac:dyDescent="0.2">
      <c r="B35" s="4" t="s">
        <v>125</v>
      </c>
      <c r="C35" s="4">
        <v>1.3939999999999999</v>
      </c>
      <c r="D35" s="4">
        <v>1.454</v>
      </c>
      <c r="E35" s="4">
        <v>1.7230000000000001</v>
      </c>
      <c r="F35" s="4">
        <v>1.9470000000000001</v>
      </c>
      <c r="G35" s="4">
        <v>2.0870000000000002</v>
      </c>
      <c r="I35">
        <v>1980</v>
      </c>
      <c r="J35" t="s">
        <v>158</v>
      </c>
      <c r="K35">
        <v>9.8000000000000007</v>
      </c>
      <c r="L35" t="s">
        <v>158</v>
      </c>
      <c r="M35">
        <v>462.2</v>
      </c>
      <c r="N35" t="s">
        <v>158</v>
      </c>
      <c r="O35">
        <v>822.9</v>
      </c>
      <c r="P35" t="s">
        <v>158</v>
      </c>
      <c r="Q35">
        <v>443.3</v>
      </c>
      <c r="R35" t="s">
        <v>158</v>
      </c>
      <c r="S35">
        <v>252.1</v>
      </c>
      <c r="T35" t="s">
        <v>158</v>
      </c>
      <c r="U35">
        <v>210.9</v>
      </c>
      <c r="V35" t="s">
        <v>158</v>
      </c>
      <c r="W35">
        <v>83.7</v>
      </c>
      <c r="X35" t="s">
        <v>158</v>
      </c>
      <c r="Y35">
        <v>37.6</v>
      </c>
      <c r="Z35" t="s">
        <v>158</v>
      </c>
      <c r="AA35">
        <v>21.7</v>
      </c>
      <c r="AB35" t="s">
        <v>158</v>
      </c>
      <c r="AC35">
        <v>23.9</v>
      </c>
      <c r="AD35" t="s">
        <v>158</v>
      </c>
      <c r="AE35">
        <v>25.4</v>
      </c>
      <c r="AF35" t="s">
        <v>158</v>
      </c>
      <c r="AG35">
        <v>15.9</v>
      </c>
      <c r="AH35" t="s">
        <v>158</v>
      </c>
      <c r="AI35">
        <v>7.7</v>
      </c>
      <c r="AJ35" t="s">
        <v>158</v>
      </c>
      <c r="AK35">
        <v>3.7</v>
      </c>
      <c r="AL35" t="s">
        <v>158</v>
      </c>
      <c r="AM35" s="5">
        <v>2421</v>
      </c>
      <c r="AN35" t="s">
        <v>159</v>
      </c>
    </row>
    <row r="36" spans="2:40" x14ac:dyDescent="0.2">
      <c r="B36" s="4" t="s">
        <v>126</v>
      </c>
      <c r="C36" s="4">
        <v>1.099</v>
      </c>
      <c r="D36" s="4">
        <v>1.101</v>
      </c>
      <c r="E36" s="4">
        <v>1.113</v>
      </c>
      <c r="F36" s="4">
        <v>1.147</v>
      </c>
      <c r="G36" s="4">
        <v>1.226</v>
      </c>
      <c r="I36">
        <v>1981</v>
      </c>
      <c r="J36" t="s">
        <v>158</v>
      </c>
      <c r="K36">
        <v>0.6</v>
      </c>
      <c r="L36" t="s">
        <v>158</v>
      </c>
      <c r="M36">
        <v>72.2</v>
      </c>
      <c r="N36" t="s">
        <v>158</v>
      </c>
      <c r="O36" s="5">
        <v>1012.7</v>
      </c>
      <c r="P36" t="s">
        <v>158</v>
      </c>
      <c r="Q36">
        <v>637.9</v>
      </c>
      <c r="R36" t="s">
        <v>158</v>
      </c>
      <c r="S36">
        <v>227</v>
      </c>
      <c r="T36" t="s">
        <v>158</v>
      </c>
      <c r="U36">
        <v>102.9</v>
      </c>
      <c r="V36" t="s">
        <v>158</v>
      </c>
      <c r="W36">
        <v>51.7</v>
      </c>
      <c r="X36" t="s">
        <v>158</v>
      </c>
      <c r="Y36">
        <v>29.6</v>
      </c>
      <c r="Z36" t="s">
        <v>158</v>
      </c>
      <c r="AA36">
        <v>16.100000000000001</v>
      </c>
      <c r="AB36" t="s">
        <v>158</v>
      </c>
      <c r="AC36">
        <v>9.3000000000000007</v>
      </c>
      <c r="AD36" t="s">
        <v>158</v>
      </c>
      <c r="AE36">
        <v>7.5</v>
      </c>
      <c r="AF36" t="s">
        <v>158</v>
      </c>
      <c r="AG36">
        <v>4.5999999999999996</v>
      </c>
      <c r="AH36" t="s">
        <v>158</v>
      </c>
      <c r="AI36">
        <v>1.5</v>
      </c>
      <c r="AJ36" t="s">
        <v>158</v>
      </c>
      <c r="AK36">
        <v>1</v>
      </c>
      <c r="AL36" t="s">
        <v>158</v>
      </c>
      <c r="AM36" s="5">
        <v>2175</v>
      </c>
      <c r="AN36" t="s">
        <v>159</v>
      </c>
    </row>
    <row r="37" spans="2:40" x14ac:dyDescent="0.2">
      <c r="B37" s="4" t="s">
        <v>127</v>
      </c>
      <c r="C37" s="4">
        <v>0.76</v>
      </c>
      <c r="D37" s="4">
        <v>0.75600000000000001</v>
      </c>
      <c r="E37" s="4">
        <v>0.74</v>
      </c>
      <c r="F37" s="4">
        <v>0.72499999999999998</v>
      </c>
      <c r="G37" s="4">
        <v>0.71199999999999997</v>
      </c>
      <c r="I37">
        <v>1982</v>
      </c>
      <c r="J37" t="s">
        <v>158</v>
      </c>
      <c r="K37">
        <v>4.7</v>
      </c>
      <c r="L37" t="s">
        <v>158</v>
      </c>
      <c r="M37">
        <v>25.3</v>
      </c>
      <c r="N37" t="s">
        <v>158</v>
      </c>
      <c r="O37">
        <v>161.4</v>
      </c>
      <c r="P37" t="s">
        <v>158</v>
      </c>
      <c r="Q37" s="5">
        <v>1172.2</v>
      </c>
      <c r="R37" t="s">
        <v>158</v>
      </c>
      <c r="S37">
        <v>422.3</v>
      </c>
      <c r="T37" t="s">
        <v>158</v>
      </c>
      <c r="U37">
        <v>103.7</v>
      </c>
      <c r="V37" t="s">
        <v>158</v>
      </c>
      <c r="W37">
        <v>36</v>
      </c>
      <c r="X37" t="s">
        <v>158</v>
      </c>
      <c r="Y37">
        <v>36</v>
      </c>
      <c r="Z37" t="s">
        <v>158</v>
      </c>
      <c r="AA37">
        <v>21.5</v>
      </c>
      <c r="AB37" t="s">
        <v>158</v>
      </c>
      <c r="AC37">
        <v>9.1</v>
      </c>
      <c r="AD37" t="s">
        <v>158</v>
      </c>
      <c r="AE37">
        <v>5.4</v>
      </c>
      <c r="AF37" t="s">
        <v>158</v>
      </c>
      <c r="AG37">
        <v>3.2</v>
      </c>
      <c r="AH37" t="s">
        <v>158</v>
      </c>
      <c r="AI37">
        <v>1.9</v>
      </c>
      <c r="AJ37" t="s">
        <v>158</v>
      </c>
      <c r="AK37">
        <v>1</v>
      </c>
      <c r="AL37" t="s">
        <v>158</v>
      </c>
      <c r="AM37" s="5">
        <v>2004</v>
      </c>
      <c r="AN37" t="s">
        <v>159</v>
      </c>
    </row>
    <row r="38" spans="2:40" x14ac:dyDescent="0.2">
      <c r="B38" s="4" t="s">
        <v>128</v>
      </c>
      <c r="C38" s="4">
        <v>20.802</v>
      </c>
      <c r="D38" s="4">
        <v>28.364000000000001</v>
      </c>
      <c r="E38" s="4">
        <v>64.840999999999994</v>
      </c>
      <c r="F38" s="4">
        <v>100.05</v>
      </c>
      <c r="G38" s="4">
        <v>123.128</v>
      </c>
      <c r="I38">
        <v>1983</v>
      </c>
      <c r="J38" t="s">
        <v>158</v>
      </c>
      <c r="K38">
        <v>5.0999999999999996</v>
      </c>
      <c r="L38" t="s">
        <v>158</v>
      </c>
      <c r="M38">
        <v>118.6</v>
      </c>
      <c r="N38" t="s">
        <v>158</v>
      </c>
      <c r="O38">
        <v>157.80000000000001</v>
      </c>
      <c r="P38" t="s">
        <v>158</v>
      </c>
      <c r="Q38">
        <v>312.89999999999998</v>
      </c>
      <c r="R38" t="s">
        <v>158</v>
      </c>
      <c r="S38">
        <v>816.8</v>
      </c>
      <c r="T38" t="s">
        <v>158</v>
      </c>
      <c r="U38">
        <v>218.2</v>
      </c>
      <c r="V38" t="s">
        <v>158</v>
      </c>
      <c r="W38">
        <v>41.4</v>
      </c>
      <c r="X38" t="s">
        <v>158</v>
      </c>
      <c r="Y38">
        <v>24.7</v>
      </c>
      <c r="Z38" t="s">
        <v>158</v>
      </c>
      <c r="AA38">
        <v>19.8</v>
      </c>
      <c r="AB38" t="s">
        <v>158</v>
      </c>
      <c r="AC38">
        <v>11.1</v>
      </c>
      <c r="AD38" t="s">
        <v>158</v>
      </c>
      <c r="AE38">
        <v>7.6</v>
      </c>
      <c r="AF38" t="s">
        <v>158</v>
      </c>
      <c r="AG38">
        <v>4.9000000000000004</v>
      </c>
      <c r="AH38" t="s">
        <v>158</v>
      </c>
      <c r="AI38">
        <v>3.5</v>
      </c>
      <c r="AJ38" t="s">
        <v>158</v>
      </c>
      <c r="AK38">
        <v>2.1</v>
      </c>
      <c r="AL38" t="s">
        <v>158</v>
      </c>
      <c r="AM38" s="5">
        <v>1745</v>
      </c>
      <c r="AN38" t="s">
        <v>159</v>
      </c>
    </row>
    <row r="39" spans="2:40" x14ac:dyDescent="0.2">
      <c r="B39" s="4" t="s">
        <v>129</v>
      </c>
      <c r="C39" s="4">
        <f>C8+C9</f>
        <v>18.375</v>
      </c>
      <c r="D39" s="4">
        <f t="shared" ref="D39:G39" si="0">D8+D9</f>
        <v>18.378999999999998</v>
      </c>
      <c r="E39" s="4">
        <f t="shared" si="0"/>
        <v>18.488999999999997</v>
      </c>
      <c r="F39" s="4">
        <f t="shared" si="0"/>
        <v>18.93</v>
      </c>
      <c r="G39" s="4">
        <f t="shared" si="0"/>
        <v>20.081</v>
      </c>
      <c r="I39">
        <v>1984</v>
      </c>
      <c r="J39" t="s">
        <v>158</v>
      </c>
      <c r="K39">
        <v>2.1</v>
      </c>
      <c r="L39" t="s">
        <v>158</v>
      </c>
      <c r="M39">
        <v>45.8</v>
      </c>
      <c r="N39" t="s">
        <v>158</v>
      </c>
      <c r="O39">
        <v>88.6</v>
      </c>
      <c r="P39" t="s">
        <v>158</v>
      </c>
      <c r="Q39">
        <v>430.4</v>
      </c>
      <c r="R39" t="s">
        <v>158</v>
      </c>
      <c r="S39">
        <v>491.4</v>
      </c>
      <c r="T39" t="s">
        <v>158</v>
      </c>
      <c r="U39">
        <v>653.6</v>
      </c>
      <c r="V39" t="s">
        <v>158</v>
      </c>
      <c r="W39">
        <v>133.69999999999999</v>
      </c>
      <c r="X39" t="s">
        <v>158</v>
      </c>
      <c r="Y39">
        <v>35.5</v>
      </c>
      <c r="Z39" t="s">
        <v>158</v>
      </c>
      <c r="AA39">
        <v>25.1</v>
      </c>
      <c r="AB39" t="s">
        <v>158</v>
      </c>
      <c r="AC39">
        <v>15.6</v>
      </c>
      <c r="AD39" t="s">
        <v>158</v>
      </c>
      <c r="AE39">
        <v>7.1</v>
      </c>
      <c r="AF39" t="s">
        <v>158</v>
      </c>
      <c r="AG39">
        <v>2.5</v>
      </c>
      <c r="AH39" t="s">
        <v>158</v>
      </c>
      <c r="AI39">
        <v>2.9</v>
      </c>
      <c r="AJ39" t="s">
        <v>158</v>
      </c>
      <c r="AK39">
        <v>3.7</v>
      </c>
      <c r="AL39" t="s">
        <v>158</v>
      </c>
      <c r="AM39" s="5">
        <v>1938</v>
      </c>
      <c r="AN39" t="s">
        <v>159</v>
      </c>
    </row>
    <row r="40" spans="2:40" x14ac:dyDescent="0.2">
      <c r="B40" s="4" t="s">
        <v>131</v>
      </c>
      <c r="C40" s="4">
        <v>1.2190000000000001</v>
      </c>
      <c r="D40" s="4">
        <v>1.222</v>
      </c>
      <c r="E40" s="4">
        <v>1.224</v>
      </c>
      <c r="F40" s="4">
        <v>1.2190000000000001</v>
      </c>
      <c r="G40" s="4">
        <v>1.2050000000000001</v>
      </c>
      <c r="I40">
        <v>1985</v>
      </c>
      <c r="J40" t="s">
        <v>158</v>
      </c>
      <c r="K40">
        <v>2.6</v>
      </c>
      <c r="L40" t="s">
        <v>158</v>
      </c>
      <c r="M40">
        <v>55.2</v>
      </c>
      <c r="N40" t="s">
        <v>158</v>
      </c>
      <c r="O40">
        <v>381.2</v>
      </c>
      <c r="P40" t="s">
        <v>158</v>
      </c>
      <c r="Q40">
        <v>121.7</v>
      </c>
      <c r="R40" t="s">
        <v>158</v>
      </c>
      <c r="S40">
        <v>365.7</v>
      </c>
      <c r="T40" t="s">
        <v>158</v>
      </c>
      <c r="U40">
        <v>321.5</v>
      </c>
      <c r="V40" t="s">
        <v>158</v>
      </c>
      <c r="W40">
        <v>443.2</v>
      </c>
      <c r="X40" t="s">
        <v>158</v>
      </c>
      <c r="Y40">
        <v>112.5</v>
      </c>
      <c r="Z40" t="s">
        <v>158</v>
      </c>
      <c r="AA40">
        <v>36.6</v>
      </c>
      <c r="AB40" t="s">
        <v>158</v>
      </c>
      <c r="AC40">
        <v>25.8</v>
      </c>
      <c r="AD40" t="s">
        <v>158</v>
      </c>
      <c r="AE40">
        <v>24.8</v>
      </c>
      <c r="AF40" t="s">
        <v>158</v>
      </c>
      <c r="AG40">
        <v>10.7</v>
      </c>
      <c r="AH40" t="s">
        <v>158</v>
      </c>
      <c r="AI40">
        <v>9.4</v>
      </c>
      <c r="AJ40" t="s">
        <v>158</v>
      </c>
      <c r="AK40">
        <v>9.1</v>
      </c>
      <c r="AL40" t="s">
        <v>158</v>
      </c>
      <c r="AM40" s="5">
        <v>1920</v>
      </c>
      <c r="AN40" t="s">
        <v>159</v>
      </c>
    </row>
    <row r="41" spans="2:40" x14ac:dyDescent="0.2">
      <c r="B41" s="4" t="s">
        <v>132</v>
      </c>
      <c r="C41" s="4">
        <v>4.0960000000000001</v>
      </c>
      <c r="D41" s="4">
        <v>4.0519999999999996</v>
      </c>
      <c r="E41" s="4">
        <v>3.88</v>
      </c>
      <c r="F41" s="4">
        <v>3.7170000000000001</v>
      </c>
      <c r="G41" s="4">
        <v>3.5779999999999998</v>
      </c>
      <c r="I41">
        <v>1986</v>
      </c>
      <c r="J41" t="s">
        <v>158</v>
      </c>
      <c r="K41">
        <v>3.1</v>
      </c>
      <c r="L41" t="s">
        <v>158</v>
      </c>
      <c r="M41">
        <v>86</v>
      </c>
      <c r="N41" t="s">
        <v>158</v>
      </c>
      <c r="O41">
        <v>92.3</v>
      </c>
      <c r="P41" t="s">
        <v>158</v>
      </c>
      <c r="Q41">
        <v>748.6</v>
      </c>
      <c r="R41" t="s">
        <v>158</v>
      </c>
      <c r="S41">
        <v>214.1</v>
      </c>
      <c r="T41" t="s">
        <v>158</v>
      </c>
      <c r="U41">
        <v>378.1</v>
      </c>
      <c r="V41" t="s">
        <v>158</v>
      </c>
      <c r="W41">
        <v>221.9</v>
      </c>
      <c r="X41" t="s">
        <v>158</v>
      </c>
      <c r="Y41">
        <v>214.3</v>
      </c>
      <c r="Z41" t="s">
        <v>158</v>
      </c>
      <c r="AA41">
        <v>59.7</v>
      </c>
      <c r="AB41" t="s">
        <v>158</v>
      </c>
      <c r="AC41">
        <v>15.2</v>
      </c>
      <c r="AD41" t="s">
        <v>158</v>
      </c>
      <c r="AE41">
        <v>3.3</v>
      </c>
      <c r="AF41" t="s">
        <v>158</v>
      </c>
      <c r="AG41">
        <v>2.6</v>
      </c>
      <c r="AH41" t="s">
        <v>158</v>
      </c>
      <c r="AI41">
        <v>0.3</v>
      </c>
      <c r="AJ41" t="s">
        <v>158</v>
      </c>
      <c r="AK41">
        <v>1.2</v>
      </c>
      <c r="AL41" t="s">
        <v>158</v>
      </c>
      <c r="AM41" s="5">
        <v>2041</v>
      </c>
      <c r="AN41" t="s">
        <v>159</v>
      </c>
    </row>
    <row r="42" spans="2:40" x14ac:dyDescent="0.2">
      <c r="B42" s="4" t="s">
        <v>143</v>
      </c>
      <c r="C42" s="4">
        <v>137.31299999999999</v>
      </c>
      <c r="D42" s="4">
        <v>138.792</v>
      </c>
      <c r="E42" s="4">
        <v>143.81100000000001</v>
      </c>
      <c r="F42" s="4">
        <v>149.874</v>
      </c>
      <c r="G42" s="4">
        <v>159.62700000000001</v>
      </c>
      <c r="I42">
        <v>1987</v>
      </c>
      <c r="J42" t="s">
        <v>158</v>
      </c>
      <c r="K42" t="s">
        <v>160</v>
      </c>
      <c r="L42" t="s">
        <v>158</v>
      </c>
      <c r="M42">
        <v>19.8</v>
      </c>
      <c r="N42" t="s">
        <v>158</v>
      </c>
      <c r="O42">
        <v>111.5</v>
      </c>
      <c r="P42" t="s">
        <v>158</v>
      </c>
      <c r="Q42">
        <v>77.599999999999994</v>
      </c>
      <c r="R42" t="s">
        <v>158</v>
      </c>
      <c r="S42">
        <v>413.4</v>
      </c>
      <c r="T42" t="s">
        <v>158</v>
      </c>
      <c r="U42">
        <v>138.80000000000001</v>
      </c>
      <c r="V42" t="s">
        <v>158</v>
      </c>
      <c r="W42">
        <v>122.4</v>
      </c>
      <c r="X42" t="s">
        <v>158</v>
      </c>
      <c r="Y42">
        <v>90.6</v>
      </c>
      <c r="Z42" t="s">
        <v>158</v>
      </c>
      <c r="AA42">
        <v>247.2</v>
      </c>
      <c r="AB42" t="s">
        <v>158</v>
      </c>
      <c r="AC42">
        <v>54.1</v>
      </c>
      <c r="AD42" t="s">
        <v>158</v>
      </c>
      <c r="AE42">
        <v>38.700000000000003</v>
      </c>
      <c r="AF42" t="s">
        <v>158</v>
      </c>
      <c r="AG42">
        <v>21.4</v>
      </c>
      <c r="AH42" t="s">
        <v>158</v>
      </c>
      <c r="AI42">
        <v>28.9</v>
      </c>
      <c r="AJ42" t="s">
        <v>158</v>
      </c>
      <c r="AK42">
        <v>14.1</v>
      </c>
      <c r="AL42" t="s">
        <v>158</v>
      </c>
      <c r="AM42" s="5">
        <v>1379</v>
      </c>
      <c r="AN42" t="s">
        <v>159</v>
      </c>
    </row>
    <row r="43" spans="2:40" x14ac:dyDescent="0.2">
      <c r="B43" s="4" t="s">
        <v>144</v>
      </c>
      <c r="C43" s="4">
        <v>146.11099999999999</v>
      </c>
      <c r="D43" s="4">
        <v>149.67500000000001</v>
      </c>
      <c r="E43" s="4">
        <v>168.721</v>
      </c>
      <c r="F43" s="4">
        <v>190.929</v>
      </c>
      <c r="G43" s="4">
        <v>239.614</v>
      </c>
      <c r="I43">
        <v>1988</v>
      </c>
      <c r="J43" t="s">
        <v>158</v>
      </c>
      <c r="K43" t="s">
        <v>160</v>
      </c>
      <c r="L43" t="s">
        <v>158</v>
      </c>
      <c r="M43">
        <v>10.7</v>
      </c>
      <c r="N43" t="s">
        <v>158</v>
      </c>
      <c r="O43">
        <v>454</v>
      </c>
      <c r="P43" t="s">
        <v>158</v>
      </c>
      <c r="Q43">
        <v>421.6</v>
      </c>
      <c r="R43" t="s">
        <v>158</v>
      </c>
      <c r="S43">
        <v>252.1</v>
      </c>
      <c r="T43" t="s">
        <v>158</v>
      </c>
      <c r="U43">
        <v>544.29999999999995</v>
      </c>
      <c r="V43" t="s">
        <v>158</v>
      </c>
      <c r="W43">
        <v>224.8</v>
      </c>
      <c r="X43" t="s">
        <v>158</v>
      </c>
      <c r="Y43">
        <v>104.9</v>
      </c>
      <c r="Z43" t="s">
        <v>158</v>
      </c>
      <c r="AA43">
        <v>39.200000000000003</v>
      </c>
      <c r="AB43" t="s">
        <v>158</v>
      </c>
      <c r="AC43">
        <v>96.8</v>
      </c>
      <c r="AD43" t="s">
        <v>158</v>
      </c>
      <c r="AE43">
        <v>18.2</v>
      </c>
      <c r="AF43" t="s">
        <v>158</v>
      </c>
      <c r="AG43">
        <v>10.199999999999999</v>
      </c>
      <c r="AH43" t="s">
        <v>158</v>
      </c>
      <c r="AI43">
        <v>3.8</v>
      </c>
      <c r="AJ43" t="s">
        <v>158</v>
      </c>
      <c r="AK43">
        <v>11.7</v>
      </c>
      <c r="AL43" t="s">
        <v>158</v>
      </c>
      <c r="AM43" s="5">
        <v>2192</v>
      </c>
      <c r="AN43" t="s">
        <v>159</v>
      </c>
    </row>
    <row r="44" spans="2:40" x14ac:dyDescent="0.2">
      <c r="B44" s="4" t="s">
        <v>145</v>
      </c>
      <c r="C44" s="4">
        <v>26.774999999999999</v>
      </c>
      <c r="D44" s="4">
        <v>26.850999999999999</v>
      </c>
      <c r="E44" s="4">
        <v>27.553000000000001</v>
      </c>
      <c r="F44" s="4">
        <v>28.832999999999998</v>
      </c>
      <c r="G44" s="4">
        <v>30.622</v>
      </c>
      <c r="I44">
        <v>1989</v>
      </c>
      <c r="J44" t="s">
        <v>158</v>
      </c>
      <c r="K44" t="s">
        <v>160</v>
      </c>
      <c r="L44" t="s">
        <v>158</v>
      </c>
      <c r="M44">
        <v>4.8</v>
      </c>
      <c r="N44" t="s">
        <v>158</v>
      </c>
      <c r="O44">
        <v>55.1</v>
      </c>
      <c r="P44" t="s">
        <v>158</v>
      </c>
      <c r="Q44">
        <v>149</v>
      </c>
      <c r="R44" t="s">
        <v>158</v>
      </c>
      <c r="S44">
        <v>451.1</v>
      </c>
      <c r="T44" t="s">
        <v>158</v>
      </c>
      <c r="U44">
        <v>166.7</v>
      </c>
      <c r="V44" t="s">
        <v>158</v>
      </c>
      <c r="W44">
        <v>572.20000000000005</v>
      </c>
      <c r="X44" t="s">
        <v>158</v>
      </c>
      <c r="Y44">
        <v>96.3</v>
      </c>
      <c r="Z44" t="s">
        <v>158</v>
      </c>
      <c r="AA44">
        <v>103.8</v>
      </c>
      <c r="AB44" t="s">
        <v>158</v>
      </c>
      <c r="AC44">
        <v>32.4</v>
      </c>
      <c r="AD44" t="s">
        <v>158</v>
      </c>
      <c r="AE44">
        <v>129</v>
      </c>
      <c r="AF44" t="s">
        <v>158</v>
      </c>
      <c r="AG44">
        <v>10.9</v>
      </c>
      <c r="AH44" t="s">
        <v>158</v>
      </c>
      <c r="AI44">
        <v>4</v>
      </c>
      <c r="AJ44" t="s">
        <v>158</v>
      </c>
      <c r="AK44">
        <v>8.5</v>
      </c>
      <c r="AL44" t="s">
        <v>158</v>
      </c>
      <c r="AM44" s="5">
        <v>1784</v>
      </c>
      <c r="AN44" t="s">
        <v>159</v>
      </c>
    </row>
    <row r="45" spans="2:40" x14ac:dyDescent="0.2">
      <c r="B45" s="4" t="s">
        <v>146</v>
      </c>
      <c r="C45" s="4">
        <f>C12+C15</f>
        <v>147.22899999999998</v>
      </c>
      <c r="D45" s="4">
        <f t="shared" ref="D45:G45" si="1">D12+D15</f>
        <v>149.06100000000001</v>
      </c>
      <c r="E45" s="4">
        <f t="shared" si="1"/>
        <v>155.46800000000002</v>
      </c>
      <c r="F45" s="4">
        <f t="shared" si="1"/>
        <v>163.90099999999998</v>
      </c>
      <c r="G45" s="4">
        <f t="shared" si="1"/>
        <v>178.72300000000001</v>
      </c>
      <c r="I45">
        <v>1990</v>
      </c>
      <c r="J45" t="s">
        <v>158</v>
      </c>
      <c r="K45">
        <v>1.3</v>
      </c>
      <c r="L45" t="s">
        <v>158</v>
      </c>
      <c r="M45">
        <v>33</v>
      </c>
      <c r="N45" t="s">
        <v>158</v>
      </c>
      <c r="O45">
        <v>57</v>
      </c>
      <c r="P45" t="s">
        <v>158</v>
      </c>
      <c r="Q45">
        <v>219.5</v>
      </c>
      <c r="R45" t="s">
        <v>158</v>
      </c>
      <c r="S45">
        <v>200.7</v>
      </c>
      <c r="T45" t="s">
        <v>158</v>
      </c>
      <c r="U45">
        <v>477.7</v>
      </c>
      <c r="V45" t="s">
        <v>158</v>
      </c>
      <c r="W45">
        <v>129.19999999999999</v>
      </c>
      <c r="X45" t="s">
        <v>158</v>
      </c>
      <c r="Y45">
        <v>368.4</v>
      </c>
      <c r="Z45" t="s">
        <v>158</v>
      </c>
      <c r="AA45">
        <v>65.7</v>
      </c>
      <c r="AB45" t="s">
        <v>158</v>
      </c>
      <c r="AC45">
        <v>101.9</v>
      </c>
      <c r="AD45" t="s">
        <v>158</v>
      </c>
      <c r="AE45">
        <v>9</v>
      </c>
      <c r="AF45" t="s">
        <v>158</v>
      </c>
      <c r="AG45">
        <v>60.1</v>
      </c>
      <c r="AH45" t="s">
        <v>158</v>
      </c>
      <c r="AI45">
        <v>8.5</v>
      </c>
      <c r="AJ45" t="s">
        <v>158</v>
      </c>
      <c r="AK45">
        <v>13.9</v>
      </c>
      <c r="AL45" t="s">
        <v>158</v>
      </c>
      <c r="AM45" s="5">
        <v>1746</v>
      </c>
      <c r="AN45" t="s">
        <v>159</v>
      </c>
    </row>
    <row r="46" spans="2:40" x14ac:dyDescent="0.2">
      <c r="B46" s="4" t="s">
        <v>147</v>
      </c>
      <c r="C46" s="4">
        <f t="shared" ref="C46:G46" si="2">C13+C16</f>
        <v>146.11099999999999</v>
      </c>
      <c r="D46" s="4">
        <f t="shared" si="2"/>
        <v>149.67500000000001</v>
      </c>
      <c r="E46" s="4">
        <f t="shared" si="2"/>
        <v>168.721</v>
      </c>
      <c r="F46" s="4">
        <f t="shared" si="2"/>
        <v>190.929</v>
      </c>
      <c r="G46" s="4">
        <f t="shared" si="2"/>
        <v>239.614</v>
      </c>
      <c r="I46">
        <v>1991</v>
      </c>
      <c r="J46" t="s">
        <v>158</v>
      </c>
      <c r="K46">
        <v>0.4</v>
      </c>
      <c r="L46" t="s">
        <v>158</v>
      </c>
      <c r="M46">
        <v>113.2</v>
      </c>
      <c r="N46" t="s">
        <v>158</v>
      </c>
      <c r="O46">
        <v>44.4</v>
      </c>
      <c r="P46" t="s">
        <v>158</v>
      </c>
      <c r="Q46">
        <v>88.9</v>
      </c>
      <c r="R46" t="s">
        <v>158</v>
      </c>
      <c r="S46">
        <v>151.80000000000001</v>
      </c>
      <c r="T46" t="s">
        <v>158</v>
      </c>
      <c r="U46">
        <v>181.9</v>
      </c>
      <c r="V46" t="s">
        <v>158</v>
      </c>
      <c r="W46">
        <v>509.7</v>
      </c>
      <c r="X46" t="s">
        <v>158</v>
      </c>
      <c r="Y46">
        <v>81.5</v>
      </c>
      <c r="Z46" t="s">
        <v>158</v>
      </c>
      <c r="AA46">
        <v>292.89999999999998</v>
      </c>
      <c r="AB46" t="s">
        <v>158</v>
      </c>
      <c r="AC46">
        <v>29.5</v>
      </c>
      <c r="AD46" t="s">
        <v>158</v>
      </c>
      <c r="AE46">
        <v>143.9</v>
      </c>
      <c r="AF46" t="s">
        <v>158</v>
      </c>
      <c r="AG46">
        <v>18.2</v>
      </c>
      <c r="AH46" t="s">
        <v>158</v>
      </c>
      <c r="AI46">
        <v>88.3</v>
      </c>
      <c r="AJ46" t="s">
        <v>158</v>
      </c>
      <c r="AK46">
        <v>71.8</v>
      </c>
      <c r="AL46" t="s">
        <v>158</v>
      </c>
      <c r="AM46" s="5">
        <v>1816</v>
      </c>
      <c r="AN46" t="s">
        <v>159</v>
      </c>
    </row>
    <row r="47" spans="2:40" x14ac:dyDescent="0.2">
      <c r="B47" s="4" t="s">
        <v>148</v>
      </c>
      <c r="C47" s="4">
        <f t="shared" ref="C47:G47" si="3">C14+C17</f>
        <v>28.562999999999999</v>
      </c>
      <c r="D47" s="4">
        <f t="shared" si="3"/>
        <v>28.602999999999998</v>
      </c>
      <c r="E47" s="4">
        <f t="shared" si="3"/>
        <v>29.186</v>
      </c>
      <c r="F47" s="4">
        <f t="shared" si="3"/>
        <v>30.323999999999998</v>
      </c>
      <c r="G47" s="4">
        <f t="shared" si="3"/>
        <v>31.986000000000001</v>
      </c>
      <c r="I47">
        <v>1992</v>
      </c>
      <c r="J47" t="s">
        <v>158</v>
      </c>
      <c r="K47">
        <v>2</v>
      </c>
      <c r="L47" t="s">
        <v>158</v>
      </c>
      <c r="M47">
        <v>88.2</v>
      </c>
      <c r="N47" t="s">
        <v>158</v>
      </c>
      <c r="O47">
        <v>670.8</v>
      </c>
      <c r="P47" t="s">
        <v>158</v>
      </c>
      <c r="Q47">
        <v>130.30000000000001</v>
      </c>
      <c r="R47" t="s">
        <v>158</v>
      </c>
      <c r="S47">
        <v>82.9</v>
      </c>
      <c r="T47" t="s">
        <v>158</v>
      </c>
      <c r="U47">
        <v>110.2</v>
      </c>
      <c r="V47" t="s">
        <v>158</v>
      </c>
      <c r="W47">
        <v>136.19999999999999</v>
      </c>
      <c r="X47" t="s">
        <v>158</v>
      </c>
      <c r="Y47">
        <v>254.8</v>
      </c>
      <c r="Z47" t="s">
        <v>158</v>
      </c>
      <c r="AA47">
        <v>102.7</v>
      </c>
      <c r="AB47" t="s">
        <v>158</v>
      </c>
      <c r="AC47">
        <v>152.5</v>
      </c>
      <c r="AD47" t="s">
        <v>158</v>
      </c>
      <c r="AE47">
        <v>57.9</v>
      </c>
      <c r="AF47" t="s">
        <v>158</v>
      </c>
      <c r="AG47">
        <v>45.4</v>
      </c>
      <c r="AH47" t="s">
        <v>158</v>
      </c>
      <c r="AI47">
        <v>13.7</v>
      </c>
      <c r="AJ47" t="s">
        <v>158</v>
      </c>
      <c r="AK47">
        <v>75.5</v>
      </c>
      <c r="AL47" t="s">
        <v>158</v>
      </c>
      <c r="AM47" s="5">
        <v>1923</v>
      </c>
      <c r="AN47" t="s">
        <v>159</v>
      </c>
    </row>
    <row r="48" spans="2:40" x14ac:dyDescent="0.2">
      <c r="B48" s="4" t="s">
        <v>154</v>
      </c>
      <c r="C48" s="4">
        <f>SUM(C22:C32)</f>
        <v>53.561</v>
      </c>
      <c r="D48" s="4">
        <f t="shared" ref="D48:G48" si="4">SUM(D22:D32)</f>
        <v>53.291000000000004</v>
      </c>
      <c r="E48" s="4">
        <f t="shared" si="4"/>
        <v>52.113999999999997</v>
      </c>
      <c r="F48" s="4">
        <f t="shared" si="4"/>
        <v>51.108000000000004</v>
      </c>
      <c r="G48" s="4">
        <f t="shared" si="4"/>
        <v>50.651000000000003</v>
      </c>
      <c r="I48">
        <v>1993</v>
      </c>
      <c r="J48" t="s">
        <v>158</v>
      </c>
      <c r="K48">
        <v>0.1</v>
      </c>
      <c r="L48" t="s">
        <v>158</v>
      </c>
      <c r="M48">
        <v>6.9</v>
      </c>
      <c r="N48" t="s">
        <v>158</v>
      </c>
      <c r="O48">
        <v>243.6</v>
      </c>
      <c r="P48" t="s">
        <v>158</v>
      </c>
      <c r="Q48" s="5">
        <v>1144.4000000000001</v>
      </c>
      <c r="R48" t="s">
        <v>158</v>
      </c>
      <c r="S48">
        <v>108</v>
      </c>
      <c r="T48" t="s">
        <v>158</v>
      </c>
      <c r="U48">
        <v>73.900000000000006</v>
      </c>
      <c r="V48" t="s">
        <v>158</v>
      </c>
      <c r="W48">
        <v>68.5</v>
      </c>
      <c r="X48" t="s">
        <v>158</v>
      </c>
      <c r="Y48">
        <v>53.1</v>
      </c>
      <c r="Z48" t="s">
        <v>158</v>
      </c>
      <c r="AA48">
        <v>91.6</v>
      </c>
      <c r="AB48" t="s">
        <v>158</v>
      </c>
      <c r="AC48">
        <v>20.5</v>
      </c>
      <c r="AD48" t="s">
        <v>158</v>
      </c>
      <c r="AE48">
        <v>35.200000000000003</v>
      </c>
      <c r="AF48" t="s">
        <v>158</v>
      </c>
      <c r="AG48">
        <v>10.9</v>
      </c>
      <c r="AH48" t="s">
        <v>158</v>
      </c>
      <c r="AI48">
        <v>13.5</v>
      </c>
      <c r="AJ48" t="s">
        <v>158</v>
      </c>
      <c r="AK48">
        <v>23.3</v>
      </c>
      <c r="AL48" t="s">
        <v>158</v>
      </c>
      <c r="AM48" s="5">
        <v>1894</v>
      </c>
      <c r="AN48" t="s">
        <v>159</v>
      </c>
    </row>
    <row r="49" spans="9:40" x14ac:dyDescent="0.2">
      <c r="I49">
        <v>1994</v>
      </c>
      <c r="J49" t="s">
        <v>158</v>
      </c>
      <c r="K49">
        <v>1.2</v>
      </c>
      <c r="L49" t="s">
        <v>158</v>
      </c>
      <c r="M49">
        <v>35.6</v>
      </c>
      <c r="N49" t="s">
        <v>158</v>
      </c>
      <c r="O49">
        <v>58.6</v>
      </c>
      <c r="P49" t="s">
        <v>158</v>
      </c>
      <c r="Q49">
        <v>347.4</v>
      </c>
      <c r="R49" t="s">
        <v>158</v>
      </c>
      <c r="S49" s="5">
        <v>1067.2</v>
      </c>
      <c r="T49" t="s">
        <v>158</v>
      </c>
      <c r="U49">
        <v>180.5</v>
      </c>
      <c r="V49" t="s">
        <v>158</v>
      </c>
      <c r="W49">
        <v>57.7</v>
      </c>
      <c r="X49" t="s">
        <v>158</v>
      </c>
      <c r="Y49">
        <v>18.7</v>
      </c>
      <c r="Z49" t="s">
        <v>158</v>
      </c>
      <c r="AA49">
        <v>12.4</v>
      </c>
      <c r="AB49" t="s">
        <v>158</v>
      </c>
      <c r="AC49">
        <v>20.2</v>
      </c>
      <c r="AD49" t="s">
        <v>158</v>
      </c>
      <c r="AE49">
        <v>9.1999999999999993</v>
      </c>
      <c r="AF49" t="s">
        <v>158</v>
      </c>
      <c r="AG49">
        <v>10.199999999999999</v>
      </c>
      <c r="AH49" t="s">
        <v>158</v>
      </c>
      <c r="AI49">
        <v>7.6</v>
      </c>
      <c r="AJ49" t="s">
        <v>158</v>
      </c>
      <c r="AK49">
        <v>12.1</v>
      </c>
      <c r="AL49" t="s">
        <v>158</v>
      </c>
      <c r="AM49" s="5">
        <v>1839</v>
      </c>
      <c r="AN49" t="s">
        <v>159</v>
      </c>
    </row>
    <row r="50" spans="9:40" x14ac:dyDescent="0.2">
      <c r="I50">
        <v>1995</v>
      </c>
      <c r="J50" t="s">
        <v>158</v>
      </c>
      <c r="K50" t="s">
        <v>160</v>
      </c>
      <c r="L50" t="s">
        <v>158</v>
      </c>
      <c r="M50">
        <v>0.4</v>
      </c>
      <c r="N50" t="s">
        <v>158</v>
      </c>
      <c r="O50">
        <v>77.099999999999994</v>
      </c>
      <c r="P50" t="s">
        <v>158</v>
      </c>
      <c r="Q50">
        <v>148.5</v>
      </c>
      <c r="R50" t="s">
        <v>158</v>
      </c>
      <c r="S50">
        <v>406.8</v>
      </c>
      <c r="T50" t="s">
        <v>158</v>
      </c>
      <c r="U50">
        <v>767.1</v>
      </c>
      <c r="V50" t="s">
        <v>158</v>
      </c>
      <c r="W50">
        <v>121.9</v>
      </c>
      <c r="X50" t="s">
        <v>158</v>
      </c>
      <c r="Y50">
        <v>32</v>
      </c>
      <c r="Z50" t="s">
        <v>158</v>
      </c>
      <c r="AA50">
        <v>11.2</v>
      </c>
      <c r="AB50" t="s">
        <v>158</v>
      </c>
      <c r="AC50">
        <v>8.1</v>
      </c>
      <c r="AD50" t="s">
        <v>158</v>
      </c>
      <c r="AE50">
        <v>17.7</v>
      </c>
      <c r="AF50" t="s">
        <v>158</v>
      </c>
      <c r="AG50">
        <v>5.2</v>
      </c>
      <c r="AH50" t="s">
        <v>158</v>
      </c>
      <c r="AI50">
        <v>6.7</v>
      </c>
      <c r="AJ50" t="s">
        <v>158</v>
      </c>
      <c r="AK50">
        <v>10.4</v>
      </c>
      <c r="AL50" t="s">
        <v>158</v>
      </c>
      <c r="AM50" s="5">
        <v>1613</v>
      </c>
      <c r="AN50" t="s">
        <v>159</v>
      </c>
    </row>
    <row r="51" spans="9:40" x14ac:dyDescent="0.2">
      <c r="I51">
        <v>1996</v>
      </c>
      <c r="J51" t="s">
        <v>158</v>
      </c>
      <c r="K51" t="s">
        <v>160</v>
      </c>
      <c r="L51" t="s">
        <v>158</v>
      </c>
      <c r="M51">
        <v>16.7</v>
      </c>
      <c r="N51" t="s">
        <v>158</v>
      </c>
      <c r="O51">
        <v>51.9</v>
      </c>
      <c r="P51" t="s">
        <v>158</v>
      </c>
      <c r="Q51">
        <v>82.6</v>
      </c>
      <c r="R51" t="s">
        <v>158</v>
      </c>
      <c r="S51">
        <v>161.5</v>
      </c>
      <c r="T51" t="s">
        <v>158</v>
      </c>
      <c r="U51">
        <v>362.8</v>
      </c>
      <c r="V51" t="s">
        <v>158</v>
      </c>
      <c r="W51">
        <v>481.6</v>
      </c>
      <c r="X51" t="s">
        <v>158</v>
      </c>
      <c r="Y51">
        <v>186</v>
      </c>
      <c r="Z51" t="s">
        <v>158</v>
      </c>
      <c r="AA51">
        <v>32.6</v>
      </c>
      <c r="AB51" t="s">
        <v>158</v>
      </c>
      <c r="AC51">
        <v>14.1</v>
      </c>
      <c r="AD51" t="s">
        <v>158</v>
      </c>
      <c r="AE51">
        <v>8.4</v>
      </c>
      <c r="AF51" t="s">
        <v>158</v>
      </c>
      <c r="AG51">
        <v>8.6999999999999993</v>
      </c>
      <c r="AH51" t="s">
        <v>158</v>
      </c>
      <c r="AI51">
        <v>4.5</v>
      </c>
      <c r="AJ51" t="s">
        <v>158</v>
      </c>
      <c r="AK51">
        <v>11</v>
      </c>
      <c r="AL51" t="s">
        <v>158</v>
      </c>
      <c r="AM51" s="5">
        <v>1422</v>
      </c>
      <c r="AN51" t="s">
        <v>159</v>
      </c>
    </row>
    <row r="52" spans="9:40" x14ac:dyDescent="0.2">
      <c r="I52">
        <v>1997</v>
      </c>
      <c r="J52" t="s">
        <v>158</v>
      </c>
      <c r="K52">
        <v>1.6</v>
      </c>
      <c r="L52" t="s">
        <v>158</v>
      </c>
      <c r="M52">
        <v>77.900000000000006</v>
      </c>
      <c r="N52" t="s">
        <v>158</v>
      </c>
      <c r="O52">
        <v>39.200000000000003</v>
      </c>
      <c r="P52" t="s">
        <v>158</v>
      </c>
      <c r="Q52">
        <v>107.6</v>
      </c>
      <c r="R52" t="s">
        <v>158</v>
      </c>
      <c r="S52">
        <v>472.7</v>
      </c>
      <c r="T52" t="s">
        <v>158</v>
      </c>
      <c r="U52">
        <v>282.60000000000002</v>
      </c>
      <c r="V52" t="s">
        <v>158</v>
      </c>
      <c r="W52">
        <v>252.6</v>
      </c>
      <c r="X52" t="s">
        <v>158</v>
      </c>
      <c r="Y52">
        <v>200.1</v>
      </c>
      <c r="Z52" t="s">
        <v>158</v>
      </c>
      <c r="AA52">
        <v>65.400000000000006</v>
      </c>
      <c r="AB52" t="s">
        <v>158</v>
      </c>
      <c r="AC52">
        <v>14</v>
      </c>
      <c r="AD52" t="s">
        <v>158</v>
      </c>
      <c r="AE52">
        <v>5.9</v>
      </c>
      <c r="AF52" t="s">
        <v>158</v>
      </c>
      <c r="AG52">
        <v>5.3</v>
      </c>
      <c r="AH52" t="s">
        <v>158</v>
      </c>
      <c r="AI52">
        <v>3.3</v>
      </c>
      <c r="AJ52" t="s">
        <v>158</v>
      </c>
      <c r="AK52">
        <v>14.4</v>
      </c>
      <c r="AL52" t="s">
        <v>158</v>
      </c>
      <c r="AM52" s="5">
        <v>1543</v>
      </c>
      <c r="AN52" t="s">
        <v>159</v>
      </c>
    </row>
    <row r="53" spans="9:40" x14ac:dyDescent="0.2">
      <c r="I53">
        <v>1998</v>
      </c>
      <c r="J53" t="s">
        <v>158</v>
      </c>
      <c r="K53">
        <v>0.2</v>
      </c>
      <c r="L53" t="s">
        <v>158</v>
      </c>
      <c r="M53">
        <v>42.3</v>
      </c>
      <c r="N53" t="s">
        <v>158</v>
      </c>
      <c r="O53">
        <v>85.6</v>
      </c>
      <c r="P53" t="s">
        <v>158</v>
      </c>
      <c r="Q53">
        <v>70.900000000000006</v>
      </c>
      <c r="R53" t="s">
        <v>158</v>
      </c>
      <c r="S53">
        <v>154.80000000000001</v>
      </c>
      <c r="T53" t="s">
        <v>158</v>
      </c>
      <c r="U53">
        <v>697</v>
      </c>
      <c r="V53" t="s">
        <v>158</v>
      </c>
      <c r="W53">
        <v>202</v>
      </c>
      <c r="X53" t="s">
        <v>158</v>
      </c>
      <c r="Y53">
        <v>131</v>
      </c>
      <c r="Z53" t="s">
        <v>158</v>
      </c>
      <c r="AA53">
        <v>107.5</v>
      </c>
      <c r="AB53" t="s">
        <v>158</v>
      </c>
      <c r="AC53">
        <v>29.1</v>
      </c>
      <c r="AD53" t="s">
        <v>158</v>
      </c>
      <c r="AE53">
        <v>6.1</v>
      </c>
      <c r="AF53" t="s">
        <v>158</v>
      </c>
      <c r="AG53">
        <v>6.2</v>
      </c>
      <c r="AH53" t="s">
        <v>158</v>
      </c>
      <c r="AI53">
        <v>2.4</v>
      </c>
      <c r="AJ53" t="s">
        <v>158</v>
      </c>
      <c r="AK53">
        <v>9.1999999999999993</v>
      </c>
      <c r="AL53" t="s">
        <v>158</v>
      </c>
      <c r="AM53" s="5">
        <v>1544</v>
      </c>
      <c r="AN53" t="s">
        <v>159</v>
      </c>
    </row>
    <row r="54" spans="9:40" x14ac:dyDescent="0.2">
      <c r="I54">
        <v>1999</v>
      </c>
      <c r="J54" t="s">
        <v>158</v>
      </c>
      <c r="K54">
        <v>0.2</v>
      </c>
      <c r="L54" t="s">
        <v>158</v>
      </c>
      <c r="M54">
        <v>9.6</v>
      </c>
      <c r="N54" t="s">
        <v>158</v>
      </c>
      <c r="O54">
        <v>294.39999999999998</v>
      </c>
      <c r="P54" t="s">
        <v>158</v>
      </c>
      <c r="Q54">
        <v>224.6</v>
      </c>
      <c r="R54" t="s">
        <v>158</v>
      </c>
      <c r="S54">
        <v>102.3</v>
      </c>
      <c r="T54" t="s">
        <v>158</v>
      </c>
      <c r="U54">
        <v>159.69999999999999</v>
      </c>
      <c r="V54" t="s">
        <v>158</v>
      </c>
      <c r="W54">
        <v>470.8</v>
      </c>
      <c r="X54" t="s">
        <v>158</v>
      </c>
      <c r="Y54">
        <v>130.69999999999999</v>
      </c>
      <c r="Z54" t="s">
        <v>158</v>
      </c>
      <c r="AA54">
        <v>56.3</v>
      </c>
      <c r="AB54" t="s">
        <v>158</v>
      </c>
      <c r="AC54">
        <v>34.1</v>
      </c>
      <c r="AD54" t="s">
        <v>158</v>
      </c>
      <c r="AE54">
        <v>3.7</v>
      </c>
      <c r="AF54" t="s">
        <v>158</v>
      </c>
      <c r="AG54">
        <v>2.2999999999999998</v>
      </c>
      <c r="AH54" t="s">
        <v>158</v>
      </c>
      <c r="AI54">
        <v>0.8</v>
      </c>
      <c r="AJ54" t="s">
        <v>158</v>
      </c>
      <c r="AK54">
        <v>2.2000000000000002</v>
      </c>
      <c r="AL54" t="s">
        <v>158</v>
      </c>
      <c r="AM54" s="5">
        <v>1492</v>
      </c>
      <c r="AN54" t="s">
        <v>159</v>
      </c>
    </row>
    <row r="55" spans="9:40" x14ac:dyDescent="0.2">
      <c r="I55">
        <v>2000</v>
      </c>
      <c r="J55" t="s">
        <v>158</v>
      </c>
      <c r="K55" t="s">
        <v>160</v>
      </c>
      <c r="L55" t="s">
        <v>158</v>
      </c>
      <c r="M55">
        <v>15.3</v>
      </c>
      <c r="N55" t="s">
        <v>158</v>
      </c>
      <c r="O55">
        <v>80.3</v>
      </c>
      <c r="P55" t="s">
        <v>158</v>
      </c>
      <c r="Q55">
        <v>425.8</v>
      </c>
      <c r="R55" t="s">
        <v>158</v>
      </c>
      <c r="S55">
        <v>347</v>
      </c>
      <c r="T55" t="s">
        <v>158</v>
      </c>
      <c r="U55">
        <v>105.2</v>
      </c>
      <c r="V55" t="s">
        <v>158</v>
      </c>
      <c r="W55">
        <v>170.4</v>
      </c>
      <c r="X55" t="s">
        <v>158</v>
      </c>
      <c r="Y55">
        <v>357.6</v>
      </c>
      <c r="Z55" t="s">
        <v>158</v>
      </c>
      <c r="AA55">
        <v>86</v>
      </c>
      <c r="AB55" t="s">
        <v>158</v>
      </c>
      <c r="AC55">
        <v>29.5</v>
      </c>
      <c r="AD55" t="s">
        <v>158</v>
      </c>
      <c r="AE55">
        <v>22.3</v>
      </c>
      <c r="AF55" t="s">
        <v>158</v>
      </c>
      <c r="AG55">
        <v>5.3</v>
      </c>
      <c r="AH55" t="s">
        <v>158</v>
      </c>
      <c r="AI55">
        <v>1.3</v>
      </c>
      <c r="AJ55" t="s">
        <v>158</v>
      </c>
      <c r="AK55">
        <v>1.6</v>
      </c>
      <c r="AL55" t="s">
        <v>158</v>
      </c>
      <c r="AM55" s="5">
        <v>1648</v>
      </c>
      <c r="AN55" t="s">
        <v>159</v>
      </c>
    </row>
    <row r="56" spans="9:40" x14ac:dyDescent="0.2">
      <c r="I56">
        <v>2001</v>
      </c>
      <c r="J56" t="s">
        <v>158</v>
      </c>
      <c r="K56" t="s">
        <v>160</v>
      </c>
      <c r="L56" t="s">
        <v>158</v>
      </c>
      <c r="M56">
        <v>3.1</v>
      </c>
      <c r="N56" t="s">
        <v>158</v>
      </c>
      <c r="O56">
        <v>46.9</v>
      </c>
      <c r="P56" t="s">
        <v>158</v>
      </c>
      <c r="Q56">
        <v>154.69999999999999</v>
      </c>
      <c r="R56" t="s">
        <v>158</v>
      </c>
      <c r="S56">
        <v>582.6</v>
      </c>
      <c r="T56" t="s">
        <v>158</v>
      </c>
      <c r="U56">
        <v>410.5</v>
      </c>
      <c r="V56" t="s">
        <v>158</v>
      </c>
      <c r="W56">
        <v>135.9</v>
      </c>
      <c r="X56" t="s">
        <v>158</v>
      </c>
      <c r="Y56">
        <v>127</v>
      </c>
      <c r="Z56" t="s">
        <v>158</v>
      </c>
      <c r="AA56">
        <v>157.30000000000001</v>
      </c>
      <c r="AB56" t="s">
        <v>158</v>
      </c>
      <c r="AC56">
        <v>59</v>
      </c>
      <c r="AD56" t="s">
        <v>158</v>
      </c>
      <c r="AE56">
        <v>34.4</v>
      </c>
      <c r="AF56" t="s">
        <v>158</v>
      </c>
      <c r="AG56">
        <v>16</v>
      </c>
      <c r="AH56" t="s">
        <v>158</v>
      </c>
      <c r="AI56">
        <v>5.4</v>
      </c>
      <c r="AJ56" t="s">
        <v>158</v>
      </c>
      <c r="AK56">
        <v>5.7</v>
      </c>
      <c r="AL56" t="s">
        <v>158</v>
      </c>
      <c r="AM56" s="5">
        <v>1738</v>
      </c>
      <c r="AN56" t="s">
        <v>159</v>
      </c>
    </row>
    <row r="57" spans="9:40" x14ac:dyDescent="0.2">
      <c r="I57">
        <v>2002</v>
      </c>
      <c r="J57" t="s">
        <v>158</v>
      </c>
      <c r="K57">
        <v>0.9</v>
      </c>
      <c r="L57" t="s">
        <v>158</v>
      </c>
      <c r="M57">
        <v>47</v>
      </c>
      <c r="N57" t="s">
        <v>158</v>
      </c>
      <c r="O57">
        <v>108.6</v>
      </c>
      <c r="P57" t="s">
        <v>158</v>
      </c>
      <c r="Q57">
        <v>213.4</v>
      </c>
      <c r="R57" t="s">
        <v>158</v>
      </c>
      <c r="S57">
        <v>287.39999999999998</v>
      </c>
      <c r="T57" t="s">
        <v>158</v>
      </c>
      <c r="U57">
        <v>602.29999999999995</v>
      </c>
      <c r="V57" t="s">
        <v>158</v>
      </c>
      <c r="W57">
        <v>270.2</v>
      </c>
      <c r="X57" t="s">
        <v>158</v>
      </c>
      <c r="Y57">
        <v>100.6</v>
      </c>
      <c r="Z57" t="s">
        <v>158</v>
      </c>
      <c r="AA57">
        <v>86.3</v>
      </c>
      <c r="AB57" t="s">
        <v>158</v>
      </c>
      <c r="AC57">
        <v>96.8</v>
      </c>
      <c r="AD57" t="s">
        <v>158</v>
      </c>
      <c r="AE57">
        <v>33.9</v>
      </c>
      <c r="AF57" t="s">
        <v>158</v>
      </c>
      <c r="AG57">
        <v>15.3</v>
      </c>
      <c r="AH57" t="s">
        <v>158</v>
      </c>
      <c r="AI57">
        <v>11</v>
      </c>
      <c r="AJ57" t="s">
        <v>158</v>
      </c>
      <c r="AK57">
        <v>4.5</v>
      </c>
      <c r="AL57" t="s">
        <v>158</v>
      </c>
      <c r="AM57" s="5">
        <v>1878</v>
      </c>
      <c r="AN57" t="s">
        <v>159</v>
      </c>
    </row>
    <row r="58" spans="9:40" x14ac:dyDescent="0.2">
      <c r="I58">
        <v>2003</v>
      </c>
      <c r="J58" t="s">
        <v>158</v>
      </c>
      <c r="K58" t="s">
        <v>160</v>
      </c>
      <c r="L58" t="s">
        <v>158</v>
      </c>
      <c r="M58">
        <v>14.1</v>
      </c>
      <c r="N58" t="s">
        <v>158</v>
      </c>
      <c r="O58">
        <v>408.6</v>
      </c>
      <c r="P58" t="s">
        <v>158</v>
      </c>
      <c r="Q58">
        <v>323.5</v>
      </c>
      <c r="R58" t="s">
        <v>158</v>
      </c>
      <c r="S58">
        <v>367.2</v>
      </c>
      <c r="T58" t="s">
        <v>158</v>
      </c>
      <c r="U58">
        <v>307.10000000000002</v>
      </c>
      <c r="V58" t="s">
        <v>158</v>
      </c>
      <c r="W58">
        <v>331.2</v>
      </c>
      <c r="X58" t="s">
        <v>158</v>
      </c>
      <c r="Y58">
        <v>158.80000000000001</v>
      </c>
      <c r="Z58" t="s">
        <v>158</v>
      </c>
      <c r="AA58">
        <v>49.5</v>
      </c>
      <c r="AB58" t="s">
        <v>158</v>
      </c>
      <c r="AC58">
        <v>38.4</v>
      </c>
      <c r="AD58" t="s">
        <v>158</v>
      </c>
      <c r="AE58">
        <v>36.1</v>
      </c>
      <c r="AF58" t="s">
        <v>158</v>
      </c>
      <c r="AG58">
        <v>22.7</v>
      </c>
      <c r="AH58" t="s">
        <v>158</v>
      </c>
      <c r="AI58">
        <v>6.8</v>
      </c>
      <c r="AJ58" t="s">
        <v>158</v>
      </c>
      <c r="AK58">
        <v>6.7</v>
      </c>
      <c r="AL58" t="s">
        <v>158</v>
      </c>
      <c r="AM58" s="5">
        <v>2071</v>
      </c>
      <c r="AN58" t="s">
        <v>159</v>
      </c>
    </row>
    <row r="59" spans="9:40" x14ac:dyDescent="0.2">
      <c r="I59">
        <v>2004</v>
      </c>
      <c r="J59" t="s">
        <v>158</v>
      </c>
      <c r="K59" t="s">
        <v>160</v>
      </c>
      <c r="L59" t="s">
        <v>158</v>
      </c>
      <c r="M59">
        <v>0.5</v>
      </c>
      <c r="N59" t="s">
        <v>158</v>
      </c>
      <c r="O59">
        <v>90.1</v>
      </c>
      <c r="P59" t="s">
        <v>158</v>
      </c>
      <c r="Q59">
        <v>825.4</v>
      </c>
      <c r="R59" t="s">
        <v>158</v>
      </c>
      <c r="S59">
        <v>483.7</v>
      </c>
      <c r="T59" t="s">
        <v>158</v>
      </c>
      <c r="U59">
        <v>239</v>
      </c>
      <c r="V59" t="s">
        <v>158</v>
      </c>
      <c r="W59">
        <v>168.5</v>
      </c>
      <c r="X59" t="s">
        <v>158</v>
      </c>
      <c r="Y59">
        <v>155.19999999999999</v>
      </c>
      <c r="Z59" t="s">
        <v>158</v>
      </c>
      <c r="AA59">
        <v>63.2</v>
      </c>
      <c r="AB59" t="s">
        <v>158</v>
      </c>
      <c r="AC59">
        <v>15.5</v>
      </c>
      <c r="AD59" t="s">
        <v>158</v>
      </c>
      <c r="AE59">
        <v>18.600000000000001</v>
      </c>
      <c r="AF59" t="s">
        <v>158</v>
      </c>
      <c r="AG59">
        <v>26.8</v>
      </c>
      <c r="AH59" t="s">
        <v>158</v>
      </c>
      <c r="AI59">
        <v>8.9</v>
      </c>
      <c r="AJ59" t="s">
        <v>158</v>
      </c>
      <c r="AK59">
        <v>14</v>
      </c>
      <c r="AL59" t="s">
        <v>158</v>
      </c>
      <c r="AM59" s="5">
        <v>2109</v>
      </c>
      <c r="AN59" t="s">
        <v>159</v>
      </c>
    </row>
    <row r="60" spans="9:40" x14ac:dyDescent="0.2">
      <c r="I60">
        <v>2005</v>
      </c>
      <c r="J60" t="s">
        <v>158</v>
      </c>
      <c r="K60" t="s">
        <v>160</v>
      </c>
      <c r="L60" t="s">
        <v>158</v>
      </c>
      <c r="M60">
        <v>4.0999999999999996</v>
      </c>
      <c r="N60" t="s">
        <v>158</v>
      </c>
      <c r="O60">
        <v>51.1</v>
      </c>
      <c r="P60" t="s">
        <v>158</v>
      </c>
      <c r="Q60">
        <v>399.4</v>
      </c>
      <c r="R60" t="s">
        <v>158</v>
      </c>
      <c r="S60">
        <v>859.1</v>
      </c>
      <c r="T60" t="s">
        <v>158</v>
      </c>
      <c r="U60">
        <v>483.5</v>
      </c>
      <c r="V60" t="s">
        <v>158</v>
      </c>
      <c r="W60">
        <v>157.6</v>
      </c>
      <c r="X60" t="s">
        <v>158</v>
      </c>
      <c r="Y60">
        <v>68.7</v>
      </c>
      <c r="Z60" t="s">
        <v>158</v>
      </c>
      <c r="AA60">
        <v>68.3</v>
      </c>
      <c r="AB60" t="s">
        <v>158</v>
      </c>
      <c r="AC60">
        <v>30.8</v>
      </c>
      <c r="AD60" t="s">
        <v>158</v>
      </c>
      <c r="AE60">
        <v>9.6</v>
      </c>
      <c r="AF60" t="s">
        <v>158</v>
      </c>
      <c r="AG60">
        <v>8.9</v>
      </c>
      <c r="AH60" t="s">
        <v>158</v>
      </c>
      <c r="AI60">
        <v>3</v>
      </c>
      <c r="AJ60" t="s">
        <v>158</v>
      </c>
      <c r="AK60">
        <v>5</v>
      </c>
      <c r="AL60" t="s">
        <v>158</v>
      </c>
      <c r="AM60" s="5">
        <v>2149</v>
      </c>
      <c r="AN60" t="s">
        <v>159</v>
      </c>
    </row>
    <row r="61" spans="9:40" x14ac:dyDescent="0.2">
      <c r="I61">
        <v>2006</v>
      </c>
      <c r="J61" t="s">
        <v>158</v>
      </c>
      <c r="K61" t="s">
        <v>160</v>
      </c>
      <c r="L61" t="s">
        <v>158</v>
      </c>
      <c r="M61">
        <v>10</v>
      </c>
      <c r="N61" t="s">
        <v>158</v>
      </c>
      <c r="O61">
        <v>83.2</v>
      </c>
      <c r="P61" t="s">
        <v>158</v>
      </c>
      <c r="Q61">
        <v>293.3</v>
      </c>
      <c r="R61" t="s">
        <v>158</v>
      </c>
      <c r="S61">
        <v>615.29999999999995</v>
      </c>
      <c r="T61" t="s">
        <v>158</v>
      </c>
      <c r="U61">
        <v>592.6</v>
      </c>
      <c r="V61" t="s">
        <v>158</v>
      </c>
      <c r="W61">
        <v>283.60000000000002</v>
      </c>
      <c r="X61" t="s">
        <v>158</v>
      </c>
      <c r="Y61">
        <v>109.9</v>
      </c>
      <c r="Z61" t="s">
        <v>158</v>
      </c>
      <c r="AA61">
        <v>49.5</v>
      </c>
      <c r="AB61" t="s">
        <v>158</v>
      </c>
      <c r="AC61">
        <v>40.700000000000003</v>
      </c>
      <c r="AD61" t="s">
        <v>158</v>
      </c>
      <c r="AE61">
        <v>17</v>
      </c>
      <c r="AF61" t="s">
        <v>158</v>
      </c>
      <c r="AG61">
        <v>8.3000000000000007</v>
      </c>
      <c r="AH61" t="s">
        <v>158</v>
      </c>
      <c r="AI61">
        <v>8.4</v>
      </c>
      <c r="AJ61" t="s">
        <v>158</v>
      </c>
      <c r="AK61">
        <v>11.6</v>
      </c>
      <c r="AL61" t="s">
        <v>158</v>
      </c>
      <c r="AM61" s="5">
        <v>2123</v>
      </c>
      <c r="AN61" t="s">
        <v>159</v>
      </c>
    </row>
    <row r="62" spans="9:40" x14ac:dyDescent="0.2">
      <c r="I62">
        <v>2007</v>
      </c>
      <c r="J62" t="s">
        <v>158</v>
      </c>
      <c r="K62">
        <v>1.6</v>
      </c>
      <c r="L62" t="s">
        <v>158</v>
      </c>
      <c r="M62">
        <v>16.899999999999999</v>
      </c>
      <c r="N62" t="s">
        <v>158</v>
      </c>
      <c r="O62">
        <v>60.5</v>
      </c>
      <c r="P62" t="s">
        <v>158</v>
      </c>
      <c r="Q62">
        <v>137.5</v>
      </c>
      <c r="R62" t="s">
        <v>158</v>
      </c>
      <c r="S62">
        <v>388.6</v>
      </c>
      <c r="T62" t="s">
        <v>158</v>
      </c>
      <c r="U62">
        <v>508.7</v>
      </c>
      <c r="V62" t="s">
        <v>158</v>
      </c>
      <c r="W62">
        <v>300.10000000000002</v>
      </c>
      <c r="X62" t="s">
        <v>158</v>
      </c>
      <c r="Y62">
        <v>139.5</v>
      </c>
      <c r="Z62" t="s">
        <v>158</v>
      </c>
      <c r="AA62">
        <v>47.6</v>
      </c>
      <c r="AB62" t="s">
        <v>158</v>
      </c>
      <c r="AC62">
        <v>27.4</v>
      </c>
      <c r="AD62" t="s">
        <v>158</v>
      </c>
      <c r="AE62">
        <v>24.2</v>
      </c>
      <c r="AF62" t="s">
        <v>158</v>
      </c>
      <c r="AG62">
        <v>9.5</v>
      </c>
      <c r="AH62" t="s">
        <v>158</v>
      </c>
      <c r="AI62">
        <v>6.1</v>
      </c>
      <c r="AJ62" t="s">
        <v>158</v>
      </c>
      <c r="AK62">
        <v>14.2</v>
      </c>
      <c r="AL62" t="s">
        <v>158</v>
      </c>
      <c r="AM62" s="5">
        <v>1683</v>
      </c>
      <c r="AN62" t="s">
        <v>159</v>
      </c>
    </row>
    <row r="63" spans="9:40" x14ac:dyDescent="0.2">
      <c r="I63">
        <v>2008</v>
      </c>
      <c r="J63" t="s">
        <v>158</v>
      </c>
      <c r="K63" t="s">
        <v>160</v>
      </c>
      <c r="L63" t="s">
        <v>158</v>
      </c>
      <c r="M63">
        <v>25.9</v>
      </c>
      <c r="N63" t="s">
        <v>158</v>
      </c>
      <c r="O63">
        <v>57.6</v>
      </c>
      <c r="P63" t="s">
        <v>158</v>
      </c>
      <c r="Q63">
        <v>79.400000000000006</v>
      </c>
      <c r="R63" t="s">
        <v>158</v>
      </c>
      <c r="S63">
        <v>148.80000000000001</v>
      </c>
      <c r="T63" t="s">
        <v>158</v>
      </c>
      <c r="U63">
        <v>308.39999999999998</v>
      </c>
      <c r="V63" t="s">
        <v>158</v>
      </c>
      <c r="W63">
        <v>242</v>
      </c>
      <c r="X63" t="s">
        <v>158</v>
      </c>
      <c r="Y63">
        <v>149.30000000000001</v>
      </c>
      <c r="Z63" t="s">
        <v>158</v>
      </c>
      <c r="AA63">
        <v>82.5</v>
      </c>
      <c r="AB63" t="s">
        <v>158</v>
      </c>
      <c r="AC63">
        <v>21.8</v>
      </c>
      <c r="AD63" t="s">
        <v>158</v>
      </c>
      <c r="AE63">
        <v>18.399999999999999</v>
      </c>
      <c r="AF63" t="s">
        <v>158</v>
      </c>
      <c r="AG63">
        <v>14</v>
      </c>
      <c r="AH63" t="s">
        <v>158</v>
      </c>
      <c r="AI63">
        <v>8.9</v>
      </c>
      <c r="AJ63" t="s">
        <v>158</v>
      </c>
      <c r="AK63">
        <v>15.7</v>
      </c>
      <c r="AL63" t="s">
        <v>158</v>
      </c>
      <c r="AM63" s="5">
        <v>1173</v>
      </c>
      <c r="AN63" t="s">
        <v>159</v>
      </c>
    </row>
    <row r="64" spans="9:40" x14ac:dyDescent="0.2">
      <c r="I64">
        <v>2009</v>
      </c>
      <c r="J64" t="s">
        <v>158</v>
      </c>
      <c r="K64" t="s">
        <v>160</v>
      </c>
      <c r="L64" t="s">
        <v>158</v>
      </c>
      <c r="M64">
        <v>1.3</v>
      </c>
      <c r="N64" t="s">
        <v>158</v>
      </c>
      <c r="O64">
        <v>175.9</v>
      </c>
      <c r="P64" t="s">
        <v>158</v>
      </c>
      <c r="Q64">
        <v>199.9</v>
      </c>
      <c r="R64" t="s">
        <v>158</v>
      </c>
      <c r="S64">
        <v>82.4</v>
      </c>
      <c r="T64" t="s">
        <v>158</v>
      </c>
      <c r="U64">
        <v>112.9</v>
      </c>
      <c r="V64" t="s">
        <v>158</v>
      </c>
      <c r="W64">
        <v>123.4</v>
      </c>
      <c r="X64" t="s">
        <v>158</v>
      </c>
      <c r="Y64">
        <v>104</v>
      </c>
      <c r="Z64" t="s">
        <v>158</v>
      </c>
      <c r="AA64">
        <v>65.900000000000006</v>
      </c>
      <c r="AB64" t="s">
        <v>158</v>
      </c>
      <c r="AC64">
        <v>40.5</v>
      </c>
      <c r="AD64" t="s">
        <v>158</v>
      </c>
      <c r="AE64">
        <v>23.9</v>
      </c>
      <c r="AF64" t="s">
        <v>158</v>
      </c>
      <c r="AG64">
        <v>7.6</v>
      </c>
      <c r="AH64" t="s">
        <v>158</v>
      </c>
      <c r="AI64">
        <v>8.1999999999999993</v>
      </c>
      <c r="AJ64" t="s">
        <v>158</v>
      </c>
      <c r="AK64">
        <v>12.3</v>
      </c>
      <c r="AL64" t="s">
        <v>158</v>
      </c>
      <c r="AM64">
        <v>958</v>
      </c>
      <c r="AN64" t="s">
        <v>159</v>
      </c>
    </row>
    <row r="65" spans="1:40" x14ac:dyDescent="0.2">
      <c r="I65">
        <v>2010</v>
      </c>
      <c r="J65" t="s">
        <v>158</v>
      </c>
      <c r="K65">
        <v>1</v>
      </c>
      <c r="L65" t="s">
        <v>158</v>
      </c>
      <c r="M65">
        <v>27.2</v>
      </c>
      <c r="N65" t="s">
        <v>158</v>
      </c>
      <c r="O65">
        <v>30.8</v>
      </c>
      <c r="P65" t="s">
        <v>158</v>
      </c>
      <c r="Q65">
        <v>557.9</v>
      </c>
      <c r="R65" t="s">
        <v>158</v>
      </c>
      <c r="S65">
        <v>220.6</v>
      </c>
      <c r="T65" t="s">
        <v>158</v>
      </c>
      <c r="U65">
        <v>55</v>
      </c>
      <c r="V65" t="s">
        <v>158</v>
      </c>
      <c r="W65">
        <v>42.5</v>
      </c>
      <c r="X65" t="s">
        <v>158</v>
      </c>
      <c r="Y65">
        <v>56.6</v>
      </c>
      <c r="Z65" t="s">
        <v>158</v>
      </c>
      <c r="AA65">
        <v>52.9</v>
      </c>
      <c r="AB65" t="s">
        <v>158</v>
      </c>
      <c r="AC65">
        <v>31.8</v>
      </c>
      <c r="AD65" t="s">
        <v>158</v>
      </c>
      <c r="AE65">
        <v>16</v>
      </c>
      <c r="AF65" t="s">
        <v>158</v>
      </c>
      <c r="AG65">
        <v>8.8000000000000007</v>
      </c>
      <c r="AH65" t="s">
        <v>158</v>
      </c>
      <c r="AI65">
        <v>6.2</v>
      </c>
      <c r="AJ65" t="s">
        <v>158</v>
      </c>
      <c r="AK65">
        <v>10.3</v>
      </c>
      <c r="AL65" t="s">
        <v>158</v>
      </c>
      <c r="AM65" s="5">
        <v>1118</v>
      </c>
      <c r="AN65" t="s">
        <v>159</v>
      </c>
    </row>
    <row r="66" spans="1:40" x14ac:dyDescent="0.2">
      <c r="I66">
        <v>2011</v>
      </c>
      <c r="J66" t="s">
        <v>158</v>
      </c>
      <c r="K66">
        <v>0.4</v>
      </c>
      <c r="L66" t="s">
        <v>158</v>
      </c>
      <c r="M66">
        <v>11.4</v>
      </c>
      <c r="N66" t="s">
        <v>158</v>
      </c>
      <c r="O66">
        <v>192.8</v>
      </c>
      <c r="P66" t="s">
        <v>158</v>
      </c>
      <c r="Q66">
        <v>115.6</v>
      </c>
      <c r="R66" t="s">
        <v>158</v>
      </c>
      <c r="S66">
        <v>809.5</v>
      </c>
      <c r="T66" t="s">
        <v>158</v>
      </c>
      <c r="U66">
        <v>284.39999999999998</v>
      </c>
      <c r="V66" t="s">
        <v>158</v>
      </c>
      <c r="W66">
        <v>64.099999999999994</v>
      </c>
      <c r="X66" t="s">
        <v>158</v>
      </c>
      <c r="Y66">
        <v>37.700000000000003</v>
      </c>
      <c r="Z66" t="s">
        <v>158</v>
      </c>
      <c r="AA66">
        <v>38.299999999999997</v>
      </c>
      <c r="AB66" t="s">
        <v>158</v>
      </c>
      <c r="AC66">
        <v>40.200000000000003</v>
      </c>
      <c r="AD66" t="s">
        <v>158</v>
      </c>
      <c r="AE66">
        <v>25.3</v>
      </c>
      <c r="AF66" t="s">
        <v>158</v>
      </c>
      <c r="AG66">
        <v>12.8</v>
      </c>
      <c r="AH66" t="s">
        <v>158</v>
      </c>
      <c r="AI66">
        <v>1.8</v>
      </c>
      <c r="AJ66" t="s">
        <v>158</v>
      </c>
      <c r="AK66">
        <v>8.3000000000000007</v>
      </c>
      <c r="AL66" t="s">
        <v>158</v>
      </c>
      <c r="AM66" s="5">
        <v>1643</v>
      </c>
      <c r="AN66" t="s">
        <v>159</v>
      </c>
    </row>
    <row r="67" spans="1:40" x14ac:dyDescent="0.2">
      <c r="I67">
        <v>2012</v>
      </c>
      <c r="J67" t="s">
        <v>158</v>
      </c>
      <c r="K67" t="s">
        <v>160</v>
      </c>
      <c r="L67" t="s">
        <v>158</v>
      </c>
      <c r="M67">
        <v>23.7</v>
      </c>
      <c r="N67" t="s">
        <v>158</v>
      </c>
      <c r="O67">
        <v>117.8</v>
      </c>
      <c r="P67" t="s">
        <v>158</v>
      </c>
      <c r="Q67">
        <v>943.8</v>
      </c>
      <c r="R67" t="s">
        <v>158</v>
      </c>
      <c r="S67">
        <v>173.7</v>
      </c>
      <c r="T67" t="s">
        <v>158</v>
      </c>
      <c r="U67">
        <v>433.1</v>
      </c>
      <c r="V67" t="s">
        <v>158</v>
      </c>
      <c r="W67">
        <v>139.9</v>
      </c>
      <c r="X67" t="s">
        <v>158</v>
      </c>
      <c r="Y67">
        <v>37</v>
      </c>
      <c r="Z67" t="s">
        <v>158</v>
      </c>
      <c r="AA67">
        <v>17.600000000000001</v>
      </c>
      <c r="AB67" t="s">
        <v>158</v>
      </c>
      <c r="AC67">
        <v>14.7</v>
      </c>
      <c r="AD67" t="s">
        <v>158</v>
      </c>
      <c r="AE67">
        <v>16.2</v>
      </c>
      <c r="AF67" t="s">
        <v>158</v>
      </c>
      <c r="AG67">
        <v>13.8</v>
      </c>
      <c r="AH67" t="s">
        <v>158</v>
      </c>
      <c r="AI67">
        <v>7.8</v>
      </c>
      <c r="AJ67" t="s">
        <v>158</v>
      </c>
      <c r="AK67">
        <v>8.9</v>
      </c>
      <c r="AL67" t="s">
        <v>158</v>
      </c>
      <c r="AM67" s="5">
        <v>1948</v>
      </c>
      <c r="AN67" t="s">
        <v>159</v>
      </c>
    </row>
    <row r="68" spans="1:40" x14ac:dyDescent="0.2">
      <c r="I68">
        <v>2013</v>
      </c>
      <c r="J68" t="s">
        <v>158</v>
      </c>
      <c r="K68">
        <v>1.7</v>
      </c>
      <c r="L68" t="s">
        <v>158</v>
      </c>
      <c r="M68">
        <v>0.8</v>
      </c>
      <c r="N68" t="s">
        <v>158</v>
      </c>
      <c r="O68">
        <v>65.3</v>
      </c>
      <c r="P68" t="s">
        <v>158</v>
      </c>
      <c r="Q68">
        <v>342.1</v>
      </c>
      <c r="R68" t="s">
        <v>158</v>
      </c>
      <c r="S68">
        <v>955.5</v>
      </c>
      <c r="T68" t="s">
        <v>158</v>
      </c>
      <c r="U68">
        <v>195.2</v>
      </c>
      <c r="V68" t="s">
        <v>158</v>
      </c>
      <c r="W68">
        <v>155.9</v>
      </c>
      <c r="X68" t="s">
        <v>158</v>
      </c>
      <c r="Y68">
        <v>69.099999999999994</v>
      </c>
      <c r="Z68" t="s">
        <v>158</v>
      </c>
      <c r="AA68">
        <v>20.100000000000001</v>
      </c>
      <c r="AB68" t="s">
        <v>158</v>
      </c>
      <c r="AC68">
        <v>13.3</v>
      </c>
      <c r="AD68" t="s">
        <v>158</v>
      </c>
      <c r="AE68">
        <v>12.5</v>
      </c>
      <c r="AF68" t="s">
        <v>158</v>
      </c>
      <c r="AG68">
        <v>12</v>
      </c>
      <c r="AH68" t="s">
        <v>158</v>
      </c>
      <c r="AI68">
        <v>7.9</v>
      </c>
      <c r="AJ68" t="s">
        <v>158</v>
      </c>
      <c r="AK68">
        <v>10.4</v>
      </c>
      <c r="AL68" t="s">
        <v>158</v>
      </c>
      <c r="AM68" s="5">
        <v>1862</v>
      </c>
      <c r="AN68" t="s">
        <v>159</v>
      </c>
    </row>
    <row r="69" spans="1:40" x14ac:dyDescent="0.2">
      <c r="I69">
        <v>2014</v>
      </c>
      <c r="J69" t="s">
        <v>158</v>
      </c>
      <c r="K69" t="s">
        <v>160</v>
      </c>
      <c r="L69" t="s">
        <v>158</v>
      </c>
      <c r="M69">
        <v>39.6</v>
      </c>
      <c r="N69" t="s">
        <v>158</v>
      </c>
      <c r="O69">
        <v>31.4</v>
      </c>
      <c r="P69" t="s">
        <v>158</v>
      </c>
      <c r="Q69">
        <v>168.6</v>
      </c>
      <c r="R69" t="s">
        <v>158</v>
      </c>
      <c r="S69">
        <v>397.4</v>
      </c>
      <c r="T69" t="s">
        <v>158</v>
      </c>
      <c r="U69">
        <v>752.2</v>
      </c>
      <c r="V69" t="s">
        <v>158</v>
      </c>
      <c r="W69">
        <v>210.3</v>
      </c>
      <c r="X69" t="s">
        <v>158</v>
      </c>
      <c r="Y69">
        <v>86.3</v>
      </c>
      <c r="Z69" t="s">
        <v>158</v>
      </c>
      <c r="AA69">
        <v>29.2</v>
      </c>
      <c r="AB69" t="s">
        <v>158</v>
      </c>
      <c r="AC69">
        <v>9</v>
      </c>
      <c r="AD69" t="s">
        <v>158</v>
      </c>
      <c r="AE69">
        <v>4.5999999999999996</v>
      </c>
      <c r="AF69" t="s">
        <v>158</v>
      </c>
      <c r="AG69">
        <v>4.7</v>
      </c>
      <c r="AH69" t="s">
        <v>158</v>
      </c>
      <c r="AI69">
        <v>4.5</v>
      </c>
      <c r="AJ69" t="s">
        <v>158</v>
      </c>
      <c r="AK69">
        <v>9</v>
      </c>
      <c r="AL69" t="s">
        <v>158</v>
      </c>
      <c r="AM69" s="5">
        <v>1747</v>
      </c>
      <c r="AN69" t="s">
        <v>159</v>
      </c>
    </row>
    <row r="70" spans="1:40" x14ac:dyDescent="0.2">
      <c r="I70">
        <v>2015</v>
      </c>
      <c r="J70" t="s">
        <v>158</v>
      </c>
      <c r="K70" t="s">
        <v>160</v>
      </c>
      <c r="L70" t="s">
        <v>158</v>
      </c>
      <c r="M70">
        <v>15.7</v>
      </c>
      <c r="N70" t="s">
        <v>158</v>
      </c>
      <c r="O70">
        <v>633.20000000000005</v>
      </c>
      <c r="P70" t="s">
        <v>158</v>
      </c>
      <c r="Q70">
        <v>194.8</v>
      </c>
      <c r="R70" t="s">
        <v>158</v>
      </c>
      <c r="S70">
        <v>229.1</v>
      </c>
      <c r="T70" t="s">
        <v>158</v>
      </c>
      <c r="U70">
        <v>385.2</v>
      </c>
      <c r="V70" t="s">
        <v>158</v>
      </c>
      <c r="W70">
        <v>509.4</v>
      </c>
      <c r="X70" t="s">
        <v>158</v>
      </c>
      <c r="Y70">
        <v>88.2</v>
      </c>
      <c r="Z70" t="s">
        <v>158</v>
      </c>
      <c r="AA70">
        <v>43</v>
      </c>
      <c r="AB70" t="s">
        <v>158</v>
      </c>
      <c r="AC70">
        <v>17.2</v>
      </c>
      <c r="AD70" t="s">
        <v>158</v>
      </c>
      <c r="AE70">
        <v>3.2</v>
      </c>
      <c r="AF70" t="s">
        <v>158</v>
      </c>
      <c r="AG70">
        <v>2.2000000000000002</v>
      </c>
      <c r="AH70" t="s">
        <v>158</v>
      </c>
      <c r="AI70">
        <v>3.3</v>
      </c>
      <c r="AJ70" t="s">
        <v>158</v>
      </c>
      <c r="AK70">
        <v>4</v>
      </c>
      <c r="AL70" t="s">
        <v>158</v>
      </c>
      <c r="AM70" s="5">
        <v>2128</v>
      </c>
      <c r="AN70" t="s">
        <v>159</v>
      </c>
    </row>
    <row r="71" spans="1:40" x14ac:dyDescent="0.2">
      <c r="I71">
        <v>2016</v>
      </c>
      <c r="J71" t="s">
        <v>158</v>
      </c>
      <c r="K71" t="s">
        <v>160</v>
      </c>
      <c r="L71" t="s">
        <v>158</v>
      </c>
      <c r="M71">
        <v>0.5</v>
      </c>
      <c r="N71" t="s">
        <v>158</v>
      </c>
      <c r="O71">
        <v>91.7</v>
      </c>
      <c r="P71" t="s">
        <v>158</v>
      </c>
      <c r="Q71" s="5">
        <v>1389.7</v>
      </c>
      <c r="R71" t="s">
        <v>158</v>
      </c>
      <c r="S71">
        <v>159.30000000000001</v>
      </c>
      <c r="T71" t="s">
        <v>158</v>
      </c>
      <c r="U71">
        <v>175.3</v>
      </c>
      <c r="V71" t="s">
        <v>158</v>
      </c>
      <c r="W71">
        <v>175.5</v>
      </c>
      <c r="X71" t="s">
        <v>158</v>
      </c>
      <c r="Y71">
        <v>223.1</v>
      </c>
      <c r="Z71" t="s">
        <v>158</v>
      </c>
      <c r="AA71">
        <v>34.700000000000003</v>
      </c>
      <c r="AB71" t="s">
        <v>158</v>
      </c>
      <c r="AC71">
        <v>13.2</v>
      </c>
      <c r="AD71" t="s">
        <v>158</v>
      </c>
      <c r="AE71">
        <v>7.9</v>
      </c>
      <c r="AF71" t="s">
        <v>158</v>
      </c>
      <c r="AG71">
        <v>0.5</v>
      </c>
      <c r="AH71" t="s">
        <v>158</v>
      </c>
      <c r="AI71">
        <v>1.3</v>
      </c>
      <c r="AJ71" t="s">
        <v>158</v>
      </c>
      <c r="AK71" t="s">
        <v>160</v>
      </c>
      <c r="AL71" t="s">
        <v>158</v>
      </c>
      <c r="AM71" s="5">
        <v>2273</v>
      </c>
      <c r="AN71" t="s">
        <v>159</v>
      </c>
    </row>
    <row r="72" spans="1:40" x14ac:dyDescent="0.2">
      <c r="I72">
        <v>2017</v>
      </c>
      <c r="J72" t="s">
        <v>158</v>
      </c>
      <c r="K72" t="s">
        <v>160</v>
      </c>
      <c r="L72" t="s">
        <v>158</v>
      </c>
      <c r="M72">
        <v>2</v>
      </c>
      <c r="N72" t="s">
        <v>158</v>
      </c>
      <c r="O72">
        <v>29.8</v>
      </c>
      <c r="P72" t="s">
        <v>158</v>
      </c>
      <c r="Q72">
        <v>551.4</v>
      </c>
      <c r="R72" t="s">
        <v>158</v>
      </c>
      <c r="S72">
        <v>894.6</v>
      </c>
      <c r="T72" t="s">
        <v>158</v>
      </c>
      <c r="U72">
        <v>214.7</v>
      </c>
      <c r="V72" t="s">
        <v>158</v>
      </c>
      <c r="W72">
        <v>147.5</v>
      </c>
      <c r="X72" t="s">
        <v>158</v>
      </c>
      <c r="Y72">
        <v>123.2</v>
      </c>
      <c r="Z72" t="s">
        <v>158</v>
      </c>
      <c r="AA72">
        <v>96.3</v>
      </c>
      <c r="AB72" t="s">
        <v>158</v>
      </c>
      <c r="AC72">
        <v>21.5</v>
      </c>
      <c r="AD72" t="s">
        <v>158</v>
      </c>
      <c r="AE72">
        <v>7.8</v>
      </c>
      <c r="AF72" t="s">
        <v>158</v>
      </c>
      <c r="AG72">
        <v>6.3</v>
      </c>
      <c r="AH72" t="s">
        <v>158</v>
      </c>
      <c r="AI72">
        <v>0.6</v>
      </c>
      <c r="AJ72" t="s">
        <v>158</v>
      </c>
      <c r="AK72">
        <v>0.4</v>
      </c>
      <c r="AL72" t="s">
        <v>158</v>
      </c>
      <c r="AM72" s="5">
        <v>2096</v>
      </c>
      <c r="AN72" t="s">
        <v>159</v>
      </c>
    </row>
    <row r="73" spans="1:40" x14ac:dyDescent="0.2">
      <c r="A73" s="6"/>
      <c r="B73" s="6"/>
      <c r="C73" s="6"/>
      <c r="D73" s="6"/>
      <c r="E73" s="6"/>
      <c r="F73" s="6"/>
      <c r="G73" s="6"/>
      <c r="H73" s="6">
        <v>1000</v>
      </c>
      <c r="I73" s="7">
        <v>2018</v>
      </c>
      <c r="J73" s="8" t="s">
        <v>158</v>
      </c>
      <c r="K73" s="8" t="s">
        <v>160</v>
      </c>
      <c r="L73" s="8" t="s">
        <v>158</v>
      </c>
      <c r="M73" s="8">
        <v>1.3915</v>
      </c>
      <c r="N73" s="8" t="s">
        <v>158</v>
      </c>
      <c r="O73" s="8">
        <v>13.793799999999999</v>
      </c>
      <c r="P73" s="8" t="s">
        <v>158</v>
      </c>
      <c r="Q73" s="8">
        <v>114.10210000000001</v>
      </c>
      <c r="R73" s="8" t="s">
        <v>158</v>
      </c>
      <c r="S73" s="8">
        <v>1216.6616000000001</v>
      </c>
      <c r="T73" s="8" t="s">
        <v>158</v>
      </c>
      <c r="U73" s="8">
        <v>504.01499999999999</v>
      </c>
      <c r="V73" s="8" t="s">
        <v>158</v>
      </c>
      <c r="W73" s="8">
        <v>105.50830000000001</v>
      </c>
      <c r="X73" s="8" t="s">
        <v>158</v>
      </c>
      <c r="Y73" s="8">
        <v>82.175200000000004</v>
      </c>
      <c r="Z73" s="8" t="s">
        <v>158</v>
      </c>
      <c r="AA73" s="8">
        <v>60.892000000000003</v>
      </c>
      <c r="AB73" s="8" t="s">
        <v>158</v>
      </c>
      <c r="AC73" s="8">
        <v>26.593499999999999</v>
      </c>
      <c r="AD73" s="8" t="s">
        <v>158</v>
      </c>
      <c r="AE73" s="8">
        <v>4.1882000000000001</v>
      </c>
      <c r="AF73" s="8" t="s">
        <v>158</v>
      </c>
      <c r="AG73" s="8">
        <v>1.2156</v>
      </c>
      <c r="AH73" s="8" t="s">
        <v>158</v>
      </c>
      <c r="AI73" s="8">
        <v>0.33160000000000001</v>
      </c>
      <c r="AJ73" s="8" t="s">
        <v>158</v>
      </c>
      <c r="AK73" s="8">
        <v>1.1239000000000001</v>
      </c>
      <c r="AL73" s="8" t="s">
        <v>158</v>
      </c>
      <c r="AM73" s="5">
        <f>SUM(J73:AL73)</f>
        <v>2131.9922999999999</v>
      </c>
      <c r="AN73" t="s">
        <v>159</v>
      </c>
    </row>
    <row r="74" spans="1:40" x14ac:dyDescent="0.2">
      <c r="I74" t="s">
        <v>155</v>
      </c>
    </row>
    <row r="75" spans="1:40" x14ac:dyDescent="0.2">
      <c r="I75" t="s">
        <v>161</v>
      </c>
      <c r="J75" t="s">
        <v>158</v>
      </c>
      <c r="K75" s="6">
        <f>AVERAGE(K34:K73)</f>
        <v>6.7619047619047592</v>
      </c>
      <c r="L75" t="s">
        <v>158</v>
      </c>
      <c r="M75" s="6">
        <f>AVERAGE(M34:M73)</f>
        <v>53.197287500000002</v>
      </c>
      <c r="N75" t="s">
        <v>158</v>
      </c>
      <c r="O75" s="6">
        <f>AVERAGE(O34:O73)</f>
        <v>201.23234500000004</v>
      </c>
      <c r="P75" t="s">
        <v>158</v>
      </c>
      <c r="Q75" s="6">
        <f>AVERAGE(Q34:Q73)</f>
        <v>373.25755249999997</v>
      </c>
      <c r="R75" t="s">
        <v>158</v>
      </c>
      <c r="S75" s="6">
        <f>AVERAGE(S34:S73)</f>
        <v>410.64154000000008</v>
      </c>
      <c r="T75" t="s">
        <v>158</v>
      </c>
      <c r="U75" s="6">
        <f>AVERAGE(U34:U73)</f>
        <v>325.42287500000009</v>
      </c>
      <c r="V75" t="s">
        <v>158</v>
      </c>
      <c r="W75" s="6">
        <f>AVERAGE(W34:W73)</f>
        <v>203.77520749999996</v>
      </c>
      <c r="X75" t="s">
        <v>158</v>
      </c>
      <c r="Y75" s="6">
        <f>AVERAGE(Y34:Y73)</f>
        <v>113.44937999999998</v>
      </c>
      <c r="Z75" t="s">
        <v>158</v>
      </c>
      <c r="AA75" s="6">
        <f>AVERAGE(AA34:AA73)</f>
        <v>65.349799999999988</v>
      </c>
      <c r="AB75" t="s">
        <v>158</v>
      </c>
      <c r="AC75" s="6">
        <f>AVERAGE(AC34:AC73)</f>
        <v>33.317337500000001</v>
      </c>
      <c r="AD75" t="s">
        <v>158</v>
      </c>
      <c r="AE75" s="6">
        <f>AVERAGE(AE34:AE73)</f>
        <v>22.942205000000005</v>
      </c>
      <c r="AF75" t="s">
        <v>158</v>
      </c>
      <c r="AG75" s="6">
        <f>AVERAGE(AG34:AG73)</f>
        <v>11.600390000000001</v>
      </c>
      <c r="AH75" t="s">
        <v>158</v>
      </c>
      <c r="AI75" s="6">
        <f>AVERAGE(AI34:AI73)</f>
        <v>7.9482900000000001</v>
      </c>
      <c r="AJ75" t="s">
        <v>158</v>
      </c>
      <c r="AK75" s="6">
        <f>AVERAGE(AK34:AK73)</f>
        <v>11.40317692307692</v>
      </c>
      <c r="AL75" t="s">
        <v>158</v>
      </c>
      <c r="AM75" s="5">
        <f>AVERAGE(AM34:AM73)</f>
        <v>1836.8748074999999</v>
      </c>
      <c r="AN75" t="s">
        <v>159</v>
      </c>
    </row>
    <row r="76" spans="1:40" x14ac:dyDescent="0.2">
      <c r="I76" t="s">
        <v>155</v>
      </c>
    </row>
    <row r="77" spans="1:40" x14ac:dyDescent="0.2">
      <c r="I77" t="s">
        <v>156</v>
      </c>
    </row>
    <row r="78" spans="1:40" x14ac:dyDescent="0.2">
      <c r="I78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2019-10-24T14:58:45Z</dcterms:created>
  <dcterms:modified xsi:type="dcterms:W3CDTF">2019-10-25T23:37:21Z</dcterms:modified>
</cp:coreProperties>
</file>