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jim/_mymods/ebswp/doc/"/>
    </mc:Choice>
  </mc:AlternateContent>
  <xr:revisionPtr revIDLastSave="0" documentId="13_ncr:1_{75C13E99-6914-2F42-AC99-74B4DA3E73E3}" xr6:coauthVersionLast="45" xr6:coauthVersionMax="45" xr10:uidLastSave="{00000000-0000-0000-0000-000000000000}"/>
  <bookViews>
    <workbookView xWindow="0" yWindow="460" windowWidth="28800" windowHeight="17540" activeTab="1" xr2:uid="{00000000-000D-0000-FFFF-FFFF00000000}"/>
  </bookViews>
  <sheets>
    <sheet name="2017 version" sheetId="5" r:id="rId1"/>
    <sheet name="2018" sheetId="1" r:id="rId2"/>
    <sheet name="2sex_2gear" sheetId="3" r:id="rId3"/>
    <sheet name="2sex_2gear_2M" sheetId="4" r:id="rId4"/>
  </sheets>
  <definedNames>
    <definedName name="solver_adj" localSheetId="0" hidden="1">'2017 version'!$C$6</definedName>
    <definedName name="solver_adj" localSheetId="1" hidden="1">'2018'!$C$6</definedName>
    <definedName name="solver_adj" localSheetId="2" hidden="1">'2sex_2gear'!$C$6</definedName>
    <definedName name="solver_adj" localSheetId="3" hidden="1">'2sex_2gear_2M'!$C$6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lin" localSheetId="0" hidden="1">2</definedName>
    <definedName name="solver_lin" localSheetId="1" hidden="1">2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opt" localSheetId="0" hidden="1">'2017 version'!$C$7</definedName>
    <definedName name="solver_opt" localSheetId="1" hidden="1">'2018'!$C$7</definedName>
    <definedName name="solver_opt" localSheetId="2" hidden="1">'2sex_2gear'!$C$7</definedName>
    <definedName name="solver_opt" localSheetId="3" hidden="1">'2sex_2gear_2M'!$C$7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cl" localSheetId="3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er" localSheetId="0" hidden="1">2</definedName>
    <definedName name="solver_ver" localSheetId="1" hidden="1">2</definedName>
    <definedName name="solver_ver" localSheetId="2" hidden="1">3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" i="5" l="1"/>
  <c r="AE13" i="5" l="1"/>
  <c r="AD13" i="5"/>
  <c r="AC13" i="5"/>
  <c r="AB13" i="5"/>
  <c r="AA13" i="5"/>
  <c r="Z13" i="5"/>
  <c r="Y13" i="5"/>
  <c r="X13" i="5"/>
  <c r="W13" i="5"/>
  <c r="V13" i="5"/>
  <c r="U13" i="5"/>
  <c r="T13" i="5"/>
  <c r="S13" i="5"/>
  <c r="R13" i="5"/>
  <c r="P13" i="5"/>
  <c r="O13" i="5"/>
  <c r="N13" i="5"/>
  <c r="M13" i="5"/>
  <c r="L13" i="5"/>
  <c r="K13" i="5"/>
  <c r="J13" i="5"/>
  <c r="I13" i="5"/>
  <c r="H13" i="5"/>
  <c r="G13" i="5"/>
  <c r="F13" i="5"/>
  <c r="E13" i="5"/>
  <c r="D13" i="5"/>
  <c r="C13" i="5"/>
  <c r="B13" i="5"/>
  <c r="C7" i="5" l="1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B21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B19" i="4"/>
  <c r="AE22" i="4"/>
  <c r="AD22" i="4"/>
  <c r="AC22" i="4"/>
  <c r="AB22" i="4"/>
  <c r="AA22" i="4"/>
  <c r="Z22" i="4"/>
  <c r="Y22" i="4"/>
  <c r="X22" i="4"/>
  <c r="W22" i="4"/>
  <c r="V22" i="4"/>
  <c r="U22" i="4"/>
  <c r="T22" i="4"/>
  <c r="S22" i="4"/>
  <c r="R22" i="4"/>
  <c r="Q22" i="4"/>
  <c r="P22" i="4"/>
  <c r="O22" i="4"/>
  <c r="N22" i="4"/>
  <c r="M22" i="4"/>
  <c r="L22" i="4"/>
  <c r="K22" i="4"/>
  <c r="J22" i="4"/>
  <c r="I22" i="4"/>
  <c r="H22" i="4"/>
  <c r="G22" i="4"/>
  <c r="F22" i="4"/>
  <c r="E22" i="4"/>
  <c r="D22" i="4"/>
  <c r="C22" i="4"/>
  <c r="B22" i="4"/>
  <c r="AE20" i="4"/>
  <c r="AD20" i="4"/>
  <c r="AC20" i="4"/>
  <c r="AB20" i="4"/>
  <c r="AA20" i="4"/>
  <c r="Z20" i="4"/>
  <c r="Y20" i="4"/>
  <c r="X20" i="4"/>
  <c r="W20" i="4"/>
  <c r="V20" i="4"/>
  <c r="U20" i="4"/>
  <c r="T20" i="4"/>
  <c r="S20" i="4"/>
  <c r="R20" i="4"/>
  <c r="Q20" i="4"/>
  <c r="P20" i="4"/>
  <c r="O20" i="4"/>
  <c r="N20" i="4"/>
  <c r="M20" i="4"/>
  <c r="L20" i="4"/>
  <c r="K20" i="4"/>
  <c r="J20" i="4"/>
  <c r="I20" i="4"/>
  <c r="H20" i="4"/>
  <c r="G20" i="4"/>
  <c r="F20" i="4"/>
  <c r="E20" i="4"/>
  <c r="D20" i="4"/>
  <c r="C20" i="4"/>
  <c r="B20" i="4"/>
  <c r="B22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B21" i="3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B19" i="3"/>
  <c r="C5" i="4" l="1"/>
  <c r="C7" i="4" s="1"/>
  <c r="C5" i="3"/>
  <c r="C7" i="3" s="1"/>
  <c r="C13" i="1" l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B13" i="1"/>
  <c r="C5" i="1" l="1"/>
  <c r="C7" i="1" s="1"/>
</calcChain>
</file>

<file path=xl/sharedStrings.xml><?xml version="1.0" encoding="utf-8"?>
<sst xmlns="http://schemas.openxmlformats.org/spreadsheetml/2006/main" count="87" uniqueCount="42">
  <si>
    <t>Weight at age</t>
  </si>
  <si>
    <t>Numbers at Age</t>
  </si>
  <si>
    <t>Selectivity at Age</t>
  </si>
  <si>
    <t>F_OFL</t>
  </si>
  <si>
    <t>Sumsq</t>
  </si>
  <si>
    <t>Calculated OFL</t>
  </si>
  <si>
    <t>Solver for this</t>
  </si>
  <si>
    <t>&lt;-----</t>
  </si>
  <si>
    <t>M</t>
  </si>
  <si>
    <t>Better Catch_age</t>
  </si>
  <si>
    <t>Selectivity at Age, Gear 1, Females</t>
  </si>
  <si>
    <t>Selectivity at Age, Gear 1, Males</t>
  </si>
  <si>
    <t>Numbers at Age, Females</t>
  </si>
  <si>
    <t>Numbers at Age, Males</t>
  </si>
  <si>
    <t>Weight at age, Females</t>
  </si>
  <si>
    <t>Weight at age, Males</t>
  </si>
  <si>
    <t>F_ratio</t>
  </si>
  <si>
    <t>2 gears two sexes</t>
  </si>
  <si>
    <t>Catch_at_Age, Gear 1, Females</t>
  </si>
  <si>
    <t>Catch_at_Age, Gear 1, Males</t>
  </si>
  <si>
    <t>Catch_at_Age, Gear 2, Females</t>
  </si>
  <si>
    <t>Catch_at_Age, Gear 2, Males</t>
  </si>
  <si>
    <t>Yellow is what you want</t>
  </si>
  <si>
    <t>M_F</t>
  </si>
  <si>
    <t>M_M</t>
  </si>
  <si>
    <t>2 gears two sexes, 2 natural mortalty</t>
  </si>
  <si>
    <t>Selectivity at Age, Gear 2, Females</t>
  </si>
  <si>
    <t>Selectivity at Age, Gear 2, Males</t>
  </si>
  <si>
    <t>Example for recalculating the 2017 F that would have produced the 2017 OFL from the 2018 assessment results</t>
  </si>
  <si>
    <t>2017 Numbers at age estimated in 2018</t>
  </si>
  <si>
    <t>2017 specified OFL</t>
  </si>
  <si>
    <t>This is the final ratio of catch between gears in 2017</t>
  </si>
  <si>
    <t>Gray values are ones you need to provide from the 2018 assessment</t>
  </si>
  <si>
    <t xml:space="preserve"> </t>
  </si>
  <si>
    <t>Example for recalculating the 2016 F that would have produced the 2016 OFL from the 2017 assessment results</t>
  </si>
  <si>
    <t>EBS pollock</t>
  </si>
  <si>
    <t>2016 specified OFL</t>
  </si>
  <si>
    <t>2016 Numbers at age estimated in 2017</t>
  </si>
  <si>
    <t>Gray values are ones you need to provide from the 2019 assessment</t>
  </si>
  <si>
    <t>Example for recalculating the 2018 F that would have produced the 2018 OFL from the 2019 assessment results</t>
  </si>
  <si>
    <t>2018 specified OFL</t>
  </si>
  <si>
    <t>2018 Numbers at age estimated in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</si>
</sst>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6" formatCode="0.00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2" fontId="0" fillId="3" borderId="0" xfId="0" applyNumberFormat="1" applyFill="1"/>
    <xf numFmtId="0" fontId="0" fillId="3" borderId="0" xfId="0" applyFill="1"/>
    <xf numFmtId="165" fontId="0" fillId="2" borderId="0" xfId="0" applyNumberFormat="1" applyFill="1"/>
    <xf numFmtId="0" fontId="1" fillId="0" borderId="0" xfId="0" applyFont="1"/>
    <xf numFmtId="164" fontId="0" fillId="4" borderId="0" xfId="0" applyNumberFormat="1" applyFill="1"/>
    <xf numFmtId="166" fontId="0" fillId="0" borderId="0" xfId="0" applyNumberFormat="1"/>
    <xf numFmtId="0" fontId="0" fillId="5" borderId="0" xfId="0" applyFill="1"/>
    <xf numFmtId="164" fontId="0" fillId="5" borderId="0" xfId="0" applyNumberFormat="1" applyFill="1"/>
    <xf numFmtId="11" fontId="0" fillId="0" borderId="0" xfId="0" applyNumberFormat="1"/>
    <xf numFmtId="3" fontId="2" fillId="0" borderId="0" xfId="0" applyNumberFormat="1" applyFont="1"/>
    <xf numFmtId="164" fontId="0" fillId="0" borderId="0" xfId="0" applyNumberFormat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5</xdr:row>
      <xdr:rowOff>28575</xdr:rowOff>
    </xdr:from>
    <xdr:to>
      <xdr:col>3</xdr:col>
      <xdr:colOff>685800</xdr:colOff>
      <xdr:row>5</xdr:row>
      <xdr:rowOff>152400</xdr:rowOff>
    </xdr:to>
    <xdr:sp macro="" textlink="">
      <xdr:nvSpPr>
        <xdr:cNvPr id="2" name="Left Arrow 1">
          <a:extLst>
            <a:ext uri="{FF2B5EF4-FFF2-40B4-BE49-F238E27FC236}">
              <a16:creationId xmlns:a16="http://schemas.microsoft.com/office/drawing/2014/main" id="{E0B347D9-A662-AF40-B60C-5EB00D7CBEBD}"/>
            </a:ext>
          </a:extLst>
        </xdr:cNvPr>
        <xdr:cNvSpPr/>
      </xdr:nvSpPr>
      <xdr:spPr>
        <a:xfrm>
          <a:off x="4473575" y="981075"/>
          <a:ext cx="657225" cy="1238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5</xdr:row>
      <xdr:rowOff>28575</xdr:rowOff>
    </xdr:from>
    <xdr:to>
      <xdr:col>3</xdr:col>
      <xdr:colOff>685800</xdr:colOff>
      <xdr:row>5</xdr:row>
      <xdr:rowOff>152400</xdr:rowOff>
    </xdr:to>
    <xdr:sp macro="" textlink="">
      <xdr:nvSpPr>
        <xdr:cNvPr id="2" name="Left Arrow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257550" y="790575"/>
          <a:ext cx="657225" cy="1238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5</xdr:row>
      <xdr:rowOff>28575</xdr:rowOff>
    </xdr:from>
    <xdr:to>
      <xdr:col>3</xdr:col>
      <xdr:colOff>685800</xdr:colOff>
      <xdr:row>5</xdr:row>
      <xdr:rowOff>152400</xdr:rowOff>
    </xdr:to>
    <xdr:sp macro="" textlink="">
      <xdr:nvSpPr>
        <xdr:cNvPr id="2" name="Left Arrow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3257550" y="981075"/>
          <a:ext cx="657225" cy="1238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3</xdr:col>
      <xdr:colOff>657225</xdr:colOff>
      <xdr:row>8</xdr:row>
      <xdr:rowOff>123825</xdr:rowOff>
    </xdr:to>
    <xdr:sp macro="" textlink="">
      <xdr:nvSpPr>
        <xdr:cNvPr id="3" name="Left Arrow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3981450" y="1524000"/>
          <a:ext cx="657225" cy="1238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5</xdr:row>
      <xdr:rowOff>28575</xdr:rowOff>
    </xdr:from>
    <xdr:to>
      <xdr:col>3</xdr:col>
      <xdr:colOff>685800</xdr:colOff>
      <xdr:row>5</xdr:row>
      <xdr:rowOff>152400</xdr:rowOff>
    </xdr:to>
    <xdr:sp macro="" textlink="">
      <xdr:nvSpPr>
        <xdr:cNvPr id="2" name="Left Arrow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4010025" y="981075"/>
          <a:ext cx="657225" cy="1238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3</xdr:col>
      <xdr:colOff>657225</xdr:colOff>
      <xdr:row>8</xdr:row>
      <xdr:rowOff>123825</xdr:rowOff>
    </xdr:to>
    <xdr:sp macro="" textlink="">
      <xdr:nvSpPr>
        <xdr:cNvPr id="3" name="Left Arrow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3981450" y="1524000"/>
          <a:ext cx="657225" cy="1238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DFD4C-865E-214F-93DA-4B0967C076DC}">
  <dimension ref="A1:AE23"/>
  <sheetViews>
    <sheetView zoomScale="205" zoomScaleNormal="205" workbookViewId="0">
      <selection activeCell="B13" sqref="B13"/>
    </sheetView>
  </sheetViews>
  <sheetFormatPr baseColWidth="10" defaultColWidth="8.83203125" defaultRowHeight="15" x14ac:dyDescent="0.2"/>
  <cols>
    <col min="1" max="1" width="28.1640625" customWidth="1"/>
    <col min="2" max="2" width="19.6640625" customWidth="1"/>
    <col min="3" max="3" width="10.5" bestFit="1" customWidth="1"/>
    <col min="4" max="4" width="13.5" customWidth="1"/>
    <col min="5" max="5" width="11.5" bestFit="1" customWidth="1"/>
    <col min="6" max="6" width="10.5" bestFit="1" customWidth="1"/>
    <col min="7" max="9" width="11.5" bestFit="1" customWidth="1"/>
    <col min="10" max="14" width="10.5" bestFit="1" customWidth="1"/>
    <col min="15" max="15" width="11.5" bestFit="1" customWidth="1"/>
    <col min="16" max="31" width="10.5" bestFit="1" customWidth="1"/>
  </cols>
  <sheetData>
    <row r="1" spans="1:31" x14ac:dyDescent="0.2">
      <c r="A1" t="s">
        <v>34</v>
      </c>
    </row>
    <row r="2" spans="1:31" x14ac:dyDescent="0.2">
      <c r="A2" t="s">
        <v>35</v>
      </c>
    </row>
    <row r="3" spans="1:31" x14ac:dyDescent="0.2">
      <c r="A3" s="3" t="s">
        <v>32</v>
      </c>
      <c r="B3" t="s">
        <v>8</v>
      </c>
      <c r="C3">
        <v>0.3</v>
      </c>
    </row>
    <row r="4" spans="1:31" x14ac:dyDescent="0.2">
      <c r="A4" s="1" t="s">
        <v>22</v>
      </c>
      <c r="B4" t="s">
        <v>36</v>
      </c>
      <c r="C4" s="11">
        <v>3540</v>
      </c>
    </row>
    <row r="5" spans="1:31" x14ac:dyDescent="0.2">
      <c r="B5" t="s">
        <v>5</v>
      </c>
      <c r="C5" s="12">
        <f>SUM(B13:AE13)</f>
        <v>3539.9999999999986</v>
      </c>
    </row>
    <row r="6" spans="1:31" x14ac:dyDescent="0.2">
      <c r="B6" t="s">
        <v>3</v>
      </c>
      <c r="C6" s="4">
        <v>0.4811162810003537</v>
      </c>
      <c r="D6" t="s">
        <v>7</v>
      </c>
      <c r="E6" s="5" t="s">
        <v>6</v>
      </c>
    </row>
    <row r="7" spans="1:31" x14ac:dyDescent="0.2">
      <c r="B7" t="s">
        <v>4</v>
      </c>
      <c r="C7">
        <f>(C4-C5)^2</f>
        <v>1.8611563782443123E-24</v>
      </c>
    </row>
    <row r="8" spans="1:31" x14ac:dyDescent="0.2">
      <c r="B8" t="s">
        <v>37</v>
      </c>
    </row>
    <row r="9" spans="1:31" x14ac:dyDescent="0.2"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  <c r="L9">
        <v>11</v>
      </c>
      <c r="M9">
        <v>12</v>
      </c>
      <c r="N9">
        <v>13</v>
      </c>
      <c r="O9">
        <v>14</v>
      </c>
      <c r="P9">
        <v>15</v>
      </c>
    </row>
    <row r="10" spans="1:31" x14ac:dyDescent="0.2">
      <c r="A10" t="s">
        <v>1</v>
      </c>
      <c r="B10">
        <v>18238.8</v>
      </c>
      <c r="C10">
        <v>7017.08</v>
      </c>
      <c r="D10">
        <v>10323.299999999999</v>
      </c>
      <c r="E10">
        <v>11020.1</v>
      </c>
      <c r="F10">
        <v>1374.51</v>
      </c>
      <c r="G10">
        <v>996.60699999999997</v>
      </c>
      <c r="H10">
        <v>898.75699999999995</v>
      </c>
      <c r="I10">
        <v>1312.03</v>
      </c>
      <c r="J10">
        <v>204.71799999999999</v>
      </c>
      <c r="K10">
        <v>113.395</v>
      </c>
      <c r="L10">
        <v>26.947700000000001</v>
      </c>
      <c r="M10">
        <v>6.0415400000000004</v>
      </c>
      <c r="N10">
        <v>3.9544700000000002</v>
      </c>
      <c r="O10">
        <v>4.1023300000000003</v>
      </c>
      <c r="P10">
        <v>8.6416299999999993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x14ac:dyDescent="0.2">
      <c r="A11" t="s">
        <v>0</v>
      </c>
      <c r="B11" s="2">
        <v>2.5182300000000001E-2</v>
      </c>
      <c r="C11" s="2">
        <v>0.19112000000000001</v>
      </c>
      <c r="D11" s="2">
        <v>0.34399999999999997</v>
      </c>
      <c r="E11" s="2">
        <v>0.52200000000000002</v>
      </c>
      <c r="F11" s="2">
        <v>0.64200000000000002</v>
      </c>
      <c r="G11" s="2">
        <v>0.80400000000000005</v>
      </c>
      <c r="H11" s="2">
        <v>0.93300000000000005</v>
      </c>
      <c r="I11" s="2">
        <v>0.98599999999999999</v>
      </c>
      <c r="J11" s="2">
        <v>1.1399999999999999</v>
      </c>
      <c r="K11" s="2">
        <v>1.1759999999999999</v>
      </c>
      <c r="L11" s="2">
        <v>1.2649999999999999</v>
      </c>
      <c r="M11" s="2">
        <v>1.365</v>
      </c>
      <c r="N11" s="2">
        <v>1.357</v>
      </c>
      <c r="O11" s="2">
        <v>1.3560000000000001</v>
      </c>
      <c r="P11" s="2">
        <v>1.351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x14ac:dyDescent="0.2">
      <c r="A12" t="s">
        <v>2</v>
      </c>
      <c r="B12" s="2">
        <v>8.0409500000000003E-5</v>
      </c>
      <c r="C12" s="2">
        <v>3.5567099999999998E-3</v>
      </c>
      <c r="D12" s="2">
        <v>6.5228900000000006E-2</v>
      </c>
      <c r="E12" s="2">
        <v>0.90665200000000001</v>
      </c>
      <c r="F12" s="2">
        <v>0.86476799999999998</v>
      </c>
      <c r="G12" s="2">
        <v>1.2981799999999999</v>
      </c>
      <c r="H12" s="2">
        <v>1.39371</v>
      </c>
      <c r="I12" s="2">
        <v>1.3460000000000001</v>
      </c>
      <c r="J12" s="2">
        <v>1.3204800000000001</v>
      </c>
      <c r="K12" s="2">
        <v>1.3002199999999999</v>
      </c>
      <c r="L12" s="2">
        <v>1.3002199999999999</v>
      </c>
      <c r="M12" s="2">
        <v>1.3002199999999999</v>
      </c>
      <c r="N12" s="2">
        <v>1.3002199999999999</v>
      </c>
      <c r="O12" s="2">
        <v>1.3002199999999999</v>
      </c>
      <c r="P12" s="2">
        <v>1.3002199999999999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x14ac:dyDescent="0.2">
      <c r="A13" t="s">
        <v>9</v>
      </c>
      <c r="B13" s="6">
        <f>B10*B11*B12*$C$6/($C$6*B12+$C$3)*(1-EXP(-$C$6*B12-$C$3))</f>
        <v>1.5350562736002245E-2</v>
      </c>
      <c r="C13" s="6">
        <f t="shared" ref="C13:AE13" si="0">C10*C11*C12*$C$6/($C$6*C12+$C$3)*(1-EXP(-$C$6*C12-$C$3))</f>
        <v>1.9810311756194434</v>
      </c>
      <c r="D13" s="6">
        <f t="shared" si="0"/>
        <v>94.862290670126697</v>
      </c>
      <c r="E13" s="6">
        <f t="shared" si="0"/>
        <v>1776.0111192844126</v>
      </c>
      <c r="F13" s="6">
        <f t="shared" si="0"/>
        <v>262.16960960407749</v>
      </c>
      <c r="G13" s="6">
        <f t="shared" si="0"/>
        <v>326.5547794389995</v>
      </c>
      <c r="H13" s="6">
        <f t="shared" si="0"/>
        <v>359.84065336009525</v>
      </c>
      <c r="I13" s="6">
        <f t="shared" si="0"/>
        <v>541.35139581329406</v>
      </c>
      <c r="J13" s="6">
        <f t="shared" si="0"/>
        <v>96.3074970880553</v>
      </c>
      <c r="K13" s="6">
        <f t="shared" si="0"/>
        <v>54.409970739610316</v>
      </c>
      <c r="L13" s="6">
        <f t="shared" si="0"/>
        <v>13.90879463059448</v>
      </c>
      <c r="M13" s="6">
        <f t="shared" si="0"/>
        <v>3.3647869568515314</v>
      </c>
      <c r="N13" s="6">
        <f t="shared" si="0"/>
        <v>2.1895022614970823</v>
      </c>
      <c r="O13" s="6">
        <f t="shared" si="0"/>
        <v>2.2696952448914347</v>
      </c>
      <c r="P13" s="6">
        <f t="shared" si="0"/>
        <v>4.7635231691374837</v>
      </c>
      <c r="Q13" s="6"/>
      <c r="R13" s="6">
        <f t="shared" si="0"/>
        <v>0</v>
      </c>
      <c r="S13" s="6">
        <f t="shared" si="0"/>
        <v>0</v>
      </c>
      <c r="T13" s="6">
        <f t="shared" si="0"/>
        <v>0</v>
      </c>
      <c r="U13" s="6">
        <f t="shared" si="0"/>
        <v>0</v>
      </c>
      <c r="V13" s="6">
        <f t="shared" si="0"/>
        <v>0</v>
      </c>
      <c r="W13" s="6">
        <f t="shared" si="0"/>
        <v>0</v>
      </c>
      <c r="X13" s="6">
        <f t="shared" si="0"/>
        <v>0</v>
      </c>
      <c r="Y13" s="6">
        <f t="shared" si="0"/>
        <v>0</v>
      </c>
      <c r="Z13" s="6">
        <f t="shared" si="0"/>
        <v>0</v>
      </c>
      <c r="AA13" s="6">
        <f t="shared" si="0"/>
        <v>0</v>
      </c>
      <c r="AB13" s="6">
        <f t="shared" si="0"/>
        <v>0</v>
      </c>
      <c r="AC13" s="6">
        <f t="shared" si="0"/>
        <v>0</v>
      </c>
      <c r="AD13" s="6">
        <f t="shared" si="0"/>
        <v>0</v>
      </c>
      <c r="AE13" s="6">
        <f t="shared" si="0"/>
        <v>0</v>
      </c>
    </row>
    <row r="16" spans="1:31" x14ac:dyDescent="0.2">
      <c r="C16">
        <v>16709.900000000001</v>
      </c>
      <c r="D16">
        <v>5896.02</v>
      </c>
      <c r="E16">
        <v>3288.02</v>
      </c>
      <c r="F16">
        <v>7999.59</v>
      </c>
      <c r="G16">
        <v>6504.78</v>
      </c>
      <c r="H16">
        <v>882.91200000000003</v>
      </c>
      <c r="I16">
        <v>589.346</v>
      </c>
      <c r="J16">
        <v>502.72399999999999</v>
      </c>
      <c r="K16">
        <v>655.18200000000002</v>
      </c>
      <c r="L16">
        <v>106.036</v>
      </c>
      <c r="M16">
        <v>55.892000000000003</v>
      </c>
      <c r="N16">
        <v>13.565799999999999</v>
      </c>
      <c r="O16">
        <v>2.9502700000000002</v>
      </c>
      <c r="P16">
        <v>1.88961</v>
      </c>
      <c r="Q16">
        <v>6.0582799999999999</v>
      </c>
    </row>
    <row r="17" spans="2:17" x14ac:dyDescent="0.2">
      <c r="B17" t="s">
        <v>33</v>
      </c>
    </row>
    <row r="18" spans="2:17" x14ac:dyDescent="0.2">
      <c r="C18">
        <v>2.5182300000000001E-2</v>
      </c>
      <c r="D18">
        <v>0.19112000000000001</v>
      </c>
      <c r="E18">
        <v>0.40393200000000001</v>
      </c>
      <c r="F18">
        <v>0.49784400000000001</v>
      </c>
      <c r="G18">
        <v>0.65078599999999998</v>
      </c>
      <c r="H18">
        <v>0.69388099999999997</v>
      </c>
      <c r="I18">
        <v>0.750552</v>
      </c>
      <c r="J18">
        <v>0.82698199999999999</v>
      </c>
      <c r="K18">
        <v>0.89353700000000003</v>
      </c>
      <c r="L18">
        <v>0.91203599999999996</v>
      </c>
      <c r="M18">
        <v>1.0194000000000001</v>
      </c>
      <c r="N18">
        <v>1.09667</v>
      </c>
      <c r="O18">
        <v>1.2784199999999999</v>
      </c>
      <c r="P18">
        <v>1.4601599999999999</v>
      </c>
      <c r="Q18">
        <v>1.65672</v>
      </c>
    </row>
    <row r="19" spans="2:17" x14ac:dyDescent="0.2">
      <c r="C19" s="10">
        <v>7.0514999999999998E-5</v>
      </c>
      <c r="D19">
        <v>2.9910100000000001E-3</v>
      </c>
      <c r="E19">
        <v>5.1871399999999998E-2</v>
      </c>
      <c r="F19">
        <v>0.41725699999999999</v>
      </c>
      <c r="G19">
        <v>0.87360899999999997</v>
      </c>
      <c r="H19">
        <v>1.5701400000000001</v>
      </c>
      <c r="I19">
        <v>1.5390600000000001</v>
      </c>
      <c r="J19">
        <v>1.4533</v>
      </c>
      <c r="K19">
        <v>1.2999799999999999</v>
      </c>
      <c r="L19">
        <v>1.2986200000000001</v>
      </c>
      <c r="M19">
        <v>1.2986200000000001</v>
      </c>
      <c r="N19">
        <v>1.2986200000000001</v>
      </c>
      <c r="O19">
        <v>1.2986200000000001</v>
      </c>
      <c r="P19">
        <v>1.2986200000000001</v>
      </c>
      <c r="Q19">
        <v>1.2986200000000001</v>
      </c>
    </row>
    <row r="20" spans="2:17" x14ac:dyDescent="0.2">
      <c r="D20">
        <v>0.34399999999999997</v>
      </c>
      <c r="E20">
        <v>0.52200000000000002</v>
      </c>
      <c r="F20">
        <v>0.64200000000000002</v>
      </c>
      <c r="G20">
        <v>0.80400000000000005</v>
      </c>
      <c r="H20">
        <v>0.93300000000000005</v>
      </c>
      <c r="I20">
        <v>0.98599999999999999</v>
      </c>
      <c r="J20">
        <v>1.1399999999999999</v>
      </c>
      <c r="K20">
        <v>1.1759999999999999</v>
      </c>
      <c r="L20">
        <v>1.2649999999999999</v>
      </c>
      <c r="M20">
        <v>1.365</v>
      </c>
      <c r="N20">
        <v>1.357</v>
      </c>
      <c r="O20">
        <v>1.3560000000000001</v>
      </c>
      <c r="P20">
        <v>1.351</v>
      </c>
    </row>
    <row r="22" spans="2:17" x14ac:dyDescent="0.2">
      <c r="C22">
        <v>18238.8</v>
      </c>
      <c r="D22">
        <v>7017.08</v>
      </c>
      <c r="E22">
        <v>10323.299999999999</v>
      </c>
      <c r="F22">
        <v>11020.1</v>
      </c>
      <c r="G22">
        <v>1374.51</v>
      </c>
      <c r="H22">
        <v>996.60699999999997</v>
      </c>
      <c r="I22">
        <v>898.75699999999995</v>
      </c>
      <c r="J22">
        <v>1312.03</v>
      </c>
      <c r="K22">
        <v>204.71799999999999</v>
      </c>
      <c r="L22">
        <v>113.395</v>
      </c>
      <c r="M22">
        <v>26.947700000000001</v>
      </c>
      <c r="N22">
        <v>6.0415400000000004</v>
      </c>
      <c r="O22">
        <v>3.9544700000000002</v>
      </c>
      <c r="P22">
        <v>4.1023300000000003</v>
      </c>
      <c r="Q22">
        <v>8.6416299999999993</v>
      </c>
    </row>
    <row r="23" spans="2:17" x14ac:dyDescent="0.2">
      <c r="C23" s="10">
        <v>8.0409500000000003E-5</v>
      </c>
      <c r="D23">
        <v>3.5567099999999998E-3</v>
      </c>
      <c r="E23">
        <v>6.5228900000000006E-2</v>
      </c>
      <c r="F23">
        <v>0.90665200000000001</v>
      </c>
      <c r="G23">
        <v>0.86476799999999998</v>
      </c>
      <c r="H23">
        <v>1.2981799999999999</v>
      </c>
      <c r="I23">
        <v>1.39371</v>
      </c>
      <c r="J23">
        <v>1.3460000000000001</v>
      </c>
      <c r="K23">
        <v>1.3204800000000001</v>
      </c>
      <c r="L23">
        <v>1.3002199999999999</v>
      </c>
      <c r="M23">
        <v>1.3002199999999999</v>
      </c>
      <c r="N23">
        <v>1.3002199999999999</v>
      </c>
      <c r="O23">
        <v>1.3002199999999999</v>
      </c>
      <c r="P23">
        <v>1.3002199999999999</v>
      </c>
      <c r="Q23">
        <v>1.3002199999999999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9"/>
  <sheetViews>
    <sheetView tabSelected="1" zoomScale="205" zoomScaleNormal="205" workbookViewId="0">
      <selection activeCell="C6" sqref="C6"/>
    </sheetView>
  </sheetViews>
  <sheetFormatPr baseColWidth="10" defaultColWidth="8.83203125" defaultRowHeight="15" x14ac:dyDescent="0.2"/>
  <cols>
    <col min="1" max="1" width="28.1640625" customWidth="1"/>
    <col min="2" max="2" width="19.6640625" customWidth="1"/>
    <col min="3" max="3" width="10.5" bestFit="1" customWidth="1"/>
    <col min="4" max="4" width="13.5" customWidth="1"/>
    <col min="5" max="5" width="11.5" bestFit="1" customWidth="1"/>
    <col min="6" max="6" width="10.5" bestFit="1" customWidth="1"/>
    <col min="7" max="9" width="11.5" bestFit="1" customWidth="1"/>
    <col min="10" max="14" width="10.5" bestFit="1" customWidth="1"/>
    <col min="15" max="15" width="11.5" bestFit="1" customWidth="1"/>
    <col min="16" max="31" width="10.5" bestFit="1" customWidth="1"/>
  </cols>
  <sheetData>
    <row r="1" spans="1:31" x14ac:dyDescent="0.2">
      <c r="A1" t="s">
        <v>39</v>
      </c>
    </row>
    <row r="2" spans="1:31" x14ac:dyDescent="0.2">
      <c r="A2" t="s">
        <v>35</v>
      </c>
    </row>
    <row r="3" spans="1:31" x14ac:dyDescent="0.2">
      <c r="A3" s="3" t="s">
        <v>38</v>
      </c>
      <c r="B3" t="s">
        <v>8</v>
      </c>
      <c r="C3">
        <v>0.3</v>
      </c>
    </row>
    <row r="4" spans="1:31" x14ac:dyDescent="0.2">
      <c r="A4" s="1" t="s">
        <v>22</v>
      </c>
      <c r="B4" t="s">
        <v>40</v>
      </c>
      <c r="C4" s="13">
        <v>4797</v>
      </c>
    </row>
    <row r="5" spans="1:31" x14ac:dyDescent="0.2">
      <c r="B5" t="s">
        <v>5</v>
      </c>
      <c r="C5">
        <f>SUM(B13:AE13)</f>
        <v>4796.9999999999991</v>
      </c>
    </row>
    <row r="6" spans="1:31" x14ac:dyDescent="0.2">
      <c r="B6" t="s">
        <v>3</v>
      </c>
      <c r="C6" s="4">
        <v>0.61778092473149515</v>
      </c>
      <c r="D6" t="s">
        <v>7</v>
      </c>
      <c r="E6" s="5" t="s">
        <v>6</v>
      </c>
    </row>
    <row r="7" spans="1:31" x14ac:dyDescent="0.2">
      <c r="B7" t="s">
        <v>4</v>
      </c>
      <c r="C7">
        <f>(C4-C5)^2</f>
        <v>8.2718061255302767E-25</v>
      </c>
    </row>
    <row r="8" spans="1:31" x14ac:dyDescent="0.2">
      <c r="B8" t="s">
        <v>41</v>
      </c>
    </row>
    <row r="9" spans="1:31" x14ac:dyDescent="0.2"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  <c r="L9">
        <v>11</v>
      </c>
      <c r="M9">
        <v>12</v>
      </c>
      <c r="N9">
        <v>13</v>
      </c>
      <c r="O9">
        <v>14</v>
      </c>
      <c r="P9">
        <v>15</v>
      </c>
    </row>
    <row r="10" spans="1:31" x14ac:dyDescent="0.2">
      <c r="A10" t="s">
        <v>1</v>
      </c>
      <c r="B10">
        <v>18501.5</v>
      </c>
      <c r="C10">
        <v>6171.26</v>
      </c>
      <c r="D10">
        <v>2248.63</v>
      </c>
      <c r="E10">
        <v>2549.9899999999998</v>
      </c>
      <c r="F10">
        <v>6682.08</v>
      </c>
      <c r="G10">
        <v>3827.86</v>
      </c>
      <c r="H10">
        <v>571.61</v>
      </c>
      <c r="I10">
        <v>412.78</v>
      </c>
      <c r="J10">
        <v>361.56400000000002</v>
      </c>
      <c r="K10">
        <v>476.11700000000002</v>
      </c>
      <c r="L10">
        <v>78.275099999999995</v>
      </c>
      <c r="M10">
        <v>41.116500000000002</v>
      </c>
      <c r="N10">
        <v>10.2523</v>
      </c>
      <c r="O10">
        <v>2.3259599999999998</v>
      </c>
      <c r="P10">
        <v>6.4810699999999999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x14ac:dyDescent="0.2">
      <c r="A11" t="s">
        <v>0</v>
      </c>
      <c r="B11" s="2">
        <v>2.5182300000000001E-2</v>
      </c>
      <c r="C11" s="2">
        <v>0.186222</v>
      </c>
      <c r="D11" s="2">
        <v>0.37998599999999999</v>
      </c>
      <c r="E11" s="2">
        <v>0.46568300000000001</v>
      </c>
      <c r="F11" s="2">
        <v>0.57263299999999995</v>
      </c>
      <c r="G11" s="2">
        <v>0.73413499999999998</v>
      </c>
      <c r="H11" s="2">
        <v>0.80960299999999996</v>
      </c>
      <c r="I11" s="2">
        <v>0.85461900000000002</v>
      </c>
      <c r="J11" s="2">
        <v>0.90422000000000002</v>
      </c>
      <c r="K11" s="2">
        <v>1.0452900000000001</v>
      </c>
      <c r="L11" s="2">
        <v>0.98276600000000003</v>
      </c>
      <c r="M11" s="2">
        <v>1.3877699999999999</v>
      </c>
      <c r="N11" s="2">
        <v>1.5312399999999999</v>
      </c>
      <c r="O11" s="2">
        <v>1.72082</v>
      </c>
      <c r="P11" s="2">
        <v>1.8456399999999999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x14ac:dyDescent="0.2">
      <c r="A12" t="s">
        <v>2</v>
      </c>
      <c r="B12" s="2">
        <v>7.6517600000000001E-5</v>
      </c>
      <c r="C12" s="2">
        <v>2.8560299999999999E-3</v>
      </c>
      <c r="D12" s="2">
        <v>5.1261399999999999E-2</v>
      </c>
      <c r="E12" s="2">
        <v>0.401416</v>
      </c>
      <c r="F12" s="2">
        <v>1.7008000000000001</v>
      </c>
      <c r="G12" s="2">
        <v>1.3882000000000001</v>
      </c>
      <c r="H12" s="2">
        <v>1.6232</v>
      </c>
      <c r="I12" s="2">
        <v>1.5397799999999999</v>
      </c>
      <c r="J12" s="2">
        <v>1.361</v>
      </c>
      <c r="K12" s="2">
        <v>1.15524</v>
      </c>
      <c r="L12" s="2">
        <v>1.15524</v>
      </c>
      <c r="M12" s="2">
        <v>1.15524</v>
      </c>
      <c r="N12" s="2">
        <v>1.15524</v>
      </c>
      <c r="O12" s="2">
        <v>1.15524</v>
      </c>
      <c r="P12" s="2">
        <v>1.15524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x14ac:dyDescent="0.2">
      <c r="A13" t="s">
        <v>9</v>
      </c>
      <c r="B13" s="6">
        <f>B10*B11*B12*$C$6/($C$6*B12+$C$3)*(1-EXP(-$C$6*B12-$C$3))</f>
        <v>1.9027057372352128E-2</v>
      </c>
      <c r="C13" s="6">
        <f t="shared" ref="C13:AE13" si="0">C10*C11*C12*$C$6/($C$6*C12+$C$3)*(1-EXP(-$C$6*C12-$C$3))</f>
        <v>1.7503357035706328</v>
      </c>
      <c r="D13" s="6">
        <f t="shared" si="0"/>
        <v>23.029179200910193</v>
      </c>
      <c r="E13" s="6">
        <f t="shared" si="0"/>
        <v>226.71723236690056</v>
      </c>
      <c r="F13" s="6">
        <f t="shared" si="0"/>
        <v>2205.4483819985721</v>
      </c>
      <c r="G13" s="6">
        <f t="shared" si="0"/>
        <v>1427.6832866211407</v>
      </c>
      <c r="H13" s="6">
        <f t="shared" si="0"/>
        <v>259.40150487756193</v>
      </c>
      <c r="I13" s="6">
        <f t="shared" si="0"/>
        <v>191.44749748216438</v>
      </c>
      <c r="J13" s="6">
        <f t="shared" si="0"/>
        <v>163.95708043256332</v>
      </c>
      <c r="K13" s="6">
        <f t="shared" si="0"/>
        <v>223.24197060646682</v>
      </c>
      <c r="L13" s="6">
        <f t="shared" si="0"/>
        <v>34.506357511128051</v>
      </c>
      <c r="M13" s="6">
        <f t="shared" si="0"/>
        <v>25.595227672122412</v>
      </c>
      <c r="N13" s="6">
        <f t="shared" si="0"/>
        <v>7.0419013180183541</v>
      </c>
      <c r="O13" s="6">
        <f t="shared" si="0"/>
        <v>1.7954075623546886</v>
      </c>
      <c r="P13" s="6">
        <f t="shared" si="0"/>
        <v>5.3656095891526476</v>
      </c>
      <c r="Q13" s="6">
        <f t="shared" si="0"/>
        <v>0</v>
      </c>
      <c r="R13" s="6">
        <f t="shared" si="0"/>
        <v>0</v>
      </c>
      <c r="S13" s="6">
        <f t="shared" si="0"/>
        <v>0</v>
      </c>
      <c r="T13" s="6">
        <f t="shared" si="0"/>
        <v>0</v>
      </c>
      <c r="U13" s="6">
        <f t="shared" si="0"/>
        <v>0</v>
      </c>
      <c r="V13" s="6">
        <f t="shared" si="0"/>
        <v>0</v>
      </c>
      <c r="W13" s="6">
        <f t="shared" si="0"/>
        <v>0</v>
      </c>
      <c r="X13" s="6">
        <f t="shared" si="0"/>
        <v>0</v>
      </c>
      <c r="Y13" s="6">
        <f t="shared" si="0"/>
        <v>0</v>
      </c>
      <c r="Z13" s="6">
        <f t="shared" si="0"/>
        <v>0</v>
      </c>
      <c r="AA13" s="6">
        <f t="shared" si="0"/>
        <v>0</v>
      </c>
      <c r="AB13" s="6">
        <f t="shared" si="0"/>
        <v>0</v>
      </c>
      <c r="AC13" s="6">
        <f t="shared" si="0"/>
        <v>0</v>
      </c>
      <c r="AD13" s="6">
        <f t="shared" si="0"/>
        <v>0</v>
      </c>
      <c r="AE13" s="6">
        <f t="shared" si="0"/>
        <v>0</v>
      </c>
    </row>
    <row r="16" spans="1:31" x14ac:dyDescent="0.2">
      <c r="C16">
        <v>16709.900000000001</v>
      </c>
      <c r="D16">
        <v>5896.02</v>
      </c>
      <c r="E16">
        <v>3288.02</v>
      </c>
      <c r="F16">
        <v>7999.59</v>
      </c>
      <c r="G16">
        <v>6504.78</v>
      </c>
      <c r="H16">
        <v>882.91200000000003</v>
      </c>
      <c r="I16">
        <v>589.346</v>
      </c>
      <c r="J16">
        <v>502.72399999999999</v>
      </c>
      <c r="K16">
        <v>655.18200000000002</v>
      </c>
      <c r="L16">
        <v>106.036</v>
      </c>
      <c r="M16">
        <v>55.892000000000003</v>
      </c>
      <c r="N16">
        <v>13.565799999999999</v>
      </c>
      <c r="O16">
        <v>2.9502700000000002</v>
      </c>
      <c r="P16">
        <v>1.88961</v>
      </c>
      <c r="Q16">
        <v>6.0582799999999999</v>
      </c>
    </row>
    <row r="17" spans="2:17" x14ac:dyDescent="0.2">
      <c r="B17" t="s">
        <v>33</v>
      </c>
    </row>
    <row r="18" spans="2:17" x14ac:dyDescent="0.2">
      <c r="C18">
        <v>2.5182300000000001E-2</v>
      </c>
      <c r="D18">
        <v>0.19112000000000001</v>
      </c>
      <c r="E18">
        <v>0.40393200000000001</v>
      </c>
      <c r="F18">
        <v>0.49784400000000001</v>
      </c>
      <c r="G18">
        <v>0.65078599999999998</v>
      </c>
      <c r="H18">
        <v>0.69388099999999997</v>
      </c>
      <c r="I18">
        <v>0.750552</v>
      </c>
      <c r="J18">
        <v>0.82698199999999999</v>
      </c>
      <c r="K18">
        <v>0.89353700000000003</v>
      </c>
      <c r="L18">
        <v>0.91203599999999996</v>
      </c>
      <c r="M18">
        <v>1.0194000000000001</v>
      </c>
      <c r="N18">
        <v>1.09667</v>
      </c>
      <c r="O18">
        <v>1.2784199999999999</v>
      </c>
      <c r="P18">
        <v>1.4601599999999999</v>
      </c>
      <c r="Q18">
        <v>1.65672</v>
      </c>
    </row>
    <row r="19" spans="2:17" x14ac:dyDescent="0.2">
      <c r="C19" s="10">
        <v>7.0514999999999998E-5</v>
      </c>
      <c r="D19">
        <v>2.9910100000000001E-3</v>
      </c>
      <c r="E19">
        <v>5.1871399999999998E-2</v>
      </c>
      <c r="F19">
        <v>0.41725699999999999</v>
      </c>
      <c r="G19">
        <v>0.87360899999999997</v>
      </c>
      <c r="H19">
        <v>1.5701400000000001</v>
      </c>
      <c r="I19">
        <v>1.5390600000000001</v>
      </c>
      <c r="J19">
        <v>1.4533</v>
      </c>
      <c r="K19">
        <v>1.2999799999999999</v>
      </c>
      <c r="L19">
        <v>1.2986200000000001</v>
      </c>
      <c r="M19">
        <v>1.2986200000000001</v>
      </c>
      <c r="N19">
        <v>1.2986200000000001</v>
      </c>
      <c r="O19">
        <v>1.2986200000000001</v>
      </c>
      <c r="P19">
        <v>1.2986200000000001</v>
      </c>
      <c r="Q19">
        <v>1.2986200000000001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8"/>
  <sheetViews>
    <sheetView workbookViewId="0"/>
  </sheetViews>
  <sheetFormatPr baseColWidth="10" defaultColWidth="8.83203125" defaultRowHeight="15" x14ac:dyDescent="0.2"/>
  <cols>
    <col min="1" max="1" width="29.5" customWidth="1"/>
    <col min="2" max="2" width="19.6640625" customWidth="1"/>
    <col min="3" max="3" width="10.5" bestFit="1" customWidth="1"/>
    <col min="4" max="4" width="13.5" customWidth="1"/>
    <col min="5" max="5" width="11.5" bestFit="1" customWidth="1"/>
    <col min="6" max="6" width="10.5" bestFit="1" customWidth="1"/>
    <col min="7" max="9" width="11.5" bestFit="1" customWidth="1"/>
    <col min="10" max="14" width="10.5" bestFit="1" customWidth="1"/>
    <col min="15" max="15" width="11.5" bestFit="1" customWidth="1"/>
    <col min="16" max="31" width="10.5" bestFit="1" customWidth="1"/>
  </cols>
  <sheetData>
    <row r="1" spans="1:31" x14ac:dyDescent="0.2">
      <c r="A1" t="s">
        <v>28</v>
      </c>
    </row>
    <row r="2" spans="1:31" x14ac:dyDescent="0.2">
      <c r="A2" t="s">
        <v>17</v>
      </c>
    </row>
    <row r="3" spans="1:31" x14ac:dyDescent="0.2">
      <c r="A3" s="3" t="s">
        <v>32</v>
      </c>
      <c r="B3" t="s">
        <v>8</v>
      </c>
      <c r="C3" s="3">
        <v>0.1</v>
      </c>
    </row>
    <row r="4" spans="1:31" x14ac:dyDescent="0.2">
      <c r="A4" s="1" t="s">
        <v>22</v>
      </c>
      <c r="B4" t="s">
        <v>30</v>
      </c>
      <c r="C4" s="3">
        <v>15</v>
      </c>
    </row>
    <row r="5" spans="1:31" x14ac:dyDescent="0.2">
      <c r="B5" t="s">
        <v>5</v>
      </c>
      <c r="C5" s="9">
        <f>SUM(B19:AE22)</f>
        <v>15.000000000000004</v>
      </c>
    </row>
    <row r="6" spans="1:31" x14ac:dyDescent="0.2">
      <c r="B6" t="s">
        <v>3</v>
      </c>
      <c r="C6" s="4">
        <v>8.7255193233578249E-2</v>
      </c>
      <c r="D6" t="s">
        <v>7</v>
      </c>
      <c r="E6" s="5" t="s">
        <v>6</v>
      </c>
    </row>
    <row r="7" spans="1:31" x14ac:dyDescent="0.2">
      <c r="B7" t="s">
        <v>4</v>
      </c>
      <c r="C7" s="8">
        <f>(C4-C5)^2</f>
        <v>1.2621774483536189E-29</v>
      </c>
    </row>
    <row r="8" spans="1:31" x14ac:dyDescent="0.2">
      <c r="B8" t="s">
        <v>29</v>
      </c>
    </row>
    <row r="9" spans="1:31" x14ac:dyDescent="0.2">
      <c r="B9" t="s">
        <v>16</v>
      </c>
      <c r="C9" s="3">
        <v>0.1</v>
      </c>
      <c r="E9" t="s">
        <v>31</v>
      </c>
    </row>
    <row r="10" spans="1:31" x14ac:dyDescent="0.2"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  <c r="I10">
        <v>9</v>
      </c>
      <c r="J10">
        <v>10</v>
      </c>
      <c r="K10">
        <v>11</v>
      </c>
      <c r="L10">
        <v>12</v>
      </c>
      <c r="M10">
        <v>13</v>
      </c>
      <c r="N10">
        <v>14</v>
      </c>
      <c r="O10">
        <v>15</v>
      </c>
      <c r="P10">
        <v>16</v>
      </c>
      <c r="Q10">
        <v>17</v>
      </c>
      <c r="R10">
        <v>18</v>
      </c>
      <c r="S10">
        <v>19</v>
      </c>
      <c r="T10">
        <v>20</v>
      </c>
      <c r="U10">
        <v>21</v>
      </c>
      <c r="V10">
        <v>22</v>
      </c>
      <c r="W10">
        <v>23</v>
      </c>
      <c r="X10">
        <v>24</v>
      </c>
      <c r="Y10">
        <v>25</v>
      </c>
      <c r="Z10">
        <v>26</v>
      </c>
      <c r="AA10">
        <v>27</v>
      </c>
      <c r="AB10">
        <v>28</v>
      </c>
      <c r="AC10">
        <v>29</v>
      </c>
      <c r="AD10">
        <v>30</v>
      </c>
      <c r="AE10">
        <v>31</v>
      </c>
    </row>
    <row r="11" spans="1:31" x14ac:dyDescent="0.2">
      <c r="A11" t="s">
        <v>12</v>
      </c>
      <c r="B11" s="2">
        <v>7.6367900000000004</v>
      </c>
      <c r="C11" s="2">
        <v>5.42537</v>
      </c>
      <c r="D11" s="2">
        <v>0.121917</v>
      </c>
      <c r="E11" s="2">
        <v>4.3587300000000004</v>
      </c>
      <c r="F11" s="2">
        <v>1.2430300000000001</v>
      </c>
      <c r="G11" s="2">
        <v>5.3297400000000001</v>
      </c>
      <c r="H11" s="2">
        <v>1.9591400000000001</v>
      </c>
      <c r="I11" s="2">
        <v>1.8540000000000001</v>
      </c>
      <c r="J11" s="2">
        <v>1.3015600000000001</v>
      </c>
      <c r="K11" s="2">
        <v>1.4136200000000001</v>
      </c>
      <c r="L11" s="2">
        <v>0.735815</v>
      </c>
      <c r="M11" s="2">
        <v>1.3336600000000001</v>
      </c>
      <c r="N11" s="2">
        <v>0.500973</v>
      </c>
      <c r="O11" s="2">
        <v>2.8614999999999999</v>
      </c>
      <c r="P11" s="2">
        <v>0.53887799999999997</v>
      </c>
      <c r="Q11" s="2">
        <v>0.87482899999999997</v>
      </c>
      <c r="R11" s="2">
        <v>1.1938599999999999</v>
      </c>
      <c r="S11" s="2">
        <v>3.3370999999999998E-2</v>
      </c>
      <c r="T11" s="2">
        <v>0.50695599999999996</v>
      </c>
      <c r="U11" s="2">
        <v>0.167269</v>
      </c>
      <c r="V11" s="2">
        <v>0.11793099999999999</v>
      </c>
      <c r="W11" s="2">
        <v>4.8076599999999997E-2</v>
      </c>
      <c r="X11" s="2">
        <v>0.34249400000000002</v>
      </c>
      <c r="Y11" s="2">
        <v>2.8198300000000002E-3</v>
      </c>
      <c r="Z11" s="2">
        <v>0.247283</v>
      </c>
      <c r="AA11" s="2">
        <v>4.3183300000000001E-2</v>
      </c>
      <c r="AB11" s="2">
        <v>2.9404099999999999E-2</v>
      </c>
      <c r="AC11" s="2">
        <v>1.8207600000000001E-2</v>
      </c>
      <c r="AD11" s="2">
        <v>8.1184099999999995E-2</v>
      </c>
      <c r="AE11" s="2">
        <v>0.54986400000000002</v>
      </c>
    </row>
    <row r="12" spans="1:31" x14ac:dyDescent="0.2">
      <c r="A12" t="s">
        <v>13</v>
      </c>
      <c r="B12" s="2">
        <v>7.6367900000000004</v>
      </c>
      <c r="C12" s="2">
        <v>5.4154400000000003</v>
      </c>
      <c r="D12" s="2">
        <v>0.121735</v>
      </c>
      <c r="E12" s="2">
        <v>4.4023399999999997</v>
      </c>
      <c r="F12" s="2">
        <v>1.2659100000000001</v>
      </c>
      <c r="G12" s="2">
        <v>5.4417799999999996</v>
      </c>
      <c r="H12" s="2">
        <v>1.9988600000000001</v>
      </c>
      <c r="I12" s="2">
        <v>1.8877299999999999</v>
      </c>
      <c r="J12" s="2">
        <v>1.32467</v>
      </c>
      <c r="K12" s="2">
        <v>1.44008</v>
      </c>
      <c r="L12" s="2">
        <v>0.74986600000000003</v>
      </c>
      <c r="M12" s="2">
        <v>1.35731</v>
      </c>
      <c r="N12" s="2">
        <v>0.50917599999999996</v>
      </c>
      <c r="O12" s="2">
        <v>2.9078300000000001</v>
      </c>
      <c r="P12" s="2">
        <v>0.54674</v>
      </c>
      <c r="Q12" s="2">
        <v>0.88359299999999996</v>
      </c>
      <c r="R12" s="2">
        <v>1.20234</v>
      </c>
      <c r="S12" s="2">
        <v>3.3594600000000002E-2</v>
      </c>
      <c r="T12" s="2">
        <v>0.50842299999999996</v>
      </c>
      <c r="U12" s="2">
        <v>0.167075</v>
      </c>
      <c r="V12" s="2">
        <v>0.117353</v>
      </c>
      <c r="W12" s="2">
        <v>4.7842099999999999E-2</v>
      </c>
      <c r="X12" s="2">
        <v>0.34833700000000001</v>
      </c>
      <c r="Y12" s="2">
        <v>3.0288400000000001E-3</v>
      </c>
      <c r="Z12" s="2">
        <v>0.28527200000000003</v>
      </c>
      <c r="AA12" s="2">
        <v>5.3389199999999998E-2</v>
      </c>
      <c r="AB12" s="2">
        <v>3.7972100000000002E-2</v>
      </c>
      <c r="AC12" s="2">
        <v>2.3668999999999999E-2</v>
      </c>
      <c r="AD12" s="2">
        <v>0.10561</v>
      </c>
      <c r="AE12" s="2">
        <v>0.64239400000000002</v>
      </c>
    </row>
    <row r="13" spans="1:31" x14ac:dyDescent="0.2">
      <c r="A13" t="s">
        <v>14</v>
      </c>
      <c r="B13" s="2">
        <v>0.97171558599999996</v>
      </c>
      <c r="C13" s="2">
        <v>1.4566100479999999</v>
      </c>
      <c r="D13" s="2">
        <v>1.877666845</v>
      </c>
      <c r="E13" s="2">
        <v>2.2162489889999999</v>
      </c>
      <c r="F13" s="2">
        <v>2.4761269229999998</v>
      </c>
      <c r="G13" s="2">
        <v>2.6697694809999999</v>
      </c>
      <c r="H13" s="2">
        <v>2.8112749689999998</v>
      </c>
      <c r="I13" s="2">
        <v>2.9133389630000002</v>
      </c>
      <c r="J13" s="2">
        <v>2.9863039360000001</v>
      </c>
      <c r="K13" s="2">
        <v>3.0381491879999998</v>
      </c>
      <c r="L13" s="2">
        <v>3.0748330560000001</v>
      </c>
      <c r="M13" s="2">
        <v>3.1007135649999999</v>
      </c>
      <c r="N13" s="2">
        <v>3.1189352229999998</v>
      </c>
      <c r="O13" s="2">
        <v>3.1317463540000001</v>
      </c>
      <c r="P13" s="2">
        <v>3.140744588</v>
      </c>
      <c r="Q13" s="2">
        <v>3.1470603609999999</v>
      </c>
      <c r="R13" s="2">
        <v>3.1514911969999999</v>
      </c>
      <c r="S13" s="2">
        <v>3.1545985999999999</v>
      </c>
      <c r="T13" s="2">
        <v>3.1567773450000001</v>
      </c>
      <c r="U13" s="2">
        <v>3.1583047120000001</v>
      </c>
      <c r="V13" s="2">
        <v>3.1593753179999999</v>
      </c>
      <c r="W13" s="2">
        <v>3.1601256960000002</v>
      </c>
      <c r="X13" s="2">
        <v>3.1606516</v>
      </c>
      <c r="Y13" s="2">
        <v>3.1610201660000001</v>
      </c>
      <c r="Z13" s="2">
        <v>3.161278459</v>
      </c>
      <c r="AA13" s="2">
        <v>3.1614594669999998</v>
      </c>
      <c r="AB13" s="2">
        <v>3.1615863150000001</v>
      </c>
      <c r="AC13" s="2">
        <v>3.161675206</v>
      </c>
      <c r="AD13" s="2">
        <v>3.1617374979999999</v>
      </c>
      <c r="AE13" s="2">
        <v>3.161781151</v>
      </c>
    </row>
    <row r="14" spans="1:31" x14ac:dyDescent="0.2">
      <c r="A14" t="s">
        <v>15</v>
      </c>
      <c r="B14" s="2">
        <v>0.91681977800000003</v>
      </c>
      <c r="C14" s="2">
        <v>1.4771232780000001</v>
      </c>
      <c r="D14" s="2">
        <v>2.052195835</v>
      </c>
      <c r="E14" s="2">
        <v>2.5982021550000001</v>
      </c>
      <c r="F14" s="2">
        <v>3.0909717329999999</v>
      </c>
      <c r="G14" s="2">
        <v>3.520478614</v>
      </c>
      <c r="H14" s="2">
        <v>3.8856869569999999</v>
      </c>
      <c r="I14" s="2">
        <v>4.1906618340000001</v>
      </c>
      <c r="J14" s="2">
        <v>4.4419406720000003</v>
      </c>
      <c r="K14" s="2">
        <v>4.6468938350000002</v>
      </c>
      <c r="L14" s="2">
        <v>4.8127798039999998</v>
      </c>
      <c r="M14" s="2">
        <v>4.946254777</v>
      </c>
      <c r="N14" s="2">
        <v>5.0531629230000004</v>
      </c>
      <c r="O14" s="2">
        <v>5.1384901029999996</v>
      </c>
      <c r="P14" s="2">
        <v>5.2064058099999997</v>
      </c>
      <c r="Q14" s="2">
        <v>5.2603471470000001</v>
      </c>
      <c r="R14" s="2">
        <v>5.3031177139999999</v>
      </c>
      <c r="S14" s="2">
        <v>5.3369863730000002</v>
      </c>
      <c r="T14" s="2">
        <v>5.3637782850000004</v>
      </c>
      <c r="U14" s="2">
        <v>5.3849549870000004</v>
      </c>
      <c r="V14" s="2">
        <v>5.4016827190000001</v>
      </c>
      <c r="W14" s="2">
        <v>5.4148895589999997</v>
      </c>
      <c r="X14" s="2">
        <v>5.4253124960000001</v>
      </c>
      <c r="Y14" s="2">
        <v>5.4335358149999999</v>
      </c>
      <c r="Z14" s="2">
        <v>5.4400221359999996</v>
      </c>
      <c r="AA14" s="2">
        <v>5.4451373820000004</v>
      </c>
      <c r="AB14" s="2">
        <v>5.4491707629999997</v>
      </c>
      <c r="AC14" s="2">
        <v>5.4523507110000002</v>
      </c>
      <c r="AD14" s="2">
        <v>5.454857574</v>
      </c>
      <c r="AE14" s="2">
        <v>5.4568336730000002</v>
      </c>
    </row>
    <row r="15" spans="1:31" x14ac:dyDescent="0.2">
      <c r="A15" t="s">
        <v>10</v>
      </c>
      <c r="B15" s="2">
        <v>8.8978300000000007E-3</v>
      </c>
      <c r="C15" s="2">
        <v>9.7648799999999994E-2</v>
      </c>
      <c r="D15" s="2">
        <v>0.56605099999999997</v>
      </c>
      <c r="E15" s="2">
        <v>0.94020300000000001</v>
      </c>
      <c r="F15" s="2">
        <v>0.99475100000000005</v>
      </c>
      <c r="G15" s="2">
        <v>0.99956199999999995</v>
      </c>
      <c r="H15" s="2">
        <v>0.99996399999999996</v>
      </c>
      <c r="I15" s="2">
        <v>0.99999700000000002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2">
        <v>1</v>
      </c>
      <c r="AD15" s="2">
        <v>1</v>
      </c>
      <c r="AE15" s="2">
        <v>1</v>
      </c>
    </row>
    <row r="16" spans="1:31" x14ac:dyDescent="0.2">
      <c r="A16" t="s">
        <v>11</v>
      </c>
      <c r="B16" s="2">
        <v>7.1834899999999998E-3</v>
      </c>
      <c r="C16" s="2">
        <v>5.8105999999999998E-2</v>
      </c>
      <c r="D16" s="2">
        <v>0.34468500000000002</v>
      </c>
      <c r="E16" s="2">
        <v>0.81767100000000004</v>
      </c>
      <c r="F16" s="2">
        <v>0.97451299999999996</v>
      </c>
      <c r="G16" s="2">
        <v>0.99694199999999999</v>
      </c>
      <c r="H16" s="2">
        <v>0.99963999999999997</v>
      </c>
      <c r="I16" s="2">
        <v>0.99995800000000001</v>
      </c>
      <c r="J16" s="2">
        <v>0.99999499999999997</v>
      </c>
      <c r="K16" s="2">
        <v>0.99999899999999997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2">
        <v>1</v>
      </c>
      <c r="AD16" s="2">
        <v>1</v>
      </c>
      <c r="AE16" s="2">
        <v>1</v>
      </c>
    </row>
    <row r="17" spans="1:31" x14ac:dyDescent="0.2">
      <c r="A17" t="s">
        <v>26</v>
      </c>
      <c r="B17" s="2">
        <v>0.120336</v>
      </c>
      <c r="C17" s="2">
        <v>0.36710700000000002</v>
      </c>
      <c r="D17" s="2">
        <v>0.61789300000000003</v>
      </c>
      <c r="E17" s="2">
        <v>0.81524700000000005</v>
      </c>
      <c r="F17" s="2">
        <v>0.94128900000000004</v>
      </c>
      <c r="G17" s="2">
        <v>0.99886600000000003</v>
      </c>
      <c r="H17" s="2">
        <v>1</v>
      </c>
      <c r="I17" s="2">
        <v>0.95935800000000004</v>
      </c>
      <c r="J17" s="2">
        <v>0.89088800000000001</v>
      </c>
      <c r="K17" s="2">
        <v>0.80632899999999996</v>
      </c>
      <c r="L17" s="2">
        <v>0.71479000000000004</v>
      </c>
      <c r="M17" s="2">
        <v>0.622865</v>
      </c>
      <c r="N17" s="2">
        <v>0.534999</v>
      </c>
      <c r="O17" s="2">
        <v>0.45392500000000002</v>
      </c>
      <c r="P17" s="2">
        <v>0.38108599999999998</v>
      </c>
      <c r="Q17" s="2">
        <v>0.31700200000000001</v>
      </c>
      <c r="R17" s="2">
        <v>0.26157000000000002</v>
      </c>
      <c r="S17" s="2">
        <v>0.21429000000000001</v>
      </c>
      <c r="T17" s="2">
        <v>0.17443800000000001</v>
      </c>
      <c r="U17" s="2">
        <v>0.141185</v>
      </c>
      <c r="V17" s="2">
        <v>0.113681</v>
      </c>
      <c r="W17" s="2">
        <v>9.1107199999999999E-2</v>
      </c>
      <c r="X17" s="2">
        <v>7.2704000000000005E-2</v>
      </c>
      <c r="Y17" s="2">
        <v>5.7791700000000001E-2</v>
      </c>
      <c r="Z17" s="2">
        <v>4.5773399999999999E-2</v>
      </c>
      <c r="AA17" s="2">
        <v>3.61345E-2</v>
      </c>
      <c r="AB17" s="2">
        <v>2.84382E-2</v>
      </c>
      <c r="AC17" s="2">
        <v>2.2317799999999999E-2</v>
      </c>
      <c r="AD17" s="2">
        <v>1.7468399999999999E-2</v>
      </c>
      <c r="AE17" s="2">
        <v>1.3639099999999999E-2</v>
      </c>
    </row>
    <row r="18" spans="1:31" x14ac:dyDescent="0.2">
      <c r="A18" t="s">
        <v>27</v>
      </c>
      <c r="B18" s="2">
        <v>1.4480752895999999E-2</v>
      </c>
      <c r="C18" s="2">
        <v>0.13476754944900002</v>
      </c>
      <c r="D18" s="2">
        <v>0.38179175944900001</v>
      </c>
      <c r="E18" s="2">
        <v>0.66462767100900011</v>
      </c>
      <c r="F18" s="2">
        <v>0.88602498152100007</v>
      </c>
      <c r="G18" s="2">
        <v>0.99773328595600008</v>
      </c>
      <c r="H18" s="2">
        <v>1</v>
      </c>
      <c r="I18" s="2">
        <v>0.92036777216400012</v>
      </c>
      <c r="J18" s="2">
        <v>0.79368142854400003</v>
      </c>
      <c r="K18" s="2">
        <v>0.65016645624099989</v>
      </c>
      <c r="L18" s="2">
        <v>0.51092474410000011</v>
      </c>
      <c r="M18" s="2">
        <v>0.38796080822500001</v>
      </c>
      <c r="N18" s="2">
        <v>0.28622393000099999</v>
      </c>
      <c r="O18" s="2">
        <v>0.20604790562500003</v>
      </c>
      <c r="P18" s="2">
        <v>0.145226539396</v>
      </c>
      <c r="Q18" s="2">
        <v>0.100490268004</v>
      </c>
      <c r="R18" s="2">
        <v>6.8418864900000015E-2</v>
      </c>
      <c r="S18" s="2">
        <v>4.5920204100000001E-2</v>
      </c>
      <c r="T18" s="2">
        <v>3.0428615844000004E-2</v>
      </c>
      <c r="U18" s="2">
        <v>1.9933204225000001E-2</v>
      </c>
      <c r="V18" s="2">
        <v>1.2923369761000001E-2</v>
      </c>
      <c r="W18" s="2">
        <v>8.3005218918399994E-3</v>
      </c>
      <c r="X18" s="2">
        <v>5.2858716160000003E-3</v>
      </c>
      <c r="Y18" s="2">
        <v>3.3398805888900001E-3</v>
      </c>
      <c r="Z18" s="2">
        <v>2.0952041475600001E-3</v>
      </c>
      <c r="AA18" s="2">
        <v>1.3057020902499999E-3</v>
      </c>
      <c r="AB18" s="2">
        <v>8.0873121923999999E-4</v>
      </c>
      <c r="AC18" s="2">
        <v>4.980841968399999E-4</v>
      </c>
      <c r="AD18" s="2">
        <v>3.0514499855999996E-4</v>
      </c>
      <c r="AE18" s="2">
        <v>1.8602504881E-4</v>
      </c>
    </row>
    <row r="19" spans="1:31" x14ac:dyDescent="0.2">
      <c r="A19" t="s">
        <v>18</v>
      </c>
      <c r="B19" s="6">
        <f>B11*B13*B15*$C$6*(1-$C$9)/($C$6*(1-$C$9)*B15+$C$3)*(1-EXP(-$C$6*(1-$C$9)*B15-$C$3))</f>
        <v>4.9327026789112525E-3</v>
      </c>
      <c r="C19" s="6">
        <f t="shared" ref="C19:AE20" si="0">C11*C13*C15*$C$6*(1-$C$9)/($C$6*(1-$C$9)*C15+$C$3)*(1-EXP(-$C$6*(1-$C$9)*C15-$C$3))</f>
        <v>5.7451747064653912E-2</v>
      </c>
      <c r="D19" s="6">
        <f t="shared" si="0"/>
        <v>9.4750688502026493E-3</v>
      </c>
      <c r="E19" s="6">
        <f t="shared" si="0"/>
        <v>0.6546860485081003</v>
      </c>
      <c r="F19" s="6">
        <f t="shared" si="0"/>
        <v>0.22024138014553105</v>
      </c>
      <c r="G19" s="6">
        <f t="shared" si="0"/>
        <v>1.0229159372037009</v>
      </c>
      <c r="H19" s="6">
        <f t="shared" si="0"/>
        <v>0.3960927848500892</v>
      </c>
      <c r="I19" s="6">
        <f t="shared" si="0"/>
        <v>0.38845674512007927</v>
      </c>
      <c r="J19" s="6">
        <f t="shared" si="0"/>
        <v>0.27953833438216646</v>
      </c>
      <c r="K19" s="6">
        <f t="shared" si="0"/>
        <v>0.30887655883202619</v>
      </c>
      <c r="L19" s="6">
        <f t="shared" si="0"/>
        <v>0.16271715841891518</v>
      </c>
      <c r="M19" s="6">
        <f t="shared" si="0"/>
        <v>0.29740615217175581</v>
      </c>
      <c r="N19" s="6">
        <f t="shared" si="0"/>
        <v>0.11237348465206159</v>
      </c>
      <c r="O19" s="6">
        <f t="shared" si="0"/>
        <v>0.64450086405140139</v>
      </c>
      <c r="P19" s="6">
        <f t="shared" si="0"/>
        <v>0.12172120607702937</v>
      </c>
      <c r="Q19" s="6">
        <f t="shared" si="0"/>
        <v>0.19800283894980514</v>
      </c>
      <c r="R19" s="6">
        <f t="shared" si="0"/>
        <v>0.27059057969874706</v>
      </c>
      <c r="S19" s="6">
        <f t="shared" si="0"/>
        <v>7.5710567308588158E-3</v>
      </c>
      <c r="T19" s="6">
        <f t="shared" si="0"/>
        <v>0.11509524766786294</v>
      </c>
      <c r="U19" s="6">
        <f t="shared" si="0"/>
        <v>3.7993793851476818E-2</v>
      </c>
      <c r="V19" s="6">
        <f t="shared" si="0"/>
        <v>2.6796148465064756E-2</v>
      </c>
      <c r="W19" s="6">
        <f t="shared" si="0"/>
        <v>1.09265052075055E-2</v>
      </c>
      <c r="X19" s="6">
        <f t="shared" si="0"/>
        <v>7.785253651430056E-2</v>
      </c>
      <c r="Y19" s="6">
        <f t="shared" si="0"/>
        <v>6.4105215772348166E-4</v>
      </c>
      <c r="Z19" s="6">
        <f t="shared" si="0"/>
        <v>5.622120971719153E-2</v>
      </c>
      <c r="AA19" s="6">
        <f t="shared" si="0"/>
        <v>9.8185333289265413E-3</v>
      </c>
      <c r="AB19" s="6">
        <f t="shared" si="0"/>
        <v>6.6858419723092753E-3</v>
      </c>
      <c r="AC19" s="6">
        <f t="shared" si="0"/>
        <v>4.1401219196535791E-3</v>
      </c>
      <c r="AD19" s="6">
        <f t="shared" si="0"/>
        <v>1.8460351396623227E-2</v>
      </c>
      <c r="AE19" s="6">
        <f t="shared" si="0"/>
        <v>0.12503461647374142</v>
      </c>
    </row>
    <row r="20" spans="1:31" x14ac:dyDescent="0.2">
      <c r="A20" t="s">
        <v>19</v>
      </c>
      <c r="B20" s="6">
        <f>B12*B14*B16*$C$6*(1-$C$9)/($C$6*(1-$C$9)*B16+$C$3)*(1-EXP(-$C$6*(1-$C$9)*B16-$C$3))</f>
        <v>3.7575941828275963E-3</v>
      </c>
      <c r="C20" s="6">
        <f t="shared" si="0"/>
        <v>3.4657522731817318E-2</v>
      </c>
      <c r="D20" s="6">
        <f t="shared" si="0"/>
        <v>6.3502395980950697E-3</v>
      </c>
      <c r="E20" s="6">
        <f t="shared" si="0"/>
        <v>0.67732747658899917</v>
      </c>
      <c r="F20" s="6">
        <f t="shared" si="0"/>
        <v>0.27450511325650728</v>
      </c>
      <c r="G20" s="6">
        <f t="shared" si="0"/>
        <v>1.3737457229642447</v>
      </c>
      <c r="H20" s="6">
        <f t="shared" si="0"/>
        <v>0.55839682746603925</v>
      </c>
      <c r="I20" s="6">
        <f t="shared" si="0"/>
        <v>0.56891596592548932</v>
      </c>
      <c r="J20" s="6">
        <f t="shared" si="0"/>
        <v>0.42317649680598446</v>
      </c>
      <c r="K20" s="6">
        <f t="shared" si="0"/>
        <v>0.48127369475558512</v>
      </c>
      <c r="L20" s="6">
        <f t="shared" si="0"/>
        <v>0.2595510725378789</v>
      </c>
      <c r="M20" s="6">
        <f t="shared" si="0"/>
        <v>0.48283495635592666</v>
      </c>
      <c r="N20" s="6">
        <f t="shared" si="0"/>
        <v>0.18504374065007212</v>
      </c>
      <c r="O20" s="6">
        <f t="shared" si="0"/>
        <v>1.0746021630721723</v>
      </c>
      <c r="P20" s="6">
        <f t="shared" si="0"/>
        <v>0.20472083183356712</v>
      </c>
      <c r="Q20" s="6">
        <f t="shared" si="0"/>
        <v>0.33427957813619391</v>
      </c>
      <c r="R20" s="6">
        <f t="shared" si="0"/>
        <v>0.45856587856308795</v>
      </c>
      <c r="S20" s="6">
        <f t="shared" si="0"/>
        <v>1.2894625742531082E-2</v>
      </c>
      <c r="T20" s="6">
        <f t="shared" si="0"/>
        <v>0.19612781039856747</v>
      </c>
      <c r="U20" s="6">
        <f t="shared" si="0"/>
        <v>6.4704832956732961E-2</v>
      </c>
      <c r="V20" s="6">
        <f t="shared" si="0"/>
        <v>4.5589669181941003E-2</v>
      </c>
      <c r="W20" s="6">
        <f t="shared" si="0"/>
        <v>1.8631293654270034E-2</v>
      </c>
      <c r="X20" s="6">
        <f t="shared" si="0"/>
        <v>0.13591504675650243</v>
      </c>
      <c r="Y20" s="6">
        <f t="shared" si="0"/>
        <v>1.1835920498491173E-3</v>
      </c>
      <c r="Z20" s="6">
        <f t="shared" si="0"/>
        <v>0.11160996886676242</v>
      </c>
      <c r="AA20" s="6">
        <f t="shared" si="0"/>
        <v>2.0907659955831551E-2</v>
      </c>
      <c r="AB20" s="6">
        <f t="shared" si="0"/>
        <v>1.488120868152243E-2</v>
      </c>
      <c r="AC20" s="6">
        <f t="shared" si="0"/>
        <v>9.2812584413740438E-3</v>
      </c>
      <c r="AD20" s="6">
        <f t="shared" si="0"/>
        <v>4.1431592972799601E-2</v>
      </c>
      <c r="AE20" s="6">
        <f t="shared" si="0"/>
        <v>0.25210726770377889</v>
      </c>
    </row>
    <row r="21" spans="1:31" x14ac:dyDescent="0.2">
      <c r="A21" t="s">
        <v>20</v>
      </c>
      <c r="B21" s="6">
        <f>B11*B13*B17*$C$6*($C$9)/($C$6*($C$9)*B17+$C$3)*(1-EXP(-$C$6*($C$9)*B17-$C$3))</f>
        <v>7.4110357103295095E-3</v>
      </c>
      <c r="C21" s="6">
        <f t="shared" ref="C21:AE22" si="1">C11*C13*C17*$C$6*($C$9)/($C$6*($C$9)*C17+$C$3)*(1-EXP(-$C$6*($C$9)*C17-$C$3))</f>
        <v>2.4051326879898482E-2</v>
      </c>
      <c r="D21" s="6">
        <f t="shared" si="1"/>
        <v>1.1713936918189055E-3</v>
      </c>
      <c r="E21" s="6">
        <f t="shared" si="1"/>
        <v>6.516392235085687E-2</v>
      </c>
      <c r="F21" s="6">
        <f t="shared" si="1"/>
        <v>2.395975958293815E-2</v>
      </c>
      <c r="G21" s="6">
        <f t="shared" si="1"/>
        <v>0.1175127142141256</v>
      </c>
      <c r="H21" s="6">
        <f t="shared" si="1"/>
        <v>4.5537011668703102E-2</v>
      </c>
      <c r="I21" s="6">
        <f t="shared" si="1"/>
        <v>4.2850193785258818E-2</v>
      </c>
      <c r="J21" s="6">
        <f t="shared" si="1"/>
        <v>2.8643101789984922E-2</v>
      </c>
      <c r="K21" s="6">
        <f t="shared" si="1"/>
        <v>2.8655641971265501E-2</v>
      </c>
      <c r="L21" s="6">
        <f t="shared" si="1"/>
        <v>1.3387364588487655E-2</v>
      </c>
      <c r="M21" s="6">
        <f t="shared" si="1"/>
        <v>2.1330363084622408E-2</v>
      </c>
      <c r="N21" s="6">
        <f t="shared" si="1"/>
        <v>6.9252388733715611E-3</v>
      </c>
      <c r="O21" s="6">
        <f t="shared" si="1"/>
        <v>3.3711376681209354E-2</v>
      </c>
      <c r="P21" s="6">
        <f t="shared" si="1"/>
        <v>5.3467976627855664E-3</v>
      </c>
      <c r="Q21" s="6">
        <f t="shared" si="1"/>
        <v>7.2369781956918861E-3</v>
      </c>
      <c r="R21" s="6">
        <f t="shared" si="1"/>
        <v>8.1625843853487378E-3</v>
      </c>
      <c r="S21" s="6">
        <f t="shared" si="1"/>
        <v>1.8714298079511692E-4</v>
      </c>
      <c r="T21" s="6">
        <f t="shared" si="1"/>
        <v>2.3162629300093412E-3</v>
      </c>
      <c r="U21" s="6">
        <f t="shared" si="1"/>
        <v>6.1894566735233754E-4</v>
      </c>
      <c r="V21" s="6">
        <f t="shared" si="1"/>
        <v>3.5153033014353151E-4</v>
      </c>
      <c r="W21" s="6">
        <f t="shared" si="1"/>
        <v>1.1488903196535197E-4</v>
      </c>
      <c r="X21" s="6">
        <f t="shared" si="1"/>
        <v>6.532959252988186E-4</v>
      </c>
      <c r="Y21" s="6">
        <f t="shared" si="1"/>
        <v>4.2762737037182509E-6</v>
      </c>
      <c r="Z21" s="6">
        <f t="shared" si="1"/>
        <v>2.9705878965184413E-4</v>
      </c>
      <c r="AA21" s="6">
        <f t="shared" si="1"/>
        <v>4.0955824609192348E-5</v>
      </c>
      <c r="AB21" s="6">
        <f t="shared" si="1"/>
        <v>2.1949243491467216E-5</v>
      </c>
      <c r="AC21" s="6">
        <f t="shared" si="1"/>
        <v>1.0666876318309544E-5</v>
      </c>
      <c r="AD21" s="6">
        <f t="shared" si="1"/>
        <v>3.7228443088630019E-5</v>
      </c>
      <c r="AE21" s="6">
        <f t="shared" si="1"/>
        <v>1.9688149422426591E-4</v>
      </c>
    </row>
    <row r="22" spans="1:31" x14ac:dyDescent="0.2">
      <c r="A22" t="s">
        <v>21</v>
      </c>
      <c r="B22" s="6">
        <f>B12*B14*B18*$C$6*($C$9)/($C$6*($C$9)*B18+$C$3)*(1-EXP(-$C$6*($C$9)*B18-$C$3))</f>
        <v>8.4181466363105904E-4</v>
      </c>
      <c r="C22" s="6">
        <f t="shared" si="1"/>
        <v>8.9462752631473581E-3</v>
      </c>
      <c r="D22" s="6">
        <f t="shared" si="1"/>
        <v>7.9069169935370889E-4</v>
      </c>
      <c r="E22" s="6">
        <f t="shared" si="1"/>
        <v>6.2944059313516015E-2</v>
      </c>
      <c r="F22" s="6">
        <f t="shared" si="1"/>
        <v>2.8678182024859462E-2</v>
      </c>
      <c r="G22" s="6">
        <f t="shared" si="1"/>
        <v>0.15803638915004412</v>
      </c>
      <c r="H22" s="6">
        <f t="shared" si="1"/>
        <v>6.4216394246807196E-2</v>
      </c>
      <c r="I22" s="6">
        <f t="shared" si="1"/>
        <v>6.0218201841724023E-2</v>
      </c>
      <c r="J22" s="6">
        <f t="shared" si="1"/>
        <v>3.8646155322657041E-2</v>
      </c>
      <c r="K22" s="6">
        <f t="shared" si="1"/>
        <v>3.6026382471363479E-2</v>
      </c>
      <c r="L22" s="6">
        <f t="shared" si="1"/>
        <v>1.5277156330291645E-2</v>
      </c>
      <c r="M22" s="6">
        <f t="shared" si="1"/>
        <v>2.1591273904550505E-2</v>
      </c>
      <c r="N22" s="6">
        <f t="shared" si="1"/>
        <v>6.1074722570408045E-3</v>
      </c>
      <c r="O22" s="6">
        <f t="shared" si="1"/>
        <v>2.5541500284194198E-2</v>
      </c>
      <c r="P22" s="6">
        <f t="shared" si="1"/>
        <v>3.4304556173619374E-3</v>
      </c>
      <c r="Q22" s="6">
        <f t="shared" si="1"/>
        <v>3.8766890160155522E-3</v>
      </c>
      <c r="R22" s="6">
        <f t="shared" si="1"/>
        <v>3.6212996372874595E-3</v>
      </c>
      <c r="S22" s="6">
        <f t="shared" si="1"/>
        <v>6.8350441830132601E-5</v>
      </c>
      <c r="T22" s="6">
        <f t="shared" si="1"/>
        <v>6.8893621340094244E-4</v>
      </c>
      <c r="U22" s="6">
        <f t="shared" si="1"/>
        <v>1.488987414732417E-4</v>
      </c>
      <c r="V22" s="6">
        <f t="shared" si="1"/>
        <v>6.8019347518436798E-5</v>
      </c>
      <c r="W22" s="6">
        <f t="shared" si="1"/>
        <v>1.7854482770490778E-5</v>
      </c>
      <c r="X22" s="6">
        <f t="shared" si="1"/>
        <v>8.2944697871110222E-5</v>
      </c>
      <c r="Y22" s="6">
        <f t="shared" si="1"/>
        <v>4.5639521731914793E-7</v>
      </c>
      <c r="Z22" s="6">
        <f t="shared" si="1"/>
        <v>2.6998507505104257E-5</v>
      </c>
      <c r="AA22" s="6">
        <f t="shared" si="1"/>
        <v>3.1518201160627513E-6</v>
      </c>
      <c r="AB22" s="6">
        <f t="shared" si="1"/>
        <v>1.3894893961314344E-6</v>
      </c>
      <c r="AC22" s="6">
        <f t="shared" si="1"/>
        <v>5.3373173847879756E-7</v>
      </c>
      <c r="AD22" s="6">
        <f t="shared" si="1"/>
        <v>1.4596597997709388E-6</v>
      </c>
      <c r="AE22" s="6">
        <f t="shared" si="1"/>
        <v>5.4146548022980999E-6</v>
      </c>
    </row>
    <row r="27" spans="1:31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x14ac:dyDescent="0.2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8"/>
  <sheetViews>
    <sheetView workbookViewId="0"/>
  </sheetViews>
  <sheetFormatPr baseColWidth="10" defaultColWidth="8.83203125" defaultRowHeight="15" x14ac:dyDescent="0.2"/>
  <cols>
    <col min="1" max="1" width="29.5" customWidth="1"/>
    <col min="2" max="2" width="19.6640625" customWidth="1"/>
    <col min="3" max="3" width="10.5" bestFit="1" customWidth="1"/>
    <col min="4" max="4" width="13.5" customWidth="1"/>
    <col min="5" max="5" width="11.5" bestFit="1" customWidth="1"/>
    <col min="6" max="6" width="10.5" bestFit="1" customWidth="1"/>
    <col min="7" max="9" width="11.5" bestFit="1" customWidth="1"/>
    <col min="10" max="14" width="10.5" bestFit="1" customWidth="1"/>
    <col min="15" max="15" width="11.5" bestFit="1" customWidth="1"/>
    <col min="16" max="31" width="10.5" bestFit="1" customWidth="1"/>
  </cols>
  <sheetData>
    <row r="1" spans="1:31" x14ac:dyDescent="0.2">
      <c r="A1" t="s">
        <v>28</v>
      </c>
    </row>
    <row r="2" spans="1:31" x14ac:dyDescent="0.2">
      <c r="A2" t="s">
        <v>25</v>
      </c>
      <c r="B2" t="s">
        <v>23</v>
      </c>
      <c r="C2" s="3">
        <v>0.12</v>
      </c>
    </row>
    <row r="3" spans="1:31" x14ac:dyDescent="0.2">
      <c r="A3" s="3" t="s">
        <v>32</v>
      </c>
      <c r="B3" t="s">
        <v>24</v>
      </c>
      <c r="C3" s="3">
        <v>0.08</v>
      </c>
    </row>
    <row r="4" spans="1:31" x14ac:dyDescent="0.2">
      <c r="A4" s="1" t="s">
        <v>22</v>
      </c>
      <c r="B4" t="s">
        <v>30</v>
      </c>
      <c r="C4" s="3">
        <v>15</v>
      </c>
    </row>
    <row r="5" spans="1:31" x14ac:dyDescent="0.2">
      <c r="B5" t="s">
        <v>5</v>
      </c>
      <c r="C5" s="9">
        <f>SUM(B19:AE22)</f>
        <v>14.999999999999996</v>
      </c>
    </row>
    <row r="6" spans="1:31" x14ac:dyDescent="0.2">
      <c r="B6" t="s">
        <v>3</v>
      </c>
      <c r="C6" s="4">
        <v>8.7089736206141521E-2</v>
      </c>
      <c r="D6" t="s">
        <v>7</v>
      </c>
      <c r="E6" s="5" t="s">
        <v>6</v>
      </c>
    </row>
    <row r="7" spans="1:31" x14ac:dyDescent="0.2">
      <c r="B7" t="s">
        <v>4</v>
      </c>
      <c r="C7" s="8">
        <f>(C4-C5)^2</f>
        <v>1.2621774483536189E-29</v>
      </c>
    </row>
    <row r="8" spans="1:31" x14ac:dyDescent="0.2">
      <c r="B8" t="s">
        <v>29</v>
      </c>
    </row>
    <row r="9" spans="1:31" x14ac:dyDescent="0.2">
      <c r="B9" t="s">
        <v>16</v>
      </c>
      <c r="C9" s="3">
        <v>0.1</v>
      </c>
      <c r="E9" t="s">
        <v>31</v>
      </c>
    </row>
    <row r="10" spans="1:31" x14ac:dyDescent="0.2"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  <c r="I10">
        <v>9</v>
      </c>
      <c r="J10">
        <v>10</v>
      </c>
      <c r="K10">
        <v>11</v>
      </c>
      <c r="L10">
        <v>12</v>
      </c>
      <c r="M10">
        <v>13</v>
      </c>
      <c r="N10">
        <v>14</v>
      </c>
      <c r="O10">
        <v>15</v>
      </c>
      <c r="P10">
        <v>16</v>
      </c>
      <c r="Q10">
        <v>17</v>
      </c>
      <c r="R10">
        <v>18</v>
      </c>
      <c r="S10">
        <v>19</v>
      </c>
      <c r="T10">
        <v>20</v>
      </c>
      <c r="U10">
        <v>21</v>
      </c>
      <c r="V10">
        <v>22</v>
      </c>
      <c r="W10">
        <v>23</v>
      </c>
      <c r="X10">
        <v>24</v>
      </c>
      <c r="Y10">
        <v>25</v>
      </c>
      <c r="Z10">
        <v>26</v>
      </c>
      <c r="AA10">
        <v>27</v>
      </c>
      <c r="AB10">
        <v>28</v>
      </c>
      <c r="AC10">
        <v>29</v>
      </c>
      <c r="AD10">
        <v>30</v>
      </c>
      <c r="AE10">
        <v>31</v>
      </c>
    </row>
    <row r="11" spans="1:31" x14ac:dyDescent="0.2">
      <c r="A11" t="s">
        <v>12</v>
      </c>
      <c r="B11" s="2">
        <v>7.6367900000000004</v>
      </c>
      <c r="C11" s="2">
        <v>5.42537</v>
      </c>
      <c r="D11" s="2">
        <v>0.121917</v>
      </c>
      <c r="E11" s="2">
        <v>4.3587300000000004</v>
      </c>
      <c r="F11" s="2">
        <v>1.2430300000000001</v>
      </c>
      <c r="G11" s="2">
        <v>5.3297400000000001</v>
      </c>
      <c r="H11" s="2">
        <v>1.9591400000000001</v>
      </c>
      <c r="I11" s="2">
        <v>1.8540000000000001</v>
      </c>
      <c r="J11" s="2">
        <v>1.3015600000000001</v>
      </c>
      <c r="K11" s="2">
        <v>1.4136200000000001</v>
      </c>
      <c r="L11" s="2">
        <v>0.735815</v>
      </c>
      <c r="M11" s="2">
        <v>1.3336600000000001</v>
      </c>
      <c r="N11" s="2">
        <v>0.500973</v>
      </c>
      <c r="O11" s="2">
        <v>2.8614999999999999</v>
      </c>
      <c r="P11" s="2">
        <v>0.53887799999999997</v>
      </c>
      <c r="Q11" s="2">
        <v>0.87482899999999997</v>
      </c>
      <c r="R11" s="2">
        <v>1.1938599999999999</v>
      </c>
      <c r="S11" s="2">
        <v>3.3370999999999998E-2</v>
      </c>
      <c r="T11" s="2">
        <v>0.50695599999999996</v>
      </c>
      <c r="U11" s="2">
        <v>0.167269</v>
      </c>
      <c r="V11" s="2">
        <v>0.11793099999999999</v>
      </c>
      <c r="W11" s="2">
        <v>4.8076599999999997E-2</v>
      </c>
      <c r="X11" s="2">
        <v>0.34249400000000002</v>
      </c>
      <c r="Y11" s="2">
        <v>2.8198300000000002E-3</v>
      </c>
      <c r="Z11" s="2">
        <v>0.247283</v>
      </c>
      <c r="AA11" s="2">
        <v>4.3183300000000001E-2</v>
      </c>
      <c r="AB11" s="2">
        <v>2.9404099999999999E-2</v>
      </c>
      <c r="AC11" s="2">
        <v>1.8207600000000001E-2</v>
      </c>
      <c r="AD11" s="2">
        <v>8.1184099999999995E-2</v>
      </c>
      <c r="AE11" s="2">
        <v>0.54986400000000002</v>
      </c>
    </row>
    <row r="12" spans="1:31" x14ac:dyDescent="0.2">
      <c r="A12" t="s">
        <v>13</v>
      </c>
      <c r="B12" s="2">
        <v>7.6367900000000004</v>
      </c>
      <c r="C12" s="2">
        <v>5.4154400000000003</v>
      </c>
      <c r="D12" s="2">
        <v>0.121735</v>
      </c>
      <c r="E12" s="2">
        <v>4.4023399999999997</v>
      </c>
      <c r="F12" s="2">
        <v>1.2659100000000001</v>
      </c>
      <c r="G12" s="2">
        <v>5.4417799999999996</v>
      </c>
      <c r="H12" s="2">
        <v>1.9988600000000001</v>
      </c>
      <c r="I12" s="2">
        <v>1.8877299999999999</v>
      </c>
      <c r="J12" s="2">
        <v>1.32467</v>
      </c>
      <c r="K12" s="2">
        <v>1.44008</v>
      </c>
      <c r="L12" s="2">
        <v>0.74986600000000003</v>
      </c>
      <c r="M12" s="2">
        <v>1.35731</v>
      </c>
      <c r="N12" s="2">
        <v>0.50917599999999996</v>
      </c>
      <c r="O12" s="2">
        <v>2.9078300000000001</v>
      </c>
      <c r="P12" s="2">
        <v>0.54674</v>
      </c>
      <c r="Q12" s="2">
        <v>0.88359299999999996</v>
      </c>
      <c r="R12" s="2">
        <v>1.20234</v>
      </c>
      <c r="S12" s="2">
        <v>3.3594600000000002E-2</v>
      </c>
      <c r="T12" s="2">
        <v>0.50842299999999996</v>
      </c>
      <c r="U12" s="2">
        <v>0.167075</v>
      </c>
      <c r="V12" s="2">
        <v>0.117353</v>
      </c>
      <c r="W12" s="2">
        <v>4.7842099999999999E-2</v>
      </c>
      <c r="X12" s="2">
        <v>0.34833700000000001</v>
      </c>
      <c r="Y12" s="2">
        <v>3.0288400000000001E-3</v>
      </c>
      <c r="Z12" s="2">
        <v>0.28527200000000003</v>
      </c>
      <c r="AA12" s="2">
        <v>5.3389199999999998E-2</v>
      </c>
      <c r="AB12" s="2">
        <v>3.7972100000000002E-2</v>
      </c>
      <c r="AC12" s="2">
        <v>2.3668999999999999E-2</v>
      </c>
      <c r="AD12" s="2">
        <v>0.10561</v>
      </c>
      <c r="AE12" s="2">
        <v>0.64239400000000002</v>
      </c>
    </row>
    <row r="13" spans="1:31" x14ac:dyDescent="0.2">
      <c r="A13" t="s">
        <v>14</v>
      </c>
      <c r="B13" s="2">
        <v>0.97171558599999996</v>
      </c>
      <c r="C13" s="2">
        <v>1.4566100479999999</v>
      </c>
      <c r="D13" s="2">
        <v>1.877666845</v>
      </c>
      <c r="E13" s="2">
        <v>2.2162489889999999</v>
      </c>
      <c r="F13" s="2">
        <v>2.4761269229999998</v>
      </c>
      <c r="G13" s="2">
        <v>2.6697694809999999</v>
      </c>
      <c r="H13" s="2">
        <v>2.8112749689999998</v>
      </c>
      <c r="I13" s="2">
        <v>2.9133389630000002</v>
      </c>
      <c r="J13" s="2">
        <v>2.9863039360000001</v>
      </c>
      <c r="K13" s="2">
        <v>3.0381491879999998</v>
      </c>
      <c r="L13" s="2">
        <v>3.0748330560000001</v>
      </c>
      <c r="M13" s="2">
        <v>3.1007135649999999</v>
      </c>
      <c r="N13" s="2">
        <v>3.1189352229999998</v>
      </c>
      <c r="O13" s="2">
        <v>3.1317463540000001</v>
      </c>
      <c r="P13" s="2">
        <v>3.140744588</v>
      </c>
      <c r="Q13" s="2">
        <v>3.1470603609999999</v>
      </c>
      <c r="R13" s="2">
        <v>3.1514911969999999</v>
      </c>
      <c r="S13" s="2">
        <v>3.1545985999999999</v>
      </c>
      <c r="T13" s="2">
        <v>3.1567773450000001</v>
      </c>
      <c r="U13" s="2">
        <v>3.1583047120000001</v>
      </c>
      <c r="V13" s="2">
        <v>3.1593753179999999</v>
      </c>
      <c r="W13" s="2">
        <v>3.1601256960000002</v>
      </c>
      <c r="X13" s="2">
        <v>3.1606516</v>
      </c>
      <c r="Y13" s="2">
        <v>3.1610201660000001</v>
      </c>
      <c r="Z13" s="2">
        <v>3.161278459</v>
      </c>
      <c r="AA13" s="2">
        <v>3.1614594669999998</v>
      </c>
      <c r="AB13" s="2">
        <v>3.1615863150000001</v>
      </c>
      <c r="AC13" s="2">
        <v>3.161675206</v>
      </c>
      <c r="AD13" s="2">
        <v>3.1617374979999999</v>
      </c>
      <c r="AE13" s="2">
        <v>3.161781151</v>
      </c>
    </row>
    <row r="14" spans="1:31" x14ac:dyDescent="0.2">
      <c r="A14" t="s">
        <v>15</v>
      </c>
      <c r="B14" s="2">
        <v>0.91681977800000003</v>
      </c>
      <c r="C14" s="2">
        <v>1.4771232780000001</v>
      </c>
      <c r="D14" s="2">
        <v>2.052195835</v>
      </c>
      <c r="E14" s="2">
        <v>2.5982021550000001</v>
      </c>
      <c r="F14" s="2">
        <v>3.0909717329999999</v>
      </c>
      <c r="G14" s="2">
        <v>3.520478614</v>
      </c>
      <c r="H14" s="2">
        <v>3.8856869569999999</v>
      </c>
      <c r="I14" s="2">
        <v>4.1906618340000001</v>
      </c>
      <c r="J14" s="2">
        <v>4.4419406720000003</v>
      </c>
      <c r="K14" s="2">
        <v>4.6468938350000002</v>
      </c>
      <c r="L14" s="2">
        <v>4.8127798039999998</v>
      </c>
      <c r="M14" s="2">
        <v>4.946254777</v>
      </c>
      <c r="N14" s="2">
        <v>5.0531629230000004</v>
      </c>
      <c r="O14" s="2">
        <v>5.1384901029999996</v>
      </c>
      <c r="P14" s="2">
        <v>5.2064058099999997</v>
      </c>
      <c r="Q14" s="2">
        <v>5.2603471470000001</v>
      </c>
      <c r="R14" s="2">
        <v>5.3031177139999999</v>
      </c>
      <c r="S14" s="2">
        <v>5.3369863730000002</v>
      </c>
      <c r="T14" s="2">
        <v>5.3637782850000004</v>
      </c>
      <c r="U14" s="2">
        <v>5.3849549870000004</v>
      </c>
      <c r="V14" s="2">
        <v>5.4016827190000001</v>
      </c>
      <c r="W14" s="2">
        <v>5.4148895589999997</v>
      </c>
      <c r="X14" s="2">
        <v>5.4253124960000001</v>
      </c>
      <c r="Y14" s="2">
        <v>5.4335358149999999</v>
      </c>
      <c r="Z14" s="2">
        <v>5.4400221359999996</v>
      </c>
      <c r="AA14" s="2">
        <v>5.4451373820000004</v>
      </c>
      <c r="AB14" s="2">
        <v>5.4491707629999997</v>
      </c>
      <c r="AC14" s="2">
        <v>5.4523507110000002</v>
      </c>
      <c r="AD14" s="2">
        <v>5.454857574</v>
      </c>
      <c r="AE14" s="2">
        <v>5.4568336730000002</v>
      </c>
    </row>
    <row r="15" spans="1:31" x14ac:dyDescent="0.2">
      <c r="A15" t="s">
        <v>10</v>
      </c>
      <c r="B15" s="2">
        <v>8.8978300000000007E-3</v>
      </c>
      <c r="C15" s="2">
        <v>9.7648799999999994E-2</v>
      </c>
      <c r="D15" s="2">
        <v>0.56605099999999997</v>
      </c>
      <c r="E15" s="2">
        <v>0.94020300000000001</v>
      </c>
      <c r="F15" s="2">
        <v>0.99475100000000005</v>
      </c>
      <c r="G15" s="2">
        <v>0.99956199999999995</v>
      </c>
      <c r="H15" s="2">
        <v>0.99996399999999996</v>
      </c>
      <c r="I15" s="2">
        <v>0.99999700000000002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2">
        <v>1</v>
      </c>
      <c r="AD15" s="2">
        <v>1</v>
      </c>
      <c r="AE15" s="2">
        <v>1</v>
      </c>
    </row>
    <row r="16" spans="1:31" x14ac:dyDescent="0.2">
      <c r="A16" t="s">
        <v>11</v>
      </c>
      <c r="B16" s="2">
        <v>7.1834899999999998E-3</v>
      </c>
      <c r="C16" s="2">
        <v>5.8105999999999998E-2</v>
      </c>
      <c r="D16" s="2">
        <v>0.34468500000000002</v>
      </c>
      <c r="E16" s="2">
        <v>0.81767100000000004</v>
      </c>
      <c r="F16" s="2">
        <v>0.97451299999999996</v>
      </c>
      <c r="G16" s="2">
        <v>0.99694199999999999</v>
      </c>
      <c r="H16" s="2">
        <v>0.99963999999999997</v>
      </c>
      <c r="I16" s="2">
        <v>0.99995800000000001</v>
      </c>
      <c r="J16" s="2">
        <v>0.99999499999999997</v>
      </c>
      <c r="K16" s="2">
        <v>0.99999899999999997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2">
        <v>1</v>
      </c>
      <c r="AD16" s="2">
        <v>1</v>
      </c>
      <c r="AE16" s="2">
        <v>1</v>
      </c>
    </row>
    <row r="17" spans="1:31" x14ac:dyDescent="0.2">
      <c r="A17" t="s">
        <v>26</v>
      </c>
      <c r="B17" s="2">
        <v>0.120336</v>
      </c>
      <c r="C17" s="2">
        <v>0.36710700000000002</v>
      </c>
      <c r="D17" s="2">
        <v>0.61789300000000003</v>
      </c>
      <c r="E17" s="2">
        <v>0.81524700000000005</v>
      </c>
      <c r="F17" s="2">
        <v>0.94128900000000004</v>
      </c>
      <c r="G17" s="2">
        <v>0.99886600000000003</v>
      </c>
      <c r="H17" s="2">
        <v>1</v>
      </c>
      <c r="I17" s="2">
        <v>0.95935800000000004</v>
      </c>
      <c r="J17" s="2">
        <v>0.89088800000000001</v>
      </c>
      <c r="K17" s="2">
        <v>0.80632899999999996</v>
      </c>
      <c r="L17" s="2">
        <v>0.71479000000000004</v>
      </c>
      <c r="M17" s="2">
        <v>0.622865</v>
      </c>
      <c r="N17" s="2">
        <v>0.534999</v>
      </c>
      <c r="O17" s="2">
        <v>0.45392500000000002</v>
      </c>
      <c r="P17" s="2">
        <v>0.38108599999999998</v>
      </c>
      <c r="Q17" s="2">
        <v>0.31700200000000001</v>
      </c>
      <c r="R17" s="2">
        <v>0.26157000000000002</v>
      </c>
      <c r="S17" s="2">
        <v>0.21429000000000001</v>
      </c>
      <c r="T17" s="2">
        <v>0.17443800000000001</v>
      </c>
      <c r="U17" s="2">
        <v>0.141185</v>
      </c>
      <c r="V17" s="2">
        <v>0.113681</v>
      </c>
      <c r="W17" s="2">
        <v>9.1107199999999999E-2</v>
      </c>
      <c r="X17" s="2">
        <v>7.2704000000000005E-2</v>
      </c>
      <c r="Y17" s="2">
        <v>5.7791700000000001E-2</v>
      </c>
      <c r="Z17" s="2">
        <v>4.5773399999999999E-2</v>
      </c>
      <c r="AA17" s="2">
        <v>3.61345E-2</v>
      </c>
      <c r="AB17" s="2">
        <v>2.84382E-2</v>
      </c>
      <c r="AC17" s="2">
        <v>2.2317799999999999E-2</v>
      </c>
      <c r="AD17" s="2">
        <v>1.7468399999999999E-2</v>
      </c>
      <c r="AE17" s="2">
        <v>1.3639099999999999E-2</v>
      </c>
    </row>
    <row r="18" spans="1:31" x14ac:dyDescent="0.2">
      <c r="A18" t="s">
        <v>27</v>
      </c>
      <c r="B18" s="2">
        <v>1.4480752895999999E-2</v>
      </c>
      <c r="C18" s="2">
        <v>0.13476754944900002</v>
      </c>
      <c r="D18" s="2">
        <v>0.38179175944900001</v>
      </c>
      <c r="E18" s="2">
        <v>0.66462767100900011</v>
      </c>
      <c r="F18" s="2">
        <v>0.88602498152100007</v>
      </c>
      <c r="G18" s="2">
        <v>0.99773328595600008</v>
      </c>
      <c r="H18" s="2">
        <v>1</v>
      </c>
      <c r="I18" s="2">
        <v>0.92036777216400012</v>
      </c>
      <c r="J18" s="2">
        <v>0.79368142854400003</v>
      </c>
      <c r="K18" s="2">
        <v>0.65016645624099989</v>
      </c>
      <c r="L18" s="2">
        <v>0.51092474410000011</v>
      </c>
      <c r="M18" s="2">
        <v>0.38796080822500001</v>
      </c>
      <c r="N18" s="2">
        <v>0.28622393000099999</v>
      </c>
      <c r="O18" s="2">
        <v>0.20604790562500003</v>
      </c>
      <c r="P18" s="2">
        <v>0.145226539396</v>
      </c>
      <c r="Q18" s="2">
        <v>0.100490268004</v>
      </c>
      <c r="R18" s="2">
        <v>6.8418864900000015E-2</v>
      </c>
      <c r="S18" s="2">
        <v>4.5920204100000001E-2</v>
      </c>
      <c r="T18" s="2">
        <v>3.0428615844000004E-2</v>
      </c>
      <c r="U18" s="2">
        <v>1.9933204225000001E-2</v>
      </c>
      <c r="V18" s="2">
        <v>1.2923369761000001E-2</v>
      </c>
      <c r="W18" s="2">
        <v>8.3005218918399994E-3</v>
      </c>
      <c r="X18" s="2">
        <v>5.2858716160000003E-3</v>
      </c>
      <c r="Y18" s="2">
        <v>3.3398805888900001E-3</v>
      </c>
      <c r="Z18" s="2">
        <v>2.0952041475600001E-3</v>
      </c>
      <c r="AA18" s="2">
        <v>1.3057020902499999E-3</v>
      </c>
      <c r="AB18" s="2">
        <v>8.0873121923999999E-4</v>
      </c>
      <c r="AC18" s="2">
        <v>4.980841968399999E-4</v>
      </c>
      <c r="AD18" s="2">
        <v>3.0514499855999996E-4</v>
      </c>
      <c r="AE18" s="2">
        <v>1.8602504881E-4</v>
      </c>
    </row>
    <row r="19" spans="1:31" x14ac:dyDescent="0.2">
      <c r="A19" t="s">
        <v>18</v>
      </c>
      <c r="B19" s="6">
        <f>B11*B13*B15*$C$6*(1-$C$9)/($C$6*(1-$C$9)*B15+$C$2)*(1-EXP(-$C$6*(1-$C$9)*B15-$C$2))</f>
        <v>4.8752633074725703E-3</v>
      </c>
      <c r="C19" s="6">
        <f t="shared" ref="C19:AE19" si="0">C11*C13*C15*$C$6*(1-$C$9)/($C$6*(1-$C$9)*C15+$C$2)*(1-EXP(-$C$6*(1-$C$9)*C15-$C$2))</f>
        <v>5.6783770557895609E-2</v>
      </c>
      <c r="D19" s="6">
        <f t="shared" si="0"/>
        <v>9.3657955622330098E-3</v>
      </c>
      <c r="E19" s="6">
        <f t="shared" si="0"/>
        <v>0.64718469893451747</v>
      </c>
      <c r="F19" s="6">
        <f t="shared" si="0"/>
        <v>0.21772026485816992</v>
      </c>
      <c r="G19" s="6">
        <f t="shared" si="0"/>
        <v>1.0112075429194252</v>
      </c>
      <c r="H19" s="6">
        <f t="shared" si="0"/>
        <v>0.39155910045116488</v>
      </c>
      <c r="I19" s="6">
        <f t="shared" si="0"/>
        <v>0.38401046551064244</v>
      </c>
      <c r="J19" s="6">
        <f t="shared" si="0"/>
        <v>0.27633873610800364</v>
      </c>
      <c r="K19" s="6">
        <f t="shared" si="0"/>
        <v>0.30534115497855258</v>
      </c>
      <c r="L19" s="6">
        <f t="shared" si="0"/>
        <v>0.16085469636910529</v>
      </c>
      <c r="M19" s="6">
        <f t="shared" si="0"/>
        <v>0.29400203869545083</v>
      </c>
      <c r="N19" s="6">
        <f t="shared" si="0"/>
        <v>0.11108725674221488</v>
      </c>
      <c r="O19" s="6">
        <f t="shared" si="0"/>
        <v>0.63712390140020336</v>
      </c>
      <c r="P19" s="6">
        <f t="shared" si="0"/>
        <v>0.12032798406419216</v>
      </c>
      <c r="Q19" s="6">
        <f t="shared" si="0"/>
        <v>0.19573649668521603</v>
      </c>
      <c r="R19" s="6">
        <f t="shared" si="0"/>
        <v>0.26749339750467555</v>
      </c>
      <c r="S19" s="6">
        <f t="shared" si="0"/>
        <v>7.4843983478388772E-3</v>
      </c>
      <c r="T19" s="6">
        <f t="shared" si="0"/>
        <v>0.1137778664342072</v>
      </c>
      <c r="U19" s="6">
        <f t="shared" si="0"/>
        <v>3.7558916547422015E-2</v>
      </c>
      <c r="V19" s="6">
        <f t="shared" si="0"/>
        <v>2.6489439510199834E-2</v>
      </c>
      <c r="W19" s="6">
        <f t="shared" si="0"/>
        <v>1.0801440331227131E-2</v>
      </c>
      <c r="X19" s="6">
        <f t="shared" si="0"/>
        <v>7.6961435685425295E-2</v>
      </c>
      <c r="Y19" s="6">
        <f t="shared" si="0"/>
        <v>6.3371466899574147E-4</v>
      </c>
      <c r="Z19" s="6">
        <f t="shared" si="0"/>
        <v>5.5577701248200842E-2</v>
      </c>
      <c r="AA19" s="6">
        <f t="shared" si="0"/>
        <v>9.7061503086746728E-3</v>
      </c>
      <c r="AB19" s="6">
        <f t="shared" si="0"/>
        <v>6.6093157653287311E-3</v>
      </c>
      <c r="AC19" s="6">
        <f t="shared" si="0"/>
        <v>4.0927340471522081E-3</v>
      </c>
      <c r="AD19" s="6">
        <f t="shared" si="0"/>
        <v>1.8249054049518321E-2</v>
      </c>
      <c r="AE19" s="6">
        <f t="shared" si="0"/>
        <v>0.12360346913588448</v>
      </c>
    </row>
    <row r="20" spans="1:31" x14ac:dyDescent="0.2">
      <c r="A20" t="s">
        <v>19</v>
      </c>
      <c r="B20" s="6">
        <f>B12*B14*B16*$C$6*(1-$C$9)/($C$6*(1-$C$9)*B16+$C$3)*(1-EXP(-$C$6*(1-$C$9)*B16-$C$3))</f>
        <v>3.7875920458854606E-3</v>
      </c>
      <c r="C20" s="6">
        <f t="shared" ref="C20:AE20" si="1">C12*C14*C16*$C$6*(1-$C$9)/($C$6*(1-$C$9)*C16+$C$3)*(1-EXP(-$C$6*(1-$C$9)*C16-$C$3))</f>
        <v>3.4934100695922239E-2</v>
      </c>
      <c r="D20" s="6">
        <f t="shared" si="1"/>
        <v>6.4008106013882038E-3</v>
      </c>
      <c r="E20" s="6">
        <f t="shared" si="1"/>
        <v>0.68270259916330567</v>
      </c>
      <c r="F20" s="6">
        <f t="shared" si="1"/>
        <v>0.27668096564823796</v>
      </c>
      <c r="G20" s="6">
        <f t="shared" si="1"/>
        <v>1.3846328193618902</v>
      </c>
      <c r="H20" s="6">
        <f t="shared" si="1"/>
        <v>0.56282209812886153</v>
      </c>
      <c r="I20" s="6">
        <f t="shared" si="1"/>
        <v>0.57342458951363262</v>
      </c>
      <c r="J20" s="6">
        <f t="shared" si="1"/>
        <v>0.42653014324656113</v>
      </c>
      <c r="K20" s="6">
        <f t="shared" si="1"/>
        <v>0.48508775762757833</v>
      </c>
      <c r="L20" s="6">
        <f t="shared" si="1"/>
        <v>0.26160799796822987</v>
      </c>
      <c r="M20" s="6">
        <f t="shared" si="1"/>
        <v>0.48666139209622183</v>
      </c>
      <c r="N20" s="6">
        <f t="shared" si="1"/>
        <v>0.18651020030346022</v>
      </c>
      <c r="O20" s="6">
        <f t="shared" si="1"/>
        <v>1.0831183155778057</v>
      </c>
      <c r="P20" s="6">
        <f t="shared" si="1"/>
        <v>0.20634323115946321</v>
      </c>
      <c r="Q20" s="6">
        <f t="shared" si="1"/>
        <v>0.33692872213083097</v>
      </c>
      <c r="R20" s="6">
        <f t="shared" si="1"/>
        <v>0.46219998343456747</v>
      </c>
      <c r="S20" s="6">
        <f t="shared" si="1"/>
        <v>1.2996814815938975E-2</v>
      </c>
      <c r="T20" s="6">
        <f t="shared" si="1"/>
        <v>0.19768211058643895</v>
      </c>
      <c r="U20" s="6">
        <f t="shared" si="1"/>
        <v>6.5217614564891765E-2</v>
      </c>
      <c r="V20" s="6">
        <f t="shared" si="1"/>
        <v>4.5950964355891549E-2</v>
      </c>
      <c r="W20" s="6">
        <f t="shared" si="1"/>
        <v>1.8778945449129069E-2</v>
      </c>
      <c r="X20" s="6">
        <f t="shared" si="1"/>
        <v>0.13699216469443731</v>
      </c>
      <c r="Y20" s="6">
        <f t="shared" si="1"/>
        <v>1.1929719401446608E-3</v>
      </c>
      <c r="Z20" s="6">
        <f t="shared" si="1"/>
        <v>0.11249447063744655</v>
      </c>
      <c r="AA20" s="6">
        <f t="shared" si="1"/>
        <v>2.1073351806116643E-2</v>
      </c>
      <c r="AB20" s="6">
        <f t="shared" si="1"/>
        <v>1.4999141295986647E-2</v>
      </c>
      <c r="AC20" s="6">
        <f t="shared" si="1"/>
        <v>9.354811813074855E-3</v>
      </c>
      <c r="AD20" s="6">
        <f t="shared" si="1"/>
        <v>4.175993566224568E-2</v>
      </c>
      <c r="AE20" s="6">
        <f t="shared" si="1"/>
        <v>0.25410520146319543</v>
      </c>
    </row>
    <row r="21" spans="1:31" x14ac:dyDescent="0.2">
      <c r="A21" t="s">
        <v>20</v>
      </c>
      <c r="B21" s="6">
        <f>B11*B13*B17*$C$6*($C$9)/($C$6*($C$9)*B17+$C$2)*(1-EXP(-$C$6*($C$9)*B17-$C$2))</f>
        <v>7.3247438063556783E-3</v>
      </c>
      <c r="C21" s="6">
        <f t="shared" ref="C21:AE21" si="2">C11*C13*C17*$C$6*($C$9)/($C$6*($C$9)*C17+$C$2)*(1-EXP(-$C$6*($C$9)*C17-$C$2))</f>
        <v>2.3771413134352545E-2</v>
      </c>
      <c r="D21" s="6">
        <f t="shared" si="2"/>
        <v>1.1577673678169671E-3</v>
      </c>
      <c r="E21" s="6">
        <f t="shared" si="2"/>
        <v>6.4406185745961228E-2</v>
      </c>
      <c r="F21" s="6">
        <f t="shared" si="2"/>
        <v>2.3681219145103113E-2</v>
      </c>
      <c r="G21" s="6">
        <f t="shared" si="2"/>
        <v>0.11614673977814391</v>
      </c>
      <c r="H21" s="6">
        <f t="shared" si="2"/>
        <v>4.5007688023986615E-2</v>
      </c>
      <c r="I21" s="6">
        <f t="shared" si="2"/>
        <v>4.2352062866809849E-2</v>
      </c>
      <c r="J21" s="6">
        <f t="shared" si="2"/>
        <v>2.8310083617372549E-2</v>
      </c>
      <c r="K21" s="6">
        <f t="shared" si="2"/>
        <v>2.8322423828657892E-2</v>
      </c>
      <c r="L21" s="6">
        <f t="shared" si="2"/>
        <v>1.3231664083610022E-2</v>
      </c>
      <c r="M21" s="6">
        <f t="shared" si="2"/>
        <v>2.108223842558532E-2</v>
      </c>
      <c r="N21" s="6">
        <f t="shared" si="2"/>
        <v>6.8446676806680398E-3</v>
      </c>
      <c r="O21" s="6">
        <f t="shared" si="2"/>
        <v>3.3319102971242756E-2</v>
      </c>
      <c r="P21" s="6">
        <f t="shared" si="2"/>
        <v>5.2845723245613426E-3</v>
      </c>
      <c r="Q21" s="6">
        <f t="shared" si="2"/>
        <v>7.1527448072954934E-3</v>
      </c>
      <c r="R21" s="6">
        <f t="shared" si="2"/>
        <v>8.0675674633678175E-3</v>
      </c>
      <c r="S21" s="6">
        <f t="shared" si="2"/>
        <v>1.8496433676255548E-4</v>
      </c>
      <c r="T21" s="6">
        <f t="shared" si="2"/>
        <v>2.2892958545091056E-3</v>
      </c>
      <c r="U21" s="6">
        <f t="shared" si="2"/>
        <v>6.117391361170068E-4</v>
      </c>
      <c r="V21" s="6">
        <f t="shared" si="2"/>
        <v>3.4743716279142035E-4</v>
      </c>
      <c r="W21" s="6">
        <f t="shared" si="2"/>
        <v>1.135512229816465E-4</v>
      </c>
      <c r="X21" s="6">
        <f t="shared" si="2"/>
        <v>6.4568844484837998E-4</v>
      </c>
      <c r="Y21" s="6">
        <f t="shared" si="2"/>
        <v>4.2264760553298865E-6</v>
      </c>
      <c r="Z21" s="6">
        <f t="shared" si="2"/>
        <v>2.9359942951782264E-4</v>
      </c>
      <c r="AA21" s="6">
        <f t="shared" si="2"/>
        <v>4.047886995939606E-5</v>
      </c>
      <c r="AB21" s="6">
        <f t="shared" si="2"/>
        <v>2.1693627870062871E-5</v>
      </c>
      <c r="AC21" s="6">
        <f t="shared" si="2"/>
        <v>1.054265097610551E-5</v>
      </c>
      <c r="AD21" s="6">
        <f t="shared" si="2"/>
        <v>3.6794880437589961E-5</v>
      </c>
      <c r="AE21" s="6">
        <f t="shared" si="2"/>
        <v>1.9458859439938208E-4</v>
      </c>
    </row>
    <row r="22" spans="1:31" x14ac:dyDescent="0.2">
      <c r="A22" t="s">
        <v>21</v>
      </c>
      <c r="B22" s="6">
        <f>B12*B14*B18*$C$6*($C$9)/($C$6*($C$9)*B18+$C$3)*(1-EXP(-$C$6*($C$9)*B18-$C$3))</f>
        <v>8.4853536298105502E-4</v>
      </c>
      <c r="C22" s="6">
        <f t="shared" ref="C22:AE22" si="3">C12*C14*C18*$C$6*($C$9)/($C$6*($C$9)*C18+$C$3)*(1-EXP(-$C$6*($C$9)*C18-$C$3))</f>
        <v>9.01769170084076E-3</v>
      </c>
      <c r="D22" s="6">
        <f t="shared" si="3"/>
        <v>7.9700238682563641E-4</v>
      </c>
      <c r="E22" s="6">
        <f t="shared" si="3"/>
        <v>6.344631534615143E-2</v>
      </c>
      <c r="F22" s="6">
        <f t="shared" si="3"/>
        <v>2.8906975897332671E-2</v>
      </c>
      <c r="G22" s="6">
        <f t="shared" si="3"/>
        <v>0.15929708599713177</v>
      </c>
      <c r="H22" s="6">
        <f t="shared" si="3"/>
        <v>6.4728663970681929E-2</v>
      </c>
      <c r="I22" s="6">
        <f t="shared" si="3"/>
        <v>6.0698607932228366E-2</v>
      </c>
      <c r="J22" s="6">
        <f t="shared" si="3"/>
        <v>3.8954496453159362E-2</v>
      </c>
      <c r="K22" s="6">
        <f t="shared" si="3"/>
        <v>3.6313854860596802E-2</v>
      </c>
      <c r="L22" s="6">
        <f t="shared" si="3"/>
        <v>1.5399074039898122E-2</v>
      </c>
      <c r="M22" s="6">
        <f t="shared" si="3"/>
        <v>2.1763597838451079E-2</v>
      </c>
      <c r="N22" s="6">
        <f t="shared" si="3"/>
        <v>6.156221115047507E-3</v>
      </c>
      <c r="O22" s="6">
        <f t="shared" si="3"/>
        <v>2.5745381586605661E-2</v>
      </c>
      <c r="P22" s="6">
        <f t="shared" si="3"/>
        <v>3.4578400705906091E-3</v>
      </c>
      <c r="Q22" s="6">
        <f t="shared" si="3"/>
        <v>3.9076367515411964E-3</v>
      </c>
      <c r="R22" s="6">
        <f t="shared" si="3"/>
        <v>3.6502093374494856E-3</v>
      </c>
      <c r="S22" s="6">
        <f t="shared" si="3"/>
        <v>6.8896109619002486E-5</v>
      </c>
      <c r="T22" s="6">
        <f t="shared" si="3"/>
        <v>6.9443632397401568E-4</v>
      </c>
      <c r="U22" s="6">
        <f t="shared" si="3"/>
        <v>1.5008748209150355E-4</v>
      </c>
      <c r="V22" s="6">
        <f t="shared" si="3"/>
        <v>6.8562386476272587E-5</v>
      </c>
      <c r="W22" s="6">
        <f t="shared" si="3"/>
        <v>1.7997026269400498E-5</v>
      </c>
      <c r="X22" s="6">
        <f t="shared" si="3"/>
        <v>8.3606898859367741E-5</v>
      </c>
      <c r="Y22" s="6">
        <f t="shared" si="3"/>
        <v>4.6003892023221285E-7</v>
      </c>
      <c r="Z22" s="6">
        <f t="shared" si="3"/>
        <v>2.7214054546903511E-5</v>
      </c>
      <c r="AA22" s="6">
        <f t="shared" si="3"/>
        <v>3.1769832082750675E-6</v>
      </c>
      <c r="AB22" s="6">
        <f t="shared" si="3"/>
        <v>1.4005826255985278E-6</v>
      </c>
      <c r="AC22" s="6">
        <f t="shared" si="3"/>
        <v>5.379928794025688E-7</v>
      </c>
      <c r="AD22" s="6">
        <f t="shared" si="3"/>
        <v>1.4713132515425476E-6</v>
      </c>
      <c r="AE22" s="6">
        <f t="shared" si="3"/>
        <v>5.4578836592257995E-6</v>
      </c>
    </row>
    <row r="27" spans="1:31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x14ac:dyDescent="0.2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 version</vt:lpstr>
      <vt:lpstr>2018</vt:lpstr>
      <vt:lpstr>2sex_2gear</vt:lpstr>
      <vt:lpstr>2sex_2gear_2M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Dana.Hanselman</dc:creator>
  <cp:lastModifiedBy>Jim Ianelli</cp:lastModifiedBy>
  <dcterms:created xsi:type="dcterms:W3CDTF">2016-10-21T18:20:46Z</dcterms:created>
  <dcterms:modified xsi:type="dcterms:W3CDTF">2020-07-07T19:39:08Z</dcterms:modified>
</cp:coreProperties>
</file>