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rim.aydin\Work\src\reem_diets\apps\octopus\"/>
    </mc:Choice>
  </mc:AlternateContent>
  <xr:revisionPtr revIDLastSave="0" documentId="13_ncr:1_{BA3C30DF-8060-42BB-A742-E67AA03AEA68}" xr6:coauthVersionLast="36" xr6:coauthVersionMax="36" xr10:uidLastSave="{00000000-0000-0000-0000-000000000000}"/>
  <bookViews>
    <workbookView xWindow="0" yWindow="0" windowWidth="24270" windowHeight="11385" xr2:uid="{00000000-000D-0000-FFFF-FFFF00000000}"/>
  </bookViews>
  <sheets>
    <sheet name="out" sheetId="1" r:id="rId1"/>
  </sheets>
  <calcPr calcId="191029"/>
</workbook>
</file>

<file path=xl/calcChain.xml><?xml version="1.0" encoding="utf-8"?>
<calcChain xmlns="http://schemas.openxmlformats.org/spreadsheetml/2006/main">
  <c r="AP4" i="1" l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40" i="1"/>
  <c r="AP41" i="1"/>
  <c r="AP42" i="1"/>
  <c r="AP3" i="1"/>
  <c r="AH37" i="1" s="1"/>
  <c r="AH38" i="1" s="1"/>
  <c r="AD4" i="1"/>
  <c r="K3" i="1"/>
  <c r="T40" i="1" l="1"/>
  <c r="AD3" i="1"/>
  <c r="AD33" i="1" l="1"/>
  <c r="AD34" i="1"/>
  <c r="AD5" i="1" l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4" i="1"/>
  <c r="AD25" i="1"/>
  <c r="AD26" i="1"/>
  <c r="AD27" i="1"/>
  <c r="AD28" i="1"/>
  <c r="AD29" i="1"/>
  <c r="AD30" i="1"/>
  <c r="B29" i="1"/>
  <c r="Q10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9" i="1"/>
  <c r="Q8" i="1"/>
  <c r="Q7" i="1"/>
  <c r="Q6" i="1"/>
  <c r="Q5" i="1"/>
  <c r="Q4" i="1"/>
  <c r="Q3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U37" i="1" l="1"/>
  <c r="U38" i="1" s="1"/>
</calcChain>
</file>

<file path=xl/sharedStrings.xml><?xml version="1.0" encoding="utf-8"?>
<sst xmlns="http://schemas.openxmlformats.org/spreadsheetml/2006/main" count="42" uniqueCount="35">
  <si>
    <t>Year</t>
  </si>
  <si>
    <t>OFL=M=</t>
  </si>
  <si>
    <t>ABC=</t>
  </si>
  <si>
    <t>( 0.75 * OFL)</t>
  </si>
  <si>
    <t>Quantiles of Posterior Distribution for Total Consumption</t>
  </si>
  <si>
    <t>Annual Estimate</t>
  </si>
  <si>
    <t>(Geometric Mean)</t>
  </si>
  <si>
    <t>Gmean</t>
  </si>
  <si>
    <t>(Geometric mean of geometric means)</t>
  </si>
  <si>
    <t>amean</t>
  </si>
  <si>
    <t>gmean</t>
  </si>
  <si>
    <t>X0</t>
  </si>
  <si>
    <t>X0.025</t>
  </si>
  <si>
    <t>X0.25</t>
  </si>
  <si>
    <t>X0.5</t>
  </si>
  <si>
    <t>X0.75</t>
  </si>
  <si>
    <t>X0.975</t>
  </si>
  <si>
    <t>X1</t>
  </si>
  <si>
    <t>log</t>
  </si>
  <si>
    <t>amean_2016</t>
  </si>
  <si>
    <t>g_mean</t>
  </si>
  <si>
    <t>gmean_2016</t>
  </si>
  <si>
    <t>NEW ESTIMATE 2016</t>
  </si>
  <si>
    <t>NEW ESTIMATE 2023</t>
  </si>
  <si>
    <t>log_gmean</t>
  </si>
  <si>
    <t>h_mean</t>
  </si>
  <si>
    <t>X0.</t>
  </si>
  <si>
    <t>X2.5.</t>
  </si>
  <si>
    <t>X25.</t>
  </si>
  <si>
    <t>X50.</t>
  </si>
  <si>
    <t>X75.</t>
  </si>
  <si>
    <t>X97.5.</t>
  </si>
  <si>
    <t>X100.</t>
  </si>
  <si>
    <t>a_mean_2023</t>
  </si>
  <si>
    <t>g_mean_2023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</si>
</sst>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7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42" applyNumberFormat="1" applyFont="1"/>
    <xf numFmtId="0" fontId="16" fillId="0" borderId="0" xfId="0" applyFont="1"/>
    <xf numFmtId="0" fontId="16" fillId="0" borderId="0" xfId="0" applyFont="1" applyAlignment="1">
      <alignment horizontal="right"/>
    </xf>
    <xf numFmtId="165" fontId="16" fillId="0" borderId="0" xfId="42" applyNumberFormat="1" applyFont="1"/>
    <xf numFmtId="0" fontId="0" fillId="0" borderId="10" xfId="0" applyBorder="1"/>
    <xf numFmtId="10" fontId="0" fillId="0" borderId="10" xfId="0" applyNumberFormat="1" applyBorder="1"/>
    <xf numFmtId="9" fontId="0" fillId="0" borderId="10" xfId="0" applyNumberFormat="1" applyBorder="1"/>
    <xf numFmtId="165" fontId="0" fillId="0" borderId="10" xfId="42" applyNumberFormat="1" applyFont="1" applyBorder="1"/>
    <xf numFmtId="1" fontId="0" fillId="0" borderId="10" xfId="0" applyNumberFormat="1" applyBorder="1"/>
    <xf numFmtId="0" fontId="16" fillId="0" borderId="10" xfId="0" applyFont="1" applyBorder="1"/>
    <xf numFmtId="165" fontId="0" fillId="0" borderId="0" xfId="0" applyNumberFormat="1"/>
    <xf numFmtId="10" fontId="0" fillId="0" borderId="0" xfId="0" applyNumberFormat="1"/>
    <xf numFmtId="0" fontId="16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Estimated Octopus Consumption</a:t>
            </a:r>
          </a:p>
        </c:rich>
      </c:tx>
      <c:overlay val="0"/>
    </c:title>
    <c:autoTitleDeleted val="0"/>
    <c:plotArea>
      <c:layout/>
      <c:stockChart>
        <c:ser>
          <c:idx val="0"/>
          <c:order val="0"/>
          <c:tx>
            <c:v>97.50%</c:v>
          </c:tx>
          <c:spPr>
            <a:ln w="28575">
              <a:noFill/>
            </a:ln>
          </c:spPr>
          <c:marker>
            <c:symbol val="none"/>
          </c:marker>
          <c:cat>
            <c:numRef>
              <c:f>out!$M$3:$M$26</c:f>
              <c:numCache>
                <c:formatCode>General</c:formatCode>
                <c:ptCount val="24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</c:numCache>
            </c:numRef>
          </c:cat>
          <c:val>
            <c:numRef>
              <c:f>out!$N$3:$N$26</c:f>
              <c:numCache>
                <c:formatCode>0</c:formatCode>
                <c:ptCount val="24"/>
                <c:pt idx="0">
                  <c:v>10748.647755292001</c:v>
                </c:pt>
                <c:pt idx="1">
                  <c:v>10302.9976028037</c:v>
                </c:pt>
                <c:pt idx="2">
                  <c:v>3321.5107617990602</c:v>
                </c:pt>
                <c:pt idx="3">
                  <c:v>27422.654382240202</c:v>
                </c:pt>
                <c:pt idx="4">
                  <c:v>1212.45175874251</c:v>
                </c:pt>
                <c:pt idx="5">
                  <c:v>12640.8034911796</c:v>
                </c:pt>
                <c:pt idx="6">
                  <c:v>7802.9079864354499</c:v>
                </c:pt>
                <c:pt idx="7">
                  <c:v>4970.70723868815</c:v>
                </c:pt>
                <c:pt idx="8">
                  <c:v>858.66172862241103</c:v>
                </c:pt>
                <c:pt idx="9">
                  <c:v>10507.085445741801</c:v>
                </c:pt>
                <c:pt idx="10">
                  <c:v>9765.26569504498</c:v>
                </c:pt>
                <c:pt idx="11">
                  <c:v>6061.64494739356</c:v>
                </c:pt>
                <c:pt idx="12">
                  <c:v>9525.1307674639193</c:v>
                </c:pt>
                <c:pt idx="13">
                  <c:v>7872.4073580183804</c:v>
                </c:pt>
                <c:pt idx="14">
                  <c:v>10806.9632829697</c:v>
                </c:pt>
                <c:pt idx="15">
                  <c:v>15382.738061767899</c:v>
                </c:pt>
                <c:pt idx="16">
                  <c:v>11612.6116634501</c:v>
                </c:pt>
                <c:pt idx="17">
                  <c:v>27541.664814534201</c:v>
                </c:pt>
                <c:pt idx="18">
                  <c:v>5903.9158905649101</c:v>
                </c:pt>
                <c:pt idx="19">
                  <c:v>6822.2478506845</c:v>
                </c:pt>
                <c:pt idx="20">
                  <c:v>40280.272337191796</c:v>
                </c:pt>
                <c:pt idx="21">
                  <c:v>42441.488051435699</c:v>
                </c:pt>
                <c:pt idx="22">
                  <c:v>4905.2412424573304</c:v>
                </c:pt>
                <c:pt idx="23">
                  <c:v>6336.9642351249604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F-484F-8A1A-DEBE262EFD00}"/>
            </c:ext>
          </c:extLst>
        </c:ser>
        <c:ser>
          <c:idx val="1"/>
          <c:order val="1"/>
          <c:tx>
            <c:v>2.50%</c:v>
          </c:tx>
          <c:spPr>
            <a:ln w="28575">
              <a:noFill/>
            </a:ln>
          </c:spPr>
          <c:marker>
            <c:symbol val="none"/>
          </c:marker>
          <c:cat>
            <c:numRef>
              <c:f>out!$M$3:$M$26</c:f>
              <c:numCache>
                <c:formatCode>General</c:formatCode>
                <c:ptCount val="24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</c:numCache>
            </c:numRef>
          </c:cat>
          <c:val>
            <c:numRef>
              <c:f>out!$O$3:$O$26</c:f>
              <c:numCache>
                <c:formatCode>0</c:formatCode>
                <c:ptCount val="24"/>
                <c:pt idx="0">
                  <c:v>340.037380245571</c:v>
                </c:pt>
                <c:pt idx="1">
                  <c:v>1635.4572213625199</c:v>
                </c:pt>
                <c:pt idx="2">
                  <c:v>986.20448561179398</c:v>
                </c:pt>
                <c:pt idx="3">
                  <c:v>3078.7405738264401</c:v>
                </c:pt>
                <c:pt idx="4" formatCode="0.00">
                  <c:v>0.42439236672903102</c:v>
                </c:pt>
                <c:pt idx="5">
                  <c:v>1582.7908065613699</c:v>
                </c:pt>
                <c:pt idx="6">
                  <c:v>135.94245338080401</c:v>
                </c:pt>
                <c:pt idx="7">
                  <c:v>851.39232238219995</c:v>
                </c:pt>
                <c:pt idx="8">
                  <c:v>142.36556959943101</c:v>
                </c:pt>
                <c:pt idx="9">
                  <c:v>2700.6908774630001</c:v>
                </c:pt>
                <c:pt idx="10">
                  <c:v>1757.2046373406799</c:v>
                </c:pt>
                <c:pt idx="11">
                  <c:v>1728.8985549365</c:v>
                </c:pt>
                <c:pt idx="12">
                  <c:v>1448.28535594098</c:v>
                </c:pt>
                <c:pt idx="13">
                  <c:v>1818.3121002503699</c:v>
                </c:pt>
                <c:pt idx="14">
                  <c:v>1301.4521809754599</c:v>
                </c:pt>
                <c:pt idx="15">
                  <c:v>1991.01062828156</c:v>
                </c:pt>
                <c:pt idx="16">
                  <c:v>1217.36128425877</c:v>
                </c:pt>
                <c:pt idx="17">
                  <c:v>2604.70814589989</c:v>
                </c:pt>
                <c:pt idx="18">
                  <c:v>1666.93524833842</c:v>
                </c:pt>
                <c:pt idx="19">
                  <c:v>2112.0541168439399</c:v>
                </c:pt>
                <c:pt idx="20">
                  <c:v>5979.1289367473</c:v>
                </c:pt>
                <c:pt idx="21">
                  <c:v>4275.5416129223304</c:v>
                </c:pt>
                <c:pt idx="22">
                  <c:v>11.097290874826699</c:v>
                </c:pt>
                <c:pt idx="23">
                  <c:v>479.14655867534901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BF-484F-8A1A-DEBE262EFD00}"/>
            </c:ext>
          </c:extLst>
        </c:ser>
        <c:ser>
          <c:idx val="2"/>
          <c:order val="2"/>
          <c:tx>
            <c:v>GMean</c:v>
          </c:tx>
          <c:spPr>
            <a:ln w="28575">
              <a:noFill/>
            </a:ln>
          </c:spPr>
          <c:marker>
            <c:symbol val="dash"/>
            <c:size val="10"/>
          </c:marker>
          <c:cat>
            <c:numRef>
              <c:f>out!$M$3:$M$26</c:f>
              <c:numCache>
                <c:formatCode>General</c:formatCode>
                <c:ptCount val="24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</c:numCache>
            </c:numRef>
          </c:cat>
          <c:val>
            <c:numRef>
              <c:f>out!$P$3:$P$26</c:f>
              <c:numCache>
                <c:formatCode>_(* #,##0_);_(* \(#,##0\);_(* "-"??_);_(@_)</c:formatCode>
                <c:ptCount val="24"/>
                <c:pt idx="0">
                  <c:v>3293.0317321645498</c:v>
                </c:pt>
                <c:pt idx="1">
                  <c:v>4589.9018923097001</c:v>
                </c:pt>
                <c:pt idx="2">
                  <c:v>1925.3491453470799</c:v>
                </c:pt>
                <c:pt idx="3">
                  <c:v>11573.2106258861</c:v>
                </c:pt>
                <c:pt idx="4">
                  <c:v>122.465263793744</c:v>
                </c:pt>
                <c:pt idx="5">
                  <c:v>5463.8354992335499</c:v>
                </c:pt>
                <c:pt idx="6">
                  <c:v>1724.15359233562</c:v>
                </c:pt>
                <c:pt idx="7">
                  <c:v>2419.0307278671899</c:v>
                </c:pt>
                <c:pt idx="8">
                  <c:v>399.64276329230199</c:v>
                </c:pt>
                <c:pt idx="9">
                  <c:v>5880.0176142034798</c:v>
                </c:pt>
                <c:pt idx="10">
                  <c:v>4636.6516189251297</c:v>
                </c:pt>
                <c:pt idx="11">
                  <c:v>3456.4282915971298</c:v>
                </c:pt>
                <c:pt idx="12">
                  <c:v>4268.3054319952098</c:v>
                </c:pt>
                <c:pt idx="13">
                  <c:v>4205.9260135535696</c:v>
                </c:pt>
                <c:pt idx="14">
                  <c:v>4509.93946642635</c:v>
                </c:pt>
                <c:pt idx="15">
                  <c:v>6328.8247660849202</c:v>
                </c:pt>
                <c:pt idx="16">
                  <c:v>4580.9619898131004</c:v>
                </c:pt>
                <c:pt idx="17">
                  <c:v>12068.7664956481</c:v>
                </c:pt>
                <c:pt idx="18">
                  <c:v>3328.5228898462801</c:v>
                </c:pt>
                <c:pt idx="19">
                  <c:v>4134.5709053731698</c:v>
                </c:pt>
                <c:pt idx="20">
                  <c:v>19759.159626417299</c:v>
                </c:pt>
                <c:pt idx="21">
                  <c:v>19422.797572740401</c:v>
                </c:pt>
                <c:pt idx="22">
                  <c:v>701.10691508685295</c:v>
                </c:pt>
                <c:pt idx="23">
                  <c:v>2202.11286461795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BF-484F-8A1A-DEBE262EF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headEnd w="med" len="sm"/>
            </a:ln>
          </c:spPr>
        </c:hiLowLines>
        <c:axId val="238652432"/>
        <c:axId val="238652824"/>
      </c:stockChart>
      <c:catAx>
        <c:axId val="23865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5400000" vert="horz"/>
          <a:lstStyle/>
          <a:p>
            <a:pPr>
              <a:defRPr/>
            </a:pPr>
            <a:endParaRPr lang="en-US"/>
          </a:p>
        </c:txPr>
        <c:crossAx val="238652824"/>
        <c:crosses val="autoZero"/>
        <c:auto val="0"/>
        <c:lblAlgn val="ctr"/>
        <c:lblOffset val="100"/>
        <c:tickLblSkip val="2"/>
        <c:noMultiLvlLbl val="0"/>
      </c:catAx>
      <c:valAx>
        <c:axId val="238652824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238652432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3.0555555555555555E-2"/>
                <c:y val="0.31991907261592301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Tons (Thousands)</a:t>
                  </a:r>
                </a:p>
              </c:rich>
            </c:tx>
          </c:dispUnitsLbl>
        </c:dispUnits>
      </c:valAx>
      <c:spPr>
        <a:ln w="9525" cap="sq">
          <a:solidFill>
            <a:sysClr val="windowText" lastClr="000000">
              <a:shade val="95000"/>
              <a:satMod val="105000"/>
            </a:sysClr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Old(blue) versus new (red)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out!$A$3:$A$26</c:f>
              <c:numCache>
                <c:formatCode>General</c:formatCode>
                <c:ptCount val="24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</c:numCache>
            </c:numRef>
          </c:xVal>
          <c:yVal>
            <c:numRef>
              <c:f>out!$F$3:$F$26</c:f>
              <c:numCache>
                <c:formatCode>0</c:formatCode>
                <c:ptCount val="24"/>
                <c:pt idx="0">
                  <c:v>4171.2885744299001</c:v>
                </c:pt>
                <c:pt idx="1">
                  <c:v>4842.7951748881096</c:v>
                </c:pt>
                <c:pt idx="2">
                  <c:v>1963.0337115453499</c:v>
                </c:pt>
                <c:pt idx="3">
                  <c:v>12654.317194249101</c:v>
                </c:pt>
                <c:pt idx="4">
                  <c:v>525.058482969441</c:v>
                </c:pt>
                <c:pt idx="5">
                  <c:v>5852.7632430675103</c:v>
                </c:pt>
                <c:pt idx="6">
                  <c:v>2947.8688905009399</c:v>
                </c:pt>
                <c:pt idx="7">
                  <c:v>2571.2504399711702</c:v>
                </c:pt>
                <c:pt idx="8">
                  <c:v>421.55798773327001</c:v>
                </c:pt>
                <c:pt idx="9">
                  <c:v>6093.3191596836896</c:v>
                </c:pt>
                <c:pt idx="10">
                  <c:v>4856.5529066971003</c:v>
                </c:pt>
                <c:pt idx="11">
                  <c:v>3518.6687566842802</c:v>
                </c:pt>
                <c:pt idx="12">
                  <c:v>4500.345964055</c:v>
                </c:pt>
                <c:pt idx="13">
                  <c:v>4368.9064989018498</c:v>
                </c:pt>
                <c:pt idx="14">
                  <c:v>4884.9602812299499</c:v>
                </c:pt>
                <c:pt idx="15">
                  <c:v>6800.66998370897</c:v>
                </c:pt>
                <c:pt idx="16">
                  <c:v>5031.4676804848104</c:v>
                </c:pt>
                <c:pt idx="17">
                  <c:v>13353.867075897901</c:v>
                </c:pt>
                <c:pt idx="18">
                  <c:v>3407.1330645950802</c:v>
                </c:pt>
                <c:pt idx="19">
                  <c:v>4264.5057162497196</c:v>
                </c:pt>
                <c:pt idx="20">
                  <c:v>21317.956122995001</c:v>
                </c:pt>
                <c:pt idx="21">
                  <c:v>24477.556314241301</c:v>
                </c:pt>
                <c:pt idx="22">
                  <c:v>1366.67327124038</c:v>
                </c:pt>
                <c:pt idx="23">
                  <c:v>2595.4942394320101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74-414A-AA2E-92167E11C04E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out!$S$3:$S$34</c:f>
              <c:numCache>
                <c:formatCode>General</c:formatCode>
                <c:ptCount val="32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</c:numCache>
            </c:numRef>
          </c:xVal>
          <c:yVal>
            <c:numRef>
              <c:f>out!$Y$3:$Y$34</c:f>
              <c:numCache>
                <c:formatCode>General</c:formatCode>
                <c:ptCount val="32"/>
                <c:pt idx="0">
                  <c:v>2830.4782913415902</c:v>
                </c:pt>
                <c:pt idx="1">
                  <c:v>5183.7533870781699</c:v>
                </c:pt>
                <c:pt idx="2">
                  <c:v>5392.0116953803299</c:v>
                </c:pt>
                <c:pt idx="3">
                  <c:v>7101.8519819455996</c:v>
                </c:pt>
                <c:pt idx="4">
                  <c:v>332.49069417660502</c:v>
                </c:pt>
                <c:pt idx="5">
                  <c:v>5856.2293821354697</c:v>
                </c:pt>
                <c:pt idx="6">
                  <c:v>1692.40901069796</c:v>
                </c:pt>
                <c:pt idx="7">
                  <c:v>2445.1198838410501</c:v>
                </c:pt>
                <c:pt idx="8">
                  <c:v>770.924975028326</c:v>
                </c:pt>
                <c:pt idx="9">
                  <c:v>7124.9959892918496</c:v>
                </c:pt>
                <c:pt idx="10">
                  <c:v>4653.9770980562198</c:v>
                </c:pt>
                <c:pt idx="11">
                  <c:v>3838.3334192658799</c:v>
                </c:pt>
                <c:pt idx="12">
                  <c:v>3363.8645671269001</c:v>
                </c:pt>
                <c:pt idx="13">
                  <c:v>4653.4610855628598</c:v>
                </c:pt>
                <c:pt idx="14">
                  <c:v>4093.44852120927</c:v>
                </c:pt>
                <c:pt idx="15">
                  <c:v>5096.4880888751704</c:v>
                </c:pt>
                <c:pt idx="16">
                  <c:v>5378.4830452586802</c:v>
                </c:pt>
                <c:pt idx="17">
                  <c:v>10967.3703839954</c:v>
                </c:pt>
                <c:pt idx="18">
                  <c:v>4146.0447550477102</c:v>
                </c:pt>
                <c:pt idx="19">
                  <c:v>3662.88688508838</c:v>
                </c:pt>
                <c:pt idx="21">
                  <c:v>16033.850646045499</c:v>
                </c:pt>
                <c:pt idx="22">
                  <c:v>13407.976441958799</c:v>
                </c:pt>
                <c:pt idx="23">
                  <c:v>11162.773596741399</c:v>
                </c:pt>
                <c:pt idx="24">
                  <c:v>2249.98830487947</c:v>
                </c:pt>
                <c:pt idx="25">
                  <c:v>1554.5830055777101</c:v>
                </c:pt>
                <c:pt idx="26">
                  <c:v>9978.3790623080095</c:v>
                </c:pt>
                <c:pt idx="27">
                  <c:v>22937.079307042</c:v>
                </c:pt>
                <c:pt idx="30">
                  <c:v>15104.171257284201</c:v>
                </c:pt>
                <c:pt idx="31">
                  <c:v>18312.215275237901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74-414A-AA2E-92167E11C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654000"/>
        <c:axId val="238654392"/>
      </c:scatterChart>
      <c:valAx>
        <c:axId val="23865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654392"/>
        <c:crosses val="autoZero"/>
        <c:crossBetween val="midCat"/>
      </c:valAx>
      <c:valAx>
        <c:axId val="23865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65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out!$AM$2</c:f>
              <c:strCache>
                <c:ptCount val="1"/>
                <c:pt idx="0">
                  <c:v>g_mean_2023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out!$AI$3:$AI$42</c:f>
              <c:numCache>
                <c:formatCode>General</c:formatCode>
                <c:ptCount val="40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  <c:pt idx="37">
                  <c:v>2021</c:v>
                </c:pt>
                <c:pt idx="38">
                  <c:v>2022</c:v>
                </c:pt>
                <c:pt idx="39">
                  <c:v>2023</c:v>
                </c:pt>
              </c:numCache>
            </c:numRef>
          </c:cat>
          <c:val>
            <c:numRef>
              <c:f>out!$AM$3:$AM$42</c:f>
              <c:numCache>
                <c:formatCode>General</c:formatCode>
                <c:ptCount val="40"/>
                <c:pt idx="0">
                  <c:v>5311.2526151430902</c:v>
                </c:pt>
                <c:pt idx="1">
                  <c:v>6907.0391476244804</c:v>
                </c:pt>
                <c:pt idx="2">
                  <c:v>4318.0910752073296</c:v>
                </c:pt>
                <c:pt idx="3">
                  <c:v>8386.1269682524999</c:v>
                </c:pt>
                <c:pt idx="4">
                  <c:v>316.351033456952</c:v>
                </c:pt>
                <c:pt idx="5">
                  <c:v>6339.8161621468898</c:v>
                </c:pt>
                <c:pt idx="6">
                  <c:v>1584.81741163676</c:v>
                </c:pt>
                <c:pt idx="7">
                  <c:v>2373.0786850105001</c:v>
                </c:pt>
                <c:pt idx="8">
                  <c:v>353.512540079296</c:v>
                </c:pt>
                <c:pt idx="9">
                  <c:v>6720.8290858235596</c:v>
                </c:pt>
                <c:pt idx="10">
                  <c:v>4716.84948429826</c:v>
                </c:pt>
                <c:pt idx="11">
                  <c:v>3215.63802983903</c:v>
                </c:pt>
                <c:pt idx="12">
                  <c:v>3982.27195770975</c:v>
                </c:pt>
                <c:pt idx="13">
                  <c:v>4455.5317664925997</c:v>
                </c:pt>
                <c:pt idx="14">
                  <c:v>4226.8095871185496</c:v>
                </c:pt>
                <c:pt idx="15">
                  <c:v>4382.7433930253401</c:v>
                </c:pt>
                <c:pt idx="16">
                  <c:v>6184.8898077201602</c:v>
                </c:pt>
                <c:pt idx="17">
                  <c:v>11700.0520151647</c:v>
                </c:pt>
                <c:pt idx="18">
                  <c:v>3026.8811232601902</c:v>
                </c:pt>
                <c:pt idx="19">
                  <c:v>3837.6905112956601</c:v>
                </c:pt>
                <c:pt idx="21">
                  <c:v>18335.531479953701</c:v>
                </c:pt>
                <c:pt idx="22">
                  <c:v>12001.7679844505</c:v>
                </c:pt>
                <c:pt idx="23">
                  <c:v>20369.677534315</c:v>
                </c:pt>
                <c:pt idx="24">
                  <c:v>2021.1589661097801</c:v>
                </c:pt>
                <c:pt idx="25">
                  <c:v>1577.6607623263801</c:v>
                </c:pt>
                <c:pt idx="26">
                  <c:v>8935.3079331227</c:v>
                </c:pt>
                <c:pt idx="27">
                  <c:v>21958.453066216</c:v>
                </c:pt>
                <c:pt idx="28">
                  <c:v>6355.5244220696504</c:v>
                </c:pt>
                <c:pt idx="29">
                  <c:v>10068.915759998999</c:v>
                </c:pt>
                <c:pt idx="30">
                  <c:v>15737.6806478782</c:v>
                </c:pt>
                <c:pt idx="31">
                  <c:v>17980.231753653301</c:v>
                </c:pt>
                <c:pt idx="32">
                  <c:v>27124.411169873099</c:v>
                </c:pt>
                <c:pt idx="33">
                  <c:v>24813.432727646701</c:v>
                </c:pt>
                <c:pt idx="34">
                  <c:v>16930.8789861144</c:v>
                </c:pt>
                <c:pt idx="35">
                  <c:v>13849.4026602269</c:v>
                </c:pt>
                <c:pt idx="37">
                  <c:v>13981.3844684957</c:v>
                </c:pt>
                <c:pt idx="38">
                  <c:v>5814.7984784779801</c:v>
                </c:pt>
                <c:pt idx="39">
                  <c:v>9436.6909267565698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5-43AD-B7FC-43E74054532D}"/>
            </c:ext>
          </c:extLst>
        </c:ser>
        <c:ser>
          <c:idx val="1"/>
          <c:order val="1"/>
          <c:tx>
            <c:strRef>
              <c:f>out!$AN$2</c:f>
              <c:strCache>
                <c:ptCount val="1"/>
                <c:pt idx="0">
                  <c:v>gmean_2016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out!$AI$3:$AI$42</c:f>
              <c:numCache>
                <c:formatCode>General</c:formatCode>
                <c:ptCount val="40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  <c:pt idx="37">
                  <c:v>2021</c:v>
                </c:pt>
                <c:pt idx="38">
                  <c:v>2022</c:v>
                </c:pt>
                <c:pt idx="39">
                  <c:v>2023</c:v>
                </c:pt>
              </c:numCache>
            </c:numRef>
          </c:cat>
          <c:val>
            <c:numRef>
              <c:f>out!$AN$3:$AN$42</c:f>
              <c:numCache>
                <c:formatCode>General</c:formatCode>
                <c:ptCount val="40"/>
                <c:pt idx="0">
                  <c:v>2675.4043293730801</c:v>
                </c:pt>
                <c:pt idx="1">
                  <c:v>5159.5607225547401</c:v>
                </c:pt>
                <c:pt idx="2">
                  <c:v>5347.8357444764997</c:v>
                </c:pt>
                <c:pt idx="3">
                  <c:v>6992.8653416626403</c:v>
                </c:pt>
                <c:pt idx="4">
                  <c:v>279.42240553379202</c:v>
                </c:pt>
                <c:pt idx="5">
                  <c:v>5833.4796966759704</c:v>
                </c:pt>
                <c:pt idx="6">
                  <c:v>1647.8586793976599</c:v>
                </c:pt>
                <c:pt idx="7">
                  <c:v>2432.42016477992</c:v>
                </c:pt>
                <c:pt idx="8">
                  <c:v>769.94157653262198</c:v>
                </c:pt>
                <c:pt idx="9">
                  <c:v>7121.7732407468802</c:v>
                </c:pt>
                <c:pt idx="10">
                  <c:v>4705.5874640297498</c:v>
                </c:pt>
                <c:pt idx="11">
                  <c:v>3838.75260082983</c:v>
                </c:pt>
                <c:pt idx="12">
                  <c:v>3353.2613105896799</c:v>
                </c:pt>
                <c:pt idx="13">
                  <c:v>4635.0082890801395</c:v>
                </c:pt>
                <c:pt idx="14">
                  <c:v>4074.2536244760399</c:v>
                </c:pt>
                <c:pt idx="15">
                  <c:v>5054.7776415222597</c:v>
                </c:pt>
                <c:pt idx="16">
                  <c:v>5359.8425938909504</c:v>
                </c:pt>
                <c:pt idx="17">
                  <c:v>10845.272691074601</c:v>
                </c:pt>
                <c:pt idx="18">
                  <c:v>4120.6746434362803</c:v>
                </c:pt>
                <c:pt idx="19">
                  <c:v>3657.1129234401601</c:v>
                </c:pt>
                <c:pt idx="21">
                  <c:v>15878.0716471791</c:v>
                </c:pt>
                <c:pt idx="22">
                  <c:v>13292.8958454903</c:v>
                </c:pt>
                <c:pt idx="23">
                  <c:v>11037.068750885899</c:v>
                </c:pt>
                <c:pt idx="24">
                  <c:v>2229.3542746826101</c:v>
                </c:pt>
                <c:pt idx="25">
                  <c:v>1515.1886184963701</c:v>
                </c:pt>
                <c:pt idx="26">
                  <c:v>9940.6085534619106</c:v>
                </c:pt>
                <c:pt idx="27">
                  <c:v>23057.872568324899</c:v>
                </c:pt>
                <c:pt idx="30">
                  <c:v>15163.8290577261</c:v>
                </c:pt>
                <c:pt idx="31">
                  <c:v>18396.574408456399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05-43AD-B7FC-43E740545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2016127"/>
        <c:axId val="1670153215"/>
      </c:lineChart>
      <c:catAx>
        <c:axId val="167201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153215"/>
        <c:crosses val="autoZero"/>
        <c:auto val="1"/>
        <c:lblAlgn val="ctr"/>
        <c:lblOffset val="100"/>
        <c:noMultiLvlLbl val="0"/>
      </c:catAx>
      <c:valAx>
        <c:axId val="167015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01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tx>
            <c:strRef>
              <c:f>out!$AS$2</c:f>
              <c:strCache>
                <c:ptCount val="1"/>
                <c:pt idx="0">
                  <c:v>X97.5.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out!$AR$3:$AR$42</c:f>
              <c:numCache>
                <c:formatCode>General</c:formatCode>
                <c:ptCount val="40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7">
                  <c:v>2021</c:v>
                </c:pt>
                <c:pt idx="38">
                  <c:v>2022</c:v>
                </c:pt>
                <c:pt idx="39">
                  <c:v>2023</c:v>
                </c:pt>
              </c:numCache>
            </c:numRef>
          </c:cat>
          <c:val>
            <c:numRef>
              <c:f>out!$AS$3:$AS$42</c:f>
              <c:numCache>
                <c:formatCode>General</c:formatCode>
                <c:ptCount val="40"/>
                <c:pt idx="0">
                  <c:v>22725.700472852001</c:v>
                </c:pt>
                <c:pt idx="1">
                  <c:v>18468.1387148047</c:v>
                </c:pt>
                <c:pt idx="2">
                  <c:v>7983.5745809513701</c:v>
                </c:pt>
                <c:pt idx="3">
                  <c:v>24835.6475726067</c:v>
                </c:pt>
                <c:pt idx="4">
                  <c:v>1908.03530795234</c:v>
                </c:pt>
                <c:pt idx="5">
                  <c:v>14852.3792513627</c:v>
                </c:pt>
                <c:pt idx="6">
                  <c:v>6896.5916498214601</c:v>
                </c:pt>
                <c:pt idx="7">
                  <c:v>5159.4165039115696</c:v>
                </c:pt>
                <c:pt idx="8">
                  <c:v>782.43195362508902</c:v>
                </c:pt>
                <c:pt idx="9">
                  <c:v>12507.7672461859</c:v>
                </c:pt>
                <c:pt idx="10">
                  <c:v>11674.774625567399</c:v>
                </c:pt>
                <c:pt idx="11">
                  <c:v>5861.7309740176697</c:v>
                </c:pt>
                <c:pt idx="12">
                  <c:v>8616.8811036567295</c:v>
                </c:pt>
                <c:pt idx="13">
                  <c:v>8258.9593584652303</c:v>
                </c:pt>
                <c:pt idx="14">
                  <c:v>10570.867904935099</c:v>
                </c:pt>
                <c:pt idx="15">
                  <c:v>10128.4972392039</c:v>
                </c:pt>
                <c:pt idx="16">
                  <c:v>14257.415985191599</c:v>
                </c:pt>
                <c:pt idx="17">
                  <c:v>28311.324507183901</c:v>
                </c:pt>
                <c:pt idx="18">
                  <c:v>5823.6818853188797</c:v>
                </c:pt>
                <c:pt idx="19">
                  <c:v>6591.80545926781</c:v>
                </c:pt>
                <c:pt idx="21">
                  <c:v>39601.540831506099</c:v>
                </c:pt>
                <c:pt idx="22">
                  <c:v>26179.8924527856</c:v>
                </c:pt>
                <c:pt idx="23">
                  <c:v>53015.203995164098</c:v>
                </c:pt>
                <c:pt idx="24">
                  <c:v>6071.4491118330898</c:v>
                </c:pt>
                <c:pt idx="25">
                  <c:v>4826.3789100793001</c:v>
                </c:pt>
                <c:pt idx="26">
                  <c:v>21620.877626356101</c:v>
                </c:pt>
                <c:pt idx="27">
                  <c:v>35808.208973884102</c:v>
                </c:pt>
                <c:pt idx="28">
                  <c:v>10435.7232262423</c:v>
                </c:pt>
                <c:pt idx="29">
                  <c:v>16013.0438391227</c:v>
                </c:pt>
                <c:pt idx="30">
                  <c:v>24875.676572209799</c:v>
                </c:pt>
                <c:pt idx="31">
                  <c:v>28046.005425365802</c:v>
                </c:pt>
                <c:pt idx="32">
                  <c:v>39374.999773678202</c:v>
                </c:pt>
                <c:pt idx="33">
                  <c:v>39978.156827111598</c:v>
                </c:pt>
                <c:pt idx="34">
                  <c:v>26423.610954343399</c:v>
                </c:pt>
                <c:pt idx="35">
                  <c:v>23672.8515830217</c:v>
                </c:pt>
                <c:pt idx="37">
                  <c:v>26674.062253314201</c:v>
                </c:pt>
                <c:pt idx="38">
                  <c:v>11632.9456128688</c:v>
                </c:pt>
                <c:pt idx="39">
                  <c:v>21267.017221931099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22-4CCF-89A9-B5BDB9316852}"/>
            </c:ext>
          </c:extLst>
        </c:ser>
        <c:ser>
          <c:idx val="1"/>
          <c:order val="1"/>
          <c:tx>
            <c:strRef>
              <c:f>out!$AT$2</c:f>
              <c:strCache>
                <c:ptCount val="1"/>
                <c:pt idx="0">
                  <c:v>X2.5.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out!$AR$3:$AR$42</c:f>
              <c:numCache>
                <c:formatCode>General</c:formatCode>
                <c:ptCount val="40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7">
                  <c:v>2021</c:v>
                </c:pt>
                <c:pt idx="38">
                  <c:v>2022</c:v>
                </c:pt>
                <c:pt idx="39">
                  <c:v>2023</c:v>
                </c:pt>
              </c:numCache>
            </c:numRef>
          </c:cat>
          <c:val>
            <c:numRef>
              <c:f>out!$AT$3:$AT$42</c:f>
              <c:numCache>
                <c:formatCode>General</c:formatCode>
                <c:ptCount val="40"/>
                <c:pt idx="0">
                  <c:v>1065.7533322732199</c:v>
                </c:pt>
                <c:pt idx="1">
                  <c:v>2190.7909340636402</c:v>
                </c:pt>
                <c:pt idx="2">
                  <c:v>2259.0878792141598</c:v>
                </c:pt>
                <c:pt idx="3">
                  <c:v>2645.4419700993399</c:v>
                </c:pt>
                <c:pt idx="4">
                  <c:v>21.907678908707801</c:v>
                </c:pt>
                <c:pt idx="5">
                  <c:v>2239.8487796778199</c:v>
                </c:pt>
                <c:pt idx="6">
                  <c:v>321.96019772638402</c:v>
                </c:pt>
                <c:pt idx="7">
                  <c:v>1045.3117682418001</c:v>
                </c:pt>
                <c:pt idx="8">
                  <c:v>147.244087227872</c:v>
                </c:pt>
                <c:pt idx="9">
                  <c:v>3289.2612964438999</c:v>
                </c:pt>
                <c:pt idx="10">
                  <c:v>2026.61405114227</c:v>
                </c:pt>
                <c:pt idx="11">
                  <c:v>1694.4487419683301</c:v>
                </c:pt>
                <c:pt idx="12">
                  <c:v>1756.08652209307</c:v>
                </c:pt>
                <c:pt idx="13">
                  <c:v>2228.2413562848201</c:v>
                </c:pt>
                <c:pt idx="14">
                  <c:v>1439.3481546677399</c:v>
                </c:pt>
                <c:pt idx="15">
                  <c:v>1803.91663147381</c:v>
                </c:pt>
                <c:pt idx="16">
                  <c:v>2458.2197614707902</c:v>
                </c:pt>
                <c:pt idx="17">
                  <c:v>4129.2574368133101</c:v>
                </c:pt>
                <c:pt idx="18">
                  <c:v>1512.9391833547099</c:v>
                </c:pt>
                <c:pt idx="19">
                  <c:v>2092.2763392697898</c:v>
                </c:pt>
                <c:pt idx="21">
                  <c:v>7607.2361050846102</c:v>
                </c:pt>
                <c:pt idx="22">
                  <c:v>4457.2865871475897</c:v>
                </c:pt>
                <c:pt idx="23">
                  <c:v>5501.2704262265497</c:v>
                </c:pt>
                <c:pt idx="24">
                  <c:v>640.90783553049198</c:v>
                </c:pt>
                <c:pt idx="25">
                  <c:v>444.62392456910999</c:v>
                </c:pt>
                <c:pt idx="26">
                  <c:v>3243.8952398633201</c:v>
                </c:pt>
                <c:pt idx="27">
                  <c:v>13246.014136883899</c:v>
                </c:pt>
                <c:pt idx="28">
                  <c:v>3703.37063245433</c:v>
                </c:pt>
                <c:pt idx="29">
                  <c:v>6046.1542905180404</c:v>
                </c:pt>
                <c:pt idx="30">
                  <c:v>9764.2639070308996</c:v>
                </c:pt>
                <c:pt idx="31">
                  <c:v>11478.8398198089</c:v>
                </c:pt>
                <c:pt idx="32">
                  <c:v>18153.4042581227</c:v>
                </c:pt>
                <c:pt idx="33">
                  <c:v>14153.1995316471</c:v>
                </c:pt>
                <c:pt idx="34">
                  <c:v>10482.180020886201</c:v>
                </c:pt>
                <c:pt idx="35">
                  <c:v>7487.3219295355502</c:v>
                </c:pt>
                <c:pt idx="37">
                  <c:v>6297.2306374977597</c:v>
                </c:pt>
                <c:pt idx="38">
                  <c:v>2797.1532449623401</c:v>
                </c:pt>
                <c:pt idx="39">
                  <c:v>3960.0540363436498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22-4CCF-89A9-B5BDB9316852}"/>
            </c:ext>
          </c:extLst>
        </c:ser>
        <c:ser>
          <c:idx val="2"/>
          <c:order val="2"/>
          <c:tx>
            <c:strRef>
              <c:f>out!$AU$2</c:f>
              <c:strCache>
                <c:ptCount val="1"/>
                <c:pt idx="0">
                  <c:v>g_mean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cat>
            <c:numRef>
              <c:f>out!$AR$3:$AR$42</c:f>
              <c:numCache>
                <c:formatCode>General</c:formatCode>
                <c:ptCount val="40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7">
                  <c:v>2021</c:v>
                </c:pt>
                <c:pt idx="38">
                  <c:v>2022</c:v>
                </c:pt>
                <c:pt idx="39">
                  <c:v>2023</c:v>
                </c:pt>
              </c:numCache>
            </c:numRef>
          </c:cat>
          <c:val>
            <c:numRef>
              <c:f>out!$AU$3:$AU$42</c:f>
              <c:numCache>
                <c:formatCode>General</c:formatCode>
                <c:ptCount val="40"/>
                <c:pt idx="0">
                  <c:v>5311.2526151430902</c:v>
                </c:pt>
                <c:pt idx="1">
                  <c:v>6907.0391476244804</c:v>
                </c:pt>
                <c:pt idx="2">
                  <c:v>4318.0910752073296</c:v>
                </c:pt>
                <c:pt idx="3">
                  <c:v>8386.1269682524999</c:v>
                </c:pt>
                <c:pt idx="4">
                  <c:v>316.351033456952</c:v>
                </c:pt>
                <c:pt idx="5">
                  <c:v>6339.8161621468898</c:v>
                </c:pt>
                <c:pt idx="6">
                  <c:v>1584.81741163676</c:v>
                </c:pt>
                <c:pt idx="7">
                  <c:v>2373.0786850105001</c:v>
                </c:pt>
                <c:pt idx="8">
                  <c:v>353.512540079296</c:v>
                </c:pt>
                <c:pt idx="9">
                  <c:v>6720.8290858235596</c:v>
                </c:pt>
                <c:pt idx="10">
                  <c:v>4716.84948429826</c:v>
                </c:pt>
                <c:pt idx="11">
                  <c:v>3215.63802983903</c:v>
                </c:pt>
                <c:pt idx="12">
                  <c:v>3982.27195770975</c:v>
                </c:pt>
                <c:pt idx="13">
                  <c:v>4455.5317664925997</c:v>
                </c:pt>
                <c:pt idx="14">
                  <c:v>4226.8095871185496</c:v>
                </c:pt>
                <c:pt idx="15">
                  <c:v>4382.7433930253401</c:v>
                </c:pt>
                <c:pt idx="16">
                  <c:v>6184.8898077201602</c:v>
                </c:pt>
                <c:pt idx="17">
                  <c:v>11700.0520151647</c:v>
                </c:pt>
                <c:pt idx="18">
                  <c:v>3026.8811232601902</c:v>
                </c:pt>
                <c:pt idx="19">
                  <c:v>3837.6905112956601</c:v>
                </c:pt>
                <c:pt idx="21">
                  <c:v>18335.531479953701</c:v>
                </c:pt>
                <c:pt idx="22">
                  <c:v>12001.7679844505</c:v>
                </c:pt>
                <c:pt idx="23">
                  <c:v>20369.677534315</c:v>
                </c:pt>
                <c:pt idx="24">
                  <c:v>2021.1589661097801</c:v>
                </c:pt>
                <c:pt idx="25">
                  <c:v>1577.6607623263801</c:v>
                </c:pt>
                <c:pt idx="26">
                  <c:v>8935.3079331227</c:v>
                </c:pt>
                <c:pt idx="27">
                  <c:v>21958.453066216</c:v>
                </c:pt>
                <c:pt idx="28">
                  <c:v>6355.5244220696504</c:v>
                </c:pt>
                <c:pt idx="29">
                  <c:v>10068.915759998999</c:v>
                </c:pt>
                <c:pt idx="30">
                  <c:v>15737.6806478782</c:v>
                </c:pt>
                <c:pt idx="31">
                  <c:v>17980.231753653301</c:v>
                </c:pt>
                <c:pt idx="32">
                  <c:v>27124.411169873099</c:v>
                </c:pt>
                <c:pt idx="33">
                  <c:v>24813.432727646701</c:v>
                </c:pt>
                <c:pt idx="34">
                  <c:v>16930.8789861144</c:v>
                </c:pt>
                <c:pt idx="35">
                  <c:v>13849.4026602269</c:v>
                </c:pt>
                <c:pt idx="37">
                  <c:v>13981.3844684957</c:v>
                </c:pt>
                <c:pt idx="38">
                  <c:v>5814.7984784779801</c:v>
                </c:pt>
                <c:pt idx="39">
                  <c:v>9436.6909267565698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22-4CCF-89A9-B5BDB9316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587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hiLowLines>
        <c:axId val="1987308448"/>
        <c:axId val="1563425792"/>
      </c:stockChart>
      <c:catAx>
        <c:axId val="198730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425792"/>
        <c:crosses val="autoZero"/>
        <c:auto val="1"/>
        <c:lblAlgn val="ctr"/>
        <c:lblOffset val="100"/>
        <c:noMultiLvlLbl val="0"/>
      </c:catAx>
      <c:valAx>
        <c:axId val="156342579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30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30</xdr:row>
      <xdr:rowOff>137160</xdr:rowOff>
    </xdr:from>
    <xdr:to>
      <xdr:col>7</xdr:col>
      <xdr:colOff>365760</xdr:colOff>
      <xdr:row>45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30</xdr:row>
      <xdr:rowOff>176212</xdr:rowOff>
    </xdr:from>
    <xdr:to>
      <xdr:col>17</xdr:col>
      <xdr:colOff>409574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485775</xdr:colOff>
      <xdr:row>15</xdr:row>
      <xdr:rowOff>133350</xdr:rowOff>
    </xdr:from>
    <xdr:to>
      <xdr:col>38</xdr:col>
      <xdr:colOff>581025</xdr:colOff>
      <xdr:row>30</xdr:row>
      <xdr:rowOff>42863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58B833-3585-4223-B230-4C035C534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423861</xdr:colOff>
      <xdr:row>0</xdr:row>
      <xdr:rowOff>128587</xdr:rowOff>
    </xdr:from>
    <xdr:to>
      <xdr:col>39</xdr:col>
      <xdr:colOff>161924</xdr:colOff>
      <xdr:row>15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6DC006-E399-4AB5-97D4-9442F3470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2"/>
  <sheetViews>
    <sheetView tabSelected="1" topLeftCell="X1" workbookViewId="0">
      <selection activeCell="AP15" sqref="AP15"/>
    </sheetView>
  </sheetViews>
  <sheetFormatPr defaultRowHeight="15" x14ac:dyDescent="0.25"/>
  <cols>
    <col min="1" max="1" width="6.85546875" customWidth="1"/>
    <col min="2" max="2" width="16" customWidth="1"/>
    <col min="3" max="9" width="7.85546875" customWidth="1"/>
    <col min="11" max="11" width="9.140625" bestFit="1" customWidth="1"/>
  </cols>
  <sheetData>
    <row r="1" spans="1:54" x14ac:dyDescent="0.25">
      <c r="B1" s="5" t="s">
        <v>5</v>
      </c>
      <c r="C1" s="16" t="s">
        <v>4</v>
      </c>
      <c r="D1" s="16"/>
      <c r="E1" s="16"/>
      <c r="F1" s="16"/>
      <c r="G1" s="16"/>
      <c r="H1" s="16"/>
      <c r="I1" s="16"/>
    </row>
    <row r="2" spans="1:54" x14ac:dyDescent="0.25">
      <c r="A2" s="13" t="s">
        <v>0</v>
      </c>
      <c r="B2" s="8" t="s">
        <v>6</v>
      </c>
      <c r="C2" s="9">
        <v>0</v>
      </c>
      <c r="D2" s="9">
        <v>2.5000000000000001E-2</v>
      </c>
      <c r="E2" s="10">
        <v>0.25</v>
      </c>
      <c r="F2" s="10">
        <v>0.5</v>
      </c>
      <c r="G2" s="10">
        <v>0.75</v>
      </c>
      <c r="H2" s="9">
        <v>0.97499999999999998</v>
      </c>
      <c r="I2" s="10">
        <v>1</v>
      </c>
      <c r="M2" t="s">
        <v>0</v>
      </c>
      <c r="N2" s="15">
        <v>0.97499999999999998</v>
      </c>
      <c r="O2" s="15">
        <v>2.5000000000000001E-2</v>
      </c>
      <c r="P2" t="s">
        <v>7</v>
      </c>
      <c r="T2" t="s">
        <v>9</v>
      </c>
      <c r="U2" t="s">
        <v>10</v>
      </c>
      <c r="V2" t="s">
        <v>11</v>
      </c>
      <c r="W2" t="s">
        <v>12</v>
      </c>
      <c r="X2" t="s">
        <v>13</v>
      </c>
      <c r="Y2" t="s">
        <v>14</v>
      </c>
      <c r="Z2" t="s">
        <v>15</v>
      </c>
      <c r="AA2" t="s">
        <v>16</v>
      </c>
      <c r="AB2" t="s">
        <v>17</v>
      </c>
      <c r="AD2" t="s">
        <v>18</v>
      </c>
      <c r="AJ2" t="s">
        <v>33</v>
      </c>
      <c r="AK2" t="s">
        <v>19</v>
      </c>
      <c r="AM2" t="s">
        <v>34</v>
      </c>
      <c r="AN2" t="s">
        <v>21</v>
      </c>
      <c r="AP2" t="s">
        <v>24</v>
      </c>
      <c r="AS2" t="s">
        <v>31</v>
      </c>
      <c r="AT2" t="s">
        <v>27</v>
      </c>
      <c r="AU2" t="s">
        <v>20</v>
      </c>
      <c r="AW2" t="s">
        <v>25</v>
      </c>
      <c r="AX2" t="s">
        <v>26</v>
      </c>
      <c r="AY2" t="s">
        <v>28</v>
      </c>
      <c r="AZ2" t="s">
        <v>29</v>
      </c>
      <c r="BA2" t="s">
        <v>30</v>
      </c>
      <c r="BB2" t="s">
        <v>32</v>
      </c>
    </row>
    <row r="3" spans="1:54" x14ac:dyDescent="0.25">
      <c r="A3">
        <v>1984</v>
      </c>
      <c r="B3" s="4">
        <v>3293.0317321645498</v>
      </c>
      <c r="C3" s="3">
        <v>70.123577150485104</v>
      </c>
      <c r="D3" s="3">
        <v>340.037380245571</v>
      </c>
      <c r="E3" s="3">
        <v>1966.2182753382599</v>
      </c>
      <c r="F3" s="3">
        <v>4171.2885744299001</v>
      </c>
      <c r="G3" s="3">
        <v>6248.8676245757797</v>
      </c>
      <c r="H3" s="3">
        <v>10748.647755292001</v>
      </c>
      <c r="I3" s="3">
        <v>18158.442978797801</v>
      </c>
      <c r="J3">
        <v>3806.3061737694502</v>
      </c>
      <c r="K3" s="4">
        <f>G3-E3</f>
        <v>4282.6493492375193</v>
      </c>
      <c r="M3">
        <v>1984</v>
      </c>
      <c r="N3" s="3">
        <v>10748.647755292001</v>
      </c>
      <c r="O3" s="3">
        <v>340.037380245571</v>
      </c>
      <c r="P3" s="14">
        <v>3293.0317321645498</v>
      </c>
      <c r="Q3" s="14">
        <f>$B$28</f>
        <v>3451.6326651224299</v>
      </c>
      <c r="S3">
        <v>1984</v>
      </c>
      <c r="T3">
        <v>3409.8209073742</v>
      </c>
      <c r="U3">
        <v>2675.4043293730801</v>
      </c>
      <c r="V3">
        <v>38.2182523366113</v>
      </c>
      <c r="W3">
        <v>538.47213607278604</v>
      </c>
      <c r="X3">
        <v>1700.95834812263</v>
      </c>
      <c r="Y3">
        <v>2830.4782913415902</v>
      </c>
      <c r="Z3">
        <v>4472.1390198633899</v>
      </c>
      <c r="AA3">
        <v>9650.1788192281001</v>
      </c>
      <c r="AB3">
        <v>25607.543358085801</v>
      </c>
      <c r="AD3">
        <f>LN(U3)</f>
        <v>7.8918557990754268</v>
      </c>
      <c r="AF3">
        <v>1984</v>
      </c>
      <c r="AI3">
        <v>1984</v>
      </c>
      <c r="AJ3">
        <v>7163.1207336833304</v>
      </c>
      <c r="AK3">
        <v>3409.8209073742</v>
      </c>
      <c r="AM3">
        <v>5311.2526151430902</v>
      </c>
      <c r="AN3">
        <v>2675.4043293730801</v>
      </c>
      <c r="AP3">
        <f>LN(AM3)</f>
        <v>8.5775829838069821</v>
      </c>
      <c r="AR3">
        <v>1984</v>
      </c>
      <c r="AS3">
        <v>22725.700472852001</v>
      </c>
      <c r="AT3">
        <v>1065.7533322732199</v>
      </c>
      <c r="AU3">
        <v>5311.2526151430902</v>
      </c>
      <c r="AW3">
        <v>3808.6985021850101</v>
      </c>
      <c r="AX3">
        <v>41.297243328390103</v>
      </c>
      <c r="AY3">
        <v>3075.6925274424998</v>
      </c>
      <c r="AZ3">
        <v>5442.6260000715301</v>
      </c>
      <c r="BA3">
        <v>9451.4206339602206</v>
      </c>
      <c r="BB3">
        <v>81930.747469291397</v>
      </c>
    </row>
    <row r="4" spans="1:54" x14ac:dyDescent="0.25">
      <c r="A4">
        <v>1985</v>
      </c>
      <c r="B4" s="4">
        <v>4589.9018923097001</v>
      </c>
      <c r="C4" s="3">
        <v>560.00013456096701</v>
      </c>
      <c r="D4" s="3">
        <v>1635.4572213625199</v>
      </c>
      <c r="E4" s="3">
        <v>3440.15277486163</v>
      </c>
      <c r="F4" s="3">
        <v>4842.7951748881096</v>
      </c>
      <c r="G4" s="3">
        <v>6365.59072606882</v>
      </c>
      <c r="H4" s="3">
        <v>10302.9976028037</v>
      </c>
      <c r="I4" s="3">
        <v>16311.582597913401</v>
      </c>
      <c r="J4">
        <v>5881.31954721274</v>
      </c>
      <c r="K4" s="4">
        <f t="shared" ref="K4:K26" si="0">G4-E4</f>
        <v>2925.4379512071901</v>
      </c>
      <c r="M4">
        <v>1985</v>
      </c>
      <c r="N4" s="3">
        <v>10302.9976028037</v>
      </c>
      <c r="O4" s="3">
        <v>1635.4572213625199</v>
      </c>
      <c r="P4" s="14">
        <v>4589.9018923097001</v>
      </c>
      <c r="Q4" s="14">
        <f t="shared" ref="Q4:Q26" si="1">$B$28</f>
        <v>3451.6326651224299</v>
      </c>
      <c r="S4">
        <v>1985</v>
      </c>
      <c r="T4">
        <v>5405.8318292672202</v>
      </c>
      <c r="U4">
        <v>5159.5607225547401</v>
      </c>
      <c r="V4">
        <v>1289.3094963195001</v>
      </c>
      <c r="W4">
        <v>2792.7524448029799</v>
      </c>
      <c r="X4">
        <v>4213.4510393668597</v>
      </c>
      <c r="Y4">
        <v>5183.7533870781699</v>
      </c>
      <c r="Z4">
        <v>6352.2306674921001</v>
      </c>
      <c r="AA4">
        <v>9262.0045708022008</v>
      </c>
      <c r="AB4">
        <v>16204.5584379464</v>
      </c>
      <c r="AD4">
        <f>LN(U4)</f>
        <v>8.5486067235638927</v>
      </c>
      <c r="AF4">
        <v>1985</v>
      </c>
      <c r="AI4">
        <v>1985</v>
      </c>
      <c r="AJ4">
        <v>7953.7410258964101</v>
      </c>
      <c r="AK4">
        <v>5405.8318292672202</v>
      </c>
      <c r="AM4">
        <v>6907.0391476244804</v>
      </c>
      <c r="AN4">
        <v>5159.5607225547401</v>
      </c>
      <c r="AP4">
        <f t="shared" ref="AP4:AP42" si="2">LN(AM4)</f>
        <v>8.8402963368917149</v>
      </c>
      <c r="AR4">
        <v>1985</v>
      </c>
      <c r="AS4">
        <v>18468.1387148047</v>
      </c>
      <c r="AT4">
        <v>2190.7909340636402</v>
      </c>
      <c r="AU4">
        <v>6907.0391476244804</v>
      </c>
      <c r="AW4">
        <v>5895.0828978619502</v>
      </c>
      <c r="AX4">
        <v>316.62408404284298</v>
      </c>
      <c r="AY4">
        <v>4852.7544666315298</v>
      </c>
      <c r="AZ4">
        <v>7110.0521832567401</v>
      </c>
      <c r="BA4">
        <v>10148.7556113792</v>
      </c>
      <c r="BB4">
        <v>52269.427500883401</v>
      </c>
    </row>
    <row r="5" spans="1:54" x14ac:dyDescent="0.25">
      <c r="A5">
        <v>1986</v>
      </c>
      <c r="B5" s="4">
        <v>1925.3491453470799</v>
      </c>
      <c r="C5" s="3">
        <v>511.08167164045102</v>
      </c>
      <c r="D5" s="3">
        <v>986.20448561179398</v>
      </c>
      <c r="E5" s="3">
        <v>1580.2803751204001</v>
      </c>
      <c r="F5" s="3">
        <v>1963.0337115453499</v>
      </c>
      <c r="G5" s="3">
        <v>2397.9094558063298</v>
      </c>
      <c r="H5" s="3">
        <v>3321.5107617990602</v>
      </c>
      <c r="I5" s="3">
        <v>4724.4362779537996</v>
      </c>
      <c r="J5">
        <v>4100.3673209934796</v>
      </c>
      <c r="K5" s="4">
        <f t="shared" si="0"/>
        <v>817.62908068592969</v>
      </c>
      <c r="M5">
        <v>1986</v>
      </c>
      <c r="N5" s="3">
        <v>3321.5107617990602</v>
      </c>
      <c r="O5" s="3">
        <v>986.20448561179398</v>
      </c>
      <c r="P5" s="14">
        <v>1925.3491453470799</v>
      </c>
      <c r="Q5" s="14">
        <f t="shared" si="1"/>
        <v>3451.6326651224299</v>
      </c>
      <c r="S5">
        <v>1986</v>
      </c>
      <c r="T5">
        <v>5586.1631133581204</v>
      </c>
      <c r="U5">
        <v>5347.8357444764997</v>
      </c>
      <c r="V5">
        <v>1446.1424035339601</v>
      </c>
      <c r="W5">
        <v>2917.47974047652</v>
      </c>
      <c r="X5">
        <v>4397.0595656621599</v>
      </c>
      <c r="Y5">
        <v>5392.0116953803299</v>
      </c>
      <c r="Z5">
        <v>6544.7564674873702</v>
      </c>
      <c r="AA5">
        <v>9395.6873443056502</v>
      </c>
      <c r="AB5">
        <v>16189.5679316644</v>
      </c>
      <c r="AD5">
        <f t="shared" ref="AD5:AD30" si="3">LN(U5)</f>
        <v>8.5844472243014938</v>
      </c>
      <c r="AF5">
        <v>1986</v>
      </c>
      <c r="AI5">
        <v>1986</v>
      </c>
      <c r="AJ5">
        <v>4544.6723054732001</v>
      </c>
      <c r="AK5">
        <v>5586.1631133581204</v>
      </c>
      <c r="AM5">
        <v>4318.0910752073296</v>
      </c>
      <c r="AN5">
        <v>5347.8357444764997</v>
      </c>
      <c r="AP5">
        <f t="shared" si="2"/>
        <v>8.370568702841048</v>
      </c>
      <c r="AR5">
        <v>1986</v>
      </c>
      <c r="AS5">
        <v>7983.5745809513701</v>
      </c>
      <c r="AT5">
        <v>2259.0878792141598</v>
      </c>
      <c r="AU5">
        <v>4318.0910752073296</v>
      </c>
      <c r="AW5">
        <v>4097.6268049673299</v>
      </c>
      <c r="AX5">
        <v>747.487273788636</v>
      </c>
      <c r="AY5">
        <v>3490.52759284791</v>
      </c>
      <c r="AZ5">
        <v>4342.6563464617202</v>
      </c>
      <c r="BA5">
        <v>5377.8772069565402</v>
      </c>
      <c r="BB5">
        <v>19403.293936554201</v>
      </c>
    </row>
    <row r="6" spans="1:54" x14ac:dyDescent="0.25">
      <c r="A6">
        <v>1987</v>
      </c>
      <c r="B6" s="4">
        <v>11573.2106258861</v>
      </c>
      <c r="C6" s="3">
        <v>495.70373536458698</v>
      </c>
      <c r="D6" s="3">
        <v>3078.7405738264401</v>
      </c>
      <c r="E6" s="3">
        <v>8391.2755725823299</v>
      </c>
      <c r="F6" s="3">
        <v>12654.317194249101</v>
      </c>
      <c r="G6" s="3">
        <v>17271.297324590902</v>
      </c>
      <c r="H6" s="3">
        <v>27422.654382240202</v>
      </c>
      <c r="I6" s="3">
        <v>50098.603154774602</v>
      </c>
      <c r="J6">
        <v>7082.9121686694898</v>
      </c>
      <c r="K6" s="4">
        <f t="shared" si="0"/>
        <v>8880.0217520085716</v>
      </c>
      <c r="M6">
        <v>1987</v>
      </c>
      <c r="N6" s="3">
        <v>27422.654382240202</v>
      </c>
      <c r="O6" s="3">
        <v>3078.7405738264401</v>
      </c>
      <c r="P6" s="14">
        <v>11573.2106258861</v>
      </c>
      <c r="Q6" s="14">
        <f t="shared" si="1"/>
        <v>3451.6326651224299</v>
      </c>
      <c r="S6">
        <v>1987</v>
      </c>
      <c r="T6">
        <v>7601.0803280167702</v>
      </c>
      <c r="U6">
        <v>6992.8653416626403</v>
      </c>
      <c r="V6">
        <v>740.43964478780799</v>
      </c>
      <c r="W6">
        <v>3005.70651076788</v>
      </c>
      <c r="X6">
        <v>5329.2306844509703</v>
      </c>
      <c r="Y6">
        <v>7101.8519819455996</v>
      </c>
      <c r="Z6">
        <v>9330.0068737645597</v>
      </c>
      <c r="AA6">
        <v>15112.857595854201</v>
      </c>
      <c r="AB6">
        <v>33024.181509398397</v>
      </c>
      <c r="AD6">
        <f t="shared" si="3"/>
        <v>8.8526456713569655</v>
      </c>
      <c r="AF6">
        <v>1987</v>
      </c>
      <c r="AI6">
        <v>1987</v>
      </c>
      <c r="AJ6">
        <v>9850.79506943044</v>
      </c>
      <c r="AK6">
        <v>7601.0803280167702</v>
      </c>
      <c r="AM6">
        <v>8386.1269682524999</v>
      </c>
      <c r="AN6">
        <v>6992.8653416626403</v>
      </c>
      <c r="AP6">
        <f t="shared" si="2"/>
        <v>9.034334068118417</v>
      </c>
      <c r="AR6">
        <v>1987</v>
      </c>
      <c r="AS6">
        <v>24835.6475726067</v>
      </c>
      <c r="AT6">
        <v>2645.4419700993399</v>
      </c>
      <c r="AU6">
        <v>8386.1269682524999</v>
      </c>
      <c r="AW6">
        <v>7078.8571138428897</v>
      </c>
      <c r="AX6">
        <v>420.83079069172902</v>
      </c>
      <c r="AY6">
        <v>5699.0591122400501</v>
      </c>
      <c r="AZ6">
        <v>8478.4253060395095</v>
      </c>
      <c r="BA6">
        <v>12504.828353020601</v>
      </c>
      <c r="BB6">
        <v>78987.228125770402</v>
      </c>
    </row>
    <row r="7" spans="1:54" x14ac:dyDescent="0.25">
      <c r="A7">
        <v>1988</v>
      </c>
      <c r="B7" s="4">
        <v>122.465263793744</v>
      </c>
      <c r="C7" s="1">
        <v>0.28061792258673601</v>
      </c>
      <c r="D7" s="1">
        <v>0.42439236672903102</v>
      </c>
      <c r="E7" s="3">
        <v>10.7483609098645</v>
      </c>
      <c r="F7" s="3">
        <v>525.058482969441</v>
      </c>
      <c r="G7" s="3">
        <v>758.60947723865797</v>
      </c>
      <c r="H7" s="3">
        <v>1212.45175874251</v>
      </c>
      <c r="I7" s="3">
        <v>1532.37352355024</v>
      </c>
      <c r="J7">
        <v>134.02170658308901</v>
      </c>
      <c r="K7" s="4">
        <f t="shared" si="0"/>
        <v>747.86111632879351</v>
      </c>
      <c r="M7">
        <v>1988</v>
      </c>
      <c r="N7" s="3">
        <v>1212.45175874251</v>
      </c>
      <c r="O7" s="1">
        <v>0.42439236672903102</v>
      </c>
      <c r="P7" s="14">
        <v>122.465263793744</v>
      </c>
      <c r="Q7" s="14">
        <f t="shared" si="1"/>
        <v>3451.6326651224299</v>
      </c>
      <c r="S7">
        <v>1988</v>
      </c>
      <c r="T7">
        <v>542.621773009501</v>
      </c>
      <c r="U7">
        <v>279.42240553379202</v>
      </c>
      <c r="V7">
        <v>1.0231281525130399E-2</v>
      </c>
      <c r="W7">
        <v>12.7803918320572</v>
      </c>
      <c r="X7">
        <v>133.95109377692</v>
      </c>
      <c r="Y7">
        <v>332.49069417660502</v>
      </c>
      <c r="Z7">
        <v>712.16240477730105</v>
      </c>
      <c r="AA7">
        <v>2298.12078282424</v>
      </c>
      <c r="AB7">
        <v>10769.6323986936</v>
      </c>
      <c r="AD7">
        <f t="shared" si="3"/>
        <v>5.6327246352103781</v>
      </c>
      <c r="AF7">
        <v>1988</v>
      </c>
      <c r="AI7">
        <v>1988</v>
      </c>
      <c r="AJ7">
        <v>527.67346000895498</v>
      </c>
      <c r="AK7">
        <v>542.621773009501</v>
      </c>
      <c r="AM7">
        <v>316.351033456952</v>
      </c>
      <c r="AN7">
        <v>279.42240553379202</v>
      </c>
      <c r="AP7">
        <f t="shared" si="2"/>
        <v>5.7568524624026418</v>
      </c>
      <c r="AR7">
        <v>1988</v>
      </c>
      <c r="AS7">
        <v>1908.03530795234</v>
      </c>
      <c r="AT7">
        <v>21.907678908707801</v>
      </c>
      <c r="AU7">
        <v>316.351033456952</v>
      </c>
      <c r="AW7">
        <v>133.479459392401</v>
      </c>
      <c r="AX7">
        <v>0.271905354885071</v>
      </c>
      <c r="AY7">
        <v>162.16947820723101</v>
      </c>
      <c r="AZ7">
        <v>371.39395992425102</v>
      </c>
      <c r="BA7">
        <v>726.26421840687397</v>
      </c>
      <c r="BB7">
        <v>8389.7666037294803</v>
      </c>
    </row>
    <row r="8" spans="1:54" x14ac:dyDescent="0.25">
      <c r="A8">
        <v>1989</v>
      </c>
      <c r="B8" s="4">
        <v>5463.8354992335499</v>
      </c>
      <c r="C8" s="3">
        <v>103.741649241499</v>
      </c>
      <c r="D8" s="3">
        <v>1582.7908065613699</v>
      </c>
      <c r="E8" s="3">
        <v>4074.9246450556998</v>
      </c>
      <c r="F8" s="3">
        <v>5852.7632430675103</v>
      </c>
      <c r="G8" s="3">
        <v>7975.4391269278203</v>
      </c>
      <c r="H8" s="3">
        <v>12640.8034911796</v>
      </c>
      <c r="I8" s="3">
        <v>19744.9043623582</v>
      </c>
      <c r="J8">
        <v>5573.4663838554297</v>
      </c>
      <c r="K8" s="4">
        <f t="shared" si="0"/>
        <v>3900.5144818721205</v>
      </c>
      <c r="M8">
        <v>1989</v>
      </c>
      <c r="N8" s="3">
        <v>12640.8034911796</v>
      </c>
      <c r="O8" s="3">
        <v>1582.7908065613699</v>
      </c>
      <c r="P8" s="14">
        <v>5463.8354992335499</v>
      </c>
      <c r="Q8" s="14">
        <f t="shared" si="1"/>
        <v>3451.6326651224299</v>
      </c>
      <c r="S8">
        <v>1989</v>
      </c>
      <c r="T8">
        <v>5977.40459164397</v>
      </c>
      <c r="U8">
        <v>5833.4796966759704</v>
      </c>
      <c r="V8">
        <v>1865.68911668034</v>
      </c>
      <c r="W8">
        <v>3722.9906418515702</v>
      </c>
      <c r="X8">
        <v>5036.2447507899496</v>
      </c>
      <c r="Y8">
        <v>5856.2293821354697</v>
      </c>
      <c r="Z8">
        <v>6785.4949754323798</v>
      </c>
      <c r="AA8">
        <v>8882.7054834778392</v>
      </c>
      <c r="AB8">
        <v>13603.655186649299</v>
      </c>
      <c r="AD8">
        <f t="shared" si="3"/>
        <v>8.6713689617874632</v>
      </c>
      <c r="AF8">
        <v>1989</v>
      </c>
      <c r="AI8">
        <v>1989</v>
      </c>
      <c r="AJ8">
        <v>7073.6699648159101</v>
      </c>
      <c r="AK8">
        <v>5977.40459164397</v>
      </c>
      <c r="AM8">
        <v>6339.8161621468898</v>
      </c>
      <c r="AN8">
        <v>5833.4796966759704</v>
      </c>
      <c r="AP8">
        <f t="shared" si="2"/>
        <v>8.7546050505040647</v>
      </c>
      <c r="AR8">
        <v>1989</v>
      </c>
      <c r="AS8">
        <v>14852.3792513627</v>
      </c>
      <c r="AT8">
        <v>2239.8487796778199</v>
      </c>
      <c r="AU8">
        <v>6339.8161621468898</v>
      </c>
      <c r="AW8">
        <v>5591.87483517699</v>
      </c>
      <c r="AX8">
        <v>345.93191837364799</v>
      </c>
      <c r="AY8">
        <v>4683.3299512081403</v>
      </c>
      <c r="AZ8">
        <v>6556.0141769583297</v>
      </c>
      <c r="BA8">
        <v>8901.1296272050095</v>
      </c>
      <c r="BB8">
        <v>39103.088056720997</v>
      </c>
    </row>
    <row r="9" spans="1:54" x14ac:dyDescent="0.25">
      <c r="A9">
        <v>1990</v>
      </c>
      <c r="B9" s="4">
        <v>1724.15359233562</v>
      </c>
      <c r="C9" s="2">
        <v>8.2025032279251509</v>
      </c>
      <c r="D9" s="3">
        <v>135.94245338080401</v>
      </c>
      <c r="E9" s="3">
        <v>507.470447212409</v>
      </c>
      <c r="F9" s="3">
        <v>2947.8688905009399</v>
      </c>
      <c r="G9" s="3">
        <v>4519.8174523759199</v>
      </c>
      <c r="H9" s="3">
        <v>7802.9079864354499</v>
      </c>
      <c r="I9" s="3">
        <v>10976.002154903401</v>
      </c>
      <c r="J9">
        <v>1141.9278886638299</v>
      </c>
      <c r="K9" s="4">
        <f t="shared" si="0"/>
        <v>4012.3470051635109</v>
      </c>
      <c r="M9">
        <v>1990</v>
      </c>
      <c r="N9" s="3">
        <v>7802.9079864354499</v>
      </c>
      <c r="O9" s="3">
        <v>135.94245338080401</v>
      </c>
      <c r="P9" s="14">
        <v>1724.15359233562</v>
      </c>
      <c r="Q9" s="14">
        <f t="shared" si="1"/>
        <v>3451.6326651224299</v>
      </c>
      <c r="S9">
        <v>1990</v>
      </c>
      <c r="T9">
        <v>1862.9159909656</v>
      </c>
      <c r="U9">
        <v>1647.8586793976599</v>
      </c>
      <c r="V9">
        <v>137.17683807323701</v>
      </c>
      <c r="W9">
        <v>569.53578639932596</v>
      </c>
      <c r="X9">
        <v>1189.0728591376601</v>
      </c>
      <c r="Y9">
        <v>1692.40901069796</v>
      </c>
      <c r="Z9">
        <v>2342.45053402643</v>
      </c>
      <c r="AA9">
        <v>4142.0174325056696</v>
      </c>
      <c r="AB9">
        <v>10223.8214819072</v>
      </c>
      <c r="AD9">
        <f t="shared" si="3"/>
        <v>7.4072319539997542</v>
      </c>
      <c r="AF9">
        <v>1990</v>
      </c>
      <c r="AI9">
        <v>1990</v>
      </c>
      <c r="AJ9">
        <v>2154.4871599124099</v>
      </c>
      <c r="AK9">
        <v>1862.9159909656</v>
      </c>
      <c r="AM9">
        <v>1584.81741163676</v>
      </c>
      <c r="AN9">
        <v>1647.8586793976599</v>
      </c>
      <c r="AP9">
        <f t="shared" si="2"/>
        <v>7.3682244819701017</v>
      </c>
      <c r="AR9">
        <v>1990</v>
      </c>
      <c r="AS9">
        <v>6896.5916498214601</v>
      </c>
      <c r="AT9">
        <v>321.96019772638402</v>
      </c>
      <c r="AU9">
        <v>1584.81741163676</v>
      </c>
      <c r="AW9">
        <v>1138.40003303972</v>
      </c>
      <c r="AX9">
        <v>46.984630330299098</v>
      </c>
      <c r="AY9">
        <v>896.51798939333696</v>
      </c>
      <c r="AZ9">
        <v>1627.9190888703299</v>
      </c>
      <c r="BA9">
        <v>2859.9890092863898</v>
      </c>
      <c r="BB9">
        <v>24121.875303060599</v>
      </c>
    </row>
    <row r="10" spans="1:54" x14ac:dyDescent="0.25">
      <c r="A10">
        <v>1991</v>
      </c>
      <c r="B10" s="4">
        <v>2419.0307278671899</v>
      </c>
      <c r="C10" s="3">
        <v>90.669788252363105</v>
      </c>
      <c r="D10" s="3">
        <v>851.39232238219995</v>
      </c>
      <c r="E10" s="3">
        <v>1874.23070124538</v>
      </c>
      <c r="F10" s="3">
        <v>2571.2504399711702</v>
      </c>
      <c r="G10" s="3">
        <v>3331.48450830907</v>
      </c>
      <c r="H10" s="3">
        <v>4970.70723868815</v>
      </c>
      <c r="I10" s="3">
        <v>6804.7037026688704</v>
      </c>
      <c r="J10">
        <v>2177.6831894238899</v>
      </c>
      <c r="K10" s="4">
        <f t="shared" si="0"/>
        <v>1457.2538070636899</v>
      </c>
      <c r="M10">
        <v>1991</v>
      </c>
      <c r="N10" s="3">
        <v>4970.70723868815</v>
      </c>
      <c r="O10" s="3">
        <v>851.39232238219995</v>
      </c>
      <c r="P10" s="14">
        <v>2419.0307278671899</v>
      </c>
      <c r="Q10" s="14">
        <f>$B$28</f>
        <v>3451.6326651224299</v>
      </c>
      <c r="S10">
        <v>1991</v>
      </c>
      <c r="T10">
        <v>2523.1746135912299</v>
      </c>
      <c r="U10">
        <v>2432.42016477992</v>
      </c>
      <c r="V10">
        <v>627.611874852352</v>
      </c>
      <c r="W10">
        <v>1403.11166217204</v>
      </c>
      <c r="X10">
        <v>2031.3491809863101</v>
      </c>
      <c r="Y10">
        <v>2445.1198838410501</v>
      </c>
      <c r="Z10">
        <v>2930.3882700315598</v>
      </c>
      <c r="AA10">
        <v>4076.3659151394399</v>
      </c>
      <c r="AB10">
        <v>6372.4146079173197</v>
      </c>
      <c r="AD10">
        <f t="shared" si="3"/>
        <v>7.7966419932872046</v>
      </c>
      <c r="AF10">
        <v>1991</v>
      </c>
      <c r="AI10">
        <v>1991</v>
      </c>
      <c r="AJ10">
        <v>2573.71155103196</v>
      </c>
      <c r="AK10">
        <v>2523.1746135912299</v>
      </c>
      <c r="AM10">
        <v>2373.0786850105001</v>
      </c>
      <c r="AN10">
        <v>2432.42016477992</v>
      </c>
      <c r="AP10">
        <f t="shared" si="2"/>
        <v>7.7719434143396793</v>
      </c>
      <c r="AR10">
        <v>1991</v>
      </c>
      <c r="AS10">
        <v>5159.4165039115696</v>
      </c>
      <c r="AT10">
        <v>1045.3117682418001</v>
      </c>
      <c r="AU10">
        <v>2373.0786850105001</v>
      </c>
      <c r="AW10">
        <v>2182.0842433481898</v>
      </c>
      <c r="AX10">
        <v>296.214047063279</v>
      </c>
      <c r="AY10">
        <v>1816.40515327412</v>
      </c>
      <c r="AZ10">
        <v>2390.6056397633802</v>
      </c>
      <c r="BA10">
        <v>3126.6943242849002</v>
      </c>
      <c r="BB10">
        <v>15242.711568978701</v>
      </c>
    </row>
    <row r="11" spans="1:54" x14ac:dyDescent="0.25">
      <c r="A11">
        <v>1992</v>
      </c>
      <c r="B11" s="4">
        <v>399.64276329230199</v>
      </c>
      <c r="C11" s="3">
        <v>19.088326814968099</v>
      </c>
      <c r="D11" s="3">
        <v>142.36556959943101</v>
      </c>
      <c r="E11" s="3">
        <v>303.128727879699</v>
      </c>
      <c r="F11" s="3">
        <v>421.55798773327001</v>
      </c>
      <c r="G11" s="3">
        <v>553.78437802099802</v>
      </c>
      <c r="H11" s="3">
        <v>858.66172862241103</v>
      </c>
      <c r="I11" s="3">
        <v>1325.4493188465301</v>
      </c>
      <c r="J11">
        <v>321.74383382392602</v>
      </c>
      <c r="K11" s="4">
        <f t="shared" si="0"/>
        <v>250.65565014129902</v>
      </c>
      <c r="M11">
        <v>1992</v>
      </c>
      <c r="N11" s="3">
        <v>858.66172862241103</v>
      </c>
      <c r="O11" s="3">
        <v>142.36556959943101</v>
      </c>
      <c r="P11" s="14">
        <v>399.64276329230199</v>
      </c>
      <c r="Q11" s="14">
        <f t="shared" si="1"/>
        <v>3451.6326651224299</v>
      </c>
      <c r="S11">
        <v>1992</v>
      </c>
      <c r="T11">
        <v>875.59564865324603</v>
      </c>
      <c r="U11">
        <v>769.94157653262198</v>
      </c>
      <c r="V11">
        <v>67.323559074466303</v>
      </c>
      <c r="W11">
        <v>277.65764933120897</v>
      </c>
      <c r="X11">
        <v>553.80853493346899</v>
      </c>
      <c r="Y11">
        <v>770.924975028326</v>
      </c>
      <c r="Z11">
        <v>1079.4356430105199</v>
      </c>
      <c r="AA11">
        <v>2059.96510259874</v>
      </c>
      <c r="AB11">
        <v>5964.0079754602502</v>
      </c>
      <c r="AD11">
        <f t="shared" si="3"/>
        <v>6.6463146373361459</v>
      </c>
      <c r="AF11">
        <v>1992</v>
      </c>
      <c r="AI11">
        <v>1992</v>
      </c>
      <c r="AJ11">
        <v>386.16770124503699</v>
      </c>
      <c r="AK11">
        <v>875.59564865324603</v>
      </c>
      <c r="AM11">
        <v>353.512540079296</v>
      </c>
      <c r="AN11">
        <v>769.94157653262198</v>
      </c>
      <c r="AP11">
        <f t="shared" si="2"/>
        <v>5.8679189587648528</v>
      </c>
      <c r="AR11">
        <v>1992</v>
      </c>
      <c r="AS11">
        <v>782.43195362508902</v>
      </c>
      <c r="AT11">
        <v>147.244087227872</v>
      </c>
      <c r="AU11">
        <v>353.512540079296</v>
      </c>
      <c r="AW11">
        <v>321.952926484069</v>
      </c>
      <c r="AX11">
        <v>39.002550342392901</v>
      </c>
      <c r="AY11">
        <v>267.46543882741202</v>
      </c>
      <c r="AZ11">
        <v>358.50734210953402</v>
      </c>
      <c r="BA11">
        <v>474.72242134845902</v>
      </c>
      <c r="BB11">
        <v>2077.1320127089198</v>
      </c>
    </row>
    <row r="12" spans="1:54" x14ac:dyDescent="0.25">
      <c r="A12">
        <v>1993</v>
      </c>
      <c r="B12" s="4">
        <v>5880.0176142034798</v>
      </c>
      <c r="C12" s="3">
        <v>780.68376422180302</v>
      </c>
      <c r="D12" s="3">
        <v>2700.6908774630001</v>
      </c>
      <c r="E12" s="3">
        <v>4790.9082960471196</v>
      </c>
      <c r="F12" s="3">
        <v>6093.3191596836896</v>
      </c>
      <c r="G12" s="3">
        <v>7507.8072716800398</v>
      </c>
      <c r="H12" s="3">
        <v>10507.085445741801</v>
      </c>
      <c r="I12" s="3">
        <v>14577.3197647584</v>
      </c>
      <c r="J12">
        <v>6323.12645261955</v>
      </c>
      <c r="K12" s="4">
        <f t="shared" si="0"/>
        <v>2716.8989756329202</v>
      </c>
      <c r="M12">
        <v>1993</v>
      </c>
      <c r="N12" s="3">
        <v>10507.085445741801</v>
      </c>
      <c r="O12" s="3">
        <v>2700.6908774630001</v>
      </c>
      <c r="P12" s="14">
        <v>5880.0176142034798</v>
      </c>
      <c r="Q12" s="14">
        <f t="shared" si="1"/>
        <v>3451.6326651224299</v>
      </c>
      <c r="S12">
        <v>1993</v>
      </c>
      <c r="T12">
        <v>7222.5107123829002</v>
      </c>
      <c r="U12">
        <v>7121.7732407468802</v>
      </c>
      <c r="V12">
        <v>3676.67560174865</v>
      </c>
      <c r="W12">
        <v>5121.6035714684704</v>
      </c>
      <c r="X12">
        <v>6366.5163686962796</v>
      </c>
      <c r="Y12">
        <v>7124.9959892918496</v>
      </c>
      <c r="Z12">
        <v>7972.53163794396</v>
      </c>
      <c r="AA12">
        <v>9919.9778052770907</v>
      </c>
      <c r="AB12">
        <v>13929.3451964379</v>
      </c>
      <c r="AD12">
        <f t="shared" si="3"/>
        <v>8.870912024064749</v>
      </c>
      <c r="AF12">
        <v>1993</v>
      </c>
      <c r="AI12">
        <v>1993</v>
      </c>
      <c r="AJ12">
        <v>7111.0801463239704</v>
      </c>
      <c r="AK12">
        <v>7222.5107123829002</v>
      </c>
      <c r="AM12">
        <v>6720.8290858235596</v>
      </c>
      <c r="AN12">
        <v>7121.7732407468802</v>
      </c>
      <c r="AP12">
        <f t="shared" si="2"/>
        <v>8.8129668017736194</v>
      </c>
      <c r="AR12">
        <v>1993</v>
      </c>
      <c r="AS12">
        <v>12507.7672461859</v>
      </c>
      <c r="AT12">
        <v>3289.2612964438999</v>
      </c>
      <c r="AU12">
        <v>6720.8290858235596</v>
      </c>
      <c r="AW12">
        <v>6327.8850947107803</v>
      </c>
      <c r="AX12">
        <v>916.46752655160105</v>
      </c>
      <c r="AY12">
        <v>5391.0675534473103</v>
      </c>
      <c r="AZ12">
        <v>6833.3691491345699</v>
      </c>
      <c r="BA12">
        <v>8532.2622822426492</v>
      </c>
      <c r="BB12">
        <v>24245.9477031647</v>
      </c>
    </row>
    <row r="13" spans="1:54" x14ac:dyDescent="0.25">
      <c r="A13">
        <v>1994</v>
      </c>
      <c r="B13" s="4">
        <v>4636.6516189251297</v>
      </c>
      <c r="C13" s="3">
        <v>307.22213502690198</v>
      </c>
      <c r="D13" s="3">
        <v>1757.2046373406799</v>
      </c>
      <c r="E13" s="3">
        <v>3602.2846769367702</v>
      </c>
      <c r="F13" s="3">
        <v>4856.5529066971003</v>
      </c>
      <c r="G13" s="3">
        <v>6288.4857757083701</v>
      </c>
      <c r="H13" s="3">
        <v>9765.26569504498</v>
      </c>
      <c r="I13" s="3">
        <v>13791.7941008821</v>
      </c>
      <c r="J13">
        <v>4256.4987568419401</v>
      </c>
      <c r="K13" s="4">
        <f t="shared" si="0"/>
        <v>2686.2010987715998</v>
      </c>
      <c r="M13">
        <v>1994</v>
      </c>
      <c r="N13" s="3">
        <v>9765.26569504498</v>
      </c>
      <c r="O13" s="3">
        <v>1757.2046373406799</v>
      </c>
      <c r="P13" s="14">
        <v>4636.6516189251297</v>
      </c>
      <c r="Q13" s="14">
        <f t="shared" si="1"/>
        <v>3451.6326651224299</v>
      </c>
      <c r="S13">
        <v>1994</v>
      </c>
      <c r="T13">
        <v>4990.3509180422398</v>
      </c>
      <c r="U13">
        <v>4705.5874640297498</v>
      </c>
      <c r="V13">
        <v>1276.4021088244399</v>
      </c>
      <c r="W13">
        <v>2518.2175165886501</v>
      </c>
      <c r="X13">
        <v>3751.98532310873</v>
      </c>
      <c r="Y13">
        <v>4653.9770980562198</v>
      </c>
      <c r="Z13">
        <v>5799.8761806173898</v>
      </c>
      <c r="AA13">
        <v>9500.8000270066805</v>
      </c>
      <c r="AB13">
        <v>40444.687469759898</v>
      </c>
      <c r="AD13">
        <f t="shared" si="3"/>
        <v>8.4565059037426611</v>
      </c>
      <c r="AF13">
        <v>1994</v>
      </c>
      <c r="AI13">
        <v>1994</v>
      </c>
      <c r="AJ13">
        <v>5216.1855916598397</v>
      </c>
      <c r="AK13">
        <v>4990.3509180422398</v>
      </c>
      <c r="AM13">
        <v>4716.84948429826</v>
      </c>
      <c r="AN13">
        <v>4705.5874640297498</v>
      </c>
      <c r="AP13">
        <f t="shared" si="2"/>
        <v>8.4588963735740208</v>
      </c>
      <c r="AR13">
        <v>1994</v>
      </c>
      <c r="AS13">
        <v>11674.774625567399</v>
      </c>
      <c r="AT13">
        <v>2026.61405114227</v>
      </c>
      <c r="AU13">
        <v>4716.84948429826</v>
      </c>
      <c r="AW13">
        <v>4283.6639896835104</v>
      </c>
      <c r="AX13">
        <v>605.65182821094299</v>
      </c>
      <c r="AY13">
        <v>3505.1654537193399</v>
      </c>
      <c r="AZ13">
        <v>4665.6073048242497</v>
      </c>
      <c r="BA13">
        <v>6274.6119283367798</v>
      </c>
      <c r="BB13">
        <v>72905.100469076104</v>
      </c>
    </row>
    <row r="14" spans="1:54" x14ac:dyDescent="0.25">
      <c r="A14">
        <v>1995</v>
      </c>
      <c r="B14" s="4">
        <v>3456.4282915971298</v>
      </c>
      <c r="C14" s="3">
        <v>429.00249823447899</v>
      </c>
      <c r="D14" s="3">
        <v>1728.8985549365</v>
      </c>
      <c r="E14" s="3">
        <v>2865.9646277229299</v>
      </c>
      <c r="F14" s="3">
        <v>3518.6687566842802</v>
      </c>
      <c r="G14" s="3">
        <v>4305.2194447364</v>
      </c>
      <c r="H14" s="3">
        <v>6061.64494739356</v>
      </c>
      <c r="I14" s="3">
        <v>8405.8723861748094</v>
      </c>
      <c r="J14">
        <v>3053.3871629723399</v>
      </c>
      <c r="K14" s="4">
        <f t="shared" si="0"/>
        <v>1439.2548170134701</v>
      </c>
      <c r="M14">
        <v>1995</v>
      </c>
      <c r="N14" s="3">
        <v>6061.64494739356</v>
      </c>
      <c r="O14" s="3">
        <v>1728.8985549365</v>
      </c>
      <c r="P14" s="14">
        <v>3456.4282915971298</v>
      </c>
      <c r="Q14" s="14">
        <f t="shared" si="1"/>
        <v>3451.6326651224299</v>
      </c>
      <c r="S14">
        <v>1995</v>
      </c>
      <c r="T14">
        <v>3994.0374507790302</v>
      </c>
      <c r="U14">
        <v>3838.75260082983</v>
      </c>
      <c r="V14">
        <v>1031.7231511323801</v>
      </c>
      <c r="W14">
        <v>2215.67383873682</v>
      </c>
      <c r="X14">
        <v>3180.3650518418499</v>
      </c>
      <c r="Y14">
        <v>3838.3334192658799</v>
      </c>
      <c r="Z14">
        <v>4634.9594293831396</v>
      </c>
      <c r="AA14">
        <v>6646.3635401398897</v>
      </c>
      <c r="AB14">
        <v>12385.4812426799</v>
      </c>
      <c r="AD14">
        <f t="shared" si="3"/>
        <v>8.2529027492747851</v>
      </c>
      <c r="AF14">
        <v>1995</v>
      </c>
      <c r="AI14">
        <v>1995</v>
      </c>
      <c r="AJ14">
        <v>3378.6853694960901</v>
      </c>
      <c r="AK14">
        <v>3994.0374507790302</v>
      </c>
      <c r="AM14">
        <v>3215.63802983903</v>
      </c>
      <c r="AN14">
        <v>3838.75260082983</v>
      </c>
      <c r="AP14">
        <f t="shared" si="2"/>
        <v>8.0757810710535534</v>
      </c>
      <c r="AR14">
        <v>1995</v>
      </c>
      <c r="AS14">
        <v>5861.7309740176697</v>
      </c>
      <c r="AT14">
        <v>1694.4487419683301</v>
      </c>
      <c r="AU14">
        <v>3215.63802983903</v>
      </c>
      <c r="AW14">
        <v>3056.0926737192399</v>
      </c>
      <c r="AX14">
        <v>596.59410608888197</v>
      </c>
      <c r="AY14">
        <v>2608.09851327469</v>
      </c>
      <c r="AZ14">
        <v>3239.37171127076</v>
      </c>
      <c r="BA14">
        <v>3994.9859799046799</v>
      </c>
      <c r="BB14">
        <v>12747.0837034091</v>
      </c>
    </row>
    <row r="15" spans="1:54" x14ac:dyDescent="0.25">
      <c r="A15">
        <v>1996</v>
      </c>
      <c r="B15" s="4">
        <v>4268.3054319952098</v>
      </c>
      <c r="C15" s="3">
        <v>464.23772121045602</v>
      </c>
      <c r="D15" s="3">
        <v>1448.28535594098</v>
      </c>
      <c r="E15" s="3">
        <v>3214.7376909332902</v>
      </c>
      <c r="F15" s="3">
        <v>4500.345964055</v>
      </c>
      <c r="G15" s="3">
        <v>6023.5273820504699</v>
      </c>
      <c r="H15" s="3">
        <v>9525.1307674639193</v>
      </c>
      <c r="I15" s="3">
        <v>15184.5675087009</v>
      </c>
      <c r="J15">
        <v>3657.4874796067502</v>
      </c>
      <c r="K15" s="4">
        <f t="shared" si="0"/>
        <v>2808.7896911171797</v>
      </c>
      <c r="M15">
        <v>1996</v>
      </c>
      <c r="N15" s="3">
        <v>9525.1307674639193</v>
      </c>
      <c r="O15" s="3">
        <v>1448.28535594098</v>
      </c>
      <c r="P15" s="14">
        <v>4268.3054319952098</v>
      </c>
      <c r="Q15" s="14">
        <f t="shared" si="1"/>
        <v>3451.6326651224299</v>
      </c>
      <c r="S15">
        <v>1996</v>
      </c>
      <c r="T15">
        <v>3497.8995441639699</v>
      </c>
      <c r="U15">
        <v>3353.2613105896799</v>
      </c>
      <c r="V15">
        <v>994.51408731455797</v>
      </c>
      <c r="W15">
        <v>1872.0666224521201</v>
      </c>
      <c r="X15">
        <v>2767.2439089025902</v>
      </c>
      <c r="Y15">
        <v>3363.8645671269001</v>
      </c>
      <c r="Z15">
        <v>4077.4022578029299</v>
      </c>
      <c r="AA15">
        <v>5864.08977883234</v>
      </c>
      <c r="AB15">
        <v>12425.250969418399</v>
      </c>
      <c r="AD15">
        <f t="shared" si="3"/>
        <v>8.1176886767996024</v>
      </c>
      <c r="AF15">
        <v>1996</v>
      </c>
      <c r="AI15">
        <v>1996</v>
      </c>
      <c r="AJ15">
        <v>4314.6799424941601</v>
      </c>
      <c r="AK15">
        <v>3497.8995441639699</v>
      </c>
      <c r="AM15">
        <v>3982.27195770975</v>
      </c>
      <c r="AN15">
        <v>3353.2613105896799</v>
      </c>
      <c r="AP15">
        <f t="shared" si="2"/>
        <v>8.2896077790548937</v>
      </c>
      <c r="AR15">
        <v>1996</v>
      </c>
      <c r="AS15">
        <v>8616.8811036567295</v>
      </c>
      <c r="AT15">
        <v>1756.08652209307</v>
      </c>
      <c r="AU15">
        <v>3982.27195770975</v>
      </c>
      <c r="AW15">
        <v>3665.5093243333599</v>
      </c>
      <c r="AX15">
        <v>459.34118969427698</v>
      </c>
      <c r="AY15">
        <v>3062.96151981916</v>
      </c>
      <c r="AZ15">
        <v>4020.1079905000001</v>
      </c>
      <c r="BA15">
        <v>5220.33464807162</v>
      </c>
      <c r="BB15">
        <v>27320.946678896598</v>
      </c>
    </row>
    <row r="16" spans="1:54" x14ac:dyDescent="0.25">
      <c r="A16">
        <v>1997</v>
      </c>
      <c r="B16" s="4">
        <v>4205.9260135535696</v>
      </c>
      <c r="C16" s="3">
        <v>617.86259492395504</v>
      </c>
      <c r="D16" s="3">
        <v>1818.3121002503699</v>
      </c>
      <c r="E16" s="3">
        <v>3344.3597036107799</v>
      </c>
      <c r="F16" s="3">
        <v>4368.9064989018498</v>
      </c>
      <c r="G16" s="3">
        <v>5476.0284334620901</v>
      </c>
      <c r="H16" s="3">
        <v>7872.4073580183804</v>
      </c>
      <c r="I16" s="3">
        <v>11694.7026085652</v>
      </c>
      <c r="J16">
        <v>4202.2851922254904</v>
      </c>
      <c r="K16" s="4">
        <f t="shared" si="0"/>
        <v>2131.6687298513102</v>
      </c>
      <c r="M16">
        <v>1997</v>
      </c>
      <c r="N16" s="3">
        <v>7872.4073580183804</v>
      </c>
      <c r="O16" s="3">
        <v>1818.3121002503699</v>
      </c>
      <c r="P16" s="14">
        <v>4205.9260135535696</v>
      </c>
      <c r="Q16" s="14">
        <f t="shared" si="1"/>
        <v>3451.6326651224299</v>
      </c>
      <c r="S16">
        <v>1997</v>
      </c>
      <c r="T16">
        <v>4813.9767720050004</v>
      </c>
      <c r="U16">
        <v>4635.0082890801395</v>
      </c>
      <c r="V16">
        <v>1463.03399372274</v>
      </c>
      <c r="W16">
        <v>2664.96783510777</v>
      </c>
      <c r="X16">
        <v>3861.8418726688901</v>
      </c>
      <c r="Y16">
        <v>4653.4610855628598</v>
      </c>
      <c r="Z16">
        <v>5589.0357981205698</v>
      </c>
      <c r="AA16">
        <v>7901.7760894248004</v>
      </c>
      <c r="AB16">
        <v>12451.237446766499</v>
      </c>
      <c r="AD16">
        <f t="shared" si="3"/>
        <v>8.4413932663651607</v>
      </c>
      <c r="AF16">
        <v>1997</v>
      </c>
      <c r="AI16">
        <v>1997</v>
      </c>
      <c r="AJ16">
        <v>4704.2417206544496</v>
      </c>
      <c r="AK16">
        <v>4813.9767720050004</v>
      </c>
      <c r="AM16">
        <v>4455.5317664925997</v>
      </c>
      <c r="AN16">
        <v>4635.0082890801395</v>
      </c>
      <c r="AP16">
        <f t="shared" si="2"/>
        <v>8.4019016967530007</v>
      </c>
      <c r="AR16">
        <v>1997</v>
      </c>
      <c r="AS16">
        <v>8258.9593584652303</v>
      </c>
      <c r="AT16">
        <v>2228.2413562848201</v>
      </c>
      <c r="AU16">
        <v>4455.5317664925997</v>
      </c>
      <c r="AW16">
        <v>4207.3762039825997</v>
      </c>
      <c r="AX16">
        <v>567.05084517132502</v>
      </c>
      <c r="AY16">
        <v>3588.7803449415001</v>
      </c>
      <c r="AZ16">
        <v>4513.7374312146503</v>
      </c>
      <c r="BA16">
        <v>5614.3322386148102</v>
      </c>
      <c r="BB16">
        <v>19433.6919437166</v>
      </c>
    </row>
    <row r="17" spans="1:54" x14ac:dyDescent="0.25">
      <c r="A17">
        <v>1998</v>
      </c>
      <c r="B17" s="4">
        <v>4509.93946642635</v>
      </c>
      <c r="C17" s="3">
        <v>143.69205666348</v>
      </c>
      <c r="D17" s="3">
        <v>1301.4521809754599</v>
      </c>
      <c r="E17" s="3">
        <v>3341.4702708046598</v>
      </c>
      <c r="F17" s="3">
        <v>4884.9602812299499</v>
      </c>
      <c r="G17" s="3">
        <v>6615.8252804560798</v>
      </c>
      <c r="H17" s="3">
        <v>10806.9632829697</v>
      </c>
      <c r="I17" s="3">
        <v>18319.223892486902</v>
      </c>
      <c r="J17">
        <v>3669.70771829979</v>
      </c>
      <c r="K17" s="4">
        <f t="shared" si="0"/>
        <v>3274.35500965142</v>
      </c>
      <c r="M17">
        <v>1998</v>
      </c>
      <c r="N17" s="3">
        <v>10806.9632829697</v>
      </c>
      <c r="O17" s="3">
        <v>1301.4521809754599</v>
      </c>
      <c r="P17" s="14">
        <v>4509.93946642635</v>
      </c>
      <c r="Q17" s="14">
        <f t="shared" si="1"/>
        <v>3451.6326651224299</v>
      </c>
      <c r="S17">
        <v>1998</v>
      </c>
      <c r="T17">
        <v>4186.1898496866197</v>
      </c>
      <c r="U17">
        <v>4074.2536244760399</v>
      </c>
      <c r="V17">
        <v>1121.9944104430799</v>
      </c>
      <c r="W17">
        <v>2551.66351772289</v>
      </c>
      <c r="X17">
        <v>3494.9254358440198</v>
      </c>
      <c r="Y17">
        <v>4093.44852120927</v>
      </c>
      <c r="Z17">
        <v>4772.24686762902</v>
      </c>
      <c r="AA17">
        <v>6356.4264409260904</v>
      </c>
      <c r="AB17">
        <v>9935.2494991365493</v>
      </c>
      <c r="AD17">
        <f t="shared" si="3"/>
        <v>8.3124428492614069</v>
      </c>
      <c r="AF17">
        <v>1998</v>
      </c>
      <c r="AI17">
        <v>1998</v>
      </c>
      <c r="AJ17">
        <v>4782.6576268070803</v>
      </c>
      <c r="AK17">
        <v>4186.1898496866197</v>
      </c>
      <c r="AM17">
        <v>4226.8095871185496</v>
      </c>
      <c r="AN17">
        <v>4074.2536244760399</v>
      </c>
      <c r="AP17">
        <f t="shared" si="2"/>
        <v>8.3492027527384653</v>
      </c>
      <c r="AR17">
        <v>1998</v>
      </c>
      <c r="AS17">
        <v>10570.867904935099</v>
      </c>
      <c r="AT17">
        <v>1439.3481546677399</v>
      </c>
      <c r="AU17">
        <v>4226.8095871185496</v>
      </c>
      <c r="AW17">
        <v>3681.5757754962501</v>
      </c>
      <c r="AX17">
        <v>214.53266866317699</v>
      </c>
      <c r="AY17">
        <v>3040.1479206008298</v>
      </c>
      <c r="AZ17">
        <v>4345.2287486568002</v>
      </c>
      <c r="BA17">
        <v>6057.9910614598402</v>
      </c>
      <c r="BB17">
        <v>24835.5368685717</v>
      </c>
    </row>
    <row r="18" spans="1:54" x14ac:dyDescent="0.25">
      <c r="A18">
        <v>1999</v>
      </c>
      <c r="B18" s="4">
        <v>6328.8247660849202</v>
      </c>
      <c r="C18" s="3">
        <v>509.91071947801203</v>
      </c>
      <c r="D18" s="3">
        <v>1991.01062828156</v>
      </c>
      <c r="E18" s="3">
        <v>4480.9810708020595</v>
      </c>
      <c r="F18" s="3">
        <v>6800.66998370897</v>
      </c>
      <c r="G18" s="3">
        <v>9429.6162882694807</v>
      </c>
      <c r="H18" s="3">
        <v>15382.738061767899</v>
      </c>
      <c r="I18" s="3">
        <v>22392.597942116601</v>
      </c>
      <c r="J18">
        <v>3969.8389994879799</v>
      </c>
      <c r="K18" s="4">
        <f t="shared" si="0"/>
        <v>4948.6352174674212</v>
      </c>
      <c r="M18">
        <v>1999</v>
      </c>
      <c r="N18" s="3">
        <v>15382.738061767899</v>
      </c>
      <c r="O18" s="3">
        <v>1991.01062828156</v>
      </c>
      <c r="P18" s="14">
        <v>6328.8247660849202</v>
      </c>
      <c r="Q18" s="14">
        <f t="shared" si="1"/>
        <v>3451.6326651224299</v>
      </c>
      <c r="S18">
        <v>1999</v>
      </c>
      <c r="T18">
        <v>5340.8213926469698</v>
      </c>
      <c r="U18">
        <v>5054.7776415222597</v>
      </c>
      <c r="V18">
        <v>1326.5236843591699</v>
      </c>
      <c r="W18">
        <v>2567.9084998694798</v>
      </c>
      <c r="X18">
        <v>4053.5620971148501</v>
      </c>
      <c r="Y18">
        <v>5096.4880888751704</v>
      </c>
      <c r="Z18">
        <v>6357.7135520480097</v>
      </c>
      <c r="AA18">
        <v>9473.68526781521</v>
      </c>
      <c r="AB18">
        <v>18237.8080406767</v>
      </c>
      <c r="AD18">
        <f t="shared" si="3"/>
        <v>8.5280891426576542</v>
      </c>
      <c r="AF18">
        <v>1999</v>
      </c>
      <c r="AI18">
        <v>1999</v>
      </c>
      <c r="AJ18">
        <v>4821.76872154394</v>
      </c>
      <c r="AK18">
        <v>5340.8213926469698</v>
      </c>
      <c r="AM18">
        <v>4382.7433930253401</v>
      </c>
      <c r="AN18">
        <v>5054.7776415222597</v>
      </c>
      <c r="AP18">
        <f t="shared" si="2"/>
        <v>8.38543015273763</v>
      </c>
      <c r="AR18">
        <v>1999</v>
      </c>
      <c r="AS18">
        <v>10128.4972392039</v>
      </c>
      <c r="AT18">
        <v>1803.91663147381</v>
      </c>
      <c r="AU18">
        <v>4382.7433930253401</v>
      </c>
      <c r="AW18">
        <v>3969.6274034258699</v>
      </c>
      <c r="AX18">
        <v>449.572157562119</v>
      </c>
      <c r="AY18">
        <v>3269.07789423749</v>
      </c>
      <c r="AZ18">
        <v>4419.2106128323003</v>
      </c>
      <c r="BA18">
        <v>5932.8772650239498</v>
      </c>
      <c r="BB18">
        <v>29524.184146975102</v>
      </c>
    </row>
    <row r="19" spans="1:54" x14ac:dyDescent="0.25">
      <c r="A19">
        <v>2000</v>
      </c>
      <c r="B19" s="4">
        <v>4580.9619898131004</v>
      </c>
      <c r="C19" s="3">
        <v>426.14790494931299</v>
      </c>
      <c r="D19" s="3">
        <v>1217.36128425877</v>
      </c>
      <c r="E19" s="3">
        <v>3220.1469790625301</v>
      </c>
      <c r="F19" s="3">
        <v>5031.4676804848104</v>
      </c>
      <c r="G19" s="3">
        <v>6979.2713053576599</v>
      </c>
      <c r="H19" s="3">
        <v>11612.6116634501</v>
      </c>
      <c r="I19" s="3">
        <v>18909.236300760698</v>
      </c>
      <c r="J19">
        <v>5571.2704386023597</v>
      </c>
      <c r="K19" s="4">
        <f t="shared" si="0"/>
        <v>3759.1243262951298</v>
      </c>
      <c r="M19">
        <v>2000</v>
      </c>
      <c r="N19" s="3">
        <v>11612.6116634501</v>
      </c>
      <c r="O19" s="3">
        <v>1217.36128425877</v>
      </c>
      <c r="P19" s="14">
        <v>4580.9619898131004</v>
      </c>
      <c r="Q19" s="14">
        <f t="shared" si="1"/>
        <v>3451.6326651224299</v>
      </c>
      <c r="S19">
        <v>2000</v>
      </c>
      <c r="T19">
        <v>5539.2453845051796</v>
      </c>
      <c r="U19">
        <v>5359.8425938909504</v>
      </c>
      <c r="V19">
        <v>1741.3218668494001</v>
      </c>
      <c r="W19">
        <v>3201.5337409894901</v>
      </c>
      <c r="X19">
        <v>4518.72906780213</v>
      </c>
      <c r="Y19">
        <v>5378.4830452586802</v>
      </c>
      <c r="Z19">
        <v>6380.5891648772504</v>
      </c>
      <c r="AA19">
        <v>8788.2239416258708</v>
      </c>
      <c r="AB19">
        <v>15331.9677165832</v>
      </c>
      <c r="AD19">
        <f t="shared" si="3"/>
        <v>8.5866898868222439</v>
      </c>
      <c r="AF19">
        <v>2000</v>
      </c>
      <c r="AI19">
        <v>2000</v>
      </c>
      <c r="AJ19">
        <v>6825.0852311771796</v>
      </c>
      <c r="AK19">
        <v>5539.2453845051796</v>
      </c>
      <c r="AM19">
        <v>6184.8898077201602</v>
      </c>
      <c r="AN19">
        <v>5359.8425938909504</v>
      </c>
      <c r="AP19">
        <f t="shared" si="2"/>
        <v>8.729864468616169</v>
      </c>
      <c r="AR19">
        <v>2000</v>
      </c>
      <c r="AS19">
        <v>14257.415985191599</v>
      </c>
      <c r="AT19">
        <v>2458.2197614707902</v>
      </c>
      <c r="AU19">
        <v>6184.8898077201602</v>
      </c>
      <c r="AW19">
        <v>5570.3513884432105</v>
      </c>
      <c r="AX19">
        <v>633.64996102182999</v>
      </c>
      <c r="AY19">
        <v>4590.3308490458103</v>
      </c>
      <c r="AZ19">
        <v>6283.2643710361499</v>
      </c>
      <c r="BA19">
        <v>8475.11227243549</v>
      </c>
      <c r="BB19">
        <v>34331.542284638999</v>
      </c>
    </row>
    <row r="20" spans="1:54" x14ac:dyDescent="0.25">
      <c r="A20">
        <v>2001</v>
      </c>
      <c r="B20" s="4">
        <v>12068.7664956481</v>
      </c>
      <c r="C20" s="3">
        <v>767.57647435248305</v>
      </c>
      <c r="D20" s="3">
        <v>2604.70814589989</v>
      </c>
      <c r="E20" s="3">
        <v>9194.4904075602899</v>
      </c>
      <c r="F20" s="3">
        <v>13353.867075897901</v>
      </c>
      <c r="G20" s="3">
        <v>17861.903299536101</v>
      </c>
      <c r="H20" s="3">
        <v>27541.664814534201</v>
      </c>
      <c r="I20" s="3">
        <v>40864.4754195145</v>
      </c>
      <c r="J20">
        <v>10304.892488539401</v>
      </c>
      <c r="K20" s="4">
        <f t="shared" si="0"/>
        <v>8667.4128919758114</v>
      </c>
      <c r="M20">
        <v>2001</v>
      </c>
      <c r="N20" s="3">
        <v>27541.664814534201</v>
      </c>
      <c r="O20" s="3">
        <v>2604.70814589989</v>
      </c>
      <c r="P20" s="14">
        <v>12068.7664956481</v>
      </c>
      <c r="Q20" s="14">
        <f t="shared" si="1"/>
        <v>3451.6326651224299</v>
      </c>
      <c r="S20">
        <v>2001</v>
      </c>
      <c r="T20">
        <v>11355.9428972552</v>
      </c>
      <c r="U20">
        <v>10845.272691074601</v>
      </c>
      <c r="V20">
        <v>2611.0980030727901</v>
      </c>
      <c r="W20">
        <v>5819.0648510924402</v>
      </c>
      <c r="X20">
        <v>8845.5909648589295</v>
      </c>
      <c r="Y20">
        <v>10967.3703839954</v>
      </c>
      <c r="Z20">
        <v>13379.8549977079</v>
      </c>
      <c r="AA20">
        <v>19163.689626528201</v>
      </c>
      <c r="AB20">
        <v>33207.429527286899</v>
      </c>
      <c r="AD20">
        <f t="shared" si="3"/>
        <v>9.2914845673500785</v>
      </c>
      <c r="AF20">
        <v>2001</v>
      </c>
      <c r="AI20">
        <v>2001</v>
      </c>
      <c r="AJ20">
        <v>13129.9176497844</v>
      </c>
      <c r="AK20">
        <v>11355.9428972552</v>
      </c>
      <c r="AM20">
        <v>11700.0520151647</v>
      </c>
      <c r="AN20">
        <v>10845.272691074601</v>
      </c>
      <c r="AP20">
        <f t="shared" si="2"/>
        <v>9.3673485665165384</v>
      </c>
      <c r="AR20">
        <v>2001</v>
      </c>
      <c r="AS20">
        <v>28311.324507183901</v>
      </c>
      <c r="AT20">
        <v>4129.2574368133101</v>
      </c>
      <c r="AU20">
        <v>11700.0520151647</v>
      </c>
      <c r="AW20">
        <v>10294.140937812601</v>
      </c>
      <c r="AX20">
        <v>771.16317183116098</v>
      </c>
      <c r="AY20">
        <v>8506.2434405989297</v>
      </c>
      <c r="AZ20">
        <v>12048.6158438394</v>
      </c>
      <c r="BA20">
        <v>16564.390721252501</v>
      </c>
      <c r="BB20">
        <v>68172.725648424399</v>
      </c>
    </row>
    <row r="21" spans="1:54" x14ac:dyDescent="0.25">
      <c r="A21">
        <v>2002</v>
      </c>
      <c r="B21" s="4">
        <v>3328.5228898462801</v>
      </c>
      <c r="C21" s="3">
        <v>861.05868838336403</v>
      </c>
      <c r="D21" s="3">
        <v>1666.93524833842</v>
      </c>
      <c r="E21" s="3">
        <v>2725.0172708165901</v>
      </c>
      <c r="F21" s="3">
        <v>3407.1330645950802</v>
      </c>
      <c r="G21" s="3">
        <v>4147.9826471680699</v>
      </c>
      <c r="H21" s="3">
        <v>5903.9158905649101</v>
      </c>
      <c r="I21" s="3">
        <v>8181.8005116546601</v>
      </c>
      <c r="J21">
        <v>2847.6659641966598</v>
      </c>
      <c r="K21" s="4">
        <f t="shared" si="0"/>
        <v>1422.9653763514798</v>
      </c>
      <c r="M21">
        <v>2002</v>
      </c>
      <c r="N21" s="3">
        <v>5903.9158905649101</v>
      </c>
      <c r="O21" s="3">
        <v>1666.93524833842</v>
      </c>
      <c r="P21" s="14">
        <v>3328.5228898462801</v>
      </c>
      <c r="Q21" s="14">
        <f t="shared" si="1"/>
        <v>3451.6326651224299</v>
      </c>
      <c r="S21">
        <v>2002</v>
      </c>
      <c r="T21">
        <v>4316.8688806242099</v>
      </c>
      <c r="U21">
        <v>4120.6746434362803</v>
      </c>
      <c r="V21">
        <v>1071.6515520932501</v>
      </c>
      <c r="W21">
        <v>2225.72410424901</v>
      </c>
      <c r="X21">
        <v>3365.9159733996999</v>
      </c>
      <c r="Y21">
        <v>4146.0447550477102</v>
      </c>
      <c r="Z21">
        <v>5075.65445185914</v>
      </c>
      <c r="AA21">
        <v>7411.2192142919503</v>
      </c>
      <c r="AB21">
        <v>14956.7652829038</v>
      </c>
      <c r="AD21">
        <f t="shared" si="3"/>
        <v>8.3237721773451288</v>
      </c>
      <c r="AF21">
        <v>2002</v>
      </c>
      <c r="AI21">
        <v>2002</v>
      </c>
      <c r="AJ21">
        <v>3207.4739632321898</v>
      </c>
      <c r="AK21">
        <v>4316.8688806242099</v>
      </c>
      <c r="AM21">
        <v>3026.8811232601902</v>
      </c>
      <c r="AN21">
        <v>4120.6746434362803</v>
      </c>
      <c r="AP21">
        <f t="shared" si="2"/>
        <v>8.015288036119788</v>
      </c>
      <c r="AR21">
        <v>2002</v>
      </c>
      <c r="AS21">
        <v>5823.6818853188797</v>
      </c>
      <c r="AT21">
        <v>1512.9391833547099</v>
      </c>
      <c r="AU21">
        <v>3026.8811232601902</v>
      </c>
      <c r="AW21">
        <v>2851.8472496808199</v>
      </c>
      <c r="AX21">
        <v>391.24319238425898</v>
      </c>
      <c r="AY21">
        <v>2416.9308966766798</v>
      </c>
      <c r="AZ21">
        <v>3048.5632145511299</v>
      </c>
      <c r="BA21">
        <v>3819.3705155610701</v>
      </c>
      <c r="BB21">
        <v>15483.376261363301</v>
      </c>
    </row>
    <row r="22" spans="1:54" x14ac:dyDescent="0.25">
      <c r="A22">
        <v>2003</v>
      </c>
      <c r="B22" s="4">
        <v>4134.5709053731698</v>
      </c>
      <c r="C22" s="3">
        <v>388.48088638023302</v>
      </c>
      <c r="D22" s="3">
        <v>2112.0541168439399</v>
      </c>
      <c r="E22" s="3">
        <v>3466.6912704279598</v>
      </c>
      <c r="F22" s="3">
        <v>4264.5057162497196</v>
      </c>
      <c r="G22" s="3">
        <v>5111.6992130578801</v>
      </c>
      <c r="H22" s="3">
        <v>6822.2478506845</v>
      </c>
      <c r="I22" s="3">
        <v>9278.4940638140706</v>
      </c>
      <c r="J22">
        <v>3675.3445121984</v>
      </c>
      <c r="K22" s="4">
        <f t="shared" si="0"/>
        <v>1645.0079426299203</v>
      </c>
      <c r="M22">
        <v>2003</v>
      </c>
      <c r="N22" s="3">
        <v>6822.2478506845</v>
      </c>
      <c r="O22" s="3">
        <v>2112.0541168439399</v>
      </c>
      <c r="P22" s="14">
        <v>4134.5709053731698</v>
      </c>
      <c r="Q22" s="14">
        <f t="shared" si="1"/>
        <v>3451.6326651224299</v>
      </c>
      <c r="S22">
        <v>2003</v>
      </c>
      <c r="T22">
        <v>3732.7553032423002</v>
      </c>
      <c r="U22">
        <v>3657.1129234401601</v>
      </c>
      <c r="V22">
        <v>1545.02802638457</v>
      </c>
      <c r="W22">
        <v>2437.0162668305202</v>
      </c>
      <c r="X22">
        <v>3197.7499948640002</v>
      </c>
      <c r="Y22">
        <v>3662.88688508838</v>
      </c>
      <c r="Z22">
        <v>4190.8265011715503</v>
      </c>
      <c r="AA22">
        <v>5412.9993541276599</v>
      </c>
      <c r="AB22">
        <v>8218.1856225008505</v>
      </c>
      <c r="AD22">
        <f t="shared" si="3"/>
        <v>8.2044292963820116</v>
      </c>
      <c r="AF22">
        <v>2003</v>
      </c>
      <c r="AI22">
        <v>2003</v>
      </c>
      <c r="AJ22">
        <v>4001.7982782379299</v>
      </c>
      <c r="AK22">
        <v>3732.7553032423002</v>
      </c>
      <c r="AM22">
        <v>3837.6905112956601</v>
      </c>
      <c r="AN22">
        <v>3657.1129234401601</v>
      </c>
      <c r="AP22">
        <f t="shared" si="2"/>
        <v>8.2526260353005032</v>
      </c>
      <c r="AR22">
        <v>2003</v>
      </c>
      <c r="AS22">
        <v>6591.80545926781</v>
      </c>
      <c r="AT22">
        <v>2092.2763392697898</v>
      </c>
      <c r="AU22">
        <v>3837.6905112956601</v>
      </c>
      <c r="AW22">
        <v>3672.9872363542099</v>
      </c>
      <c r="AX22">
        <v>645.85836426314404</v>
      </c>
      <c r="AY22">
        <v>3173.1772325015099</v>
      </c>
      <c r="AZ22">
        <v>3882.5088053039099</v>
      </c>
      <c r="BA22">
        <v>4699.1638955472699</v>
      </c>
      <c r="BB22">
        <v>12651.704697338</v>
      </c>
    </row>
    <row r="23" spans="1:54" x14ac:dyDescent="0.25">
      <c r="A23">
        <v>2005</v>
      </c>
      <c r="B23" s="4">
        <v>19759.159626417299</v>
      </c>
      <c r="C23" s="3">
        <v>1220.14591888415</v>
      </c>
      <c r="D23" s="3">
        <v>5979.1289367473</v>
      </c>
      <c r="E23" s="3">
        <v>15503.2953635584</v>
      </c>
      <c r="F23" s="3">
        <v>21317.956122995001</v>
      </c>
      <c r="G23" s="3">
        <v>27595.4897581154</v>
      </c>
      <c r="H23" s="3">
        <v>40280.272337191796</v>
      </c>
      <c r="I23" s="3">
        <v>54182.135029771103</v>
      </c>
      <c r="J23">
        <v>16726.9975367019</v>
      </c>
      <c r="K23" s="4">
        <f t="shared" si="0"/>
        <v>12092.194394557</v>
      </c>
      <c r="M23">
        <v>2005</v>
      </c>
      <c r="N23" s="3">
        <v>40280.272337191796</v>
      </c>
      <c r="O23" s="3">
        <v>5979.1289367473</v>
      </c>
      <c r="P23" s="14">
        <v>19759.159626417299</v>
      </c>
      <c r="Q23" s="14">
        <f t="shared" si="1"/>
        <v>3451.6326651224299</v>
      </c>
      <c r="S23">
        <v>2004</v>
      </c>
      <c r="AF23">
        <v>2004</v>
      </c>
      <c r="AI23">
        <v>2004</v>
      </c>
    </row>
    <row r="24" spans="1:54" x14ac:dyDescent="0.25">
      <c r="A24">
        <v>2006</v>
      </c>
      <c r="B24" s="4">
        <v>19422.797572740401</v>
      </c>
      <c r="C24" s="3">
        <v>4275.5416129223304</v>
      </c>
      <c r="D24" s="3">
        <v>4275.5416129223304</v>
      </c>
      <c r="E24" s="3">
        <v>14396.143147242199</v>
      </c>
      <c r="F24" s="3">
        <v>24477.556314241301</v>
      </c>
      <c r="G24" s="3">
        <v>31598.4808118152</v>
      </c>
      <c r="H24" s="3">
        <v>42441.488051435699</v>
      </c>
      <c r="I24" s="3">
        <v>54309.963427257702</v>
      </c>
      <c r="J24">
        <v>10732.5250930517</v>
      </c>
      <c r="K24" s="4">
        <f t="shared" si="0"/>
        <v>17202.337664573002</v>
      </c>
      <c r="M24">
        <v>2006</v>
      </c>
      <c r="N24" s="3">
        <v>42441.488051435699</v>
      </c>
      <c r="O24" s="3">
        <v>4275.5416129223304</v>
      </c>
      <c r="P24" s="14">
        <v>19422.797572740401</v>
      </c>
      <c r="Q24" s="14">
        <f t="shared" si="1"/>
        <v>3451.6326651224299</v>
      </c>
      <c r="S24">
        <v>2005</v>
      </c>
      <c r="T24">
        <v>16437.6611765015</v>
      </c>
      <c r="U24">
        <v>15878.0716471791</v>
      </c>
      <c r="V24">
        <v>4028.0512898971801</v>
      </c>
      <c r="W24">
        <v>9165.48928802925</v>
      </c>
      <c r="X24">
        <v>13353.459058602701</v>
      </c>
      <c r="Y24">
        <v>16033.850646045499</v>
      </c>
      <c r="Z24">
        <v>19038.185402497798</v>
      </c>
      <c r="AA24">
        <v>26071.405747688299</v>
      </c>
      <c r="AB24">
        <v>41758.4600947664</v>
      </c>
      <c r="AD24">
        <f t="shared" si="3"/>
        <v>9.672694294630281</v>
      </c>
      <c r="AF24">
        <v>2005</v>
      </c>
      <c r="AI24">
        <v>2005</v>
      </c>
      <c r="AJ24">
        <v>19980.543800760501</v>
      </c>
      <c r="AK24">
        <v>16437.6611765015</v>
      </c>
      <c r="AM24">
        <v>18335.531479953701</v>
      </c>
      <c r="AN24">
        <v>15878.0716471791</v>
      </c>
      <c r="AP24">
        <f t="shared" si="2"/>
        <v>9.8165960672657651</v>
      </c>
      <c r="AR24">
        <v>2005</v>
      </c>
      <c r="AS24">
        <v>39601.540831506099</v>
      </c>
      <c r="AT24">
        <v>7607.2361050846102</v>
      </c>
      <c r="AU24">
        <v>18335.531479953701</v>
      </c>
      <c r="AW24">
        <v>16710.774169591801</v>
      </c>
      <c r="AX24">
        <v>1509.73369358522</v>
      </c>
      <c r="AY24">
        <v>13930.296447971101</v>
      </c>
      <c r="AZ24">
        <v>18688.419336119499</v>
      </c>
      <c r="BA24">
        <v>24649.160896647802</v>
      </c>
      <c r="BB24">
        <v>83193.099987120906</v>
      </c>
    </row>
    <row r="25" spans="1:54" x14ac:dyDescent="0.25">
      <c r="A25">
        <v>2007</v>
      </c>
      <c r="B25" s="4">
        <v>701.10691508685295</v>
      </c>
      <c r="C25" s="2">
        <v>1.1274268408001999</v>
      </c>
      <c r="D25" s="3">
        <v>11.097290874826699</v>
      </c>
      <c r="E25" s="3">
        <v>238.48379110691101</v>
      </c>
      <c r="F25" s="3">
        <v>1366.67327124038</v>
      </c>
      <c r="G25" s="3">
        <v>2188.1958428176699</v>
      </c>
      <c r="H25" s="3">
        <v>4905.2412424573304</v>
      </c>
      <c r="I25" s="3">
        <v>9601.3007009664107</v>
      </c>
      <c r="J25">
        <v>16747.256384774599</v>
      </c>
      <c r="K25" s="4">
        <f t="shared" si="0"/>
        <v>1949.7120517107589</v>
      </c>
      <c r="M25">
        <v>2007</v>
      </c>
      <c r="N25" s="3">
        <v>4905.2412424573304</v>
      </c>
      <c r="O25" s="3">
        <v>11.097290874826699</v>
      </c>
      <c r="P25" s="14">
        <v>701.10691508685295</v>
      </c>
      <c r="Q25" s="14">
        <f t="shared" si="1"/>
        <v>3451.6326651224299</v>
      </c>
      <c r="S25">
        <v>2006</v>
      </c>
      <c r="T25">
        <v>13747.270797249201</v>
      </c>
      <c r="U25">
        <v>13292.8958454903</v>
      </c>
      <c r="V25">
        <v>4076.54114212999</v>
      </c>
      <c r="W25">
        <v>7719.2588311543104</v>
      </c>
      <c r="X25">
        <v>11206.7985067349</v>
      </c>
      <c r="Y25">
        <v>13407.976441958799</v>
      </c>
      <c r="Z25">
        <v>15956.5740829021</v>
      </c>
      <c r="AA25">
        <v>21619.252520797501</v>
      </c>
      <c r="AB25">
        <v>31478.842545679501</v>
      </c>
      <c r="AD25">
        <f t="shared" si="3"/>
        <v>9.4949850245469243</v>
      </c>
      <c r="AF25">
        <v>2006</v>
      </c>
      <c r="AI25">
        <v>2006</v>
      </c>
      <c r="AJ25">
        <v>13203.8847925683</v>
      </c>
      <c r="AK25">
        <v>13747.270797249201</v>
      </c>
      <c r="AM25">
        <v>12001.7679844505</v>
      </c>
      <c r="AN25">
        <v>13292.8958454903</v>
      </c>
      <c r="AP25">
        <f t="shared" si="2"/>
        <v>9.3928092499553806</v>
      </c>
      <c r="AR25">
        <v>2006</v>
      </c>
      <c r="AS25">
        <v>26179.8924527856</v>
      </c>
      <c r="AT25">
        <v>4457.2865871475897</v>
      </c>
      <c r="AU25">
        <v>12001.7679844505</v>
      </c>
      <c r="AW25">
        <v>10737.36850307</v>
      </c>
      <c r="AX25">
        <v>549.47275188185301</v>
      </c>
      <c r="AY25">
        <v>9082.9544934886799</v>
      </c>
      <c r="AZ25">
        <v>12445.4484263505</v>
      </c>
      <c r="BA25">
        <v>16525.5134998393</v>
      </c>
      <c r="BB25">
        <v>56676.586825057399</v>
      </c>
    </row>
    <row r="26" spans="1:54" x14ac:dyDescent="0.25">
      <c r="A26" s="8">
        <v>2008</v>
      </c>
      <c r="B26" s="11">
        <v>2202.11286461795</v>
      </c>
      <c r="C26" s="12">
        <v>70.164057279225901</v>
      </c>
      <c r="D26" s="12">
        <v>479.14655867534901</v>
      </c>
      <c r="E26" s="12">
        <v>1265.2833400396801</v>
      </c>
      <c r="F26" s="12">
        <v>2595.4942394320101</v>
      </c>
      <c r="G26" s="12">
        <v>3773.3335624496799</v>
      </c>
      <c r="H26" s="12">
        <v>6336.9642351249604</v>
      </c>
      <c r="I26" s="12">
        <v>11227.0701994558</v>
      </c>
      <c r="J26">
        <v>1705.79413016904</v>
      </c>
      <c r="K26" s="4">
        <f t="shared" si="0"/>
        <v>2508.0502224100001</v>
      </c>
      <c r="M26">
        <v>2008</v>
      </c>
      <c r="N26" s="3">
        <v>6336.9642351249604</v>
      </c>
      <c r="O26" s="3">
        <v>479.14655867534901</v>
      </c>
      <c r="P26" s="14">
        <v>2202.11286461795</v>
      </c>
      <c r="Q26" s="14">
        <f t="shared" si="1"/>
        <v>3451.6326651224299</v>
      </c>
      <c r="S26">
        <v>2007</v>
      </c>
      <c r="T26">
        <v>11562.4838294618</v>
      </c>
      <c r="U26">
        <v>11037.068750885899</v>
      </c>
      <c r="V26">
        <v>2476.1287191823099</v>
      </c>
      <c r="W26">
        <v>5835.6774119109496</v>
      </c>
      <c r="X26">
        <v>9045.5220821070398</v>
      </c>
      <c r="Y26">
        <v>11162.773596741399</v>
      </c>
      <c r="Z26">
        <v>13654.4595984639</v>
      </c>
      <c r="AA26">
        <v>19531.2417841838</v>
      </c>
      <c r="AB26">
        <v>71467.183355098794</v>
      </c>
      <c r="AD26">
        <f t="shared" si="3"/>
        <v>9.3090147728814987</v>
      </c>
      <c r="AF26">
        <v>2007</v>
      </c>
      <c r="AI26">
        <v>2007</v>
      </c>
      <c r="AJ26">
        <v>23649.8214299215</v>
      </c>
      <c r="AK26">
        <v>11562.4838294618</v>
      </c>
      <c r="AM26">
        <v>20369.677534315</v>
      </c>
      <c r="AN26">
        <v>11037.068750885899</v>
      </c>
      <c r="AP26">
        <f t="shared" si="2"/>
        <v>9.921802678674096</v>
      </c>
      <c r="AR26">
        <v>2007</v>
      </c>
      <c r="AS26">
        <v>53015.203995164098</v>
      </c>
      <c r="AT26">
        <v>5501.2704262265497</v>
      </c>
      <c r="AU26">
        <v>20369.677534315</v>
      </c>
      <c r="AW26">
        <v>16748.992364084399</v>
      </c>
      <c r="AX26">
        <v>183.99473356118699</v>
      </c>
      <c r="AY26">
        <v>14491.156347832301</v>
      </c>
      <c r="AZ26">
        <v>21679.995137316899</v>
      </c>
      <c r="BA26">
        <v>30651.744753765499</v>
      </c>
      <c r="BB26">
        <v>162823.44962928901</v>
      </c>
    </row>
    <row r="27" spans="1:54" x14ac:dyDescent="0.25">
      <c r="S27">
        <v>2008</v>
      </c>
      <c r="T27">
        <v>2347.2904462843298</v>
      </c>
      <c r="U27">
        <v>2229.3542746826101</v>
      </c>
      <c r="V27">
        <v>496.15221336194901</v>
      </c>
      <c r="W27">
        <v>1154.59295175689</v>
      </c>
      <c r="X27">
        <v>1799.81993410426</v>
      </c>
      <c r="Y27">
        <v>2249.98830487947</v>
      </c>
      <c r="Z27">
        <v>2785.09402084471</v>
      </c>
      <c r="AA27">
        <v>4080.7946537062599</v>
      </c>
      <c r="AB27">
        <v>7450.8489802330396</v>
      </c>
      <c r="AD27">
        <f t="shared" si="3"/>
        <v>7.7094672596001299</v>
      </c>
      <c r="AF27">
        <v>2008</v>
      </c>
      <c r="AI27">
        <v>2008</v>
      </c>
      <c r="AJ27">
        <v>2382.1474110183399</v>
      </c>
      <c r="AK27">
        <v>2347.2904462843298</v>
      </c>
      <c r="AM27">
        <v>2021.1589661097801</v>
      </c>
      <c r="AN27">
        <v>2229.3542746826101</v>
      </c>
      <c r="AP27">
        <f t="shared" si="2"/>
        <v>7.6114263714650745</v>
      </c>
      <c r="AR27">
        <v>2008</v>
      </c>
      <c r="AS27">
        <v>6071.4491118330898</v>
      </c>
      <c r="AT27">
        <v>640.90783553049198</v>
      </c>
      <c r="AU27">
        <v>2021.1589661097801</v>
      </c>
      <c r="AW27">
        <v>1703.7619844517701</v>
      </c>
      <c r="AX27">
        <v>95.278486114712294</v>
      </c>
      <c r="AY27">
        <v>1362.22682683673</v>
      </c>
      <c r="AZ27">
        <v>2034.1673506127199</v>
      </c>
      <c r="BA27">
        <v>3033.1049637162801</v>
      </c>
      <c r="BB27">
        <v>18163.925689972599</v>
      </c>
    </row>
    <row r="28" spans="1:54" x14ac:dyDescent="0.25">
      <c r="A28" s="6" t="s">
        <v>1</v>
      </c>
      <c r="B28" s="7">
        <v>3451.6326651224299</v>
      </c>
      <c r="C28" t="s">
        <v>8</v>
      </c>
      <c r="S28">
        <v>2009</v>
      </c>
      <c r="T28">
        <v>1713.6444382096799</v>
      </c>
      <c r="U28">
        <v>1515.1886184963701</v>
      </c>
      <c r="V28">
        <v>80.835944934757904</v>
      </c>
      <c r="W28">
        <v>528.69109939183795</v>
      </c>
      <c r="X28">
        <v>1091.66797486513</v>
      </c>
      <c r="Y28">
        <v>1554.5830055777101</v>
      </c>
      <c r="Z28">
        <v>2158.9985285697699</v>
      </c>
      <c r="AA28">
        <v>3817.36803193371</v>
      </c>
      <c r="AB28">
        <v>8591.7122366600197</v>
      </c>
      <c r="AD28">
        <f t="shared" si="3"/>
        <v>7.3232952108515761</v>
      </c>
      <c r="AF28">
        <v>2009</v>
      </c>
      <c r="AI28">
        <v>2009</v>
      </c>
      <c r="AJ28">
        <v>1880.26751417418</v>
      </c>
      <c r="AK28">
        <v>1713.6444382096799</v>
      </c>
      <c r="AM28">
        <v>1577.6607623263801</v>
      </c>
      <c r="AN28">
        <v>1515.1886184963701</v>
      </c>
      <c r="AP28">
        <f t="shared" si="2"/>
        <v>7.3636984987800771</v>
      </c>
      <c r="AR28">
        <v>2009</v>
      </c>
      <c r="AS28">
        <v>4826.3789100793001</v>
      </c>
      <c r="AT28">
        <v>444.62392456910999</v>
      </c>
      <c r="AU28">
        <v>1577.6607623263801</v>
      </c>
      <c r="AW28">
        <v>1297.38137776035</v>
      </c>
      <c r="AX28">
        <v>32.896805802979799</v>
      </c>
      <c r="AY28">
        <v>1064.85215825455</v>
      </c>
      <c r="AZ28">
        <v>1617.9128726500801</v>
      </c>
      <c r="BA28">
        <v>2405.96039742226</v>
      </c>
      <c r="BB28">
        <v>15670.660517872</v>
      </c>
    </row>
    <row r="29" spans="1:54" x14ac:dyDescent="0.25">
      <c r="A29" s="6" t="s">
        <v>2</v>
      </c>
      <c r="B29" s="7">
        <f>B28*0.75</f>
        <v>2588.7244988418224</v>
      </c>
      <c r="C29" t="s">
        <v>3</v>
      </c>
      <c r="H29" s="3"/>
      <c r="S29">
        <v>2010</v>
      </c>
      <c r="T29">
        <v>10434.1006867338</v>
      </c>
      <c r="U29">
        <v>9940.6085534619106</v>
      </c>
      <c r="V29">
        <v>2798.1518545357999</v>
      </c>
      <c r="W29">
        <v>5312.6504514707103</v>
      </c>
      <c r="X29">
        <v>8080.6160470662899</v>
      </c>
      <c r="Y29">
        <v>9978.3790623080095</v>
      </c>
      <c r="Z29">
        <v>12275.5780506307</v>
      </c>
      <c r="AA29">
        <v>18146.940220843499</v>
      </c>
      <c r="AB29">
        <v>36158.316476827698</v>
      </c>
      <c r="AD29">
        <f t="shared" si="3"/>
        <v>9.2043835204588724</v>
      </c>
      <c r="AF29">
        <v>2010</v>
      </c>
      <c r="AI29">
        <v>2010</v>
      </c>
      <c r="AJ29">
        <v>10002.15289207</v>
      </c>
      <c r="AK29">
        <v>10434.1006867338</v>
      </c>
      <c r="AM29">
        <v>8935.3079331227</v>
      </c>
      <c r="AN29">
        <v>9940.6085534619106</v>
      </c>
      <c r="AP29">
        <f t="shared" si="2"/>
        <v>9.0977658906955501</v>
      </c>
      <c r="AR29">
        <v>2010</v>
      </c>
      <c r="AS29">
        <v>21620.877626356101</v>
      </c>
      <c r="AT29">
        <v>3243.8952398633201</v>
      </c>
      <c r="AU29">
        <v>8935.3079331227</v>
      </c>
      <c r="AW29">
        <v>7899.3402036924799</v>
      </c>
      <c r="AX29">
        <v>446.38120647721399</v>
      </c>
      <c r="AY29">
        <v>6514.2918327380103</v>
      </c>
      <c r="AZ29">
        <v>9141.2591341995503</v>
      </c>
      <c r="BA29">
        <v>12562.7962607437</v>
      </c>
      <c r="BB29">
        <v>63324.992086861901</v>
      </c>
    </row>
    <row r="30" spans="1:54" x14ac:dyDescent="0.25">
      <c r="S30">
        <v>2011</v>
      </c>
      <c r="T30">
        <v>23561.334929640201</v>
      </c>
      <c r="U30">
        <v>23057.872568324899</v>
      </c>
      <c r="V30">
        <v>10195.247101874</v>
      </c>
      <c r="W30">
        <v>15552.0422131572</v>
      </c>
      <c r="X30">
        <v>20035.378870679499</v>
      </c>
      <c r="Y30">
        <v>22937.079307042</v>
      </c>
      <c r="Z30">
        <v>26391.5948987023</v>
      </c>
      <c r="AA30">
        <v>35112.967796725301</v>
      </c>
      <c r="AB30">
        <v>57522.829598202698</v>
      </c>
      <c r="AD30">
        <f t="shared" si="3"/>
        <v>10.045762533206585</v>
      </c>
      <c r="AF30">
        <v>2011</v>
      </c>
      <c r="AI30">
        <v>2011</v>
      </c>
      <c r="AJ30">
        <v>22671.417613465099</v>
      </c>
      <c r="AK30">
        <v>23561.334929640201</v>
      </c>
      <c r="AM30">
        <v>21958.453066216</v>
      </c>
      <c r="AN30">
        <v>23057.872568324899</v>
      </c>
      <c r="AP30">
        <f t="shared" si="2"/>
        <v>9.9969074498915873</v>
      </c>
      <c r="AR30">
        <v>2011</v>
      </c>
      <c r="AS30">
        <v>35808.208973884102</v>
      </c>
      <c r="AT30">
        <v>13246.014136883899</v>
      </c>
      <c r="AU30">
        <v>21958.453066216</v>
      </c>
      <c r="AW30">
        <v>21259.3469632325</v>
      </c>
      <c r="AX30">
        <v>5630.7400853235504</v>
      </c>
      <c r="AY30">
        <v>18547.413070675</v>
      </c>
      <c r="AZ30">
        <v>22030.1098116139</v>
      </c>
      <c r="BA30">
        <v>26083.406685885398</v>
      </c>
      <c r="BB30">
        <v>73140.040934355202</v>
      </c>
    </row>
    <row r="31" spans="1:54" x14ac:dyDescent="0.25">
      <c r="S31">
        <v>2012</v>
      </c>
      <c r="AF31">
        <v>2012</v>
      </c>
      <c r="AI31">
        <v>2012</v>
      </c>
      <c r="AJ31">
        <v>6577.7085969338796</v>
      </c>
      <c r="AM31">
        <v>6355.5244220696504</v>
      </c>
      <c r="AP31">
        <f t="shared" si="2"/>
        <v>8.7570797013942663</v>
      </c>
      <c r="AR31">
        <v>2012</v>
      </c>
      <c r="AS31">
        <v>10435.7232262423</v>
      </c>
      <c r="AT31">
        <v>3703.37063245433</v>
      </c>
      <c r="AU31">
        <v>6355.5244220696504</v>
      </c>
      <c r="AW31">
        <v>6134.2517428912897</v>
      </c>
      <c r="AX31">
        <v>1517.71968239853</v>
      </c>
      <c r="AY31">
        <v>5344.1466946500004</v>
      </c>
      <c r="AZ31">
        <v>6403.6474199561799</v>
      </c>
      <c r="BA31">
        <v>7623.8990310140298</v>
      </c>
      <c r="BB31">
        <v>20335.134425789602</v>
      </c>
    </row>
    <row r="32" spans="1:54" x14ac:dyDescent="0.25">
      <c r="S32">
        <v>2013</v>
      </c>
      <c r="AF32">
        <v>2013</v>
      </c>
      <c r="AI32">
        <v>2013</v>
      </c>
      <c r="AJ32">
        <v>10379.4911187013</v>
      </c>
      <c r="AM32">
        <v>10068.915759998999</v>
      </c>
      <c r="AP32">
        <f t="shared" si="2"/>
        <v>9.2172083096078001</v>
      </c>
      <c r="AR32">
        <v>2013</v>
      </c>
      <c r="AS32">
        <v>16013.0438391227</v>
      </c>
      <c r="AT32">
        <v>6046.1542905180404</v>
      </c>
      <c r="AU32">
        <v>10068.915759998999</v>
      </c>
      <c r="AW32">
        <v>9757.6376046892692</v>
      </c>
      <c r="AX32">
        <v>2530.0384037114</v>
      </c>
      <c r="AY32">
        <v>8558.9869529193893</v>
      </c>
      <c r="AZ32">
        <v>10150.6554097103</v>
      </c>
      <c r="BA32">
        <v>11949.448573191799</v>
      </c>
      <c r="BB32">
        <v>28765.503672130901</v>
      </c>
    </row>
    <row r="33" spans="19:54" x14ac:dyDescent="0.25">
      <c r="S33">
        <v>2014</v>
      </c>
      <c r="T33">
        <v>15343.142609696</v>
      </c>
      <c r="U33">
        <v>15163.8290577261</v>
      </c>
      <c r="V33">
        <v>8117.4952358556402</v>
      </c>
      <c r="W33">
        <v>11359.944819906499</v>
      </c>
      <c r="X33">
        <v>13699.575596716901</v>
      </c>
      <c r="Y33">
        <v>15104.171257284201</v>
      </c>
      <c r="Z33">
        <v>16707.4001694297</v>
      </c>
      <c r="AA33">
        <v>20692.958818282801</v>
      </c>
      <c r="AB33">
        <v>44059.840387090197</v>
      </c>
      <c r="AD33">
        <f>LN(U33)</f>
        <v>9.6266682036714784</v>
      </c>
      <c r="AF33">
        <v>2014</v>
      </c>
      <c r="AI33">
        <v>2014</v>
      </c>
      <c r="AJ33">
        <v>16187.1367793516</v>
      </c>
      <c r="AK33">
        <v>15343.142609696</v>
      </c>
      <c r="AM33">
        <v>15737.6806478782</v>
      </c>
      <c r="AN33">
        <v>15163.8290577261</v>
      </c>
      <c r="AP33">
        <f t="shared" si="2"/>
        <v>9.663813157103446</v>
      </c>
      <c r="AR33">
        <v>2014</v>
      </c>
      <c r="AS33">
        <v>24875.676572209799</v>
      </c>
      <c r="AT33">
        <v>9764.2639070308996</v>
      </c>
      <c r="AU33">
        <v>15737.6806478782</v>
      </c>
      <c r="AW33">
        <v>15294.7784203017</v>
      </c>
      <c r="AX33">
        <v>4293.3929188043803</v>
      </c>
      <c r="AY33">
        <v>13443.874383357101</v>
      </c>
      <c r="AZ33">
        <v>15789.233510988201</v>
      </c>
      <c r="BA33">
        <v>18490.525436115</v>
      </c>
      <c r="BB33">
        <v>56110.109145793402</v>
      </c>
    </row>
    <row r="34" spans="19:54" x14ac:dyDescent="0.25">
      <c r="S34">
        <v>2015</v>
      </c>
      <c r="T34">
        <v>18615.726461070899</v>
      </c>
      <c r="U34">
        <v>18396.574408456399</v>
      </c>
      <c r="V34">
        <v>10688.307523392399</v>
      </c>
      <c r="W34">
        <v>13775.7177454869</v>
      </c>
      <c r="X34">
        <v>16574.196298246901</v>
      </c>
      <c r="Y34">
        <v>18312.215275237901</v>
      </c>
      <c r="Z34">
        <v>20323.639435211699</v>
      </c>
      <c r="AA34">
        <v>25200.2982877697</v>
      </c>
      <c r="AB34">
        <v>40050.061863757503</v>
      </c>
      <c r="AD34">
        <f>LN(U34)</f>
        <v>9.8199197528111917</v>
      </c>
      <c r="AF34">
        <v>2015</v>
      </c>
      <c r="AI34">
        <v>2015</v>
      </c>
      <c r="AJ34">
        <v>18450.367657738501</v>
      </c>
      <c r="AK34">
        <v>18615.726461070899</v>
      </c>
      <c r="AM34">
        <v>17980.231753653301</v>
      </c>
      <c r="AN34">
        <v>18396.574408456399</v>
      </c>
      <c r="AP34">
        <f t="shared" si="2"/>
        <v>9.7970281974671973</v>
      </c>
      <c r="AR34">
        <v>2015</v>
      </c>
      <c r="AS34">
        <v>28046.005425365802</v>
      </c>
      <c r="AT34">
        <v>11478.8398198089</v>
      </c>
      <c r="AU34">
        <v>17980.231753653301</v>
      </c>
      <c r="AW34">
        <v>17521.299247069099</v>
      </c>
      <c r="AX34">
        <v>5677.9437766273204</v>
      </c>
      <c r="AY34">
        <v>15457.5329117579</v>
      </c>
      <c r="AZ34">
        <v>17996.8457691359</v>
      </c>
      <c r="BA34">
        <v>20924.6797563726</v>
      </c>
      <c r="BB34">
        <v>68238.635050283003</v>
      </c>
    </row>
    <row r="35" spans="19:54" x14ac:dyDescent="0.25">
      <c r="AI35">
        <v>2016</v>
      </c>
      <c r="AJ35">
        <v>27653.761256497801</v>
      </c>
      <c r="AM35">
        <v>27124.411169873099</v>
      </c>
      <c r="AP35">
        <f t="shared" si="2"/>
        <v>10.208189382584026</v>
      </c>
      <c r="AR35">
        <v>2016</v>
      </c>
      <c r="AS35">
        <v>39374.999773678202</v>
      </c>
      <c r="AT35">
        <v>18153.4042581227</v>
      </c>
      <c r="AU35">
        <v>27124.411169873099</v>
      </c>
      <c r="AW35">
        <v>26594.439450140799</v>
      </c>
      <c r="AX35">
        <v>7903.2649380681596</v>
      </c>
      <c r="AY35">
        <v>23812.449943330499</v>
      </c>
      <c r="AZ35">
        <v>27258.831471782902</v>
      </c>
      <c r="BA35">
        <v>31062.825461139299</v>
      </c>
      <c r="BB35">
        <v>66418.597100701198</v>
      </c>
    </row>
    <row r="36" spans="19:54" x14ac:dyDescent="0.25">
      <c r="T36" t="s">
        <v>22</v>
      </c>
      <c r="AG36" t="s">
        <v>23</v>
      </c>
      <c r="AI36">
        <v>2017</v>
      </c>
      <c r="AJ36">
        <v>25679.283558315099</v>
      </c>
      <c r="AM36">
        <v>24813.432727646701</v>
      </c>
      <c r="AP36">
        <f t="shared" si="2"/>
        <v>10.119140427761678</v>
      </c>
      <c r="AR36">
        <v>2017</v>
      </c>
      <c r="AS36">
        <v>39978.156827111598</v>
      </c>
      <c r="AT36">
        <v>14153.1995316471</v>
      </c>
      <c r="AU36">
        <v>24813.432727646701</v>
      </c>
      <c r="AW36">
        <v>23926.370566010901</v>
      </c>
      <c r="AX36">
        <v>5089.1038772232996</v>
      </c>
      <c r="AY36">
        <v>20928.279457753601</v>
      </c>
      <c r="AZ36">
        <v>25184.6852286049</v>
      </c>
      <c r="BA36">
        <v>29893.572249184701</v>
      </c>
      <c r="BB36">
        <v>69652.051405604201</v>
      </c>
    </row>
    <row r="37" spans="19:54" x14ac:dyDescent="0.25">
      <c r="T37" t="s">
        <v>1</v>
      </c>
      <c r="U37" s="5">
        <f>EXP(AVERAGE(AD3:AD34))</f>
        <v>4768.5844707945616</v>
      </c>
      <c r="V37" t="s">
        <v>8</v>
      </c>
      <c r="AG37" t="s">
        <v>1</v>
      </c>
      <c r="AH37" s="5">
        <f>EXP(AVERAGE(AP3:AP42))</f>
        <v>6079.7955897154416</v>
      </c>
      <c r="AI37">
        <v>2018</v>
      </c>
      <c r="AJ37">
        <v>17402.332492040299</v>
      </c>
      <c r="AM37">
        <v>16930.8789861144</v>
      </c>
      <c r="AP37">
        <f t="shared" si="2"/>
        <v>9.7368943926284928</v>
      </c>
      <c r="AR37">
        <v>2018</v>
      </c>
      <c r="AS37">
        <v>26423.610954343399</v>
      </c>
      <c r="AT37">
        <v>10482.180020886201</v>
      </c>
      <c r="AU37">
        <v>16930.8789861144</v>
      </c>
      <c r="AW37">
        <v>16460.963753641699</v>
      </c>
      <c r="AX37">
        <v>4447.0821176279296</v>
      </c>
      <c r="AY37">
        <v>14497.568967142901</v>
      </c>
      <c r="AZ37">
        <v>17036.713314238001</v>
      </c>
      <c r="BA37">
        <v>19898.900328340598</v>
      </c>
      <c r="BB37">
        <v>46174.933283860497</v>
      </c>
    </row>
    <row r="38" spans="19:54" x14ac:dyDescent="0.25">
      <c r="T38" s="6" t="s">
        <v>2</v>
      </c>
      <c r="U38" s="7">
        <f>U37*0.75</f>
        <v>3576.4383530959212</v>
      </c>
      <c r="V38" t="s">
        <v>3</v>
      </c>
      <c r="AG38" s="6" t="s">
        <v>2</v>
      </c>
      <c r="AH38" s="5">
        <f>AH37*0.75</f>
        <v>4559.8466922865809</v>
      </c>
      <c r="AI38">
        <v>2019</v>
      </c>
      <c r="AJ38">
        <v>14445.460363067999</v>
      </c>
      <c r="AM38">
        <v>13849.4026602269</v>
      </c>
      <c r="AP38">
        <f t="shared" si="2"/>
        <v>9.5359973814598984</v>
      </c>
      <c r="AR38">
        <v>2019</v>
      </c>
      <c r="AS38">
        <v>23672.8515830217</v>
      </c>
      <c r="AT38">
        <v>7487.3219295355502</v>
      </c>
      <c r="AU38">
        <v>13849.4026602269</v>
      </c>
      <c r="AW38">
        <v>13246.196733270899</v>
      </c>
      <c r="AX38">
        <v>2722.45360425428</v>
      </c>
      <c r="AY38">
        <v>11444.3232104128</v>
      </c>
      <c r="AZ38">
        <v>14040.5755160427</v>
      </c>
      <c r="BA38">
        <v>17014.389985060599</v>
      </c>
      <c r="BB38">
        <v>41413.723842588697</v>
      </c>
    </row>
    <row r="39" spans="19:54" x14ac:dyDescent="0.25">
      <c r="AI39">
        <v>2020</v>
      </c>
    </row>
    <row r="40" spans="19:54" x14ac:dyDescent="0.25">
      <c r="T40">
        <f>AVERAGE(U3:U34)</f>
        <v>6841.9506692692112</v>
      </c>
      <c r="AI40">
        <v>2021</v>
      </c>
      <c r="AJ40">
        <v>14920.2143990487</v>
      </c>
      <c r="AM40">
        <v>13981.3844684957</v>
      </c>
      <c r="AP40">
        <f t="shared" si="2"/>
        <v>9.5454820429656859</v>
      </c>
      <c r="AR40">
        <v>2021</v>
      </c>
      <c r="AS40">
        <v>26674.062253314201</v>
      </c>
      <c r="AT40">
        <v>6297.2306374977597</v>
      </c>
      <c r="AU40">
        <v>13981.3844684957</v>
      </c>
      <c r="AW40">
        <v>13007.230549571899</v>
      </c>
      <c r="AX40">
        <v>1288.6266720952499</v>
      </c>
      <c r="AY40">
        <v>11069.924982451101</v>
      </c>
      <c r="AZ40">
        <v>14368.6490608118</v>
      </c>
      <c r="BA40">
        <v>18171.860839771802</v>
      </c>
      <c r="BB40">
        <v>48811.272637880596</v>
      </c>
    </row>
    <row r="41" spans="19:54" x14ac:dyDescent="0.25">
      <c r="AI41">
        <v>2022</v>
      </c>
      <c r="AJ41">
        <v>6207.0812750371097</v>
      </c>
      <c r="AM41">
        <v>5814.7984784779801</v>
      </c>
      <c r="AP41">
        <f t="shared" si="2"/>
        <v>8.6681614088884462</v>
      </c>
      <c r="AR41">
        <v>2022</v>
      </c>
      <c r="AS41">
        <v>11632.9456128688</v>
      </c>
      <c r="AT41">
        <v>2797.1532449623401</v>
      </c>
      <c r="AU41">
        <v>5814.7984784779801</v>
      </c>
      <c r="AW41">
        <v>5437.0929605985702</v>
      </c>
      <c r="AX41">
        <v>853.93358997144196</v>
      </c>
      <c r="AY41">
        <v>4566.3538505817696</v>
      </c>
      <c r="AZ41">
        <v>5854.7674563372502</v>
      </c>
      <c r="BA41">
        <v>7460.9603704233296</v>
      </c>
      <c r="BB41">
        <v>27579.479097769599</v>
      </c>
    </row>
    <row r="42" spans="19:54" x14ac:dyDescent="0.25">
      <c r="AI42">
        <v>2023</v>
      </c>
      <c r="AJ42">
        <v>10324.4027334806</v>
      </c>
      <c r="AM42">
        <v>9436.6909267565698</v>
      </c>
      <c r="AP42">
        <f t="shared" si="2"/>
        <v>9.1523606602670888</v>
      </c>
      <c r="AR42">
        <v>2023</v>
      </c>
      <c r="AS42">
        <v>21267.017221931099</v>
      </c>
      <c r="AT42">
        <v>3960.0540363436498</v>
      </c>
      <c r="AU42">
        <v>9436.6909267565698</v>
      </c>
      <c r="AW42">
        <v>8591.0196816080497</v>
      </c>
      <c r="AX42">
        <v>882.39867691281199</v>
      </c>
      <c r="AY42">
        <v>7113.0688597565304</v>
      </c>
      <c r="AZ42">
        <v>9529.8823276664298</v>
      </c>
      <c r="BA42">
        <v>12667.751393811999</v>
      </c>
      <c r="BB42">
        <v>56236.408347267097</v>
      </c>
    </row>
  </sheetData>
  <mergeCells count="1">
    <mergeCell ref="C1:I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Kerim Aydin</dc:creator>
  <cp:lastModifiedBy>Kerim Aydin</cp:lastModifiedBy>
  <dcterms:created xsi:type="dcterms:W3CDTF">2011-10-25T23:37:25Z</dcterms:created>
  <dcterms:modified xsi:type="dcterms:W3CDTF">2023-09-25T14:47:01Z</dcterms:modified>
</cp:coreProperties>
</file>