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im/Google Drive/Atka/"/>
    </mc:Choice>
  </mc:AlternateContent>
  <xr:revisionPtr revIDLastSave="0" documentId="8_{D030045D-DDE2-1641-95C2-BFDBD1D9E699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2019 assess inputs" sheetId="1" r:id="rId1"/>
    <sheet name="Projfile" sheetId="2" r:id="rId2"/>
    <sheet name="repfile" sheetId="3" r:id="rId3"/>
    <sheet name="Chart1" sheetId="7" r:id="rId4"/>
    <sheet name="tables for doc" sheetId="4" r:id="rId5"/>
    <sheet name="Sel figures" sheetId="6" r:id="rId6"/>
  </sheets>
  <definedNames>
    <definedName name="_xlchart.v1.0" hidden="1">'tables for doc'!$H$67:$H$95</definedName>
    <definedName name="_xlchart.v1.1" hidden="1">'tables for doc'!$I$67:$I$95</definedName>
    <definedName name="_xlchart.v1.2" hidden="1">'tables for doc'!$J$67:$J$95</definedName>
    <definedName name="_xlchart.v1.3" hidden="1">'tables for doc'!$R$67:$R$95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7" i="4" l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G1568" i="3" l="1"/>
  <c r="F1568" i="3"/>
  <c r="G1276" i="3"/>
  <c r="H1276" i="3"/>
  <c r="G1277" i="3"/>
  <c r="H1277" i="3"/>
  <c r="G1278" i="3"/>
  <c r="H1278" i="3"/>
  <c r="G1279" i="3"/>
  <c r="H1279" i="3"/>
  <c r="G1280" i="3"/>
  <c r="H1280" i="3"/>
  <c r="G1281" i="3"/>
  <c r="H1281" i="3"/>
  <c r="G1282" i="3"/>
  <c r="H1282" i="3"/>
  <c r="G1283" i="3"/>
  <c r="H1283" i="3"/>
  <c r="G1284" i="3"/>
  <c r="H1284" i="3"/>
  <c r="G1285" i="3"/>
  <c r="H1285" i="3"/>
  <c r="G1286" i="3"/>
  <c r="H1286" i="3"/>
  <c r="G1287" i="3"/>
  <c r="H1287" i="3"/>
  <c r="G1288" i="3"/>
  <c r="H1288" i="3"/>
  <c r="G1289" i="3"/>
  <c r="H1289" i="3"/>
  <c r="G1290" i="3"/>
  <c r="H1290" i="3"/>
  <c r="G1291" i="3"/>
  <c r="H1291" i="3"/>
  <c r="G1292" i="3"/>
  <c r="H1292" i="3"/>
  <c r="G1293" i="3"/>
  <c r="H1293" i="3"/>
  <c r="G1294" i="3"/>
  <c r="H1294" i="3"/>
  <c r="G1295" i="3"/>
  <c r="H1295" i="3"/>
  <c r="G1296" i="3"/>
  <c r="H1296" i="3"/>
  <c r="G1297" i="3"/>
  <c r="H1297" i="3"/>
  <c r="G1298" i="3"/>
  <c r="H1298" i="3"/>
  <c r="G1299" i="3"/>
  <c r="H1299" i="3"/>
  <c r="G1300" i="3"/>
  <c r="H1300" i="3"/>
  <c r="G1301" i="3"/>
  <c r="H1301" i="3"/>
  <c r="G1302" i="3"/>
  <c r="H1302" i="3"/>
  <c r="G1303" i="3"/>
  <c r="H1303" i="3"/>
  <c r="G1304" i="3"/>
  <c r="H1304" i="3"/>
  <c r="G1305" i="3"/>
  <c r="H1305" i="3"/>
  <c r="G1306" i="3"/>
  <c r="H1306" i="3"/>
  <c r="G1307" i="3"/>
  <c r="H1307" i="3"/>
  <c r="G1308" i="3"/>
  <c r="H1308" i="3"/>
  <c r="G1309" i="3"/>
  <c r="H1309" i="3"/>
  <c r="G1310" i="3"/>
  <c r="H1310" i="3"/>
  <c r="G1311" i="3"/>
  <c r="H1311" i="3"/>
  <c r="G1312" i="3"/>
  <c r="H1312" i="3"/>
  <c r="G1313" i="3"/>
  <c r="H1313" i="3"/>
  <c r="G1314" i="3"/>
  <c r="H1314" i="3"/>
  <c r="G1315" i="3"/>
  <c r="H1315" i="3"/>
  <c r="G1316" i="3"/>
  <c r="H1316" i="3"/>
  <c r="G1317" i="3"/>
  <c r="H1317" i="3"/>
  <c r="G1318" i="3"/>
  <c r="H1318" i="3"/>
  <c r="H1275" i="3"/>
  <c r="G1275" i="3"/>
  <c r="E136" i="3" l="1"/>
  <c r="F136" i="3"/>
  <c r="G136" i="3"/>
  <c r="H136" i="3"/>
  <c r="I136" i="3"/>
  <c r="J136" i="3"/>
  <c r="K136" i="3"/>
  <c r="L136" i="3"/>
  <c r="M136" i="3"/>
  <c r="N136" i="3"/>
  <c r="D136" i="3"/>
  <c r="I494" i="3"/>
  <c r="O493" i="3"/>
  <c r="J494" i="3" s="1"/>
  <c r="R451" i="3"/>
  <c r="S451" i="3"/>
  <c r="T451" i="3"/>
  <c r="U451" i="3"/>
  <c r="V451" i="3"/>
  <c r="W451" i="3"/>
  <c r="X451" i="3"/>
  <c r="Y451" i="3"/>
  <c r="Z451" i="3"/>
  <c r="AA451" i="3"/>
  <c r="Q451" i="3"/>
  <c r="F1563" i="3"/>
  <c r="F1557" i="3"/>
  <c r="F1314" i="3"/>
  <c r="F1315" i="3"/>
  <c r="F1316" i="3"/>
  <c r="F1317" i="3"/>
  <c r="F1275" i="3"/>
  <c r="F494" i="3" l="1"/>
  <c r="M494" i="3"/>
  <c r="H494" i="3"/>
  <c r="D494" i="3"/>
  <c r="G494" i="3"/>
  <c r="N494" i="3"/>
  <c r="E494" i="3"/>
  <c r="L494" i="3"/>
  <c r="K494" i="3"/>
  <c r="D225" i="4"/>
  <c r="F230" i="3" l="1"/>
  <c r="E230" i="3"/>
  <c r="F228" i="3"/>
  <c r="E228" i="3"/>
  <c r="F226" i="3"/>
  <c r="E226" i="3"/>
  <c r="G226" i="3" s="1"/>
  <c r="F224" i="3"/>
  <c r="E224" i="3"/>
  <c r="G224" i="3" s="1"/>
  <c r="F222" i="3"/>
  <c r="E222" i="3"/>
  <c r="F218" i="3"/>
  <c r="E218" i="3"/>
  <c r="F216" i="3"/>
  <c r="E216" i="3"/>
  <c r="F214" i="3"/>
  <c r="E214" i="3"/>
  <c r="G214" i="3" s="1"/>
  <c r="F212" i="3"/>
  <c r="E212" i="3"/>
  <c r="F209" i="3"/>
  <c r="E209" i="3"/>
  <c r="G209" i="3" s="1"/>
  <c r="F206" i="3"/>
  <c r="E206" i="3"/>
  <c r="G206" i="3" s="1"/>
  <c r="F203" i="3"/>
  <c r="E203" i="3"/>
  <c r="G230" i="3"/>
  <c r="G212" i="3"/>
  <c r="C235" i="4"/>
  <c r="D235" i="4"/>
  <c r="D233" i="4"/>
  <c r="C233" i="4"/>
  <c r="D231" i="4"/>
  <c r="C231" i="4"/>
  <c r="C236" i="4"/>
  <c r="C230" i="4"/>
  <c r="C232" i="4"/>
  <c r="C234" i="4"/>
  <c r="D234" i="4"/>
  <c r="D236" i="4"/>
  <c r="D232" i="4"/>
  <c r="D230" i="4"/>
  <c r="C229" i="4"/>
  <c r="D229" i="4"/>
  <c r="D226" i="4"/>
  <c r="D221" i="4"/>
  <c r="C221" i="4"/>
  <c r="D220" i="4"/>
  <c r="C220" i="4"/>
  <c r="D219" i="4"/>
  <c r="C219" i="4"/>
  <c r="D216" i="4"/>
  <c r="C216" i="4"/>
  <c r="D215" i="4"/>
  <c r="C215" i="4"/>
  <c r="D213" i="4"/>
  <c r="D217" i="4" s="1"/>
  <c r="C213" i="4"/>
  <c r="D208" i="4"/>
  <c r="C208" i="4"/>
  <c r="D207" i="4"/>
  <c r="C207" i="4"/>
  <c r="C205" i="4"/>
  <c r="D205" i="4"/>
  <c r="D203" i="4"/>
  <c r="C203" i="4"/>
  <c r="G216" i="3" l="1"/>
  <c r="G218" i="3"/>
  <c r="C222" i="4"/>
  <c r="G222" i="3"/>
  <c r="D222" i="4"/>
  <c r="D223" i="4"/>
  <c r="C217" i="4"/>
  <c r="C223" i="4" s="1"/>
  <c r="G228" i="3"/>
  <c r="G203" i="3"/>
  <c r="I151" i="4" a="1"/>
  <c r="I151" i="4" s="1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C167" i="4" s="1"/>
  <c r="G168" i="4"/>
  <c r="G169" i="4"/>
  <c r="G170" i="4"/>
  <c r="G171" i="4"/>
  <c r="G172" i="4"/>
  <c r="G173" i="4"/>
  <c r="G174" i="4"/>
  <c r="G175" i="4"/>
  <c r="C175" i="4" s="1"/>
  <c r="G176" i="4"/>
  <c r="G177" i="4"/>
  <c r="G178" i="4"/>
  <c r="G179" i="4"/>
  <c r="G180" i="4"/>
  <c r="G181" i="4"/>
  <c r="G182" i="4"/>
  <c r="G183" i="4"/>
  <c r="C183" i="4" s="1"/>
  <c r="G184" i="4"/>
  <c r="G185" i="4"/>
  <c r="G186" i="4"/>
  <c r="G187" i="4"/>
  <c r="G188" i="4"/>
  <c r="G189" i="4"/>
  <c r="G190" i="4"/>
  <c r="G191" i="4"/>
  <c r="C191" i="4" s="1"/>
  <c r="G192" i="4"/>
  <c r="G193" i="4"/>
  <c r="G194" i="4"/>
  <c r="G152" i="4"/>
  <c r="J96" i="4"/>
  <c r="J97" i="4"/>
  <c r="J98" i="4"/>
  <c r="J99" i="4"/>
  <c r="J100" i="4"/>
  <c r="J101" i="4"/>
  <c r="E102" i="4" s="1"/>
  <c r="J102" i="4"/>
  <c r="E103" i="4" s="1"/>
  <c r="J103" i="4"/>
  <c r="E104" i="4" s="1"/>
  <c r="J104" i="4"/>
  <c r="J105" i="4"/>
  <c r="E106" i="4" s="1"/>
  <c r="J106" i="4"/>
  <c r="E107" i="4" s="1"/>
  <c r="J107" i="4"/>
  <c r="E108" i="4" s="1"/>
  <c r="J108" i="4"/>
  <c r="E109" i="4" s="1"/>
  <c r="J109" i="4"/>
  <c r="E110" i="4" s="1"/>
  <c r="J110" i="4"/>
  <c r="E111" i="4" s="1"/>
  <c r="J111" i="4"/>
  <c r="E112" i="4" s="1"/>
  <c r="J112" i="4"/>
  <c r="J113" i="4"/>
  <c r="E114" i="4" s="1"/>
  <c r="J114" i="4"/>
  <c r="E115" i="4" s="1"/>
  <c r="J115" i="4"/>
  <c r="E116" i="4" s="1"/>
  <c r="J116" i="4"/>
  <c r="E117" i="4" s="1"/>
  <c r="J117" i="4"/>
  <c r="E118" i="4" s="1"/>
  <c r="J118" i="4"/>
  <c r="E119" i="4" s="1"/>
  <c r="J119" i="4"/>
  <c r="E120" i="4" s="1"/>
  <c r="J120" i="4"/>
  <c r="J121" i="4"/>
  <c r="E122" i="4" s="1"/>
  <c r="J122" i="4"/>
  <c r="E123" i="4" s="1"/>
  <c r="J123" i="4"/>
  <c r="E124" i="4" s="1"/>
  <c r="J124" i="4"/>
  <c r="E125" i="4" s="1"/>
  <c r="J125" i="4"/>
  <c r="E126" i="4" s="1"/>
  <c r="J126" i="4"/>
  <c r="E127" i="4" s="1"/>
  <c r="J127" i="4"/>
  <c r="E128" i="4" s="1"/>
  <c r="J128" i="4"/>
  <c r="J129" i="4"/>
  <c r="E130" i="4" s="1"/>
  <c r="J130" i="4"/>
  <c r="E131" i="4" s="1"/>
  <c r="J131" i="4"/>
  <c r="E132" i="4" s="1"/>
  <c r="J132" i="4"/>
  <c r="E133" i="4" s="1"/>
  <c r="J133" i="4"/>
  <c r="E134" i="4" s="1"/>
  <c r="J134" i="4"/>
  <c r="E135" i="4" s="1"/>
  <c r="J135" i="4"/>
  <c r="E136" i="4" s="1"/>
  <c r="J136" i="4"/>
  <c r="J137" i="4"/>
  <c r="E138" i="4" s="1"/>
  <c r="J138" i="4"/>
  <c r="E139" i="4" s="1"/>
  <c r="J139" i="4"/>
  <c r="E140" i="4" s="1"/>
  <c r="J140" i="4"/>
  <c r="J141" i="4"/>
  <c r="E142" i="4" s="1"/>
  <c r="J142" i="4"/>
  <c r="E143" i="4" s="1"/>
  <c r="J143" i="4"/>
  <c r="E144" i="4" s="1"/>
  <c r="J144" i="4"/>
  <c r="J145" i="4"/>
  <c r="E141" i="4"/>
  <c r="E105" i="4"/>
  <c r="E137" i="4"/>
  <c r="E121" i="4"/>
  <c r="E129" i="4"/>
  <c r="E145" i="4"/>
  <c r="E113" i="4"/>
  <c r="I101" i="4"/>
  <c r="J151" i="4" s="1"/>
  <c r="I102" i="4"/>
  <c r="J152" i="4" s="1"/>
  <c r="I103" i="4"/>
  <c r="J153" i="4" s="1"/>
  <c r="I104" i="4"/>
  <c r="C105" i="4" s="1"/>
  <c r="I105" i="4"/>
  <c r="C106" i="4" s="1"/>
  <c r="I106" i="4"/>
  <c r="J156" i="4" s="1"/>
  <c r="I107" i="4"/>
  <c r="J157" i="4" s="1"/>
  <c r="I108" i="4"/>
  <c r="C109" i="4" s="1"/>
  <c r="I109" i="4"/>
  <c r="J159" i="4" s="1"/>
  <c r="I110" i="4"/>
  <c r="J160" i="4" s="1"/>
  <c r="I111" i="4"/>
  <c r="J161" i="4" s="1"/>
  <c r="I112" i="4"/>
  <c r="C113" i="4" s="1"/>
  <c r="I113" i="4"/>
  <c r="C114" i="4" s="1"/>
  <c r="I114" i="4"/>
  <c r="C115" i="4" s="1"/>
  <c r="I115" i="4"/>
  <c r="J165" i="4" s="1"/>
  <c r="I116" i="4"/>
  <c r="C117" i="4" s="1"/>
  <c r="I117" i="4"/>
  <c r="C118" i="4" s="1"/>
  <c r="I118" i="4"/>
  <c r="C119" i="4" s="1"/>
  <c r="I119" i="4"/>
  <c r="J169" i="4" s="1"/>
  <c r="I120" i="4"/>
  <c r="C121" i="4" s="1"/>
  <c r="I121" i="4"/>
  <c r="C122" i="4" s="1"/>
  <c r="I122" i="4"/>
  <c r="J172" i="4" s="1"/>
  <c r="I123" i="4"/>
  <c r="J173" i="4" s="1"/>
  <c r="I124" i="4"/>
  <c r="C125" i="4" s="1"/>
  <c r="I125" i="4"/>
  <c r="C126" i="4" s="1"/>
  <c r="I126" i="4"/>
  <c r="C127" i="4" s="1"/>
  <c r="I127" i="4"/>
  <c r="J177" i="4" s="1"/>
  <c r="I128" i="4"/>
  <c r="C129" i="4" s="1"/>
  <c r="I129" i="4"/>
  <c r="C130" i="4" s="1"/>
  <c r="I130" i="4"/>
  <c r="C131" i="4" s="1"/>
  <c r="I131" i="4"/>
  <c r="J181" i="4" s="1"/>
  <c r="I132" i="4"/>
  <c r="C133" i="4" s="1"/>
  <c r="I133" i="4"/>
  <c r="C134" i="4" s="1"/>
  <c r="I134" i="4"/>
  <c r="J184" i="4" s="1"/>
  <c r="I135" i="4"/>
  <c r="J185" i="4" s="1"/>
  <c r="I136" i="4"/>
  <c r="C137" i="4" s="1"/>
  <c r="I137" i="4"/>
  <c r="C138" i="4" s="1"/>
  <c r="I138" i="4"/>
  <c r="J188" i="4" s="1"/>
  <c r="I139" i="4"/>
  <c r="J189" i="4" s="1"/>
  <c r="I140" i="4"/>
  <c r="C141" i="4" s="1"/>
  <c r="I141" i="4"/>
  <c r="C142" i="4" s="1"/>
  <c r="I142" i="4"/>
  <c r="J192" i="4" s="1"/>
  <c r="I143" i="4"/>
  <c r="J193" i="4" s="1"/>
  <c r="I144" i="4"/>
  <c r="C145" i="4" s="1"/>
  <c r="E97" i="4"/>
  <c r="E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C53" i="4"/>
  <c r="C54" i="4"/>
  <c r="G54" i="4" s="1"/>
  <c r="C55" i="4"/>
  <c r="G55" i="4" s="1"/>
  <c r="C56" i="4"/>
  <c r="G56" i="4" s="1"/>
  <c r="C57" i="4"/>
  <c r="G57" i="4" s="1"/>
  <c r="C58" i="4"/>
  <c r="G58" i="4" s="1"/>
  <c r="C59" i="4"/>
  <c r="G59" i="4" s="1"/>
  <c r="C60" i="4"/>
  <c r="G60" i="4" s="1"/>
  <c r="C61" i="4"/>
  <c r="G61" i="4" s="1"/>
  <c r="C62" i="4"/>
  <c r="G62" i="4" s="1"/>
  <c r="C63" i="4"/>
  <c r="G63" i="4" s="1"/>
  <c r="C64" i="4"/>
  <c r="G64" i="4" s="1"/>
  <c r="C65" i="4"/>
  <c r="G65" i="4" s="1"/>
  <c r="C66" i="4"/>
  <c r="G66" i="4" s="1"/>
  <c r="C67" i="4"/>
  <c r="G67" i="4" s="1"/>
  <c r="C68" i="4"/>
  <c r="G68" i="4" s="1"/>
  <c r="C69" i="4"/>
  <c r="G69" i="4" s="1"/>
  <c r="C70" i="4"/>
  <c r="G70" i="4" s="1"/>
  <c r="C71" i="4"/>
  <c r="G71" i="4" s="1"/>
  <c r="C72" i="4"/>
  <c r="G72" i="4" s="1"/>
  <c r="C73" i="4"/>
  <c r="G73" i="4" s="1"/>
  <c r="C74" i="4"/>
  <c r="G74" i="4" s="1"/>
  <c r="C75" i="4"/>
  <c r="G75" i="4" s="1"/>
  <c r="C76" i="4"/>
  <c r="G76" i="4" s="1"/>
  <c r="C77" i="4"/>
  <c r="G77" i="4" s="1"/>
  <c r="C78" i="4"/>
  <c r="G78" i="4" s="1"/>
  <c r="C79" i="4"/>
  <c r="G79" i="4" s="1"/>
  <c r="C80" i="4"/>
  <c r="G80" i="4" s="1"/>
  <c r="C81" i="4"/>
  <c r="G81" i="4" s="1"/>
  <c r="C82" i="4"/>
  <c r="G82" i="4" s="1"/>
  <c r="C83" i="4"/>
  <c r="G83" i="4" s="1"/>
  <c r="C84" i="4"/>
  <c r="G84" i="4" s="1"/>
  <c r="C85" i="4"/>
  <c r="G85" i="4" s="1"/>
  <c r="C86" i="4"/>
  <c r="G86" i="4" s="1"/>
  <c r="C87" i="4"/>
  <c r="G87" i="4" s="1"/>
  <c r="C88" i="4"/>
  <c r="C89" i="4"/>
  <c r="C90" i="4"/>
  <c r="C91" i="4"/>
  <c r="G91" i="4" s="1"/>
  <c r="C92" i="4"/>
  <c r="G92" i="4" s="1"/>
  <c r="C93" i="4"/>
  <c r="G93" i="4" s="1"/>
  <c r="C94" i="4"/>
  <c r="G94" i="4" s="1"/>
  <c r="C95" i="4"/>
  <c r="G95" i="4" s="1"/>
  <c r="M46" i="4"/>
  <c r="L46" i="4"/>
  <c r="K46" i="4"/>
  <c r="J46" i="4"/>
  <c r="I46" i="4"/>
  <c r="H46" i="4"/>
  <c r="G46" i="4"/>
  <c r="F46" i="4"/>
  <c r="E46" i="4"/>
  <c r="D46" i="4"/>
  <c r="C46" i="4"/>
  <c r="O4" i="4"/>
  <c r="O5" i="4"/>
  <c r="L5" i="4" s="1"/>
  <c r="O6" i="4"/>
  <c r="H6" i="4" s="1"/>
  <c r="O7" i="4"/>
  <c r="K7" i="4" s="1"/>
  <c r="O8" i="4"/>
  <c r="K8" i="4" s="1"/>
  <c r="O9" i="4"/>
  <c r="M9" i="4" s="1"/>
  <c r="O10" i="4"/>
  <c r="I10" i="4" s="1"/>
  <c r="O11" i="4"/>
  <c r="K11" i="4" s="1"/>
  <c r="O12" i="4"/>
  <c r="O13" i="4"/>
  <c r="M13" i="4" s="1"/>
  <c r="O14" i="4"/>
  <c r="C14" i="4" s="1"/>
  <c r="O15" i="4"/>
  <c r="C15" i="4" s="1"/>
  <c r="O16" i="4"/>
  <c r="K16" i="4" s="1"/>
  <c r="O17" i="4"/>
  <c r="H17" i="4" s="1"/>
  <c r="O18" i="4"/>
  <c r="M18" i="4" s="1"/>
  <c r="O19" i="4"/>
  <c r="J19" i="4" s="1"/>
  <c r="O20" i="4"/>
  <c r="G20" i="4" s="1"/>
  <c r="O21" i="4"/>
  <c r="E21" i="4" s="1"/>
  <c r="O22" i="4"/>
  <c r="J22" i="4" s="1"/>
  <c r="O23" i="4"/>
  <c r="K23" i="4" s="1"/>
  <c r="O24" i="4"/>
  <c r="L24" i="4" s="1"/>
  <c r="O25" i="4"/>
  <c r="I25" i="4" s="1"/>
  <c r="O26" i="4"/>
  <c r="E26" i="4" s="1"/>
  <c r="O27" i="4"/>
  <c r="K27" i="4" s="1"/>
  <c r="O28" i="4"/>
  <c r="O29" i="4"/>
  <c r="L29" i="4" s="1"/>
  <c r="O30" i="4"/>
  <c r="M30" i="4" s="1"/>
  <c r="O31" i="4"/>
  <c r="C31" i="4" s="1"/>
  <c r="O32" i="4"/>
  <c r="G32" i="4" s="1"/>
  <c r="O33" i="4"/>
  <c r="M33" i="4" s="1"/>
  <c r="O34" i="4"/>
  <c r="M34" i="4" s="1"/>
  <c r="O35" i="4"/>
  <c r="C35" i="4" s="1"/>
  <c r="O36" i="4"/>
  <c r="H36" i="4" s="1"/>
  <c r="O37" i="4"/>
  <c r="D37" i="4" s="1"/>
  <c r="O38" i="4"/>
  <c r="J38" i="4" s="1"/>
  <c r="O39" i="4"/>
  <c r="K39" i="4" s="1"/>
  <c r="O40" i="4"/>
  <c r="L40" i="4" s="1"/>
  <c r="O41" i="4"/>
  <c r="E41" i="4" s="1"/>
  <c r="O42" i="4"/>
  <c r="F42" i="4" s="1"/>
  <c r="O43" i="4"/>
  <c r="J43" i="4" s="1"/>
  <c r="O44" i="4"/>
  <c r="H44" i="4" s="1"/>
  <c r="O3" i="4"/>
  <c r="G3" i="4" s="1"/>
  <c r="C159" i="4" l="1"/>
  <c r="C152" i="4"/>
  <c r="C187" i="4"/>
  <c r="C179" i="4"/>
  <c r="C171" i="4"/>
  <c r="C163" i="4"/>
  <c r="C155" i="4"/>
  <c r="G201" i="3"/>
  <c r="D3" i="4"/>
  <c r="H24" i="4"/>
  <c r="L8" i="4"/>
  <c r="C32" i="4"/>
  <c r="C102" i="4"/>
  <c r="C182" i="4"/>
  <c r="C162" i="4"/>
  <c r="G88" i="4"/>
  <c r="F88" i="4"/>
  <c r="I13" i="4"/>
  <c r="F90" i="4"/>
  <c r="G90" i="4"/>
  <c r="L21" i="4"/>
  <c r="G89" i="4"/>
  <c r="F89" i="4"/>
  <c r="F95" i="4"/>
  <c r="G53" i="4"/>
  <c r="C39" i="4"/>
  <c r="E5" i="4"/>
  <c r="J7" i="4"/>
  <c r="M8" i="4"/>
  <c r="D16" i="4"/>
  <c r="F23" i="4"/>
  <c r="K24" i="4"/>
  <c r="D32" i="4"/>
  <c r="H40" i="4"/>
  <c r="C189" i="4"/>
  <c r="C185" i="4"/>
  <c r="C181" i="4"/>
  <c r="C173" i="4"/>
  <c r="C165" i="4"/>
  <c r="C161" i="4"/>
  <c r="C157" i="4"/>
  <c r="C153" i="4"/>
  <c r="K15" i="4"/>
  <c r="M5" i="4"/>
  <c r="C8" i="4"/>
  <c r="C11" i="4"/>
  <c r="G16" i="4"/>
  <c r="G23" i="4"/>
  <c r="G27" i="4"/>
  <c r="E33" i="4"/>
  <c r="K40" i="4"/>
  <c r="C143" i="4"/>
  <c r="H7" i="4"/>
  <c r="F7" i="4"/>
  <c r="E8" i="4"/>
  <c r="E17" i="4"/>
  <c r="J23" i="4"/>
  <c r="M29" i="4"/>
  <c r="L37" i="4"/>
  <c r="C97" i="4"/>
  <c r="C111" i="4"/>
  <c r="C194" i="4"/>
  <c r="C178" i="4"/>
  <c r="C170" i="4"/>
  <c r="C154" i="4"/>
  <c r="F5" i="4"/>
  <c r="D13" i="4"/>
  <c r="M14" i="4"/>
  <c r="D21" i="4"/>
  <c r="M37" i="4"/>
  <c r="J3" i="4"/>
  <c r="H5" i="4"/>
  <c r="K6" i="4"/>
  <c r="G8" i="4"/>
  <c r="L9" i="4"/>
  <c r="F13" i="4"/>
  <c r="I17" i="4"/>
  <c r="E22" i="4"/>
  <c r="I30" i="4"/>
  <c r="C3" i="4"/>
  <c r="K3" i="4"/>
  <c r="I5" i="4"/>
  <c r="F6" i="4"/>
  <c r="M6" i="4"/>
  <c r="H13" i="4"/>
  <c r="J14" i="4"/>
  <c r="C16" i="4"/>
  <c r="L16" i="4"/>
  <c r="J18" i="4"/>
  <c r="I21" i="4"/>
  <c r="C23" i="4"/>
  <c r="D24" i="4"/>
  <c r="M25" i="4"/>
  <c r="H29" i="4"/>
  <c r="K31" i="4"/>
  <c r="L32" i="4"/>
  <c r="I37" i="4"/>
  <c r="F39" i="4"/>
  <c r="M41" i="4"/>
  <c r="C120" i="4"/>
  <c r="C190" i="4"/>
  <c r="C186" i="4"/>
  <c r="C174" i="4"/>
  <c r="C166" i="4"/>
  <c r="C158" i="4"/>
  <c r="C193" i="4"/>
  <c r="C177" i="4"/>
  <c r="C169" i="4"/>
  <c r="I6" i="4"/>
  <c r="K14" i="4"/>
  <c r="C6" i="4"/>
  <c r="L13" i="4"/>
  <c r="F30" i="4"/>
  <c r="J34" i="4"/>
  <c r="C136" i="4"/>
  <c r="C110" i="4"/>
  <c r="C192" i="4"/>
  <c r="C188" i="4"/>
  <c r="C184" i="4"/>
  <c r="C180" i="4"/>
  <c r="C176" i="4"/>
  <c r="C172" i="4"/>
  <c r="C168" i="4"/>
  <c r="C164" i="4"/>
  <c r="C160" i="4"/>
  <c r="C156" i="4"/>
  <c r="J176" i="4"/>
  <c r="F3" i="4"/>
  <c r="J6" i="4"/>
  <c r="M21" i="4"/>
  <c r="D29" i="4"/>
  <c r="E6" i="4"/>
  <c r="I14" i="4"/>
  <c r="E29" i="4"/>
  <c r="E37" i="4"/>
  <c r="F12" i="4"/>
  <c r="M12" i="4"/>
  <c r="E12" i="4"/>
  <c r="J12" i="4"/>
  <c r="G43" i="4"/>
  <c r="L44" i="4"/>
  <c r="J180" i="4"/>
  <c r="F28" i="4"/>
  <c r="M28" i="4"/>
  <c r="E28" i="4"/>
  <c r="J28" i="4"/>
  <c r="I28" i="4"/>
  <c r="G12" i="4"/>
  <c r="J27" i="4"/>
  <c r="H33" i="4"/>
  <c r="G36" i="4"/>
  <c r="E42" i="4"/>
  <c r="C140" i="4"/>
  <c r="C124" i="4"/>
  <c r="F20" i="4"/>
  <c r="M20" i="4"/>
  <c r="E20" i="4"/>
  <c r="J20" i="4"/>
  <c r="I20" i="4"/>
  <c r="D12" i="4"/>
  <c r="I43" i="4"/>
  <c r="H43" i="4"/>
  <c r="M43" i="4"/>
  <c r="E43" i="4"/>
  <c r="L43" i="4"/>
  <c r="D43" i="4"/>
  <c r="L26" i="4"/>
  <c r="D26" i="4"/>
  <c r="K26" i="4"/>
  <c r="C26" i="4"/>
  <c r="H26" i="4"/>
  <c r="G26" i="4"/>
  <c r="F11" i="4"/>
  <c r="H20" i="4"/>
  <c r="F26" i="4"/>
  <c r="J30" i="4"/>
  <c r="I33" i="4"/>
  <c r="G39" i="4"/>
  <c r="K43" i="4"/>
  <c r="C139" i="4"/>
  <c r="C123" i="4"/>
  <c r="C108" i="4"/>
  <c r="F4" i="4"/>
  <c r="M4" i="4"/>
  <c r="E4" i="4"/>
  <c r="J4" i="4"/>
  <c r="L28" i="4"/>
  <c r="I35" i="4"/>
  <c r="H35" i="4"/>
  <c r="M35" i="4"/>
  <c r="E35" i="4"/>
  <c r="L35" i="4"/>
  <c r="D35" i="4"/>
  <c r="D4" i="4"/>
  <c r="L42" i="4"/>
  <c r="D42" i="4"/>
  <c r="K42" i="4"/>
  <c r="C42" i="4"/>
  <c r="H42" i="4"/>
  <c r="G42" i="4"/>
  <c r="G4" i="4"/>
  <c r="H12" i="4"/>
  <c r="G9" i="4"/>
  <c r="F9" i="4"/>
  <c r="K9" i="4"/>
  <c r="C9" i="4"/>
  <c r="F10" i="4"/>
  <c r="F19" i="4"/>
  <c r="D25" i="4"/>
  <c r="C28" i="4"/>
  <c r="F35" i="4"/>
  <c r="E38" i="4"/>
  <c r="J39" i="4"/>
  <c r="I42" i="4"/>
  <c r="C44" i="4"/>
  <c r="C96" i="4"/>
  <c r="C107" i="4"/>
  <c r="J168" i="4"/>
  <c r="F36" i="4"/>
  <c r="M36" i="4"/>
  <c r="E36" i="4"/>
  <c r="J36" i="4"/>
  <c r="I36" i="4"/>
  <c r="I27" i="4"/>
  <c r="H27" i="4"/>
  <c r="M27" i="4"/>
  <c r="E27" i="4"/>
  <c r="L27" i="4"/>
  <c r="D27" i="4"/>
  <c r="L34" i="4"/>
  <c r="D34" i="4"/>
  <c r="K34" i="4"/>
  <c r="C34" i="4"/>
  <c r="H34" i="4"/>
  <c r="G34" i="4"/>
  <c r="G17" i="4"/>
  <c r="F17" i="4"/>
  <c r="K17" i="4"/>
  <c r="C17" i="4"/>
  <c r="J17" i="4"/>
  <c r="D9" i="4"/>
  <c r="I12" i="4"/>
  <c r="L17" i="4"/>
  <c r="K20" i="4"/>
  <c r="I26" i="4"/>
  <c r="L33" i="4"/>
  <c r="K36" i="4"/>
  <c r="D41" i="4"/>
  <c r="J40" i="4"/>
  <c r="I40" i="4"/>
  <c r="F40" i="4"/>
  <c r="M40" i="4"/>
  <c r="E40" i="4"/>
  <c r="J32" i="4"/>
  <c r="I32" i="4"/>
  <c r="F32" i="4"/>
  <c r="M32" i="4"/>
  <c r="E32" i="4"/>
  <c r="J24" i="4"/>
  <c r="I24" i="4"/>
  <c r="F24" i="4"/>
  <c r="M24" i="4"/>
  <c r="E24" i="4"/>
  <c r="J16" i="4"/>
  <c r="I16" i="4"/>
  <c r="F16" i="4"/>
  <c r="M16" i="4"/>
  <c r="E16" i="4"/>
  <c r="J8" i="4"/>
  <c r="I8" i="4"/>
  <c r="F8" i="4"/>
  <c r="I4" i="4"/>
  <c r="D8" i="4"/>
  <c r="E9" i="4"/>
  <c r="G10" i="4"/>
  <c r="J11" i="4"/>
  <c r="K12" i="4"/>
  <c r="H16" i="4"/>
  <c r="M17" i="4"/>
  <c r="G19" i="4"/>
  <c r="L20" i="4"/>
  <c r="F22" i="4"/>
  <c r="E25" i="4"/>
  <c r="J26" i="4"/>
  <c r="D28" i="4"/>
  <c r="I29" i="4"/>
  <c r="H32" i="4"/>
  <c r="G35" i="4"/>
  <c r="L36" i="4"/>
  <c r="F38" i="4"/>
  <c r="J42" i="4"/>
  <c r="D44" i="4"/>
  <c r="C135" i="4"/>
  <c r="C104" i="4"/>
  <c r="D152" i="4"/>
  <c r="J164" i="4"/>
  <c r="D20" i="4"/>
  <c r="D36" i="4"/>
  <c r="D11" i="4"/>
  <c r="L18" i="4"/>
  <c r="D18" i="4"/>
  <c r="K18" i="4"/>
  <c r="C18" i="4"/>
  <c r="H18" i="4"/>
  <c r="G18" i="4"/>
  <c r="G41" i="4"/>
  <c r="F41" i="4"/>
  <c r="K41" i="4"/>
  <c r="C41" i="4"/>
  <c r="J41" i="4"/>
  <c r="M39" i="4"/>
  <c r="E39" i="4"/>
  <c r="L39" i="4"/>
  <c r="D39" i="4"/>
  <c r="I39" i="4"/>
  <c r="H39" i="4"/>
  <c r="M31" i="4"/>
  <c r="E31" i="4"/>
  <c r="L31" i="4"/>
  <c r="D31" i="4"/>
  <c r="I31" i="4"/>
  <c r="H31" i="4"/>
  <c r="M23" i="4"/>
  <c r="E23" i="4"/>
  <c r="L23" i="4"/>
  <c r="D23" i="4"/>
  <c r="I23" i="4"/>
  <c r="H23" i="4"/>
  <c r="M15" i="4"/>
  <c r="E15" i="4"/>
  <c r="L15" i="4"/>
  <c r="D15" i="4"/>
  <c r="I15" i="4"/>
  <c r="H15" i="4"/>
  <c r="M7" i="4"/>
  <c r="E7" i="4"/>
  <c r="L7" i="4"/>
  <c r="D7" i="4"/>
  <c r="I7" i="4"/>
  <c r="K4" i="4"/>
  <c r="C7" i="4"/>
  <c r="H9" i="4"/>
  <c r="L12" i="4"/>
  <c r="F15" i="4"/>
  <c r="E18" i="4"/>
  <c r="I22" i="4"/>
  <c r="C24" i="4"/>
  <c r="H25" i="4"/>
  <c r="M26" i="4"/>
  <c r="G28" i="4"/>
  <c r="F31" i="4"/>
  <c r="K32" i="4"/>
  <c r="E34" i="4"/>
  <c r="J35" i="4"/>
  <c r="I38" i="4"/>
  <c r="C40" i="4"/>
  <c r="H41" i="4"/>
  <c r="M42" i="4"/>
  <c r="G44" i="4"/>
  <c r="C132" i="4"/>
  <c r="C116" i="4"/>
  <c r="C103" i="4"/>
  <c r="I11" i="4"/>
  <c r="H11" i="4"/>
  <c r="M11" i="4"/>
  <c r="E11" i="4"/>
  <c r="G33" i="4"/>
  <c r="F33" i="4"/>
  <c r="K33" i="4"/>
  <c r="C33" i="4"/>
  <c r="J33" i="4"/>
  <c r="H4" i="4"/>
  <c r="H30" i="4"/>
  <c r="G30" i="4"/>
  <c r="L30" i="4"/>
  <c r="D30" i="4"/>
  <c r="K30" i="4"/>
  <c r="C30" i="4"/>
  <c r="H14" i="4"/>
  <c r="G14" i="4"/>
  <c r="L14" i="4"/>
  <c r="D14" i="4"/>
  <c r="L4" i="4"/>
  <c r="I9" i="4"/>
  <c r="L11" i="4"/>
  <c r="G15" i="4"/>
  <c r="F18" i="4"/>
  <c r="H28" i="4"/>
  <c r="G31" i="4"/>
  <c r="K35" i="4"/>
  <c r="D40" i="4"/>
  <c r="I41" i="4"/>
  <c r="C43" i="4"/>
  <c r="F44" i="4"/>
  <c r="M44" i="4"/>
  <c r="E44" i="4"/>
  <c r="J44" i="4"/>
  <c r="I44" i="4"/>
  <c r="C4" i="4"/>
  <c r="I19" i="4"/>
  <c r="H19" i="4"/>
  <c r="M19" i="4"/>
  <c r="E19" i="4"/>
  <c r="L19" i="4"/>
  <c r="D19" i="4"/>
  <c r="L10" i="4"/>
  <c r="D10" i="4"/>
  <c r="K10" i="4"/>
  <c r="C10" i="4"/>
  <c r="H10" i="4"/>
  <c r="E10" i="4"/>
  <c r="C19" i="4"/>
  <c r="G25" i="4"/>
  <c r="F25" i="4"/>
  <c r="K25" i="4"/>
  <c r="C25" i="4"/>
  <c r="J25" i="4"/>
  <c r="G11" i="4"/>
  <c r="H38" i="4"/>
  <c r="G38" i="4"/>
  <c r="L38" i="4"/>
  <c r="D38" i="4"/>
  <c r="K38" i="4"/>
  <c r="C38" i="4"/>
  <c r="H22" i="4"/>
  <c r="G22" i="4"/>
  <c r="L22" i="4"/>
  <c r="D22" i="4"/>
  <c r="K22" i="4"/>
  <c r="C22" i="4"/>
  <c r="J10" i="4"/>
  <c r="E14" i="4"/>
  <c r="K19" i="4"/>
  <c r="C27" i="4"/>
  <c r="F34" i="4"/>
  <c r="I3" i="4"/>
  <c r="H3" i="4"/>
  <c r="M3" i="4"/>
  <c r="E3" i="4"/>
  <c r="K37" i="4"/>
  <c r="C37" i="4"/>
  <c r="J37" i="4"/>
  <c r="G37" i="4"/>
  <c r="F37" i="4"/>
  <c r="K29" i="4"/>
  <c r="C29" i="4"/>
  <c r="J29" i="4"/>
  <c r="G29" i="4"/>
  <c r="F29" i="4"/>
  <c r="K21" i="4"/>
  <c r="C21" i="4"/>
  <c r="J21" i="4"/>
  <c r="G21" i="4"/>
  <c r="F21" i="4"/>
  <c r="K13" i="4"/>
  <c r="C13" i="4"/>
  <c r="J13" i="4"/>
  <c r="G13" i="4"/>
  <c r="K5" i="4"/>
  <c r="C5" i="4"/>
  <c r="J5" i="4"/>
  <c r="G5" i="4"/>
  <c r="L3" i="4"/>
  <c r="D5" i="4"/>
  <c r="G7" i="4"/>
  <c r="H8" i="4"/>
  <c r="J9" i="4"/>
  <c r="M10" i="4"/>
  <c r="C12" i="4"/>
  <c r="E13" i="4"/>
  <c r="F14" i="4"/>
  <c r="J15" i="4"/>
  <c r="D17" i="4"/>
  <c r="I18" i="4"/>
  <c r="C20" i="4"/>
  <c r="H21" i="4"/>
  <c r="M22" i="4"/>
  <c r="G24" i="4"/>
  <c r="L25" i="4"/>
  <c r="F27" i="4"/>
  <c r="K28" i="4"/>
  <c r="E30" i="4"/>
  <c r="J31" i="4"/>
  <c r="D33" i="4"/>
  <c r="I34" i="4"/>
  <c r="C36" i="4"/>
  <c r="H37" i="4"/>
  <c r="M38" i="4"/>
  <c r="G40" i="4"/>
  <c r="L41" i="4"/>
  <c r="F43" i="4"/>
  <c r="K44" i="4"/>
  <c r="C144" i="4"/>
  <c r="C128" i="4"/>
  <c r="C112" i="4"/>
  <c r="J187" i="4"/>
  <c r="J179" i="4"/>
  <c r="J171" i="4"/>
  <c r="J163" i="4"/>
  <c r="J155" i="4"/>
  <c r="J186" i="4"/>
  <c r="J178" i="4"/>
  <c r="J170" i="4"/>
  <c r="J162" i="4"/>
  <c r="J154" i="4"/>
  <c r="D6" i="4"/>
  <c r="L6" i="4"/>
  <c r="O46" i="4"/>
  <c r="J191" i="4"/>
  <c r="J183" i="4"/>
  <c r="J175" i="4"/>
  <c r="J167" i="4"/>
  <c r="G6" i="4"/>
  <c r="J190" i="4"/>
  <c r="J182" i="4"/>
  <c r="J174" i="4"/>
  <c r="J166" i="4"/>
  <c r="J158" i="4"/>
  <c r="I182" i="4"/>
  <c r="I181" i="4"/>
  <c r="D182" i="4" s="1"/>
  <c r="I188" i="4"/>
  <c r="D189" i="4" s="1"/>
  <c r="I180" i="4"/>
  <c r="D181" i="4" s="1"/>
  <c r="I172" i="4"/>
  <c r="D173" i="4" s="1"/>
  <c r="I164" i="4"/>
  <c r="I156" i="4"/>
  <c r="D157" i="4" s="1"/>
  <c r="I187" i="4"/>
  <c r="I179" i="4"/>
  <c r="I171" i="4"/>
  <c r="I163" i="4"/>
  <c r="I155" i="4"/>
  <c r="I190" i="4"/>
  <c r="I166" i="4"/>
  <c r="I157" i="4"/>
  <c r="D158" i="4" s="1"/>
  <c r="I186" i="4"/>
  <c r="I178" i="4"/>
  <c r="I170" i="4"/>
  <c r="I162" i="4"/>
  <c r="I154" i="4"/>
  <c r="I185" i="4"/>
  <c r="D186" i="4" s="1"/>
  <c r="I177" i="4"/>
  <c r="D178" i="4" s="1"/>
  <c r="I169" i="4"/>
  <c r="D170" i="4" s="1"/>
  <c r="I161" i="4"/>
  <c r="D162" i="4" s="1"/>
  <c r="I153" i="4"/>
  <c r="D154" i="4" s="1"/>
  <c r="I158" i="4"/>
  <c r="I189" i="4"/>
  <c r="D190" i="4" s="1"/>
  <c r="I173" i="4"/>
  <c r="D174" i="4" s="1"/>
  <c r="I193" i="4"/>
  <c r="D194" i="4" s="1"/>
  <c r="I192" i="4"/>
  <c r="D193" i="4" s="1"/>
  <c r="I184" i="4"/>
  <c r="D185" i="4" s="1"/>
  <c r="I176" i="4"/>
  <c r="I168" i="4"/>
  <c r="I160" i="4"/>
  <c r="D161" i="4" s="1"/>
  <c r="I152" i="4"/>
  <c r="D153" i="4" s="1"/>
  <c r="I174" i="4"/>
  <c r="I165" i="4"/>
  <c r="D166" i="4" s="1"/>
  <c r="I191" i="4"/>
  <c r="I183" i="4"/>
  <c r="I175" i="4"/>
  <c r="I167" i="4"/>
  <c r="I159" i="4"/>
  <c r="D160" i="4" s="1"/>
  <c r="O36" i="2"/>
  <c r="N36" i="2"/>
  <c r="M36" i="2"/>
  <c r="L36" i="2"/>
  <c r="K36" i="2"/>
  <c r="J36" i="2"/>
  <c r="I36" i="2"/>
  <c r="H36" i="2"/>
  <c r="G36" i="2"/>
  <c r="F36" i="2"/>
  <c r="E36" i="2"/>
  <c r="D36" i="2"/>
  <c r="O40" i="2"/>
  <c r="N40" i="2"/>
  <c r="M40" i="2"/>
  <c r="L40" i="2"/>
  <c r="K40" i="2"/>
  <c r="J40" i="2"/>
  <c r="I40" i="2"/>
  <c r="H40" i="2"/>
  <c r="G40" i="2"/>
  <c r="F40" i="2"/>
  <c r="E40" i="2"/>
  <c r="D40" i="2"/>
  <c r="O39" i="2"/>
  <c r="N39" i="2"/>
  <c r="M39" i="2"/>
  <c r="L39" i="2"/>
  <c r="K39" i="2"/>
  <c r="J39" i="2"/>
  <c r="I39" i="2"/>
  <c r="H39" i="2"/>
  <c r="G39" i="2"/>
  <c r="F39" i="2"/>
  <c r="E39" i="2"/>
  <c r="D39" i="2"/>
  <c r="O38" i="2"/>
  <c r="N38" i="2"/>
  <c r="M38" i="2"/>
  <c r="L38" i="2"/>
  <c r="K38" i="2"/>
  <c r="J38" i="2"/>
  <c r="I38" i="2"/>
  <c r="H38" i="2"/>
  <c r="G38" i="2"/>
  <c r="F38" i="2"/>
  <c r="E38" i="2"/>
  <c r="D38" i="2"/>
  <c r="O37" i="2"/>
  <c r="N37" i="2"/>
  <c r="M37" i="2"/>
  <c r="L37" i="2"/>
  <c r="K37" i="2"/>
  <c r="J37" i="2"/>
  <c r="I37" i="2"/>
  <c r="H37" i="2"/>
  <c r="G37" i="2"/>
  <c r="F37" i="2"/>
  <c r="E37" i="2"/>
  <c r="D37" i="2"/>
  <c r="D177" i="4" l="1"/>
  <c r="D165" i="4"/>
  <c r="D163" i="4"/>
  <c r="G45" i="4"/>
  <c r="H45" i="4"/>
  <c r="D169" i="4"/>
  <c r="D179" i="4"/>
  <c r="D191" i="4"/>
  <c r="L45" i="4"/>
  <c r="C45" i="4"/>
  <c r="K45" i="4"/>
  <c r="D192" i="4"/>
  <c r="D168" i="4"/>
  <c r="D180" i="4"/>
  <c r="D167" i="4"/>
  <c r="D187" i="4"/>
  <c r="D188" i="4"/>
  <c r="M45" i="4"/>
  <c r="F45" i="4"/>
  <c r="D175" i="4"/>
  <c r="D155" i="4"/>
  <c r="D156" i="4"/>
  <c r="I45" i="4"/>
  <c r="J45" i="4"/>
  <c r="D164" i="4"/>
  <c r="D159" i="4"/>
  <c r="D171" i="4"/>
  <c r="D172" i="4"/>
  <c r="D183" i="4"/>
  <c r="D45" i="4"/>
  <c r="D176" i="4"/>
  <c r="D184" i="4"/>
  <c r="E45" i="4"/>
  <c r="E44" i="2"/>
  <c r="E43" i="2" s="1"/>
  <c r="F44" i="2"/>
  <c r="G44" i="2"/>
  <c r="G43" i="2" s="1"/>
  <c r="H44" i="2"/>
  <c r="I44" i="2"/>
  <c r="I43" i="2" s="1"/>
  <c r="J44" i="2"/>
  <c r="K44" i="2"/>
  <c r="K43" i="2" s="1"/>
  <c r="K42" i="2" s="1"/>
  <c r="L44" i="2"/>
  <c r="M44" i="2"/>
  <c r="M43" i="2" s="1"/>
  <c r="N44" i="2"/>
  <c r="O44" i="2"/>
  <c r="O43" i="2" s="1"/>
  <c r="E45" i="2"/>
  <c r="F45" i="2"/>
  <c r="F43" i="2" s="1"/>
  <c r="G45" i="2"/>
  <c r="H45" i="2"/>
  <c r="H43" i="2" s="1"/>
  <c r="H42" i="2" s="1"/>
  <c r="I45" i="2"/>
  <c r="J45" i="2"/>
  <c r="J43" i="2" s="1"/>
  <c r="K45" i="2"/>
  <c r="L45" i="2"/>
  <c r="M45" i="2"/>
  <c r="N45" i="2"/>
  <c r="N43" i="2" s="1"/>
  <c r="O45" i="2"/>
  <c r="E46" i="2"/>
  <c r="F46" i="2"/>
  <c r="G46" i="2"/>
  <c r="H46" i="2"/>
  <c r="I46" i="2"/>
  <c r="J46" i="2"/>
  <c r="K46" i="2"/>
  <c r="L46" i="2"/>
  <c r="M46" i="2"/>
  <c r="N46" i="2"/>
  <c r="O46" i="2"/>
  <c r="E47" i="2"/>
  <c r="F47" i="2"/>
  <c r="G47" i="2"/>
  <c r="H47" i="2"/>
  <c r="I47" i="2"/>
  <c r="J47" i="2"/>
  <c r="K47" i="2"/>
  <c r="L47" i="2"/>
  <c r="L43" i="2" s="1"/>
  <c r="M47" i="2"/>
  <c r="N47" i="2"/>
  <c r="O47" i="2"/>
  <c r="E48" i="2"/>
  <c r="F48" i="2"/>
  <c r="G48" i="2"/>
  <c r="H48" i="2"/>
  <c r="I48" i="2"/>
  <c r="J48" i="2"/>
  <c r="K48" i="2"/>
  <c r="L48" i="2"/>
  <c r="M48" i="2"/>
  <c r="N48" i="2"/>
  <c r="O48" i="2"/>
  <c r="M35" i="2"/>
  <c r="N35" i="2"/>
  <c r="J35" i="2"/>
  <c r="I35" i="2"/>
  <c r="H35" i="2"/>
  <c r="O35" i="2"/>
  <c r="G35" i="2"/>
  <c r="F35" i="2"/>
  <c r="L35" i="2"/>
  <c r="K35" i="2"/>
  <c r="O81" i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F42" i="2" l="1"/>
  <c r="N42" i="2"/>
  <c r="I42" i="2"/>
  <c r="O42" i="2"/>
  <c r="G42" i="2"/>
  <c r="M42" i="2"/>
  <c r="L42" i="2"/>
  <c r="J42" i="2"/>
  <c r="E42" i="2"/>
  <c r="O45" i="4"/>
  <c r="E35" i="2"/>
  <c r="E34" i="2" s="1"/>
  <c r="N39" i="1"/>
  <c r="M34" i="2" l="1"/>
  <c r="F34" i="2"/>
  <c r="N34" i="2"/>
  <c r="G34" i="2"/>
  <c r="O34" i="2"/>
  <c r="L34" i="2"/>
  <c r="H34" i="2"/>
  <c r="I34" i="2"/>
  <c r="J34" i="2"/>
  <c r="K34" i="2"/>
  <c r="Y12" i="1"/>
  <c r="AA12" i="1" s="1"/>
  <c r="Y9" i="1"/>
  <c r="AA9" i="1" s="1"/>
  <c r="Y6" i="1"/>
  <c r="Y13" i="1" s="1"/>
  <c r="AA13" i="1" s="1"/>
  <c r="U13" i="1"/>
  <c r="H13" i="1"/>
  <c r="T13" i="1"/>
  <c r="L12" i="1"/>
  <c r="L9" i="1"/>
  <c r="L6" i="1"/>
  <c r="G13" i="1"/>
  <c r="AA6" i="1" l="1"/>
  <c r="N6" i="1"/>
  <c r="O6" i="1"/>
  <c r="N12" i="1"/>
  <c r="O12" i="1"/>
  <c r="N9" i="1"/>
  <c r="O9" i="1"/>
  <c r="L13" i="1"/>
  <c r="N13" i="1" l="1"/>
  <c r="O13" i="1"/>
</calcChain>
</file>

<file path=xl/sharedStrings.xml><?xml version="1.0" encoding="utf-8"?>
<sst xmlns="http://schemas.openxmlformats.org/spreadsheetml/2006/main" count="1975" uniqueCount="487">
  <si>
    <t>Atka</t>
  </si>
  <si>
    <t>Mackerel</t>
  </si>
  <si>
    <t>Eastern</t>
  </si>
  <si>
    <t>(Trawl)</t>
  </si>
  <si>
    <t>ICA</t>
  </si>
  <si>
    <t>CDQ</t>
  </si>
  <si>
    <t>Central</t>
  </si>
  <si>
    <t>Western</t>
  </si>
  <si>
    <t>Total Catch</t>
  </si>
  <si>
    <t>Quota</t>
  </si>
  <si>
    <t>Remaining Quota</t>
  </si>
  <si>
    <t>% Taken</t>
  </si>
  <si>
    <t>Last Week Catch</t>
  </si>
  <si>
    <t>2018 BSAI Atka Mackerel Catch thru Dec. 31, 2018</t>
  </si>
  <si>
    <t>Atka mackerel</t>
  </si>
  <si>
    <t>BSAI</t>
  </si>
  <si>
    <t> </t>
  </si>
  <si>
    <t>BS/EAI</t>
  </si>
  <si>
    <t>n/a</t>
  </si>
  <si>
    <t>CAI</t>
  </si>
  <si>
    <t>OFL</t>
  </si>
  <si>
    <t>ABC</t>
  </si>
  <si>
    <t>TAC</t>
  </si>
  <si>
    <t>ITAC</t>
  </si>
  <si>
    <t>WAI</t>
  </si>
  <si>
    <t>Catch</t>
  </si>
  <si>
    <t>% TAC</t>
  </si>
  <si>
    <t>% ABC</t>
  </si>
  <si>
    <t>2017 Catch was 74% of ABC</t>
  </si>
  <si>
    <t>2018 Catch was 77% of ABC</t>
  </si>
  <si>
    <t>2017 and 2018 assessments asssumed 75% of ABC would be taken 2 years forward for correct estimation of OFL and ABC</t>
  </si>
  <si>
    <t>2018 revised total catch = 70,394 t</t>
  </si>
  <si>
    <t>2019 full year catch assumed = TAC = 57,951 t</t>
  </si>
  <si>
    <t>Assume 75% of BSAI ABC will be caught in 2020 and 2021</t>
  </si>
  <si>
    <t>75% reduction applied to 2020 and 2021 maxABC for catches to estimate</t>
  </si>
  <si>
    <t>the 2020 and 2021 ABC and OFL</t>
  </si>
  <si>
    <t>2020 catch equal to 0.75 of maxABC</t>
  </si>
  <si>
    <t>2021 catch equal to 0.75 of maxABC</t>
  </si>
  <si>
    <t>1)</t>
  </si>
  <si>
    <t>2)</t>
  </si>
  <si>
    <t>Age</t>
  </si>
  <si>
    <t>Prop at age</t>
  </si>
  <si>
    <t>11+</t>
  </si>
  <si>
    <t>2018 BSAI survey age comp</t>
  </si>
  <si>
    <t>2018 BSAI fishery age comp</t>
  </si>
  <si>
    <t>2018 BSAI survey wt at age</t>
  </si>
  <si>
    <t>Wt at age</t>
  </si>
  <si>
    <t>Ave 2014, 2016, 2018 BSAI surveys wt at age</t>
  </si>
  <si>
    <t>Population wt at age vector</t>
  </si>
  <si>
    <t>Ave 2016, 2017, 2018 fishery wt at age</t>
  </si>
  <si>
    <t>2019 wt at age vector</t>
  </si>
  <si>
    <t>2018 BSAI fishery wt at age</t>
  </si>
  <si>
    <t>Values for Table 17.4 catch-in numbers at age (millions)</t>
  </si>
  <si>
    <t>AGE</t>
  </si>
  <si>
    <t>millions of fish</t>
  </si>
  <si>
    <t>2018 fishery catch-in-numbers</t>
  </si>
  <si>
    <t>jjjjjjjjjjj</t>
  </si>
  <si>
    <t>average</t>
  </si>
  <si>
    <t>of</t>
  </si>
  <si>
    <t>previous</t>
  </si>
  <si>
    <t>years</t>
  </si>
  <si>
    <t>#</t>
  </si>
  <si>
    <t>$phizero</t>
  </si>
  <si>
    <t>$B100</t>
  </si>
  <si>
    <t>$B100.sd</t>
  </si>
  <si>
    <t>$repl_yld</t>
  </si>
  <si>
    <t>$repl_SSB</t>
  </si>
  <si>
    <t>$M</t>
  </si>
  <si>
    <t>$q_1</t>
  </si>
  <si>
    <t>$M_equil</t>
  </si>
  <si>
    <t>$SurvNextYr</t>
  </si>
  <si>
    <t>$Yr</t>
  </si>
  <si>
    <t>$P_age2len</t>
  </si>
  <si>
    <t>$len_bins</t>
  </si>
  <si>
    <t>$TotF</t>
  </si>
  <si>
    <t>$TotBiom_NoFish</t>
  </si>
  <si>
    <t>$SSB_NoFishR</t>
  </si>
  <si>
    <t>$TotBiom</t>
  </si>
  <si>
    <t>$SSB_fut_1</t>
  </si>
  <si>
    <t>$SSB_fut_2</t>
  </si>
  <si>
    <t>$SSB_fut_3</t>
  </si>
  <si>
    <t>$SSB_fut_4</t>
  </si>
  <si>
    <t>$SSB_fut_5</t>
  </si>
  <si>
    <t>$Catch_fut_1</t>
  </si>
  <si>
    <t>$Catch_fut_2</t>
  </si>
  <si>
    <t>$Catch_fut_3</t>
  </si>
  <si>
    <t>$Catch_fut_4</t>
  </si>
  <si>
    <t>$Catch_fut_5</t>
  </si>
  <si>
    <t>$SSB</t>
  </si>
  <si>
    <t>$R</t>
  </si>
  <si>
    <t>$N</t>
  </si>
  <si>
    <t>$F_age_1</t>
  </si>
  <si>
    <t>$Fshry_names</t>
  </si>
  <si>
    <t>Atka_mackerel</t>
  </si>
  <si>
    <t>$Index_names</t>
  </si>
  <si>
    <t>NMFS_Bottom_trawl</t>
  </si>
  <si>
    <t>$Obs_Survey_1</t>
  </si>
  <si>
    <t>NA</t>
  </si>
  <si>
    <t>$Index_Q_1</t>
  </si>
  <si>
    <t>$pobs_fsh_1</t>
  </si>
  <si>
    <t>$phat_fsh_1</t>
  </si>
  <si>
    <t>$sdnr_age_fsh_1</t>
  </si>
  <si>
    <t>$pobs_ind_1</t>
  </si>
  <si>
    <t>$phat_ind_1</t>
  </si>
  <si>
    <t>$sdnr_age_ind_1</t>
  </si>
  <si>
    <t>$sdnr_ind_1</t>
  </si>
  <si>
    <t>$Obs_catch_1</t>
  </si>
  <si>
    <t>$Pred_catch_1</t>
  </si>
  <si>
    <t>$F_fsh_1</t>
  </si>
  <si>
    <t>$sel_fsh_1</t>
  </si>
  <si>
    <t>$sel_ind_1</t>
  </si>
  <si>
    <t>$Stock_Rec</t>
  </si>
  <si>
    <t>$stock_Rec_Curve</t>
  </si>
  <si>
    <t>$Like_Comp</t>
  </si>
  <si>
    <t>$Like_Comp_names</t>
  </si>
  <si>
    <t>catch_like</t>
  </si>
  <si>
    <t>age_like_fsh</t>
  </si>
  <si>
    <t>length_like_fsh</t>
  </si>
  <si>
    <t>sel_like_fsh</t>
  </si>
  <si>
    <t>ind_like</t>
  </si>
  <si>
    <t>age_like_ind</t>
  </si>
  <si>
    <t>length_like_ind</t>
  </si>
  <si>
    <t>sel_like_ind</t>
  </si>
  <si>
    <t>rec_like</t>
  </si>
  <si>
    <t>fpen</t>
  </si>
  <si>
    <t>post_priors_indq</t>
  </si>
  <si>
    <t>post_priors</t>
  </si>
  <si>
    <t>residual</t>
  </si>
  <si>
    <t>total</t>
  </si>
  <si>
    <t>$Sel_Fshry_1</t>
  </si>
  <si>
    <t>$Survey_Index_1</t>
  </si>
  <si>
    <t>$Age_Survey_1</t>
  </si>
  <si>
    <t>$Sel_Survey_1</t>
  </si>
  <si>
    <t>$Rec_Pen</t>
  </si>
  <si>
    <t>$m_sigmar</t>
  </si>
  <si>
    <t>$sigmar</t>
  </si>
  <si>
    <t>$F_Pen</t>
  </si>
  <si>
    <t>$Q_Survey_1</t>
  </si>
  <si>
    <t>$Q_power_Survey_1</t>
  </si>
  <si>
    <t>$Mest</t>
  </si>
  <si>
    <t>$Steep</t>
  </si>
  <si>
    <t>$Sigmar</t>
  </si>
  <si>
    <t>$Num_parameters_Est</t>
  </si>
  <si>
    <t>$Steep_Prior</t>
  </si>
  <si>
    <t>$sigmarPrior</t>
  </si>
  <si>
    <t>$Rec_estimated_in_styr_endyr</t>
  </si>
  <si>
    <t>$SR_Curve_fit__in_styr_endyr</t>
  </si>
  <si>
    <t>$Model_styr_endyr</t>
  </si>
  <si>
    <t>$M_prior</t>
  </si>
  <si>
    <t>$qprior</t>
  </si>
  <si>
    <t>$q_power_prior</t>
  </si>
  <si>
    <t>$cv_catchbiomass</t>
  </si>
  <si>
    <t>$Projection_years</t>
  </si>
  <si>
    <t>$Fsh_sel_opt_fish</t>
  </si>
  <si>
    <t>$Survey_Sel_Opt_Survey</t>
  </si>
  <si>
    <t>$Phase_survey_Sel_Coffs</t>
  </si>
  <si>
    <t>$Fshry_Selages</t>
  </si>
  <si>
    <t>$Survy_Selages</t>
  </si>
  <si>
    <t>$Phase_for_age_spec_fishery</t>
  </si>
  <si>
    <t>$Phase_for_logistic_fishery</t>
  </si>
  <si>
    <t>$Phase_for_dble_logistic_fishery</t>
  </si>
  <si>
    <t>$Phase_for_age_spec_survey</t>
  </si>
  <si>
    <t>$Phase_for_logistic_survey</t>
  </si>
  <si>
    <t>$Phase_for_dble_logistic_indy</t>
  </si>
  <si>
    <t>$Francis_wt_fsh_age_1</t>
  </si>
  <si>
    <t>$EffN_Fsh_1</t>
  </si>
  <si>
    <t>$C_fsh_1</t>
  </si>
  <si>
    <t>$wt_a_pop</t>
  </si>
  <si>
    <t>$mature_a</t>
  </si>
  <si>
    <t>$wt_fsh_1</t>
  </si>
  <si>
    <t>$wt_ind_1</t>
  </si>
  <si>
    <t>$Francis_wt_ind_age_1</t>
  </si>
  <si>
    <t>$EffN_Survey_1</t>
  </si>
  <si>
    <t>$msy_mt</t>
  </si>
  <si>
    <t>$age2len</t>
  </si>
  <si>
    <t>$msy_m0</t>
  </si>
  <si>
    <t>$F40_est</t>
  </si>
  <si>
    <t>$F35_est</t>
  </si>
  <si>
    <t>$sumBiom</t>
  </si>
  <si>
    <t>$tau</t>
  </si>
  <si>
    <t>#model_name</t>
  </si>
  <si>
    <t>Model_16.0b</t>
  </si>
  <si>
    <t>SSLn</t>
  </si>
  <si>
    <t>species...</t>
  </si>
  <si>
    <t>Buffer</t>
  </si>
  <si>
    <t>Dorn</t>
  </si>
  <si>
    <t>Number</t>
  </si>
  <si>
    <t>fsheries</t>
  </si>
  <si>
    <t>sexes</t>
  </si>
  <si>
    <t>averagei</t>
  </si>
  <si>
    <t>5yr</t>
  </si>
  <si>
    <t>f</t>
  </si>
  <si>
    <t>author</t>
  </si>
  <si>
    <t>SPR</t>
  </si>
  <si>
    <t>MSY/OFL</t>
  </si>
  <si>
    <t>Spawnmo</t>
  </si>
  <si>
    <t>ages</t>
  </si>
  <si>
    <t>Fratio</t>
  </si>
  <si>
    <t>Natural</t>
  </si>
  <si>
    <t>Mortality</t>
  </si>
  <si>
    <t>Maturity</t>
  </si>
  <si>
    <t>Wt</t>
  </si>
  <si>
    <t>spawn</t>
  </si>
  <si>
    <t>fsh</t>
  </si>
  <si>
    <t>selectivity</t>
  </si>
  <si>
    <t>natage</t>
  </si>
  <si>
    <t>#_N_recruitment_years</t>
  </si>
  <si>
    <t>(not</t>
  </si>
  <si>
    <t>including</t>
  </si>
  <si>
    <t>last</t>
  </si>
  <si>
    <t>estimates)</t>
  </si>
  <si>
    <t>#_Recruitment_start_at_1977_yearclass=1978_for_age_1_recruits</t>
  </si>
  <si>
    <t>SpawningBiomass</t>
  </si>
  <si>
    <t>Year</t>
  </si>
  <si>
    <t>Ave. 2014-2018</t>
  </si>
  <si>
    <t>Survey</t>
  </si>
  <si>
    <t>Pobs_length_fishery_1</t>
  </si>
  <si>
    <t>Pred_length_fishery_1</t>
  </si>
  <si>
    <t>Selectivity</t>
  </si>
  <si>
    <t>-------------------------</t>
  </si>
  <si>
    <t>amak.dat</t>
  </si>
  <si>
    <t>../am2019b.dat</t>
  </si>
  <si>
    <t>Beverton-Holt</t>
  </si>
  <si>
    <t>Cumulative</t>
  </si>
  <si>
    <t>likelihoods</t>
  </si>
  <si>
    <t>Estimated</t>
  </si>
  <si>
    <t>annual</t>
  </si>
  <si>
    <t>F's</t>
  </si>
  <si>
    <t>Total</t>
  </si>
  <si>
    <t>mortality</t>
  </si>
  <si>
    <t>(Z)</t>
  </si>
  <si>
    <t>numbers</t>
  </si>
  <si>
    <t>fish</t>
  </si>
  <si>
    <t>Year:</t>
  </si>
  <si>
    <t>F</t>
  </si>
  <si>
    <t>Fishery</t>
  </si>
  <si>
    <t>:</t>
  </si>
  <si>
    <t>survey</t>
  </si>
  <si>
    <t>q</t>
  </si>
  <si>
    <t>Observed</t>
  </si>
  <si>
    <t>values</t>
  </si>
  <si>
    <t>Yr_Obs_Pred_Survey</t>
  </si>
  <si>
    <t>Survey_Q:</t>
  </si>
  <si>
    <t>Prop</t>
  </si>
  <si>
    <t>ObsFishery</t>
  </si>
  <si>
    <t>Predicted</t>
  </si>
  <si>
    <t>prop</t>
  </si>
  <si>
    <t>PredFishery</t>
  </si>
  <si>
    <t>ObsSurvey</t>
  </si>
  <si>
    <t>PredSurvey</t>
  </si>
  <si>
    <t>catch</t>
  </si>
  <si>
    <t>biomass</t>
  </si>
  <si>
    <t>predicted</t>
  </si>
  <si>
    <t>fishing</t>
  </si>
  <si>
    <t>Average_F_Fshry_1</t>
  </si>
  <si>
    <t>Full_selection_F_Fshry_1</t>
  </si>
  <si>
    <t>Stock</t>
  </si>
  <si>
    <t>Recruitment</t>
  </si>
  <si>
    <t>stuff</t>
  </si>
  <si>
    <t>Curve</t>
  </si>
  <si>
    <t>to</t>
  </si>
  <si>
    <t>plot</t>
  </si>
  <si>
    <t>stock</t>
  </si>
  <si>
    <t>Likelihood</t>
  </si>
  <si>
    <t>Components</t>
  </si>
  <si>
    <t>-----------------------------------------</t>
  </si>
  <si>
    <t>Fit</t>
  </si>
  <si>
    <t>Biomass</t>
  </si>
  <si>
    <t>Catch_like_Fshry_#1</t>
  </si>
  <si>
    <t>for</t>
  </si>
  <si>
    <t>fisheries</t>
  </si>
  <si>
    <t>Age_like_Fshry_#1</t>
  </si>
  <si>
    <t>penalties</t>
  </si>
  <si>
    <t>Curvature_Age</t>
  </si>
  <si>
    <t>Change_Time</t>
  </si>
  <si>
    <t>Dome_Shaped</t>
  </si>
  <si>
    <t>Sel_Fshry_#1</t>
  </si>
  <si>
    <t>Likelihood(s)</t>
  </si>
  <si>
    <t>Survey_Index_#1</t>
  </si>
  <si>
    <t>surveys</t>
  </si>
  <si>
    <t>Age_Survey_#1</t>
  </si>
  <si>
    <t>Sel_Survey_#1</t>
  </si>
  <si>
    <t>penalties:</t>
  </si>
  <si>
    <t>(sigmar)</t>
  </si>
  <si>
    <t>S-R_Curve</t>
  </si>
  <si>
    <t>Regularity</t>
  </si>
  <si>
    <t>Future_Recruits</t>
  </si>
  <si>
    <t>Avg_F</t>
  </si>
  <si>
    <t>Effort_Variability</t>
  </si>
  <si>
    <t>Contribution</t>
  </si>
  <si>
    <t>Priors:</t>
  </si>
  <si>
    <t>Source</t>
  </si>
  <si>
    <t>Posterior</t>
  </si>
  <si>
    <t>Param_Val</t>
  </si>
  <si>
    <t>Prior_Val</t>
  </si>
  <si>
    <t>CV_Prior</t>
  </si>
  <si>
    <t>Q_Survey_#1</t>
  </si>
  <si>
    <t>Q_power_Survey_#1</t>
  </si>
  <si>
    <t>Natural_Mortality</t>
  </si>
  <si>
    <t>Steepness</t>
  </si>
  <si>
    <t>SigmaR</t>
  </si>
  <si>
    <t>Num_parameters_Estimated</t>
  </si>
  <si>
    <t>Steepnessprior,_CV,_phase:</t>
  </si>
  <si>
    <t>sigmarprior,_CV,_phase:</t>
  </si>
  <si>
    <t>Rec_estimated_in_styr_endyr:</t>
  </si>
  <si>
    <t>SR_Curve_fit__in_styr_endyr:</t>
  </si>
  <si>
    <t>Model_styr_endyr:</t>
  </si>
  <si>
    <t>M_prior,_CV,_phase</t>
  </si>
  <si>
    <t>qprior,_CV,_phase</t>
  </si>
  <si>
    <t>q_power_prior,_CV,_phase</t>
  </si>
  <si>
    <t>cv_catchbiomass:</t>
  </si>
  <si>
    <t>Projection_years</t>
  </si>
  <si>
    <t>Fsh_sel_opt_fish:</t>
  </si>
  <si>
    <t>Survey_Sel_Opt_Survey:</t>
  </si>
  <si>
    <t>Phase_survey_Sel_Coffs:</t>
  </si>
  <si>
    <t>Fshry_Selages:</t>
  </si>
  <si>
    <t>Survy_Selages:</t>
  </si>
  <si>
    <t>Phase_for_age-spec_fishery</t>
  </si>
  <si>
    <t>Phase_for_logistic_fishery</t>
  </si>
  <si>
    <t>Phase_for_dble_logistic_fishery</t>
  </si>
  <si>
    <t>Phase_for_age-spec_survey</t>
  </si>
  <si>
    <t>Phase_for_logistic_survey</t>
  </si>
  <si>
    <t>Phase_for_dble_logistic_indy</t>
  </si>
  <si>
    <t>Number_of_select_changes_fishery:</t>
  </si>
  <si>
    <t>Yrs_fsh_sel_change:</t>
  </si>
  <si>
    <t>sel_change_in:</t>
  </si>
  <si>
    <t>Number_of_select_changes_survey:</t>
  </si>
  <si>
    <t>Yrs_ind_sel_change:</t>
  </si>
  <si>
    <t>index</t>
  </si>
  <si>
    <t>name</t>
  </si>
  <si>
    <t>value</t>
  </si>
  <si>
    <t>std.dev</t>
  </si>
  <si>
    <t>mean_log_rec</t>
  </si>
  <si>
    <t>log_Rzero</t>
  </si>
  <si>
    <t>rec_dev</t>
  </si>
  <si>
    <t>log_sigmar</t>
  </si>
  <si>
    <t>fmort</t>
  </si>
  <si>
    <t>log_selcoffs_fsh[1]</t>
  </si>
  <si>
    <t>rec_dev_future</t>
  </si>
  <si>
    <t>log_q_ind[1]</t>
  </si>
  <si>
    <t>log_selcoffs_ind[1]</t>
  </si>
  <si>
    <t>repl_F</t>
  </si>
  <si>
    <t>repl_yld</t>
  </si>
  <si>
    <t>repl_SSB</t>
  </si>
  <si>
    <t>B100</t>
  </si>
  <si>
    <t>totbiom</t>
  </si>
  <si>
    <t>totbiom_NoFish</t>
  </si>
  <si>
    <t>Sp_Biom</t>
  </si>
  <si>
    <t>Sp_Biom_NoFish</t>
  </si>
  <si>
    <t>Sp_Biom_NoFishRatio</t>
  </si>
  <si>
    <t>ABCBiom</t>
  </si>
  <si>
    <t>recruits</t>
  </si>
  <si>
    <t>depletion</t>
  </si>
  <si>
    <t>depletion_dyn</t>
  </si>
  <si>
    <t>MSY</t>
  </si>
  <si>
    <t>MSYL</t>
  </si>
  <si>
    <t>Fmsy</t>
  </si>
  <si>
    <t>lnFmsy</t>
  </si>
  <si>
    <t>Fcur_Fmsy</t>
  </si>
  <si>
    <t>Rmsy</t>
  </si>
  <si>
    <t>Bmsy</t>
  </si>
  <si>
    <t>Bcur_Bmsy</t>
  </si>
  <si>
    <t>pred_ind_nextyr</t>
  </si>
  <si>
    <t>SSB_fut</t>
  </si>
  <si>
    <t>sumBiom</t>
  </si>
  <si>
    <t>Current</t>
  </si>
  <si>
    <t>Std.dev</t>
  </si>
  <si>
    <t>20172018assessment</t>
  </si>
  <si>
    <t>Average78-17</t>
  </si>
  <si>
    <t>Median78-17</t>
  </si>
  <si>
    <t>rrecruitment</t>
  </si>
  <si>
    <t>Age 3+ biomass (t)</t>
  </si>
  <si>
    <t>Female spawning biomass (t)</t>
  </si>
  <si>
    <t>Catch/Biomass</t>
  </si>
  <si>
    <r>
      <t>Rate</t>
    </r>
    <r>
      <rPr>
        <vertAlign val="superscript"/>
        <sz val="12"/>
        <color theme="1"/>
        <rFont val="Times New Roman"/>
        <family val="1"/>
      </rPr>
      <t>a</t>
    </r>
  </si>
  <si>
    <t>Catch / biomass</t>
  </si>
  <si>
    <t>MaxSel</t>
  </si>
  <si>
    <t>AnnFmort</t>
  </si>
  <si>
    <t>Summary Biomass</t>
  </si>
  <si>
    <t>Assessment Model</t>
  </si>
  <si>
    <t>Last Year</t>
  </si>
  <si>
    <t>(Model 16.0b)</t>
  </si>
  <si>
    <t>Current Year</t>
  </si>
  <si>
    <t>Model 16.0b</t>
  </si>
  <si>
    <t>Model setup</t>
  </si>
  <si>
    <t>Survey catchability</t>
  </si>
  <si>
    <t>Natural mortality</t>
  </si>
  <si>
    <r>
      <t xml:space="preserve">Fishery Average Effective </t>
    </r>
    <r>
      <rPr>
        <i/>
        <sz val="12"/>
        <color rgb="FF000000"/>
        <rFont val="Times New Roman"/>
        <family val="1"/>
      </rPr>
      <t>N</t>
    </r>
  </si>
  <si>
    <r>
      <t xml:space="preserve">Survey Average Effective </t>
    </r>
    <r>
      <rPr>
        <i/>
        <sz val="12"/>
        <color rgb="FF000000"/>
        <rFont val="Times New Roman"/>
        <family val="1"/>
      </rPr>
      <t>N</t>
    </r>
  </si>
  <si>
    <t>RMSE Survey</t>
  </si>
  <si>
    <t>-log Likelihoods</t>
  </si>
  <si>
    <t>Number of Parameters</t>
  </si>
  <si>
    <t>Survey index</t>
  </si>
  <si>
    <t>Catch biomass</t>
  </si>
  <si>
    <t>Fishery age comp</t>
  </si>
  <si>
    <t>Survey age comp</t>
  </si>
  <si>
    <t>Sub total</t>
  </si>
  <si>
    <t>-log Penalties</t>
  </si>
  <si>
    <t>Selectivity constraint</t>
  </si>
  <si>
    <t>Prior</t>
  </si>
  <si>
    <t>Sub Total</t>
  </si>
  <si>
    <t>Fishing mortalities (full selection)</t>
  </si>
  <si>
    <r>
      <t xml:space="preserve">F </t>
    </r>
    <r>
      <rPr>
        <vertAlign val="subscript"/>
        <sz val="12"/>
        <color rgb="FF000000"/>
        <rFont val="Times New Roman"/>
        <family val="1"/>
      </rPr>
      <t>2018</t>
    </r>
  </si>
  <si>
    <r>
      <t xml:space="preserve">F </t>
    </r>
    <r>
      <rPr>
        <vertAlign val="subscript"/>
        <sz val="12"/>
        <color rgb="FF000000"/>
        <rFont val="Times New Roman"/>
        <family val="1"/>
      </rPr>
      <t>2018</t>
    </r>
    <r>
      <rPr>
        <i/>
        <sz val="12"/>
        <color rgb="FF000000"/>
        <rFont val="Times New Roman"/>
        <family val="1"/>
      </rPr>
      <t xml:space="preserve">/F </t>
    </r>
    <r>
      <rPr>
        <vertAlign val="subscript"/>
        <sz val="12"/>
        <color rgb="FF000000"/>
        <rFont val="Times New Roman"/>
        <family val="1"/>
      </rPr>
      <t>40%</t>
    </r>
  </si>
  <si>
    <t>Stock abundance</t>
  </si>
  <si>
    <t>Initial Biomass (t, 1977)</t>
  </si>
  <si>
    <t>CV</t>
  </si>
  <si>
    <t>Assessment year total biomass (t)</t>
  </si>
  <si>
    <t>2006 year class (millions at age 1)</t>
  </si>
  <si>
    <t>2012 year class (millions at age 1)</t>
  </si>
  <si>
    <t>2018.Assessment</t>
  </si>
  <si>
    <t>Current.assessment</t>
  </si>
  <si>
    <t>Npars</t>
  </si>
  <si>
    <t>M</t>
  </si>
  <si>
    <t>EffN_Fish</t>
  </si>
  <si>
    <t>EffN_Surv</t>
  </si>
  <si>
    <t>F2016</t>
  </si>
  <si>
    <t>F2016/F40%</t>
  </si>
  <si>
    <t>B 1977</t>
  </si>
  <si>
    <t>B 2016</t>
  </si>
  <si>
    <t>2006 YC</t>
  </si>
  <si>
    <t>2012 YC</t>
  </si>
  <si>
    <t>Max</t>
  </si>
  <si>
    <t>Fishery selectivity</t>
  </si>
  <si>
    <t>Table 17.11</t>
  </si>
  <si>
    <t>Ave 14-18</t>
  </si>
  <si>
    <t>normalized</t>
  </si>
  <si>
    <t>Ave</t>
  </si>
  <si>
    <t>LCI</t>
  </si>
  <si>
    <t>UCI</t>
  </si>
  <si>
    <t>Table 17.13a</t>
  </si>
  <si>
    <t>Ave 78-18</t>
  </si>
  <si>
    <t>Median 78-18</t>
  </si>
  <si>
    <t>Last year's average (2013-2017)</t>
  </si>
  <si>
    <t>2019 average (2014-1018)</t>
  </si>
  <si>
    <t>Last year's teminal year (2017)</t>
  </si>
  <si>
    <t>2019 terminal year (2018)</t>
  </si>
  <si>
    <t>Survey selectivity Figure 17.15</t>
  </si>
  <si>
    <t>Fishery selectivity comparison Figure 17.14</t>
  </si>
  <si>
    <t>Suvey</t>
  </si>
  <si>
    <t>2011 yc</t>
  </si>
  <si>
    <t>2012 yc</t>
  </si>
  <si>
    <t>2013 yc</t>
  </si>
  <si>
    <t>76 yc</t>
  </si>
  <si>
    <t>93 yc</t>
  </si>
  <si>
    <t>89 yc</t>
  </si>
  <si>
    <t>99 yc</t>
  </si>
  <si>
    <t>78 yc</t>
  </si>
  <si>
    <t>96 yc</t>
  </si>
  <si>
    <t>92 yc</t>
  </si>
  <si>
    <t>77 yc</t>
  </si>
  <si>
    <t>79 yc</t>
  </si>
  <si>
    <t>80 yc</t>
  </si>
  <si>
    <t>81 yc</t>
  </si>
  <si>
    <t>82 yc</t>
  </si>
  <si>
    <t>83 yc</t>
  </si>
  <si>
    <t>84 yc</t>
  </si>
  <si>
    <t>85 yc</t>
  </si>
  <si>
    <t>86 yc</t>
  </si>
  <si>
    <t>87 yc</t>
  </si>
  <si>
    <t>88 yc</t>
  </si>
  <si>
    <t>90 yc</t>
  </si>
  <si>
    <t>91 yc</t>
  </si>
  <si>
    <t>94 yc</t>
  </si>
  <si>
    <t>95 yc</t>
  </si>
  <si>
    <t>97 yc</t>
  </si>
  <si>
    <t>98 yc</t>
  </si>
  <si>
    <t xml:space="preserve">2000 yc </t>
  </si>
  <si>
    <t>2001 yc</t>
  </si>
  <si>
    <t xml:space="preserve">2002 yc </t>
  </si>
  <si>
    <t xml:space="preserve">2003 yc </t>
  </si>
  <si>
    <t xml:space="preserve">2004 yc </t>
  </si>
  <si>
    <t xml:space="preserve">2005 yc </t>
  </si>
  <si>
    <t xml:space="preserve">2006 yc </t>
  </si>
  <si>
    <t xml:space="preserve">2007 yc </t>
  </si>
  <si>
    <t xml:space="preserve">2008 yc </t>
  </si>
  <si>
    <t xml:space="preserve">2009 yc </t>
  </si>
  <si>
    <t xml:space="preserve">2010 yc </t>
  </si>
  <si>
    <t>2014 yc</t>
  </si>
  <si>
    <t>2015 yc</t>
  </si>
  <si>
    <t>2016 yc</t>
  </si>
  <si>
    <t>2017 yc</t>
  </si>
  <si>
    <t>yc</t>
  </si>
  <si>
    <t>% from ave rec.</t>
  </si>
  <si>
    <t>2018 assessment</t>
  </si>
  <si>
    <t>2019 assessment</t>
  </si>
  <si>
    <t>Year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</si>
</sst>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"/>
    <numFmt numFmtId="167" formatCode="_(* #,##0.000_);_(* \(#,##0.0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trike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33333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1" applyNumberFormat="1" applyFont="1" applyBorder="1"/>
    <xf numFmtId="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1" applyNumberFormat="1" applyFont="1" applyBorder="1"/>
    <xf numFmtId="9" fontId="0" fillId="0" borderId="7" xfId="0" applyNumberFormat="1" applyBorder="1"/>
    <xf numFmtId="0" fontId="0" fillId="0" borderId="8" xfId="0" applyBorder="1"/>
    <xf numFmtId="164" fontId="0" fillId="0" borderId="0" xfId="0" applyNumberFormat="1"/>
    <xf numFmtId="0" fontId="2" fillId="2" borderId="9" xfId="0" applyFont="1" applyFill="1" applyBorder="1" applyAlignment="1">
      <alignment horizontal="lef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164" fontId="0" fillId="0" borderId="10" xfId="0" applyNumberFormat="1" applyBorder="1"/>
    <xf numFmtId="164" fontId="1" fillId="0" borderId="11" xfId="1" applyNumberFormat="1" applyFont="1" applyFill="1" applyBorder="1" applyAlignment="1">
      <alignment horizontal="center" vertical="center" wrapText="1"/>
    </xf>
    <xf numFmtId="9" fontId="0" fillId="0" borderId="0" xfId="2" applyFont="1"/>
    <xf numFmtId="3" fontId="0" fillId="0" borderId="2" xfId="0" applyNumberFormat="1" applyBorder="1"/>
    <xf numFmtId="3" fontId="0" fillId="0" borderId="7" xfId="0" applyNumberFormat="1" applyBorder="1"/>
    <xf numFmtId="43" fontId="0" fillId="0" borderId="0" xfId="0" applyNumberFormat="1"/>
    <xf numFmtId="3" fontId="0" fillId="0" borderId="10" xfId="0" applyNumberFormat="1" applyBorder="1"/>
    <xf numFmtId="164" fontId="0" fillId="0" borderId="11" xfId="1" applyNumberFormat="1" applyFont="1" applyBorder="1"/>
    <xf numFmtId="0" fontId="0" fillId="3" borderId="0" xfId="0" applyFill="1"/>
    <xf numFmtId="165" fontId="0" fillId="3" borderId="0" xfId="0" applyNumberFormat="1" applyFill="1"/>
    <xf numFmtId="0" fontId="0" fillId="3" borderId="0" xfId="0" applyFill="1" applyAlignment="1">
      <alignment horizontal="right"/>
    </xf>
    <xf numFmtId="166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1" fontId="0" fillId="0" borderId="0" xfId="0" applyNumberFormat="1"/>
    <xf numFmtId="2" fontId="0" fillId="0" borderId="0" xfId="0" applyNumberFormat="1"/>
    <xf numFmtId="3" fontId="2" fillId="2" borderId="0" xfId="0" applyNumberFormat="1" applyFont="1" applyFill="1" applyBorder="1" applyAlignment="1">
      <alignment horizontal="right" vertical="center" wrapText="1"/>
    </xf>
    <xf numFmtId="43" fontId="0" fillId="0" borderId="0" xfId="1" applyFont="1"/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3" fillId="0" borderId="13" xfId="0" applyNumberFormat="1" applyFont="1" applyBorder="1" applyAlignment="1">
      <alignment horizontal="right" vertical="center"/>
    </xf>
    <xf numFmtId="166" fontId="3" fillId="0" borderId="13" xfId="0" applyNumberFormat="1" applyFont="1" applyBorder="1" applyAlignment="1">
      <alignment vertical="center"/>
    </xf>
    <xf numFmtId="0" fontId="0" fillId="0" borderId="0" xfId="0" applyNumberFormat="1"/>
    <xf numFmtId="0" fontId="3" fillId="0" borderId="14" xfId="0" applyFont="1" applyBorder="1" applyAlignment="1">
      <alignment horizontal="right" vertical="center" wrapText="1"/>
    </xf>
    <xf numFmtId="0" fontId="7" fillId="0" borderId="15" xfId="0" applyFont="1" applyFill="1" applyBorder="1" applyAlignment="1">
      <alignment horizontal="right" vertical="center" wrapText="1"/>
    </xf>
    <xf numFmtId="0" fontId="8" fillId="0" borderId="15" xfId="0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164" fontId="7" fillId="0" borderId="0" xfId="1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3" fontId="7" fillId="0" borderId="0" xfId="0" applyNumberFormat="1" applyFont="1" applyFill="1" applyAlignment="1">
      <alignment horizontal="right" vertical="center" wrapText="1"/>
    </xf>
    <xf numFmtId="0" fontId="9" fillId="0" borderId="13" xfId="0" applyFont="1" applyFill="1" applyBorder="1" applyAlignment="1">
      <alignment horizontal="right" vertical="center" wrapText="1"/>
    </xf>
    <xf numFmtId="164" fontId="7" fillId="0" borderId="13" xfId="1" applyNumberFormat="1" applyFont="1" applyFill="1" applyBorder="1" applyAlignment="1">
      <alignment horizontal="right" vertical="center" wrapText="1"/>
    </xf>
    <xf numFmtId="164" fontId="9" fillId="0" borderId="0" xfId="1" applyNumberFormat="1" applyFont="1" applyFill="1" applyAlignment="1">
      <alignment horizontal="right" vertical="center" wrapText="1"/>
    </xf>
    <xf numFmtId="0" fontId="7" fillId="0" borderId="14" xfId="0" applyFont="1" applyFill="1" applyBorder="1" applyAlignment="1">
      <alignment horizontal="right" vertical="center" wrapText="1"/>
    </xf>
    <xf numFmtId="164" fontId="9" fillId="0" borderId="14" xfId="0" applyNumberFormat="1" applyFont="1" applyFill="1" applyBorder="1" applyAlignment="1">
      <alignment horizontal="right" vertical="center" wrapText="1"/>
    </xf>
    <xf numFmtId="0" fontId="9" fillId="0" borderId="14" xfId="0" applyFont="1" applyFill="1" applyBorder="1" applyAlignment="1">
      <alignment horizontal="right" vertical="center" wrapText="1"/>
    </xf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10" fillId="0" borderId="0" xfId="0" applyFont="1"/>
    <xf numFmtId="0" fontId="3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vertical="top" wrapText="1"/>
    </xf>
    <xf numFmtId="0" fontId="0" fillId="0" borderId="0" xfId="0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right" vertical="center" wrapText="1"/>
    </xf>
    <xf numFmtId="0" fontId="13" fillId="0" borderId="13" xfId="0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 wrapText="1"/>
    </xf>
    <xf numFmtId="0" fontId="13" fillId="0" borderId="14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right" vertical="center"/>
    </xf>
    <xf numFmtId="0" fontId="12" fillId="0" borderId="14" xfId="0" applyFont="1" applyBorder="1" applyAlignment="1">
      <alignment vertical="top"/>
    </xf>
    <xf numFmtId="3" fontId="13" fillId="0" borderId="0" xfId="0" applyNumberFormat="1" applyFont="1" applyAlignment="1">
      <alignment horizontal="right" vertical="center" wrapText="1"/>
    </xf>
    <xf numFmtId="9" fontId="13" fillId="0" borderId="0" xfId="0" applyNumberFormat="1" applyFont="1" applyAlignment="1">
      <alignment horizontal="right" vertical="center" wrapText="1"/>
    </xf>
    <xf numFmtId="0" fontId="12" fillId="0" borderId="14" xfId="0" applyFont="1" applyBorder="1" applyAlignment="1">
      <alignment vertical="top" wrapText="1"/>
    </xf>
    <xf numFmtId="164" fontId="13" fillId="0" borderId="0" xfId="1" applyNumberFormat="1" applyFont="1" applyAlignment="1">
      <alignment horizontal="right" vertical="center" wrapText="1"/>
    </xf>
    <xf numFmtId="166" fontId="13" fillId="0" borderId="0" xfId="0" applyNumberFormat="1" applyFont="1" applyAlignment="1">
      <alignment horizontal="right" vertical="center" wrapText="1"/>
    </xf>
    <xf numFmtId="0" fontId="0" fillId="0" borderId="17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165" fontId="0" fillId="0" borderId="0" xfId="0" applyNumberFormat="1"/>
    <xf numFmtId="166" fontId="0" fillId="0" borderId="19" xfId="0" applyNumberFormat="1" applyBorder="1"/>
    <xf numFmtId="166" fontId="0" fillId="0" borderId="20" xfId="0" applyNumberFormat="1" applyBorder="1"/>
    <xf numFmtId="166" fontId="0" fillId="0" borderId="21" xfId="0" applyNumberFormat="1" applyBorder="1"/>
    <xf numFmtId="166" fontId="0" fillId="0" borderId="22" xfId="0" applyNumberFormat="1" applyBorder="1"/>
    <xf numFmtId="166" fontId="0" fillId="0" borderId="0" xfId="0" applyNumberFormat="1" applyBorder="1"/>
    <xf numFmtId="166" fontId="0" fillId="0" borderId="23" xfId="0" applyNumberFormat="1" applyBorder="1"/>
    <xf numFmtId="166" fontId="0" fillId="4" borderId="22" xfId="0" applyNumberFormat="1" applyFill="1" applyBorder="1"/>
    <xf numFmtId="166" fontId="0" fillId="4" borderId="0" xfId="0" applyNumberFormat="1" applyFill="1" applyBorder="1"/>
    <xf numFmtId="166" fontId="0" fillId="4" borderId="23" xfId="0" applyNumberFormat="1" applyFill="1" applyBorder="1"/>
    <xf numFmtId="166" fontId="0" fillId="0" borderId="24" xfId="0" applyNumberFormat="1" applyBorder="1"/>
    <xf numFmtId="166" fontId="0" fillId="0" borderId="14" xfId="0" applyNumberFormat="1" applyBorder="1"/>
    <xf numFmtId="166" fontId="0" fillId="0" borderId="25" xfId="0" applyNumberFormat="1" applyBorder="1"/>
    <xf numFmtId="0" fontId="0" fillId="4" borderId="0" xfId="0" applyFill="1"/>
    <xf numFmtId="166" fontId="0" fillId="4" borderId="0" xfId="0" applyNumberFormat="1" applyFill="1"/>
    <xf numFmtId="1" fontId="0" fillId="0" borderId="0" xfId="0" applyNumberFormat="1"/>
    <xf numFmtId="1" fontId="3" fillId="0" borderId="0" xfId="0" applyNumberFormat="1" applyFont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0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14" xfId="0" applyNumberFormat="1" applyBorder="1"/>
    <xf numFmtId="0" fontId="0" fillId="0" borderId="25" xfId="0" applyNumberFormat="1" applyBorder="1"/>
    <xf numFmtId="0" fontId="0" fillId="0" borderId="22" xfId="0" applyBorder="1"/>
    <xf numFmtId="0" fontId="0" fillId="0" borderId="23" xfId="0" applyBorder="1"/>
    <xf numFmtId="164" fontId="3" fillId="0" borderId="20" xfId="1" applyNumberFormat="1" applyFont="1" applyBorder="1"/>
    <xf numFmtId="164" fontId="3" fillId="0" borderId="21" xfId="1" applyNumberFormat="1" applyFont="1" applyBorder="1"/>
    <xf numFmtId="164" fontId="3" fillId="0" borderId="0" xfId="1" applyNumberFormat="1" applyFont="1" applyBorder="1"/>
    <xf numFmtId="164" fontId="3" fillId="0" borderId="23" xfId="1" applyNumberFormat="1" applyFont="1" applyBorder="1"/>
    <xf numFmtId="164" fontId="3" fillId="0" borderId="14" xfId="1" applyNumberFormat="1" applyFont="1" applyBorder="1"/>
    <xf numFmtId="164" fontId="3" fillId="0" borderId="25" xfId="1" applyNumberFormat="1" applyFont="1" applyBorder="1"/>
    <xf numFmtId="164" fontId="3" fillId="0" borderId="0" xfId="1" applyNumberFormat="1" applyFont="1"/>
    <xf numFmtId="164" fontId="7" fillId="0" borderId="0" xfId="1" applyNumberFormat="1" applyFont="1"/>
    <xf numFmtId="0" fontId="3" fillId="0" borderId="20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67" fontId="0" fillId="0" borderId="0" xfId="0" applyNumberFormat="1"/>
    <xf numFmtId="9" fontId="0" fillId="3" borderId="0" xfId="2" applyFont="1" applyFill="1"/>
    <xf numFmtId="0" fontId="7" fillId="0" borderId="0" xfId="0" applyFont="1" applyFill="1" applyBorder="1" applyAlignment="1">
      <alignment horizontal="righ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43C3F"/>
      <color rgb="FFD8467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Projfile!$B$24:$L$24</c:f>
              <c:numCache>
                <c:formatCode>General</c:formatCode>
                <c:ptCount val="11"/>
                <c:pt idx="0">
                  <c:v>2.0019090451906616E-3</c:v>
                </c:pt>
                <c:pt idx="1">
                  <c:v>2.1259153711774979E-2</c:v>
                </c:pt>
                <c:pt idx="2">
                  <c:v>0.25809706463623372</c:v>
                </c:pt>
                <c:pt idx="3">
                  <c:v>0.42560624040514544</c:v>
                </c:pt>
                <c:pt idx="4">
                  <c:v>0.63825115579396863</c:v>
                </c:pt>
                <c:pt idx="5">
                  <c:v>0.7941230964690934</c:v>
                </c:pt>
                <c:pt idx="6">
                  <c:v>0.87238181786098712</c:v>
                </c:pt>
                <c:pt idx="7">
                  <c:v>1</c:v>
                </c:pt>
                <c:pt idx="8">
                  <c:v>0.93877490250745521</c:v>
                </c:pt>
                <c:pt idx="9">
                  <c:v>0.55760761677048221</c:v>
                </c:pt>
                <c:pt idx="10">
                  <c:v>0.55760761677048221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F-EF4C-8FE8-5FBFB43D927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Projfile!$E$35:$O$35</c:f>
              <c:numCache>
                <c:formatCode>General</c:formatCode>
                <c:ptCount val="11"/>
                <c:pt idx="0">
                  <c:v>3.6304060000000001E-3</c:v>
                </c:pt>
                <c:pt idx="1">
                  <c:v>3.8552879999999998E-2</c:v>
                </c:pt>
                <c:pt idx="2">
                  <c:v>0.46805180000000013</c:v>
                </c:pt>
                <c:pt idx="3">
                  <c:v>0.77182499999999998</c:v>
                </c:pt>
                <c:pt idx="4">
                  <c:v>1.1574506</c:v>
                </c:pt>
                <c:pt idx="5">
                  <c:v>1.4401199999999998</c:v>
                </c:pt>
                <c:pt idx="6">
                  <c:v>1.5820400000000001</c:v>
                </c:pt>
                <c:pt idx="7">
                  <c:v>1.8134720000000002</c:v>
                </c:pt>
                <c:pt idx="8">
                  <c:v>1.702442</c:v>
                </c:pt>
                <c:pt idx="9">
                  <c:v>1.0112057999999999</c:v>
                </c:pt>
                <c:pt idx="10">
                  <c:v>1.0112057999999999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DF-EF4C-8FE8-5FBFB43D927B}"/>
            </c:ext>
          </c:extLst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Projfile!$E$34:$O$34</c:f>
              <c:numCache>
                <c:formatCode>General</c:formatCode>
                <c:ptCount val="11"/>
                <c:pt idx="0">
                  <c:v>2.0019090451906616E-3</c:v>
                </c:pt>
                <c:pt idx="1">
                  <c:v>2.1259153711774979E-2</c:v>
                </c:pt>
                <c:pt idx="2">
                  <c:v>0.25809706463623372</c:v>
                </c:pt>
                <c:pt idx="3">
                  <c:v>0.42560624040514544</c:v>
                </c:pt>
                <c:pt idx="4">
                  <c:v>0.63825115579396863</c:v>
                </c:pt>
                <c:pt idx="5">
                  <c:v>0.7941230964690934</c:v>
                </c:pt>
                <c:pt idx="6">
                  <c:v>0.87238181786098712</c:v>
                </c:pt>
                <c:pt idx="7">
                  <c:v>1</c:v>
                </c:pt>
                <c:pt idx="8">
                  <c:v>0.93877490250745521</c:v>
                </c:pt>
                <c:pt idx="9">
                  <c:v>0.55760761677048221</c:v>
                </c:pt>
                <c:pt idx="10">
                  <c:v>0.55760761677048221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DF-EF4C-8FE8-5FBFB43D927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Projfile!$E$42:$O$42</c:f>
              <c:numCache>
                <c:formatCode>General</c:formatCode>
                <c:ptCount val="11"/>
                <c:pt idx="0">
                  <c:v>1.9121467517194683E-3</c:v>
                </c:pt>
                <c:pt idx="1">
                  <c:v>1.8614914828409535E-2</c:v>
                </c:pt>
                <c:pt idx="2">
                  <c:v>0.15408173265386124</c:v>
                </c:pt>
                <c:pt idx="3">
                  <c:v>0.39763729018923055</c:v>
                </c:pt>
                <c:pt idx="4">
                  <c:v>0.6746114120428115</c:v>
                </c:pt>
                <c:pt idx="5">
                  <c:v>0.83645154009716938</c:v>
                </c:pt>
                <c:pt idx="6">
                  <c:v>0.85905334212370676</c:v>
                </c:pt>
                <c:pt idx="7">
                  <c:v>1</c:v>
                </c:pt>
                <c:pt idx="8">
                  <c:v>0.90745088081916769</c:v>
                </c:pt>
                <c:pt idx="9">
                  <c:v>0.51336968271503747</c:v>
                </c:pt>
                <c:pt idx="10">
                  <c:v>0.51336968271503747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DF-EF4C-8FE8-5FBFB43D9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8559535"/>
        <c:axId val="1928358111"/>
      </c:lineChart>
      <c:catAx>
        <c:axId val="192855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358111"/>
        <c:crosses val="autoZero"/>
        <c:auto val="1"/>
        <c:lblAlgn val="ctr"/>
        <c:lblOffset val="100"/>
        <c:noMultiLvlLbl val="0"/>
      </c:catAx>
      <c:valAx>
        <c:axId val="19283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2691107842946"/>
          <c:y val="5.0925925925925923E-2"/>
          <c:w val="0.83883379446260009"/>
          <c:h val="0.78746646879434501"/>
        </c:manualLayout>
      </c:layout>
      <c:barChart>
        <c:barDir val="col"/>
        <c:grouping val="clustered"/>
        <c:varyColors val="0"/>
        <c:ser>
          <c:idx val="1"/>
          <c:order val="0"/>
          <c:tx>
            <c:v>2018 Assessment Model 16.0b</c:v>
          </c:tx>
          <c:spPr>
            <a:solidFill>
              <a:schemeClr val="accent1">
                <a:lumMod val="40000"/>
                <a:lumOff val="60000"/>
              </a:schemeClr>
            </a:solidFill>
            <a:ln w="6350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'tables for doc'!$O$67:$O$108</c:f>
                <c:numCache>
                  <c:formatCode>General</c:formatCode>
                  <c:ptCount val="42"/>
                  <c:pt idx="0">
                    <c:v>85.406199999999998</c:v>
                  </c:pt>
                  <c:pt idx="1">
                    <c:v>109.26900000000001</c:v>
                  </c:pt>
                  <c:pt idx="2">
                    <c:v>146.48699999999999</c:v>
                  </c:pt>
                  <c:pt idx="3">
                    <c:v>75.717299999999994</c:v>
                  </c:pt>
                  <c:pt idx="4">
                    <c:v>70.345299999999995</c:v>
                  </c:pt>
                  <c:pt idx="5">
                    <c:v>141.15799999999999</c:v>
                  </c:pt>
                  <c:pt idx="6">
                    <c:v>46.130499999999998</c:v>
                  </c:pt>
                  <c:pt idx="7">
                    <c:v>64.178299999999993</c:v>
                  </c:pt>
                  <c:pt idx="8">
                    <c:v>127.532</c:v>
                  </c:pt>
                  <c:pt idx="9">
                    <c:v>243.971</c:v>
                  </c:pt>
                  <c:pt idx="10">
                    <c:v>160.23400000000001</c:v>
                  </c:pt>
                  <c:pt idx="11">
                    <c:v>168.452</c:v>
                  </c:pt>
                  <c:pt idx="12">
                    <c:v>50.3127</c:v>
                  </c:pt>
                  <c:pt idx="13">
                    <c:v>60.967500000000001</c:v>
                  </c:pt>
                  <c:pt idx="14">
                    <c:v>76.698300000000003</c:v>
                  </c:pt>
                  <c:pt idx="15">
                    <c:v>57.429200000000002</c:v>
                  </c:pt>
                  <c:pt idx="16">
                    <c:v>133.26</c:v>
                  </c:pt>
                  <c:pt idx="17">
                    <c:v>121.169</c:v>
                  </c:pt>
                  <c:pt idx="18">
                    <c:v>46.165799999999997</c:v>
                  </c:pt>
                  <c:pt idx="19">
                    <c:v>85.129599999999996</c:v>
                  </c:pt>
                  <c:pt idx="20">
                    <c:v>62.780900000000003</c:v>
                  </c:pt>
                  <c:pt idx="21">
                    <c:v>93.630600000000001</c:v>
                  </c:pt>
                  <c:pt idx="22">
                    <c:v>140.90600000000001</c:v>
                  </c:pt>
                  <c:pt idx="23">
                    <c:v>112.828</c:v>
                  </c:pt>
                  <c:pt idx="24">
                    <c:v>46.248100000000001</c:v>
                  </c:pt>
                  <c:pt idx="25">
                    <c:v>126.35</c:v>
                  </c:pt>
                  <c:pt idx="26">
                    <c:v>119.78700000000001</c:v>
                  </c:pt>
                  <c:pt idx="27">
                    <c:v>176.33500000000001</c:v>
                  </c:pt>
                  <c:pt idx="28">
                    <c:v>200.61600000000001</c:v>
                  </c:pt>
                  <c:pt idx="29">
                    <c:v>133.26</c:v>
                  </c:pt>
                </c:numCache>
              </c:numRef>
            </c:plus>
            <c:minus>
              <c:numRef>
                <c:f>'tables for doc'!$O$67:$O$108</c:f>
                <c:numCache>
                  <c:formatCode>General</c:formatCode>
                  <c:ptCount val="42"/>
                  <c:pt idx="0">
                    <c:v>85.406199999999998</c:v>
                  </c:pt>
                  <c:pt idx="1">
                    <c:v>109.26900000000001</c:v>
                  </c:pt>
                  <c:pt idx="2">
                    <c:v>146.48699999999999</c:v>
                  </c:pt>
                  <c:pt idx="3">
                    <c:v>75.717299999999994</c:v>
                  </c:pt>
                  <c:pt idx="4">
                    <c:v>70.345299999999995</c:v>
                  </c:pt>
                  <c:pt idx="5">
                    <c:v>141.15799999999999</c:v>
                  </c:pt>
                  <c:pt idx="6">
                    <c:v>46.130499999999998</c:v>
                  </c:pt>
                  <c:pt idx="7">
                    <c:v>64.178299999999993</c:v>
                  </c:pt>
                  <c:pt idx="8">
                    <c:v>127.532</c:v>
                  </c:pt>
                  <c:pt idx="9">
                    <c:v>243.971</c:v>
                  </c:pt>
                  <c:pt idx="10">
                    <c:v>160.23400000000001</c:v>
                  </c:pt>
                  <c:pt idx="11">
                    <c:v>168.452</c:v>
                  </c:pt>
                  <c:pt idx="12">
                    <c:v>50.3127</c:v>
                  </c:pt>
                  <c:pt idx="13">
                    <c:v>60.967500000000001</c:v>
                  </c:pt>
                  <c:pt idx="14">
                    <c:v>76.698300000000003</c:v>
                  </c:pt>
                  <c:pt idx="15">
                    <c:v>57.429200000000002</c:v>
                  </c:pt>
                  <c:pt idx="16">
                    <c:v>133.26</c:v>
                  </c:pt>
                  <c:pt idx="17">
                    <c:v>121.169</c:v>
                  </c:pt>
                  <c:pt idx="18">
                    <c:v>46.165799999999997</c:v>
                  </c:pt>
                  <c:pt idx="19">
                    <c:v>85.129599999999996</c:v>
                  </c:pt>
                  <c:pt idx="20">
                    <c:v>62.780900000000003</c:v>
                  </c:pt>
                  <c:pt idx="21">
                    <c:v>93.630600000000001</c:v>
                  </c:pt>
                  <c:pt idx="22">
                    <c:v>140.90600000000001</c:v>
                  </c:pt>
                  <c:pt idx="23">
                    <c:v>112.828</c:v>
                  </c:pt>
                  <c:pt idx="24">
                    <c:v>46.248100000000001</c:v>
                  </c:pt>
                  <c:pt idx="25">
                    <c:v>126.35</c:v>
                  </c:pt>
                  <c:pt idx="26">
                    <c:v>119.78700000000001</c:v>
                  </c:pt>
                  <c:pt idx="27">
                    <c:v>176.33500000000001</c:v>
                  </c:pt>
                  <c:pt idx="28">
                    <c:v>200.61600000000001</c:v>
                  </c:pt>
                  <c:pt idx="29">
                    <c:v>133.26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'tables for doc'!$H$67:$H$95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'tables for doc'!$I$67:$I$95</c:f>
              <c:numCache>
                <c:formatCode>General</c:formatCode>
                <c:ptCount val="29"/>
                <c:pt idx="0">
                  <c:v>343</c:v>
                </c:pt>
                <c:pt idx="1">
                  <c:v>535</c:v>
                </c:pt>
                <c:pt idx="2">
                  <c:v>899</c:v>
                </c:pt>
                <c:pt idx="3">
                  <c:v>358</c:v>
                </c:pt>
                <c:pt idx="4">
                  <c:v>354</c:v>
                </c:pt>
                <c:pt idx="5">
                  <c:v>921</c:v>
                </c:pt>
                <c:pt idx="6">
                  <c:v>213</c:v>
                </c:pt>
                <c:pt idx="7">
                  <c:v>330</c:v>
                </c:pt>
                <c:pt idx="8">
                  <c:v>776</c:v>
                </c:pt>
                <c:pt idx="9" formatCode="#,##0">
                  <c:v>1762</c:v>
                </c:pt>
                <c:pt idx="10" formatCode="#,##0">
                  <c:v>1147</c:v>
                </c:pt>
                <c:pt idx="11" formatCode="#,##0">
                  <c:v>1287</c:v>
                </c:pt>
                <c:pt idx="12">
                  <c:v>278</c:v>
                </c:pt>
                <c:pt idx="13">
                  <c:v>374</c:v>
                </c:pt>
                <c:pt idx="14">
                  <c:v>507</c:v>
                </c:pt>
                <c:pt idx="15">
                  <c:v>352</c:v>
                </c:pt>
                <c:pt idx="16">
                  <c:v>938</c:v>
                </c:pt>
                <c:pt idx="17">
                  <c:v>796</c:v>
                </c:pt>
                <c:pt idx="18">
                  <c:v>239</c:v>
                </c:pt>
                <c:pt idx="19">
                  <c:v>492</c:v>
                </c:pt>
                <c:pt idx="20">
                  <c:v>337</c:v>
                </c:pt>
                <c:pt idx="21">
                  <c:v>556</c:v>
                </c:pt>
                <c:pt idx="22">
                  <c:v>745</c:v>
                </c:pt>
                <c:pt idx="23">
                  <c:v>494</c:v>
                </c:pt>
                <c:pt idx="24">
                  <c:v>238</c:v>
                </c:pt>
                <c:pt idx="25">
                  <c:v>424</c:v>
                </c:pt>
                <c:pt idx="26">
                  <c:v>445</c:v>
                </c:pt>
                <c:pt idx="27">
                  <c:v>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A-524E-BD05-1935CA098FE5}"/>
            </c:ext>
          </c:extLst>
        </c:ser>
        <c:ser>
          <c:idx val="2"/>
          <c:order val="1"/>
          <c:tx>
            <c:v>2019 Assessment Model 16.0b</c:v>
          </c:tx>
          <c:spPr>
            <a:solidFill>
              <a:srgbClr val="C00000"/>
            </a:solidFill>
            <a:ln w="6350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'tables for doc'!$O$67:$O$108</c:f>
                <c:numCache>
                  <c:formatCode>General</c:formatCode>
                  <c:ptCount val="42"/>
                  <c:pt idx="0">
                    <c:v>85.406199999999998</c:v>
                  </c:pt>
                  <c:pt idx="1">
                    <c:v>109.26900000000001</c:v>
                  </c:pt>
                  <c:pt idx="2">
                    <c:v>146.48699999999999</c:v>
                  </c:pt>
                  <c:pt idx="3">
                    <c:v>75.717299999999994</c:v>
                  </c:pt>
                  <c:pt idx="4">
                    <c:v>70.345299999999995</c:v>
                  </c:pt>
                  <c:pt idx="5">
                    <c:v>141.15799999999999</c:v>
                  </c:pt>
                  <c:pt idx="6">
                    <c:v>46.130499999999998</c:v>
                  </c:pt>
                  <c:pt idx="7">
                    <c:v>64.178299999999993</c:v>
                  </c:pt>
                  <c:pt idx="8">
                    <c:v>127.532</c:v>
                  </c:pt>
                  <c:pt idx="9">
                    <c:v>243.971</c:v>
                  </c:pt>
                  <c:pt idx="10">
                    <c:v>160.23400000000001</c:v>
                  </c:pt>
                  <c:pt idx="11">
                    <c:v>168.452</c:v>
                  </c:pt>
                  <c:pt idx="12">
                    <c:v>50.3127</c:v>
                  </c:pt>
                  <c:pt idx="13">
                    <c:v>60.967500000000001</c:v>
                  </c:pt>
                  <c:pt idx="14">
                    <c:v>76.698300000000003</c:v>
                  </c:pt>
                  <c:pt idx="15">
                    <c:v>57.429200000000002</c:v>
                  </c:pt>
                  <c:pt idx="16">
                    <c:v>133.26</c:v>
                  </c:pt>
                  <c:pt idx="17">
                    <c:v>121.169</c:v>
                  </c:pt>
                  <c:pt idx="18">
                    <c:v>46.165799999999997</c:v>
                  </c:pt>
                  <c:pt idx="19">
                    <c:v>85.129599999999996</c:v>
                  </c:pt>
                  <c:pt idx="20">
                    <c:v>62.780900000000003</c:v>
                  </c:pt>
                  <c:pt idx="21">
                    <c:v>93.630600000000001</c:v>
                  </c:pt>
                  <c:pt idx="22">
                    <c:v>140.90600000000001</c:v>
                  </c:pt>
                  <c:pt idx="23">
                    <c:v>112.828</c:v>
                  </c:pt>
                  <c:pt idx="24">
                    <c:v>46.248100000000001</c:v>
                  </c:pt>
                  <c:pt idx="25">
                    <c:v>126.35</c:v>
                  </c:pt>
                  <c:pt idx="26">
                    <c:v>119.78700000000001</c:v>
                  </c:pt>
                  <c:pt idx="27">
                    <c:v>176.33500000000001</c:v>
                  </c:pt>
                  <c:pt idx="28">
                    <c:v>200.61600000000001</c:v>
                  </c:pt>
                  <c:pt idx="29">
                    <c:v>133.26</c:v>
                  </c:pt>
                </c:numCache>
              </c:numRef>
            </c:plus>
            <c:minus>
              <c:numRef>
                <c:f>'tables for doc'!$O$67:$O$108</c:f>
                <c:numCache>
                  <c:formatCode>General</c:formatCode>
                  <c:ptCount val="42"/>
                  <c:pt idx="0">
                    <c:v>85.406199999999998</c:v>
                  </c:pt>
                  <c:pt idx="1">
                    <c:v>109.26900000000001</c:v>
                  </c:pt>
                  <c:pt idx="2">
                    <c:v>146.48699999999999</c:v>
                  </c:pt>
                  <c:pt idx="3">
                    <c:v>75.717299999999994</c:v>
                  </c:pt>
                  <c:pt idx="4">
                    <c:v>70.345299999999995</c:v>
                  </c:pt>
                  <c:pt idx="5">
                    <c:v>141.15799999999999</c:v>
                  </c:pt>
                  <c:pt idx="6">
                    <c:v>46.130499999999998</c:v>
                  </c:pt>
                  <c:pt idx="7">
                    <c:v>64.178299999999993</c:v>
                  </c:pt>
                  <c:pt idx="8">
                    <c:v>127.532</c:v>
                  </c:pt>
                  <c:pt idx="9">
                    <c:v>243.971</c:v>
                  </c:pt>
                  <c:pt idx="10">
                    <c:v>160.23400000000001</c:v>
                  </c:pt>
                  <c:pt idx="11">
                    <c:v>168.452</c:v>
                  </c:pt>
                  <c:pt idx="12">
                    <c:v>50.3127</c:v>
                  </c:pt>
                  <c:pt idx="13">
                    <c:v>60.967500000000001</c:v>
                  </c:pt>
                  <c:pt idx="14">
                    <c:v>76.698300000000003</c:v>
                  </c:pt>
                  <c:pt idx="15">
                    <c:v>57.429200000000002</c:v>
                  </c:pt>
                  <c:pt idx="16">
                    <c:v>133.26</c:v>
                  </c:pt>
                  <c:pt idx="17">
                    <c:v>121.169</c:v>
                  </c:pt>
                  <c:pt idx="18">
                    <c:v>46.165799999999997</c:v>
                  </c:pt>
                  <c:pt idx="19">
                    <c:v>85.129599999999996</c:v>
                  </c:pt>
                  <c:pt idx="20">
                    <c:v>62.780900000000003</c:v>
                  </c:pt>
                  <c:pt idx="21">
                    <c:v>93.630600000000001</c:v>
                  </c:pt>
                  <c:pt idx="22">
                    <c:v>140.90600000000001</c:v>
                  </c:pt>
                  <c:pt idx="23">
                    <c:v>112.828</c:v>
                  </c:pt>
                  <c:pt idx="24">
                    <c:v>46.248100000000001</c:v>
                  </c:pt>
                  <c:pt idx="25">
                    <c:v>126.35</c:v>
                  </c:pt>
                  <c:pt idx="26">
                    <c:v>119.78700000000001</c:v>
                  </c:pt>
                  <c:pt idx="27">
                    <c:v>176.33500000000001</c:v>
                  </c:pt>
                  <c:pt idx="28">
                    <c:v>200.61600000000001</c:v>
                  </c:pt>
                  <c:pt idx="29">
                    <c:v>133.26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'tables for doc'!$H$67:$H$95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'tables for doc'!$J$67:$J$95</c:f>
              <c:numCache>
                <c:formatCode>_(* #,##0_);_(* \(#,##0\);_(* "-"??_);_(@_)</c:formatCode>
                <c:ptCount val="29"/>
                <c:pt idx="0">
                  <c:v>337.43</c:v>
                </c:pt>
                <c:pt idx="1">
                  <c:v>530.36</c:v>
                </c:pt>
                <c:pt idx="2">
                  <c:v>890.44</c:v>
                </c:pt>
                <c:pt idx="3">
                  <c:v>352.28</c:v>
                </c:pt>
                <c:pt idx="4">
                  <c:v>348.59</c:v>
                </c:pt>
                <c:pt idx="5">
                  <c:v>909.52</c:v>
                </c:pt>
                <c:pt idx="6">
                  <c:v>208.06</c:v>
                </c:pt>
                <c:pt idx="7">
                  <c:v>324.52</c:v>
                </c:pt>
                <c:pt idx="8">
                  <c:v>766.74</c:v>
                </c:pt>
                <c:pt idx="9">
                  <c:v>1743</c:v>
                </c:pt>
                <c:pt idx="10">
                  <c:v>1133.0999999999999</c:v>
                </c:pt>
                <c:pt idx="11">
                  <c:v>1272</c:v>
                </c:pt>
                <c:pt idx="12">
                  <c:v>272.5</c:v>
                </c:pt>
                <c:pt idx="13">
                  <c:v>367.65</c:v>
                </c:pt>
                <c:pt idx="14">
                  <c:v>497.97</c:v>
                </c:pt>
                <c:pt idx="15">
                  <c:v>346.26</c:v>
                </c:pt>
                <c:pt idx="16">
                  <c:v>926.95</c:v>
                </c:pt>
                <c:pt idx="17">
                  <c:v>794.94</c:v>
                </c:pt>
                <c:pt idx="18">
                  <c:v>242.89</c:v>
                </c:pt>
                <c:pt idx="19">
                  <c:v>520.04</c:v>
                </c:pt>
                <c:pt idx="20">
                  <c:v>357.42</c:v>
                </c:pt>
                <c:pt idx="21">
                  <c:v>543.09</c:v>
                </c:pt>
                <c:pt idx="22">
                  <c:v>826.9</c:v>
                </c:pt>
                <c:pt idx="23">
                  <c:v>564.39</c:v>
                </c:pt>
                <c:pt idx="24">
                  <c:v>162.08000000000001</c:v>
                </c:pt>
                <c:pt idx="25">
                  <c:v>448.19</c:v>
                </c:pt>
                <c:pt idx="26">
                  <c:v>386.58</c:v>
                </c:pt>
                <c:pt idx="27">
                  <c:v>420.51</c:v>
                </c:pt>
                <c:pt idx="28">
                  <c:v>459.57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A-524E-BD05-1935CA09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1541776127"/>
        <c:axId val="1541776543"/>
      </c:barChart>
      <c:lineChart>
        <c:grouping val="standard"/>
        <c:varyColors val="0"/>
        <c:ser>
          <c:idx val="0"/>
          <c:order val="2"/>
          <c:spPr>
            <a:ln w="381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'tables for doc'!$H$67:$H$95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'tables for doc'!$R$67:$R$95</c:f>
              <c:numCache>
                <c:formatCode>General</c:formatCode>
                <c:ptCount val="29"/>
                <c:pt idx="0">
                  <c:v>596.02696666666679</c:v>
                </c:pt>
                <c:pt idx="1">
                  <c:v>596.02696666666679</c:v>
                </c:pt>
                <c:pt idx="2">
                  <c:v>596.02696666666679</c:v>
                </c:pt>
                <c:pt idx="3">
                  <c:v>596.02696666666679</c:v>
                </c:pt>
                <c:pt idx="4">
                  <c:v>596.02696666666679</c:v>
                </c:pt>
                <c:pt idx="5">
                  <c:v>596.02696666666679</c:v>
                </c:pt>
                <c:pt idx="6">
                  <c:v>596.02696666666679</c:v>
                </c:pt>
                <c:pt idx="7">
                  <c:v>596.02696666666679</c:v>
                </c:pt>
                <c:pt idx="8">
                  <c:v>596.02696666666679</c:v>
                </c:pt>
                <c:pt idx="9">
                  <c:v>596.02696666666679</c:v>
                </c:pt>
                <c:pt idx="10">
                  <c:v>596.02696666666679</c:v>
                </c:pt>
                <c:pt idx="11">
                  <c:v>596.02696666666679</c:v>
                </c:pt>
                <c:pt idx="12">
                  <c:v>596.02696666666679</c:v>
                </c:pt>
                <c:pt idx="13">
                  <c:v>596.02696666666679</c:v>
                </c:pt>
                <c:pt idx="14">
                  <c:v>596.02696666666679</c:v>
                </c:pt>
                <c:pt idx="15">
                  <c:v>596.02696666666679</c:v>
                </c:pt>
                <c:pt idx="16">
                  <c:v>596.02696666666679</c:v>
                </c:pt>
                <c:pt idx="17">
                  <c:v>596.02696666666679</c:v>
                </c:pt>
                <c:pt idx="18">
                  <c:v>596.02696666666679</c:v>
                </c:pt>
                <c:pt idx="19">
                  <c:v>596.02696666666679</c:v>
                </c:pt>
                <c:pt idx="20">
                  <c:v>596.02696666666679</c:v>
                </c:pt>
                <c:pt idx="21">
                  <c:v>596.02696666666679</c:v>
                </c:pt>
                <c:pt idx="22">
                  <c:v>596.02696666666679</c:v>
                </c:pt>
                <c:pt idx="23">
                  <c:v>596.02696666666679</c:v>
                </c:pt>
                <c:pt idx="24">
                  <c:v>596.02696666666679</c:v>
                </c:pt>
                <c:pt idx="25">
                  <c:v>596.02696666666679</c:v>
                </c:pt>
                <c:pt idx="26">
                  <c:v>596.02696666666679</c:v>
                </c:pt>
                <c:pt idx="27">
                  <c:v>596.02696666666679</c:v>
                </c:pt>
                <c:pt idx="28">
                  <c:v>596.02696666666679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5A-524E-BD05-1935CA09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776127"/>
        <c:axId val="1541776543"/>
      </c:lineChart>
      <c:catAx>
        <c:axId val="154177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Year class </a:t>
                </a:r>
              </a:p>
            </c:rich>
          </c:tx>
          <c:layout>
            <c:manualLayout>
              <c:xMode val="edge"/>
              <c:yMode val="edge"/>
              <c:x val="0.45349642609934415"/>
              <c:y val="0.92360328294719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76543"/>
        <c:crosses val="autoZero"/>
        <c:auto val="1"/>
        <c:lblAlgn val="ctr"/>
        <c:lblOffset val="100"/>
        <c:noMultiLvlLbl val="0"/>
      </c:catAx>
      <c:valAx>
        <c:axId val="15417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Age 1 recruits (1,000s)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76127"/>
        <c:crosses val="autoZero"/>
        <c:crossBetween val="between"/>
        <c:majorUnit val="500"/>
      </c:valAx>
      <c:spPr>
        <a:noFill/>
        <a:ln w="3175"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0.42989154714390426"/>
          <c:y val="0.10377394623532703"/>
          <c:w val="0.4360975777260449"/>
          <c:h val="0.13934535262535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'tables for doc'!$E$102:$E$144</c:f>
              <c:numCache>
                <c:formatCode>#,##0</c:formatCode>
                <c:ptCount val="43"/>
                <c:pt idx="0">
                  <c:v>175110</c:v>
                </c:pt>
                <c:pt idx="1">
                  <c:v>181730</c:v>
                </c:pt>
                <c:pt idx="2">
                  <c:v>196520</c:v>
                </c:pt>
                <c:pt idx="3">
                  <c:v>231930</c:v>
                </c:pt>
                <c:pt idx="4">
                  <c:v>292660</c:v>
                </c:pt>
                <c:pt idx="5">
                  <c:v>323360</c:v>
                </c:pt>
                <c:pt idx="6">
                  <c:v>291800</c:v>
                </c:pt>
                <c:pt idx="7">
                  <c:v>254630</c:v>
                </c:pt>
                <c:pt idx="8">
                  <c:v>214690</c:v>
                </c:pt>
                <c:pt idx="9">
                  <c:v>180190</c:v>
                </c:pt>
                <c:pt idx="10">
                  <c:v>161420</c:v>
                </c:pt>
                <c:pt idx="11">
                  <c:v>160020</c:v>
                </c:pt>
                <c:pt idx="12">
                  <c:v>166520</c:v>
                </c:pt>
                <c:pt idx="13">
                  <c:v>178440</c:v>
                </c:pt>
                <c:pt idx="14">
                  <c:v>200590</c:v>
                </c:pt>
                <c:pt idx="15">
                  <c:v>227190</c:v>
                </c:pt>
                <c:pt idx="16">
                  <c:v>229810</c:v>
                </c:pt>
                <c:pt idx="17">
                  <c:v>200940</c:v>
                </c:pt>
                <c:pt idx="18">
                  <c:v>178580</c:v>
                </c:pt>
                <c:pt idx="19">
                  <c:v>159440</c:v>
                </c:pt>
                <c:pt idx="20">
                  <c:v>142250</c:v>
                </c:pt>
                <c:pt idx="21">
                  <c:v>131850</c:v>
                </c:pt>
                <c:pt idx="22">
                  <c:v>136920</c:v>
                </c:pt>
                <c:pt idx="23">
                  <c:v>133000</c:v>
                </c:pt>
                <c:pt idx="24">
                  <c:v>124600</c:v>
                </c:pt>
                <c:pt idx="25">
                  <c:v>160650</c:v>
                </c:pt>
                <c:pt idx="26">
                  <c:v>229910</c:v>
                </c:pt>
                <c:pt idx="27">
                  <c:v>285740</c:v>
                </c:pt>
                <c:pt idx="28">
                  <c:v>296850</c:v>
                </c:pt>
                <c:pt idx="29">
                  <c:v>269670</c:v>
                </c:pt>
                <c:pt idx="30">
                  <c:v>226520</c:v>
                </c:pt>
                <c:pt idx="31">
                  <c:v>195850</c:v>
                </c:pt>
                <c:pt idx="32">
                  <c:v>173980</c:v>
                </c:pt>
                <c:pt idx="33">
                  <c:v>172790</c:v>
                </c:pt>
                <c:pt idx="34">
                  <c:v>178590</c:v>
                </c:pt>
                <c:pt idx="35">
                  <c:v>167460</c:v>
                </c:pt>
                <c:pt idx="36">
                  <c:v>159640</c:v>
                </c:pt>
                <c:pt idx="37">
                  <c:v>163370</c:v>
                </c:pt>
                <c:pt idx="38">
                  <c:v>164480</c:v>
                </c:pt>
                <c:pt idx="39">
                  <c:v>171760</c:v>
                </c:pt>
                <c:pt idx="40">
                  <c:v>164630</c:v>
                </c:pt>
                <c:pt idx="41">
                  <c:v>137400</c:v>
                </c:pt>
                <c:pt idx="42">
                  <c:v>117470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8-5148-BD87-EF7B7557595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'tables for doc'!$F$102:$F$144</c:f>
              <c:numCache>
                <c:formatCode>#,##0</c:formatCode>
                <c:ptCount val="43"/>
                <c:pt idx="0">
                  <c:v>173470</c:v>
                </c:pt>
                <c:pt idx="1">
                  <c:v>179580</c:v>
                </c:pt>
                <c:pt idx="2">
                  <c:v>193950</c:v>
                </c:pt>
                <c:pt idx="3">
                  <c:v>226480</c:v>
                </c:pt>
                <c:pt idx="4">
                  <c:v>287140</c:v>
                </c:pt>
                <c:pt idx="5">
                  <c:v>315310</c:v>
                </c:pt>
                <c:pt idx="6">
                  <c:v>288260</c:v>
                </c:pt>
                <c:pt idx="7">
                  <c:v>250110</c:v>
                </c:pt>
                <c:pt idx="8">
                  <c:v>212840</c:v>
                </c:pt>
                <c:pt idx="9">
                  <c:v>179140</c:v>
                </c:pt>
                <c:pt idx="10">
                  <c:v>159460</c:v>
                </c:pt>
                <c:pt idx="11">
                  <c:v>159390</c:v>
                </c:pt>
                <c:pt idx="12">
                  <c:v>164890</c:v>
                </c:pt>
                <c:pt idx="13">
                  <c:v>176110</c:v>
                </c:pt>
                <c:pt idx="14">
                  <c:v>195520</c:v>
                </c:pt>
                <c:pt idx="15">
                  <c:v>220990</c:v>
                </c:pt>
                <c:pt idx="16">
                  <c:v>222530</c:v>
                </c:pt>
                <c:pt idx="17">
                  <c:v>195780</c:v>
                </c:pt>
                <c:pt idx="18">
                  <c:v>173340</c:v>
                </c:pt>
                <c:pt idx="19">
                  <c:v>155420</c:v>
                </c:pt>
                <c:pt idx="20">
                  <c:v>138780</c:v>
                </c:pt>
                <c:pt idx="21">
                  <c:v>128550</c:v>
                </c:pt>
                <c:pt idx="22">
                  <c:v>133930</c:v>
                </c:pt>
                <c:pt idx="23">
                  <c:v>129910</c:v>
                </c:pt>
                <c:pt idx="24">
                  <c:v>122190</c:v>
                </c:pt>
                <c:pt idx="25">
                  <c:v>155000</c:v>
                </c:pt>
                <c:pt idx="26">
                  <c:v>222450</c:v>
                </c:pt>
                <c:pt idx="27">
                  <c:v>275460</c:v>
                </c:pt>
                <c:pt idx="28">
                  <c:v>288490</c:v>
                </c:pt>
                <c:pt idx="29">
                  <c:v>262130</c:v>
                </c:pt>
                <c:pt idx="30">
                  <c:v>222040</c:v>
                </c:pt>
                <c:pt idx="31">
                  <c:v>191570</c:v>
                </c:pt>
                <c:pt idx="32">
                  <c:v>170050</c:v>
                </c:pt>
                <c:pt idx="33">
                  <c:v>168860</c:v>
                </c:pt>
                <c:pt idx="34">
                  <c:v>173700</c:v>
                </c:pt>
                <c:pt idx="35">
                  <c:v>162100</c:v>
                </c:pt>
                <c:pt idx="36">
                  <c:v>152750</c:v>
                </c:pt>
                <c:pt idx="37">
                  <c:v>153960</c:v>
                </c:pt>
                <c:pt idx="38">
                  <c:v>153640</c:v>
                </c:pt>
                <c:pt idx="39">
                  <c:v>156060</c:v>
                </c:pt>
                <c:pt idx="40">
                  <c:v>147140</c:v>
                </c:pt>
                <c:pt idx="41">
                  <c:v>123188</c:v>
                </c:pt>
                <c:pt idx="42">
                  <c:v>106805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8-5148-BD87-EF7B75575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48415"/>
        <c:axId val="27029375"/>
      </c:lineChart>
      <c:catAx>
        <c:axId val="26448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9375"/>
        <c:crosses val="autoZero"/>
        <c:auto val="1"/>
        <c:lblAlgn val="ctr"/>
        <c:lblOffset val="100"/>
        <c:noMultiLvlLbl val="0"/>
      </c:catAx>
      <c:valAx>
        <c:axId val="270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40430764009843"/>
          <c:y val="4.2436431114900447E-2"/>
          <c:w val="0.8297248153533634"/>
          <c:h val="0.57273835197351919"/>
        </c:manualLayout>
      </c:layout>
      <c:scatterChart>
        <c:scatterStyle val="lineMarker"/>
        <c:varyColors val="0"/>
        <c:ser>
          <c:idx val="4"/>
          <c:order val="0"/>
          <c:tx>
            <c:v>Maturity</c:v>
          </c:tx>
          <c:spPr>
            <a:ln w="254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'Sel figures'!$F$11:$F$21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'Sel figures'!$K$11:$K$21</c:f>
              <c:numCache>
                <c:formatCode>General</c:formatCode>
                <c:ptCount val="11"/>
                <c:pt idx="0">
                  <c:v>0</c:v>
                </c:pt>
                <c:pt idx="1">
                  <c:v>0.04</c:v>
                </c:pt>
                <c:pt idx="2">
                  <c:v>0.22</c:v>
                </c:pt>
                <c:pt idx="3">
                  <c:v>0.69</c:v>
                </c:pt>
                <c:pt idx="4">
                  <c:v>0.94</c:v>
                </c:pt>
                <c:pt idx="5">
                  <c:v>0.99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B0-4564-9A7A-4352E2416F67}"/>
            </c:ext>
          </c:extLst>
        </c:ser>
        <c:ser>
          <c:idx val="0"/>
          <c:order val="1"/>
          <c:tx>
            <c:v>Last years's ave for projections (2013-2017)</c:v>
          </c:tx>
          <c:spPr>
            <a:ln w="2222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'Sel figures'!$F$11:$F$21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'Sel figures'!$G$11:$G$21</c:f>
              <c:numCache>
                <c:formatCode>General</c:formatCode>
                <c:ptCount val="11"/>
                <c:pt idx="0">
                  <c:v>2E-3</c:v>
                </c:pt>
                <c:pt idx="1">
                  <c:v>2.5000000000000001E-2</c:v>
                </c:pt>
                <c:pt idx="2">
                  <c:v>0.32100000000000001</c:v>
                </c:pt>
                <c:pt idx="3">
                  <c:v>0.50900000000000001</c:v>
                </c:pt>
                <c:pt idx="4">
                  <c:v>0.63600000000000001</c:v>
                </c:pt>
                <c:pt idx="5">
                  <c:v>0.77</c:v>
                </c:pt>
                <c:pt idx="6">
                  <c:v>0.92500000000000004</c:v>
                </c:pt>
                <c:pt idx="7">
                  <c:v>0.97499999999999998</c:v>
                </c:pt>
                <c:pt idx="8">
                  <c:v>0.91600000000000004</c:v>
                </c:pt>
                <c:pt idx="9">
                  <c:v>0.60499999999999998</c:v>
                </c:pt>
                <c:pt idx="10">
                  <c:v>0.60499999999999998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0-4564-9A7A-4352E2416F67}"/>
            </c:ext>
          </c:extLst>
        </c:ser>
        <c:ser>
          <c:idx val="2"/>
          <c:order val="2"/>
          <c:tx>
            <c:v>Last year's terminal  year (2017)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'Sel figures'!$F$11:$F$21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'Sel figures'!$I$11:$I$21</c:f>
              <c:numCache>
                <c:formatCode>General</c:formatCode>
                <c:ptCount val="11"/>
                <c:pt idx="0">
                  <c:v>2E-3</c:v>
                </c:pt>
                <c:pt idx="1">
                  <c:v>1.7000000000000001E-2</c:v>
                </c:pt>
                <c:pt idx="2">
                  <c:v>0.11</c:v>
                </c:pt>
                <c:pt idx="3">
                  <c:v>0.47099999999999997</c:v>
                </c:pt>
                <c:pt idx="4">
                  <c:v>0.65700000000000003</c:v>
                </c:pt>
                <c:pt idx="5">
                  <c:v>0.61699999999999999</c:v>
                </c:pt>
                <c:pt idx="6">
                  <c:v>1</c:v>
                </c:pt>
                <c:pt idx="7">
                  <c:v>0.94399999999999995</c:v>
                </c:pt>
                <c:pt idx="8">
                  <c:v>0.89800000000000002</c:v>
                </c:pt>
                <c:pt idx="9">
                  <c:v>0.51900000000000002</c:v>
                </c:pt>
                <c:pt idx="10">
                  <c:v>0.51900000000000002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B0-4564-9A7A-4352E2416F67}"/>
            </c:ext>
          </c:extLst>
        </c:ser>
        <c:ser>
          <c:idx val="1"/>
          <c:order val="3"/>
          <c:tx>
            <c:v>2019 ave for projections (2014-2018)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'Sel figures'!$F$11:$F$21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'Sel figures'!$H$11:$H$21</c:f>
              <c:numCache>
                <c:formatCode>0.000</c:formatCode>
                <c:ptCount val="11"/>
                <c:pt idx="0">
                  <c:v>2.034482558573459E-3</c:v>
                </c:pt>
                <c:pt idx="1">
                  <c:v>2.1896768101690778E-2</c:v>
                </c:pt>
                <c:pt idx="2">
                  <c:v>0.28266598446198482</c:v>
                </c:pt>
                <c:pt idx="3">
                  <c:v>0.43210921358429782</c:v>
                </c:pt>
                <c:pt idx="4">
                  <c:v>0.65213707753314343</c:v>
                </c:pt>
                <c:pt idx="5">
                  <c:v>0.80623796572027662</c:v>
                </c:pt>
                <c:pt idx="6">
                  <c:v>0.87579892566720585</c:v>
                </c:pt>
                <c:pt idx="7">
                  <c:v>1</c:v>
                </c:pt>
                <c:pt idx="8">
                  <c:v>0.94365948482456863</c:v>
                </c:pt>
                <c:pt idx="9">
                  <c:v>0.57137090608381602</c:v>
                </c:pt>
                <c:pt idx="10">
                  <c:v>0.57137090608381602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B0-4564-9A7A-4352E2416F67}"/>
            </c:ext>
          </c:extLst>
        </c:ser>
        <c:ser>
          <c:idx val="3"/>
          <c:order val="4"/>
          <c:tx>
            <c:v>2019 assessment terminal year (2018)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'Sel figures'!$F$11:$F$21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'Sel figures'!$J$11:$J$21</c:f>
              <c:numCache>
                <c:formatCode>0.000</c:formatCode>
                <c:ptCount val="11"/>
                <c:pt idx="0">
                  <c:v>1.9315740220849711E-3</c:v>
                </c:pt>
                <c:pt idx="1">
                  <c:v>1.823538019158457E-2</c:v>
                </c:pt>
                <c:pt idx="2">
                  <c:v>0.15182515781055927</c:v>
                </c:pt>
                <c:pt idx="3">
                  <c:v>0.3711364061729025</c:v>
                </c:pt>
                <c:pt idx="4">
                  <c:v>0.82051622343593156</c:v>
                </c:pt>
                <c:pt idx="5">
                  <c:v>1</c:v>
                </c:pt>
                <c:pt idx="6">
                  <c:v>0.80819083592806218</c:v>
                </c:pt>
                <c:pt idx="7">
                  <c:v>0.98879417419563409</c:v>
                </c:pt>
                <c:pt idx="8">
                  <c:v>0.85672672825957497</c:v>
                </c:pt>
                <c:pt idx="9">
                  <c:v>0.50956391540333146</c:v>
                </c:pt>
                <c:pt idx="10">
                  <c:v>0.50956391540333146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B0-4564-9A7A-4352E241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1839"/>
        <c:axId val="15742255"/>
      </c:scatterChart>
      <c:valAx>
        <c:axId val="15741839"/>
        <c:scaling>
          <c:orientation val="minMax"/>
          <c:max val="11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51556798316467933"/>
              <c:y val="0.67812628516976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2255"/>
        <c:crosses val="autoZero"/>
        <c:crossBetween val="midCat"/>
        <c:majorUnit val="1"/>
      </c:valAx>
      <c:valAx>
        <c:axId val="157422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83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97361858289745"/>
          <c:y val="0.72618361001053211"/>
          <c:w val="0.66228044855489709"/>
          <c:h val="0.2292304027283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'Sel figures'!$C$34:$C$44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'Sel figures'!$D$34:$D$44</c:f>
              <c:numCache>
                <c:formatCode>0.000</c:formatCode>
                <c:ptCount val="11"/>
                <c:pt idx="0">
                  <c:v>1.2113805779236625E-2</c:v>
                </c:pt>
                <c:pt idx="1">
                  <c:v>0.11412614825135192</c:v>
                </c:pt>
                <c:pt idx="2">
                  <c:v>0.4611755260112877</c:v>
                </c:pt>
                <c:pt idx="3">
                  <c:v>0.65423996977353771</c:v>
                </c:pt>
                <c:pt idx="4">
                  <c:v>0.61803984540423951</c:v>
                </c:pt>
                <c:pt idx="5">
                  <c:v>0.6753315858659803</c:v>
                </c:pt>
                <c:pt idx="6">
                  <c:v>0.87369431915680762</c:v>
                </c:pt>
                <c:pt idx="7">
                  <c:v>1</c:v>
                </c:pt>
                <c:pt idx="8">
                  <c:v>0.91061153485882507</c:v>
                </c:pt>
                <c:pt idx="9">
                  <c:v>0.77810864209192299</c:v>
                </c:pt>
                <c:pt idx="10">
                  <c:v>0.77810864209192299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D-44D4-8B09-36296F61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945759"/>
        <c:axId val="419946175"/>
      </c:scatterChart>
      <c:valAx>
        <c:axId val="419945759"/>
        <c:scaling>
          <c:orientation val="minMax"/>
          <c:max val="11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46175"/>
        <c:crosses val="autoZero"/>
        <c:crossBetween val="midCat"/>
        <c:majorUnit val="1"/>
      </c:valAx>
      <c:valAx>
        <c:axId val="419946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Proportion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457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BEACF5-65BF-714F-B9D0-14D4F6E844C8}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13</xdr:row>
      <xdr:rowOff>165100</xdr:rowOff>
    </xdr:from>
    <xdr:to>
      <xdr:col>14</xdr:col>
      <xdr:colOff>488950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5827B-05C1-024A-B963-A56D9C95F9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529748</xdr:colOff>
      <xdr:row>125</xdr:row>
      <xdr:rowOff>126917</xdr:rowOff>
    </xdr:from>
    <xdr:to>
      <xdr:col>13</xdr:col>
      <xdr:colOff>183071</xdr:colOff>
      <xdr:row>139</xdr:row>
      <xdr:rowOff>143851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492124</xdr:colOff>
      <xdr:row>12</xdr:row>
      <xdr:rowOff>158750</xdr:rowOff>
    </xdr:from>
    <xdr:to>
      <xdr:col>22</xdr:col>
      <xdr:colOff>57150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469900</xdr:colOff>
      <xdr:row>31</xdr:row>
      <xdr:rowOff>171450</xdr:rowOff>
    </xdr:from>
    <xdr:to>
      <xdr:col>13</xdr:col>
      <xdr:colOff>463550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97"/>
  <sheetViews>
    <sheetView topLeftCell="I16" workbookViewId="0">
      <selection activeCell="AC34" sqref="AC34"/>
    </sheetView>
  </sheetViews>
  <sheetFormatPr baseColWidth="10" defaultColWidth="8.83203125" defaultRowHeight="15" x14ac:dyDescent="0.2"/>
  <cols>
    <col min="7" max="8" width="10.1640625" bestFit="1" customWidth="1"/>
    <col min="9" max="9" width="9.5" customWidth="1"/>
    <col min="13" max="13" width="10.1640625" bestFit="1" customWidth="1"/>
    <col min="15" max="15" width="10.1640625" bestFit="1" customWidth="1"/>
    <col min="16" max="19" width="11" customWidth="1"/>
    <col min="21" max="21" width="10.1640625" bestFit="1" customWidth="1"/>
    <col min="22" max="22" width="10.5" customWidth="1"/>
    <col min="23" max="24" width="10.1640625" bestFit="1" customWidth="1"/>
    <col min="25" max="25" width="11.1640625" bestFit="1" customWidth="1"/>
    <col min="26" max="27" width="10.5" bestFit="1" customWidth="1"/>
    <col min="28" max="30" width="10.1640625" bestFit="1" customWidth="1"/>
  </cols>
  <sheetData>
    <row r="2" spans="1:28" x14ac:dyDescent="0.2">
      <c r="A2" t="s">
        <v>13</v>
      </c>
    </row>
    <row r="3" spans="1:28" ht="32" x14ac:dyDescent="0.2">
      <c r="C3">
        <v>2018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4" t="s">
        <v>25</v>
      </c>
      <c r="M3" s="5" t="s">
        <v>22</v>
      </c>
      <c r="N3" s="5" t="s">
        <v>26</v>
      </c>
      <c r="O3" s="5" t="s">
        <v>27</v>
      </c>
      <c r="P3">
        <v>2019</v>
      </c>
      <c r="T3" s="5" t="s">
        <v>8</v>
      </c>
      <c r="U3" s="5" t="s">
        <v>9</v>
      </c>
      <c r="V3" s="5" t="s">
        <v>10</v>
      </c>
      <c r="W3" s="5" t="s">
        <v>11</v>
      </c>
      <c r="X3" s="5" t="s">
        <v>12</v>
      </c>
      <c r="Y3" s="4" t="s">
        <v>25</v>
      </c>
      <c r="Z3" s="5" t="s">
        <v>22</v>
      </c>
      <c r="AA3" s="5" t="s">
        <v>26</v>
      </c>
      <c r="AB3" s="5"/>
    </row>
    <row r="4" spans="1:28" x14ac:dyDescent="0.2">
      <c r="C4" s="7" t="s">
        <v>0</v>
      </c>
      <c r="D4" s="8" t="s">
        <v>1</v>
      </c>
      <c r="E4" s="8" t="s">
        <v>2</v>
      </c>
      <c r="F4" s="8" t="s">
        <v>3</v>
      </c>
      <c r="G4" s="9">
        <v>31585</v>
      </c>
      <c r="H4" s="9">
        <v>31631</v>
      </c>
      <c r="I4" s="8">
        <v>46</v>
      </c>
      <c r="J4" s="10">
        <v>1</v>
      </c>
      <c r="K4" s="11">
        <v>0</v>
      </c>
      <c r="P4" s="7" t="s">
        <v>0</v>
      </c>
      <c r="Q4" s="8" t="s">
        <v>1</v>
      </c>
      <c r="R4" s="8" t="s">
        <v>2</v>
      </c>
      <c r="S4" s="8" t="s">
        <v>3</v>
      </c>
      <c r="T4" s="30">
        <v>15325</v>
      </c>
      <c r="U4" s="30">
        <v>20902</v>
      </c>
      <c r="V4" s="30">
        <v>5577</v>
      </c>
      <c r="W4" s="10">
        <v>0.73</v>
      </c>
      <c r="X4" s="11">
        <v>324</v>
      </c>
    </row>
    <row r="5" spans="1:28" x14ac:dyDescent="0.2">
      <c r="C5" s="12" t="s">
        <v>0</v>
      </c>
      <c r="D5" s="13" t="s">
        <v>1</v>
      </c>
      <c r="E5" s="13" t="s">
        <v>2</v>
      </c>
      <c r="F5" s="13" t="s">
        <v>4</v>
      </c>
      <c r="G5" s="14">
        <v>621</v>
      </c>
      <c r="H5" s="14">
        <v>800</v>
      </c>
      <c r="I5" s="13">
        <v>179</v>
      </c>
      <c r="J5" s="15">
        <v>0.78</v>
      </c>
      <c r="K5" s="16">
        <v>0</v>
      </c>
      <c r="P5" s="12" t="s">
        <v>0</v>
      </c>
      <c r="Q5" s="13" t="s">
        <v>1</v>
      </c>
      <c r="R5" s="13" t="s">
        <v>2</v>
      </c>
      <c r="S5" s="13" t="s">
        <v>4</v>
      </c>
      <c r="T5" s="13">
        <v>383</v>
      </c>
      <c r="U5" s="13">
        <v>400</v>
      </c>
      <c r="V5" s="13">
        <v>17</v>
      </c>
      <c r="W5" s="15">
        <v>0.96</v>
      </c>
      <c r="X5" s="16">
        <v>33</v>
      </c>
    </row>
    <row r="6" spans="1:28" x14ac:dyDescent="0.2">
      <c r="C6" s="17" t="s">
        <v>0</v>
      </c>
      <c r="D6" s="18" t="s">
        <v>1</v>
      </c>
      <c r="E6" s="18" t="s">
        <v>2</v>
      </c>
      <c r="F6" s="18" t="s">
        <v>5</v>
      </c>
      <c r="G6" s="19">
        <v>3880</v>
      </c>
      <c r="H6" s="19">
        <v>3906</v>
      </c>
      <c r="I6" s="18">
        <v>26</v>
      </c>
      <c r="J6" s="20">
        <v>0.99</v>
      </c>
      <c r="K6" s="21">
        <v>0</v>
      </c>
      <c r="L6" s="22">
        <f>SUM(G4:G6)</f>
        <v>36086</v>
      </c>
      <c r="M6" s="6">
        <v>36500</v>
      </c>
      <c r="N6" s="29">
        <f>L6/M6</f>
        <v>0.98865753424657532</v>
      </c>
      <c r="O6" s="32">
        <f>L6/F17</f>
        <v>0.98006518196632264</v>
      </c>
      <c r="P6" s="17" t="s">
        <v>0</v>
      </c>
      <c r="Q6" s="18" t="s">
        <v>1</v>
      </c>
      <c r="R6" s="18" t="s">
        <v>2</v>
      </c>
      <c r="S6" s="18" t="s">
        <v>5</v>
      </c>
      <c r="T6" s="31">
        <v>1681</v>
      </c>
      <c r="U6" s="31">
        <v>2565</v>
      </c>
      <c r="V6" s="18">
        <v>884</v>
      </c>
      <c r="W6" s="20">
        <v>0.66</v>
      </c>
      <c r="X6" s="21">
        <v>23</v>
      </c>
      <c r="Y6" s="2">
        <f>SUM(T4:T6)</f>
        <v>17389</v>
      </c>
      <c r="Z6" s="6">
        <v>23970</v>
      </c>
      <c r="AA6" s="29">
        <f>Y6/Z6</f>
        <v>0.72544847726324568</v>
      </c>
    </row>
    <row r="7" spans="1:28" x14ac:dyDescent="0.2">
      <c r="C7" s="7" t="s">
        <v>0</v>
      </c>
      <c r="D7" s="8" t="s">
        <v>1</v>
      </c>
      <c r="E7" s="8" t="s">
        <v>6</v>
      </c>
      <c r="F7" s="8" t="s">
        <v>3</v>
      </c>
      <c r="G7" s="9">
        <v>18640</v>
      </c>
      <c r="H7" s="9">
        <v>18678</v>
      </c>
      <c r="I7" s="8">
        <v>38</v>
      </c>
      <c r="J7" s="10">
        <v>1</v>
      </c>
      <c r="K7" s="11">
        <v>0</v>
      </c>
      <c r="M7" s="6"/>
      <c r="N7" s="29"/>
      <c r="O7" s="32"/>
      <c r="P7" s="7" t="s">
        <v>0</v>
      </c>
      <c r="Q7" s="8" t="s">
        <v>1</v>
      </c>
      <c r="R7" s="8" t="s">
        <v>6</v>
      </c>
      <c r="S7" s="8" t="s">
        <v>3</v>
      </c>
      <c r="T7" s="30">
        <v>12695</v>
      </c>
      <c r="U7" s="30">
        <v>12775</v>
      </c>
      <c r="V7" s="8">
        <v>80</v>
      </c>
      <c r="W7" s="10">
        <v>0.99</v>
      </c>
      <c r="X7" s="11">
        <v>0</v>
      </c>
      <c r="Y7" s="22"/>
      <c r="Z7" s="6"/>
      <c r="AA7" s="29"/>
    </row>
    <row r="8" spans="1:28" x14ac:dyDescent="0.2">
      <c r="C8" s="12" t="s">
        <v>0</v>
      </c>
      <c r="D8" s="13" t="s">
        <v>1</v>
      </c>
      <c r="E8" s="13" t="s">
        <v>6</v>
      </c>
      <c r="F8" s="13" t="s">
        <v>4</v>
      </c>
      <c r="G8" s="14">
        <v>54</v>
      </c>
      <c r="H8" s="14">
        <v>75</v>
      </c>
      <c r="I8" s="13">
        <v>21</v>
      </c>
      <c r="J8" s="15">
        <v>0.72</v>
      </c>
      <c r="K8" s="16">
        <v>0</v>
      </c>
      <c r="M8" s="6"/>
      <c r="N8" s="29"/>
      <c r="O8" s="32"/>
      <c r="P8" s="12" t="s">
        <v>0</v>
      </c>
      <c r="Q8" s="13" t="s">
        <v>1</v>
      </c>
      <c r="R8" s="13" t="s">
        <v>6</v>
      </c>
      <c r="S8" s="13" t="s">
        <v>4</v>
      </c>
      <c r="T8" s="13">
        <v>152</v>
      </c>
      <c r="U8" s="13">
        <v>75</v>
      </c>
      <c r="V8" s="13">
        <v>-77</v>
      </c>
      <c r="W8" s="15">
        <v>2.0299999999999998</v>
      </c>
      <c r="X8" s="16">
        <v>0</v>
      </c>
      <c r="Y8" s="22"/>
      <c r="Z8" s="6"/>
      <c r="AA8" s="29"/>
    </row>
    <row r="9" spans="1:28" x14ac:dyDescent="0.2">
      <c r="C9" s="17" t="s">
        <v>0</v>
      </c>
      <c r="D9" s="18" t="s">
        <v>1</v>
      </c>
      <c r="E9" s="18" t="s">
        <v>6</v>
      </c>
      <c r="F9" s="18" t="s">
        <v>5</v>
      </c>
      <c r="G9" s="19">
        <v>2221</v>
      </c>
      <c r="H9" s="19">
        <v>2247</v>
      </c>
      <c r="I9" s="18">
        <v>26</v>
      </c>
      <c r="J9" s="20">
        <v>0.99</v>
      </c>
      <c r="K9" s="21">
        <v>0</v>
      </c>
      <c r="L9" s="22">
        <f>SUM(G7:G9)</f>
        <v>20915</v>
      </c>
      <c r="M9" s="6">
        <v>21000</v>
      </c>
      <c r="N9" s="29">
        <f t="shared" ref="N9:N13" si="0">L9/M9</f>
        <v>0.99595238095238092</v>
      </c>
      <c r="O9" s="32">
        <f>L9/F18</f>
        <v>0.65359374999999997</v>
      </c>
      <c r="P9" s="17" t="s">
        <v>0</v>
      </c>
      <c r="Q9" s="18" t="s">
        <v>1</v>
      </c>
      <c r="R9" s="18" t="s">
        <v>6</v>
      </c>
      <c r="S9" s="18" t="s">
        <v>5</v>
      </c>
      <c r="T9" s="31">
        <v>1493</v>
      </c>
      <c r="U9" s="31">
        <v>1540</v>
      </c>
      <c r="V9" s="18">
        <v>47</v>
      </c>
      <c r="W9" s="20">
        <v>0.97</v>
      </c>
      <c r="X9" s="21">
        <v>0</v>
      </c>
      <c r="Y9" s="2">
        <f>SUM(T7:T9)</f>
        <v>14340</v>
      </c>
      <c r="Z9" s="6">
        <v>14390</v>
      </c>
      <c r="AA9" s="29">
        <f t="shared" ref="AA9:AA13" si="1">Y9/Z9</f>
        <v>0.99652536483669218</v>
      </c>
    </row>
    <row r="10" spans="1:28" x14ac:dyDescent="0.2">
      <c r="C10" s="7" t="s">
        <v>0</v>
      </c>
      <c r="D10" s="8" t="s">
        <v>1</v>
      </c>
      <c r="E10" s="8" t="s">
        <v>7</v>
      </c>
      <c r="F10" s="8" t="s">
        <v>3</v>
      </c>
      <c r="G10" s="9">
        <v>11981</v>
      </c>
      <c r="H10" s="9">
        <v>12036</v>
      </c>
      <c r="I10" s="8">
        <v>55</v>
      </c>
      <c r="J10" s="10">
        <v>1</v>
      </c>
      <c r="K10" s="11">
        <v>0</v>
      </c>
      <c r="M10" s="6"/>
      <c r="N10" s="29"/>
      <c r="O10" s="32"/>
      <c r="P10" s="7" t="s">
        <v>0</v>
      </c>
      <c r="Q10" s="8" t="s">
        <v>1</v>
      </c>
      <c r="R10" s="8" t="s">
        <v>7</v>
      </c>
      <c r="S10" s="8" t="s">
        <v>3</v>
      </c>
      <c r="T10" s="30">
        <v>17380</v>
      </c>
      <c r="U10" s="30">
        <v>17475</v>
      </c>
      <c r="V10" s="8">
        <v>95</v>
      </c>
      <c r="W10" s="10">
        <v>0.99</v>
      </c>
      <c r="X10" s="11">
        <v>0</v>
      </c>
      <c r="Z10" s="6"/>
      <c r="AA10" s="29"/>
    </row>
    <row r="11" spans="1:28" x14ac:dyDescent="0.2">
      <c r="C11" s="12" t="s">
        <v>0</v>
      </c>
      <c r="D11" s="13" t="s">
        <v>1</v>
      </c>
      <c r="E11" s="13" t="s">
        <v>7</v>
      </c>
      <c r="F11" s="13" t="s">
        <v>4</v>
      </c>
      <c r="G11" s="14">
        <v>17</v>
      </c>
      <c r="H11" s="14">
        <v>20</v>
      </c>
      <c r="I11" s="13">
        <v>3</v>
      </c>
      <c r="J11" s="15">
        <v>0.85</v>
      </c>
      <c r="K11" s="16">
        <v>0</v>
      </c>
      <c r="M11" s="6"/>
      <c r="N11" s="29"/>
      <c r="O11" s="32"/>
      <c r="P11" s="12" t="s">
        <v>0</v>
      </c>
      <c r="Q11" s="13" t="s">
        <v>1</v>
      </c>
      <c r="R11" s="13" t="s">
        <v>7</v>
      </c>
      <c r="S11" s="13" t="s">
        <v>4</v>
      </c>
      <c r="T11" s="13">
        <v>10</v>
      </c>
      <c r="U11" s="13">
        <v>20</v>
      </c>
      <c r="V11" s="13">
        <v>10</v>
      </c>
      <c r="W11" s="15">
        <v>0.5</v>
      </c>
      <c r="X11" s="16">
        <v>0</v>
      </c>
      <c r="Z11" s="6"/>
      <c r="AA11" s="29"/>
    </row>
    <row r="12" spans="1:28" x14ac:dyDescent="0.2">
      <c r="C12" s="17" t="s">
        <v>0</v>
      </c>
      <c r="D12" s="18" t="s">
        <v>1</v>
      </c>
      <c r="E12" s="18" t="s">
        <v>7</v>
      </c>
      <c r="F12" s="18" t="s">
        <v>5</v>
      </c>
      <c r="G12" s="19">
        <v>1395</v>
      </c>
      <c r="H12" s="19">
        <v>1445</v>
      </c>
      <c r="I12" s="18">
        <v>50</v>
      </c>
      <c r="J12" s="20">
        <v>0.97</v>
      </c>
      <c r="K12" s="21">
        <v>0</v>
      </c>
      <c r="L12" s="22">
        <f>SUM(G10:G12)</f>
        <v>13393</v>
      </c>
      <c r="M12" s="6">
        <v>13500</v>
      </c>
      <c r="N12" s="29">
        <f t="shared" si="0"/>
        <v>0.99207407407407411</v>
      </c>
      <c r="O12" s="32">
        <f>L12/F19</f>
        <v>0.57778257118205345</v>
      </c>
      <c r="P12" s="17" t="s">
        <v>0</v>
      </c>
      <c r="Q12" s="18" t="s">
        <v>1</v>
      </c>
      <c r="R12" s="18" t="s">
        <v>7</v>
      </c>
      <c r="S12" s="18" t="s">
        <v>5</v>
      </c>
      <c r="T12" s="31">
        <v>2032</v>
      </c>
      <c r="U12" s="31">
        <v>2096</v>
      </c>
      <c r="V12" s="18">
        <v>64</v>
      </c>
      <c r="W12" s="20">
        <v>0.97</v>
      </c>
      <c r="X12" s="21">
        <v>0</v>
      </c>
      <c r="Y12" s="2">
        <f>SUM(T10:T12)</f>
        <v>19422</v>
      </c>
      <c r="Z12" s="6">
        <v>19591</v>
      </c>
      <c r="AA12" s="29">
        <f t="shared" si="1"/>
        <v>0.99137358991373592</v>
      </c>
    </row>
    <row r="13" spans="1:28" x14ac:dyDescent="0.2">
      <c r="G13" s="6">
        <f>SUM(G4:G12)</f>
        <v>70394</v>
      </c>
      <c r="H13" s="6">
        <f>SUM(H4:H12)</f>
        <v>70838</v>
      </c>
      <c r="L13" s="27">
        <f>SUM(L12,L9,L6)</f>
        <v>70394</v>
      </c>
      <c r="M13" s="28">
        <v>71000</v>
      </c>
      <c r="N13" s="29">
        <f t="shared" si="0"/>
        <v>0.99146478873239441</v>
      </c>
      <c r="O13" s="32">
        <f>L13/F16</f>
        <v>0.76515217391304347</v>
      </c>
      <c r="T13" s="2">
        <f>SUM(T4:T12)</f>
        <v>51151</v>
      </c>
      <c r="U13" s="2">
        <f>SUM(U4:U12)</f>
        <v>57848</v>
      </c>
      <c r="Y13" s="33">
        <f>SUM(Y6,Y9,Y12)</f>
        <v>51151</v>
      </c>
      <c r="Z13" s="34">
        <v>57951</v>
      </c>
      <c r="AA13" s="29">
        <f t="shared" si="1"/>
        <v>0.88265948818829698</v>
      </c>
    </row>
    <row r="14" spans="1:28" x14ac:dyDescent="0.2">
      <c r="AA14" s="32"/>
    </row>
    <row r="15" spans="1:28" x14ac:dyDescent="0.2">
      <c r="C15">
        <v>2018</v>
      </c>
      <c r="E15" t="s">
        <v>20</v>
      </c>
      <c r="F15" t="s">
        <v>21</v>
      </c>
      <c r="G15" t="s">
        <v>22</v>
      </c>
      <c r="H15" t="s">
        <v>23</v>
      </c>
      <c r="I15" t="s">
        <v>5</v>
      </c>
      <c r="L15" s="1"/>
      <c r="P15">
        <v>2019</v>
      </c>
      <c r="R15" t="s">
        <v>20</v>
      </c>
      <c r="S15" t="s">
        <v>21</v>
      </c>
      <c r="T15" t="s">
        <v>22</v>
      </c>
      <c r="U15" t="s">
        <v>23</v>
      </c>
      <c r="V15" t="s">
        <v>5</v>
      </c>
    </row>
    <row r="16" spans="1:28" ht="24" x14ac:dyDescent="0.2">
      <c r="C16" s="23" t="s">
        <v>14</v>
      </c>
      <c r="D16" s="23" t="s">
        <v>15</v>
      </c>
      <c r="E16" s="24">
        <v>108600</v>
      </c>
      <c r="F16" s="24">
        <v>92000</v>
      </c>
      <c r="G16" s="24">
        <v>71000</v>
      </c>
      <c r="H16" s="24">
        <v>63403</v>
      </c>
      <c r="I16" s="25">
        <v>7597</v>
      </c>
      <c r="J16" s="1"/>
      <c r="P16" s="23" t="s">
        <v>14</v>
      </c>
      <c r="Q16" s="23" t="s">
        <v>15</v>
      </c>
      <c r="R16" s="24">
        <v>79200</v>
      </c>
      <c r="S16" s="24">
        <v>68500</v>
      </c>
      <c r="T16" s="24">
        <v>57951</v>
      </c>
      <c r="U16" s="24">
        <v>51750</v>
      </c>
      <c r="V16" s="25">
        <v>6201</v>
      </c>
      <c r="Z16" t="s">
        <v>56</v>
      </c>
    </row>
    <row r="17" spans="3:42" x14ac:dyDescent="0.2">
      <c r="C17" s="23" t="s">
        <v>16</v>
      </c>
      <c r="D17" s="23" t="s">
        <v>17</v>
      </c>
      <c r="E17" s="26" t="s">
        <v>18</v>
      </c>
      <c r="F17" s="24">
        <v>36820</v>
      </c>
      <c r="G17" s="24">
        <v>36500</v>
      </c>
      <c r="H17" s="24">
        <v>32595</v>
      </c>
      <c r="I17" s="25">
        <v>3906</v>
      </c>
      <c r="M17" s="1"/>
      <c r="P17" s="23" t="s">
        <v>16</v>
      </c>
      <c r="Q17" s="23" t="s">
        <v>17</v>
      </c>
      <c r="R17" s="26" t="s">
        <v>18</v>
      </c>
      <c r="S17" s="24">
        <v>23970</v>
      </c>
      <c r="T17" s="24">
        <v>23970</v>
      </c>
      <c r="U17" s="24">
        <v>21405</v>
      </c>
      <c r="V17" s="25">
        <v>2565</v>
      </c>
      <c r="W17" s="3"/>
    </row>
    <row r="18" spans="3:42" x14ac:dyDescent="0.2">
      <c r="C18" s="23" t="s">
        <v>16</v>
      </c>
      <c r="D18" s="23" t="s">
        <v>19</v>
      </c>
      <c r="E18" s="26" t="s">
        <v>18</v>
      </c>
      <c r="F18" s="24">
        <v>32000</v>
      </c>
      <c r="G18" s="24">
        <v>21000</v>
      </c>
      <c r="H18" s="24">
        <v>18753</v>
      </c>
      <c r="I18" s="25">
        <v>2247</v>
      </c>
      <c r="M18" s="1"/>
      <c r="P18" s="23" t="s">
        <v>16</v>
      </c>
      <c r="Q18" s="23" t="s">
        <v>19</v>
      </c>
      <c r="R18" s="26" t="s">
        <v>18</v>
      </c>
      <c r="S18" s="24">
        <v>14390</v>
      </c>
      <c r="T18" s="24">
        <v>14390</v>
      </c>
      <c r="U18" s="24">
        <v>12850</v>
      </c>
      <c r="V18" s="25">
        <v>1540</v>
      </c>
    </row>
    <row r="19" spans="3:42" x14ac:dyDescent="0.2">
      <c r="C19" s="23" t="s">
        <v>16</v>
      </c>
      <c r="D19" s="23" t="s">
        <v>24</v>
      </c>
      <c r="E19" s="26" t="s">
        <v>18</v>
      </c>
      <c r="F19" s="24">
        <v>23180</v>
      </c>
      <c r="G19" s="24">
        <v>13500</v>
      </c>
      <c r="H19" s="24">
        <v>12056</v>
      </c>
      <c r="I19" s="25">
        <v>1445</v>
      </c>
      <c r="J19" s="1"/>
      <c r="P19" s="23" t="s">
        <v>16</v>
      </c>
      <c r="Q19" s="23" t="s">
        <v>24</v>
      </c>
      <c r="R19" s="26" t="s">
        <v>18</v>
      </c>
      <c r="S19" s="24">
        <v>30140</v>
      </c>
      <c r="T19" s="24">
        <v>19591</v>
      </c>
      <c r="U19" s="24">
        <v>17495</v>
      </c>
      <c r="V19" s="25">
        <v>2096</v>
      </c>
    </row>
    <row r="20" spans="3:42" x14ac:dyDescent="0.2">
      <c r="M20" s="1"/>
    </row>
    <row r="21" spans="3:42" x14ac:dyDescent="0.2">
      <c r="D21" t="s">
        <v>28</v>
      </c>
      <c r="L21" s="1"/>
      <c r="V21" s="43">
        <v>479316</v>
      </c>
    </row>
    <row r="22" spans="3:42" x14ac:dyDescent="0.2">
      <c r="D22" t="s">
        <v>29</v>
      </c>
    </row>
    <row r="24" spans="3:42" x14ac:dyDescent="0.2">
      <c r="D24" t="s">
        <v>30</v>
      </c>
      <c r="V24">
        <v>1000</v>
      </c>
    </row>
    <row r="25" spans="3:42" x14ac:dyDescent="0.2">
      <c r="Z25">
        <v>1000</v>
      </c>
    </row>
    <row r="26" spans="3:42" x14ac:dyDescent="0.2">
      <c r="D26" s="35" t="s">
        <v>33</v>
      </c>
      <c r="E26" s="35"/>
      <c r="F26" s="35"/>
      <c r="G26" s="35"/>
      <c r="H26" s="35"/>
      <c r="I26" s="35"/>
      <c r="J26" s="35"/>
      <c r="L26" t="s">
        <v>43</v>
      </c>
      <c r="O26" t="s">
        <v>45</v>
      </c>
      <c r="R26" t="s">
        <v>47</v>
      </c>
    </row>
    <row r="27" spans="3:42" x14ac:dyDescent="0.2">
      <c r="D27" s="35" t="s">
        <v>34</v>
      </c>
      <c r="E27" s="35"/>
      <c r="F27" s="35"/>
      <c r="G27" s="35"/>
      <c r="H27" s="35"/>
      <c r="I27" s="35"/>
      <c r="J27" s="35"/>
      <c r="L27" t="s">
        <v>40</v>
      </c>
      <c r="M27" t="s">
        <v>41</v>
      </c>
      <c r="O27" t="s">
        <v>40</v>
      </c>
      <c r="P27" t="s">
        <v>46</v>
      </c>
      <c r="R27" t="s">
        <v>48</v>
      </c>
      <c r="Z27">
        <v>69</v>
      </c>
      <c r="AA27">
        <v>292.20016300000003</v>
      </c>
      <c r="AB27">
        <v>510.62739300000004</v>
      </c>
      <c r="AC27">
        <v>695.31946499999992</v>
      </c>
      <c r="AD27">
        <v>743.76834599999995</v>
      </c>
      <c r="AE27">
        <v>707.96265199999993</v>
      </c>
      <c r="AF27">
        <v>783.13207599999998</v>
      </c>
      <c r="AG27">
        <v>818.64882800000009</v>
      </c>
      <c r="AH27">
        <v>838.82013300000006</v>
      </c>
      <c r="AI27">
        <v>852.40967799999999</v>
      </c>
      <c r="AJ27">
        <v>834.882341</v>
      </c>
    </row>
    <row r="28" spans="3:42" x14ac:dyDescent="0.2">
      <c r="D28" s="35" t="s">
        <v>35</v>
      </c>
      <c r="E28" s="35"/>
      <c r="F28" s="35"/>
      <c r="G28" s="35"/>
      <c r="H28" s="35"/>
      <c r="I28" s="35"/>
      <c r="J28" s="35"/>
      <c r="L28" s="35">
        <v>1</v>
      </c>
      <c r="M28" s="35"/>
      <c r="O28" s="35">
        <v>1</v>
      </c>
      <c r="P28" s="39">
        <v>6.9000000000000006E-2</v>
      </c>
      <c r="R28" s="35">
        <v>1</v>
      </c>
      <c r="S28" s="39">
        <v>5.2999999999999999E-2</v>
      </c>
      <c r="Z28">
        <v>69</v>
      </c>
      <c r="AA28">
        <v>266.06672100000003</v>
      </c>
      <c r="AB28">
        <v>474.542464</v>
      </c>
      <c r="AC28">
        <v>624.77315499999997</v>
      </c>
      <c r="AD28">
        <v>689.92278199999998</v>
      </c>
      <c r="AE28">
        <v>714.32088400000009</v>
      </c>
      <c r="AF28">
        <v>757.37735900000007</v>
      </c>
      <c r="AG28">
        <v>778.21627599999999</v>
      </c>
      <c r="AH28">
        <v>814.60671100000002</v>
      </c>
      <c r="AI28">
        <v>808.46989300000007</v>
      </c>
      <c r="AJ28">
        <v>815.29411399999992</v>
      </c>
      <c r="AK28" t="s">
        <v>57</v>
      </c>
      <c r="AL28" t="s">
        <v>58</v>
      </c>
      <c r="AM28" t="s">
        <v>59</v>
      </c>
      <c r="AN28">
        <v>3</v>
      </c>
      <c r="AO28" t="s">
        <v>60</v>
      </c>
      <c r="AP28">
        <v>1000</v>
      </c>
    </row>
    <row r="29" spans="3:42" x14ac:dyDescent="0.2">
      <c r="D29" s="2"/>
      <c r="L29" s="35">
        <v>2</v>
      </c>
      <c r="M29" s="39">
        <v>4.9957907132291944E-2</v>
      </c>
      <c r="O29" s="35">
        <v>2</v>
      </c>
      <c r="P29" s="39">
        <v>0.16052991851893794</v>
      </c>
      <c r="R29" s="35">
        <v>2</v>
      </c>
      <c r="S29" s="39">
        <v>0.17050997283964597</v>
      </c>
      <c r="U29" s="44">
        <v>23.945624215021645</v>
      </c>
      <c r="V29" s="44">
        <v>76.777772442964363</v>
      </c>
      <c r="W29" s="44">
        <v>17.348402790502806</v>
      </c>
      <c r="X29" s="44">
        <v>82.1879603687171</v>
      </c>
      <c r="Y29" s="44">
        <v>107.57883860027117</v>
      </c>
      <c r="Z29" s="44">
        <v>55.422128915954836</v>
      </c>
      <c r="AA29" s="44">
        <v>29.233694002391026</v>
      </c>
      <c r="AB29" s="44">
        <v>43.565635684681681</v>
      </c>
      <c r="AC29" s="44">
        <v>12.925469956422676</v>
      </c>
      <c r="AD29" s="44">
        <v>30.330473023072766</v>
      </c>
    </row>
    <row r="30" spans="3:42" x14ac:dyDescent="0.2">
      <c r="C30" t="s">
        <v>38</v>
      </c>
      <c r="D30" s="35" t="s">
        <v>31</v>
      </c>
      <c r="E30" s="35"/>
      <c r="F30" s="35"/>
      <c r="G30" s="35"/>
      <c r="H30" s="35"/>
      <c r="L30" s="35">
        <v>3</v>
      </c>
      <c r="M30" s="39">
        <v>0.16018195187092515</v>
      </c>
      <c r="O30" s="35">
        <v>3</v>
      </c>
      <c r="P30" s="39">
        <v>0.48123712886017794</v>
      </c>
      <c r="R30" s="35">
        <v>3</v>
      </c>
      <c r="S30" s="39">
        <v>0.43874570962005932</v>
      </c>
    </row>
    <row r="31" spans="3:42" x14ac:dyDescent="0.2">
      <c r="C31" t="s">
        <v>39</v>
      </c>
      <c r="D31" s="35" t="s">
        <v>32</v>
      </c>
      <c r="E31" s="35"/>
      <c r="F31" s="35"/>
      <c r="G31" s="35"/>
      <c r="H31" s="35"/>
      <c r="L31" s="35">
        <v>4</v>
      </c>
      <c r="M31" s="39">
        <v>3.6194082380940351E-2</v>
      </c>
      <c r="O31" s="35">
        <v>4</v>
      </c>
      <c r="P31" s="39">
        <v>0.59312017915433457</v>
      </c>
      <c r="R31" s="35">
        <v>4</v>
      </c>
      <c r="S31" s="39">
        <v>0.53237339305144482</v>
      </c>
    </row>
    <row r="32" spans="3:42" x14ac:dyDescent="0.2">
      <c r="C32" t="s">
        <v>38</v>
      </c>
      <c r="D32" s="35" t="s">
        <v>36</v>
      </c>
      <c r="E32" s="35"/>
      <c r="F32" s="35"/>
      <c r="G32" s="35"/>
      <c r="H32" s="35"/>
      <c r="L32" s="35">
        <v>5</v>
      </c>
      <c r="M32" s="39">
        <v>0.1714692611319403</v>
      </c>
      <c r="O32" s="35">
        <v>5</v>
      </c>
      <c r="P32" s="39">
        <v>0.75066313312813226</v>
      </c>
      <c r="R32" s="35">
        <v>5</v>
      </c>
      <c r="S32" s="39">
        <v>0.70288771104271086</v>
      </c>
      <c r="U32" s="38">
        <v>6.9000000000000006E-2</v>
      </c>
      <c r="V32" s="38">
        <v>0.16052991851893794</v>
      </c>
      <c r="W32" s="38">
        <v>0.48123712886017794</v>
      </c>
      <c r="X32" s="38">
        <v>0.59312017915433457</v>
      </c>
      <c r="Y32" s="38">
        <v>0.75066313312813226</v>
      </c>
      <c r="Z32" s="38">
        <v>0.77146098030610311</v>
      </c>
      <c r="AA32" s="38">
        <v>0.89053616711858097</v>
      </c>
      <c r="AB32" s="38">
        <v>0.8960409725467221</v>
      </c>
      <c r="AC32" s="38">
        <v>0.9705376294717204</v>
      </c>
      <c r="AD32" s="38">
        <v>0.97289579463348352</v>
      </c>
      <c r="AE32" s="38">
        <v>0.98085745113206402</v>
      </c>
    </row>
    <row r="33" spans="3:31" x14ac:dyDescent="0.2">
      <c r="C33" t="s">
        <v>39</v>
      </c>
      <c r="D33" s="35" t="s">
        <v>37</v>
      </c>
      <c r="E33" s="35"/>
      <c r="F33" s="35"/>
      <c r="G33" s="35"/>
      <c r="H33" s="35"/>
      <c r="L33" s="35">
        <v>6</v>
      </c>
      <c r="M33" s="39">
        <v>0.22444241085269667</v>
      </c>
      <c r="O33" s="35">
        <v>6</v>
      </c>
      <c r="P33" s="39">
        <v>0.77146098030610311</v>
      </c>
      <c r="R33" s="35">
        <v>6</v>
      </c>
      <c r="S33" s="39">
        <v>0.74148699343536772</v>
      </c>
      <c r="U33" s="38">
        <v>5.2999999999999999E-2</v>
      </c>
      <c r="V33" s="38">
        <v>0.17050997283964597</v>
      </c>
      <c r="W33" s="38">
        <v>0.43874570962005932</v>
      </c>
      <c r="X33" s="38">
        <v>0.53237339305144482</v>
      </c>
      <c r="Y33" s="38">
        <v>0.70288771104271086</v>
      </c>
      <c r="Z33" s="38">
        <v>0.74148699343536772</v>
      </c>
      <c r="AA33" s="38">
        <v>0.83517872237286028</v>
      </c>
      <c r="AB33" s="38">
        <v>0.91301365751557395</v>
      </c>
      <c r="AC33" s="38">
        <v>0.93351254315724008</v>
      </c>
      <c r="AD33" s="38">
        <v>0.89929859821116109</v>
      </c>
      <c r="AE33" s="38">
        <v>0.96161915037735468</v>
      </c>
    </row>
    <row r="34" spans="3:31" x14ac:dyDescent="0.2">
      <c r="L34" s="35">
        <v>7</v>
      </c>
      <c r="M34" s="39">
        <v>0.11562753781629413</v>
      </c>
      <c r="O34" s="35">
        <v>7</v>
      </c>
      <c r="P34" s="39">
        <v>0.89053616711858097</v>
      </c>
      <c r="R34" s="35">
        <v>7</v>
      </c>
      <c r="S34" s="39">
        <v>0.83517872237286028</v>
      </c>
    </row>
    <row r="35" spans="3:31" x14ac:dyDescent="0.2">
      <c r="L35" s="35">
        <v>8</v>
      </c>
      <c r="M35" s="39">
        <v>6.0990440549430903E-2</v>
      </c>
      <c r="O35" s="35">
        <v>8</v>
      </c>
      <c r="P35" s="39">
        <v>0.8960409725467221</v>
      </c>
      <c r="R35" s="35">
        <v>8</v>
      </c>
      <c r="S35" s="39">
        <v>0.91301365751557395</v>
      </c>
    </row>
    <row r="36" spans="3:31" x14ac:dyDescent="0.2">
      <c r="L36" s="35">
        <v>9</v>
      </c>
      <c r="M36" s="39">
        <v>9.0891261056759376E-2</v>
      </c>
      <c r="O36" s="35">
        <v>9</v>
      </c>
      <c r="P36" s="39">
        <v>0.9705376294717204</v>
      </c>
      <c r="R36" s="35">
        <v>9</v>
      </c>
      <c r="S36" s="39">
        <v>0.93351254315724008</v>
      </c>
    </row>
    <row r="37" spans="3:31" x14ac:dyDescent="0.2">
      <c r="C37" t="s">
        <v>55</v>
      </c>
      <c r="L37" s="35">
        <v>10</v>
      </c>
      <c r="M37" s="39">
        <v>2.6966489656975099E-2</v>
      </c>
      <c r="O37" s="35">
        <v>10</v>
      </c>
      <c r="P37" s="39">
        <v>0.97289579463348352</v>
      </c>
      <c r="R37" s="35">
        <v>10</v>
      </c>
      <c r="S37" s="39">
        <v>0.89929859821116109</v>
      </c>
    </row>
    <row r="38" spans="3:31" x14ac:dyDescent="0.2">
      <c r="C38" t="s">
        <v>52</v>
      </c>
      <c r="L38" s="37" t="s">
        <v>42</v>
      </c>
      <c r="M38" s="39">
        <v>6.3278657551746165E-2</v>
      </c>
      <c r="O38" s="37" t="s">
        <v>42</v>
      </c>
      <c r="P38" s="39">
        <v>0.98085745113206402</v>
      </c>
      <c r="R38" s="37" t="s">
        <v>42</v>
      </c>
      <c r="S38" s="39">
        <v>0.96161915037735468</v>
      </c>
    </row>
    <row r="39" spans="3:31" x14ac:dyDescent="0.2">
      <c r="C39" s="37" t="s">
        <v>53</v>
      </c>
      <c r="D39" s="35" t="s">
        <v>54</v>
      </c>
      <c r="E39" s="35"/>
      <c r="M39" s="38"/>
      <c r="N39">
        <f>SUM(M29:M38)</f>
        <v>1</v>
      </c>
    </row>
    <row r="40" spans="3:31" x14ac:dyDescent="0.2">
      <c r="C40" s="35">
        <v>1</v>
      </c>
      <c r="D40" s="35"/>
      <c r="E40" s="35"/>
    </row>
    <row r="41" spans="3:31" x14ac:dyDescent="0.2">
      <c r="C41" s="35">
        <v>2</v>
      </c>
      <c r="D41" s="40">
        <v>0.66729227539433311</v>
      </c>
      <c r="E41" s="35"/>
      <c r="L41" t="s">
        <v>44</v>
      </c>
      <c r="O41" t="s">
        <v>51</v>
      </c>
      <c r="R41" t="s">
        <v>49</v>
      </c>
    </row>
    <row r="42" spans="3:31" x14ac:dyDescent="0.2">
      <c r="C42" s="35">
        <v>3</v>
      </c>
      <c r="D42" s="40">
        <v>10.842542989193637</v>
      </c>
      <c r="E42" s="35"/>
      <c r="L42" t="s">
        <v>40</v>
      </c>
      <c r="M42" t="s">
        <v>41</v>
      </c>
      <c r="O42" t="s">
        <v>40</v>
      </c>
      <c r="P42" t="s">
        <v>41</v>
      </c>
      <c r="R42" t="s">
        <v>50</v>
      </c>
    </row>
    <row r="43" spans="3:31" x14ac:dyDescent="0.2">
      <c r="C43" s="35">
        <v>4</v>
      </c>
      <c r="D43" s="40">
        <v>3.8148840428750384</v>
      </c>
      <c r="E43" s="35"/>
      <c r="L43" s="35">
        <v>1</v>
      </c>
      <c r="M43" s="35"/>
      <c r="O43" s="35">
        <v>1</v>
      </c>
      <c r="P43" s="39">
        <v>6.9000000000000006E-2</v>
      </c>
      <c r="R43" s="35">
        <v>1</v>
      </c>
      <c r="S43" s="35">
        <v>6.9000000000000006E-2</v>
      </c>
      <c r="U43" s="38">
        <v>6.9000000000000006E-2</v>
      </c>
      <c r="V43" s="38">
        <v>0.26606672085324362</v>
      </c>
      <c r="W43" s="38">
        <v>0.47454246432543784</v>
      </c>
      <c r="X43" s="38">
        <v>0.62477315501199915</v>
      </c>
      <c r="Y43" s="38">
        <v>0.68992278194302104</v>
      </c>
      <c r="Z43" s="38">
        <v>0.71432088383415315</v>
      </c>
      <c r="AA43" s="38">
        <v>0.75737735859164912</v>
      </c>
      <c r="AB43" s="38">
        <v>0.77821627613477495</v>
      </c>
      <c r="AC43" s="38">
        <v>0.8146067109541093</v>
      </c>
      <c r="AD43" s="38">
        <v>0.8084698925500039</v>
      </c>
      <c r="AE43" s="38">
        <v>0.81529411376937799</v>
      </c>
    </row>
    <row r="44" spans="3:31" x14ac:dyDescent="0.2">
      <c r="C44" s="35">
        <v>5</v>
      </c>
      <c r="D44" s="40">
        <v>28.176994980357545</v>
      </c>
      <c r="E44" s="35"/>
      <c r="L44" s="35">
        <v>2</v>
      </c>
      <c r="M44" s="36">
        <v>6.8038159319275746E-3</v>
      </c>
      <c r="O44" s="35">
        <v>2</v>
      </c>
      <c r="P44" s="39">
        <v>0.2922001625597308</v>
      </c>
      <c r="R44" s="35">
        <v>2</v>
      </c>
      <c r="S44" s="35">
        <v>0.26606672085324362</v>
      </c>
      <c r="U44" s="38">
        <v>6.9000000000000006E-2</v>
      </c>
      <c r="V44" s="38">
        <v>0.2922001625597308</v>
      </c>
      <c r="W44" s="38">
        <v>0.51062739297631332</v>
      </c>
      <c r="X44" s="38">
        <v>0.6953194650359974</v>
      </c>
      <c r="Y44" s="38">
        <v>0.74376834582906293</v>
      </c>
      <c r="Z44" s="38">
        <v>0.70796265150245941</v>
      </c>
      <c r="AA44" s="38">
        <v>0.78313207577494748</v>
      </c>
      <c r="AB44" s="38">
        <v>0.81864882840432474</v>
      </c>
      <c r="AC44" s="38">
        <v>0.83882013286232771</v>
      </c>
      <c r="AD44" s="38">
        <v>0.85240967765001197</v>
      </c>
      <c r="AE44" s="38">
        <v>0.83488234130813377</v>
      </c>
    </row>
    <row r="45" spans="3:31" x14ac:dyDescent="0.2">
      <c r="C45" s="35">
        <v>6</v>
      </c>
      <c r="D45" s="40">
        <v>31.158951948790957</v>
      </c>
      <c r="E45" s="35"/>
      <c r="L45" s="35">
        <v>3</v>
      </c>
      <c r="M45" s="36">
        <v>0.11055225641401421</v>
      </c>
      <c r="O45" s="35">
        <v>3</v>
      </c>
      <c r="P45" s="39">
        <v>0.51062739297631332</v>
      </c>
      <c r="R45" s="35">
        <v>3</v>
      </c>
      <c r="S45" s="35">
        <v>0.47454246432543784</v>
      </c>
    </row>
    <row r="46" spans="3:31" x14ac:dyDescent="0.2">
      <c r="C46" s="35">
        <v>7</v>
      </c>
      <c r="D46" s="40">
        <v>8.7363177215023402</v>
      </c>
      <c r="E46" s="35"/>
      <c r="L46" s="35">
        <v>4</v>
      </c>
      <c r="M46" s="36">
        <v>3.8897151647725926E-2</v>
      </c>
      <c r="O46" s="35">
        <v>4</v>
      </c>
      <c r="P46" s="39">
        <v>0.6953194650359974</v>
      </c>
      <c r="R46" s="35">
        <v>4</v>
      </c>
      <c r="S46" s="35">
        <v>0.62477315501199915</v>
      </c>
    </row>
    <row r="47" spans="3:31" x14ac:dyDescent="0.2">
      <c r="C47" s="35">
        <v>8</v>
      </c>
      <c r="D47" s="40">
        <v>6.4035560285906934</v>
      </c>
      <c r="E47" s="35"/>
      <c r="L47" s="35">
        <v>5</v>
      </c>
      <c r="M47" s="36">
        <v>0.28729702774981064</v>
      </c>
      <c r="O47" s="35">
        <v>5</v>
      </c>
      <c r="P47" s="39">
        <v>0.74376834582906293</v>
      </c>
      <c r="R47" s="35">
        <v>5</v>
      </c>
      <c r="S47" s="35">
        <v>0.68992278194302104</v>
      </c>
    </row>
    <row r="48" spans="3:31" x14ac:dyDescent="0.2">
      <c r="C48" s="35">
        <v>9</v>
      </c>
      <c r="D48" s="40">
        <v>4.1966666816961355</v>
      </c>
      <c r="E48" s="35"/>
      <c r="L48" s="35">
        <v>6</v>
      </c>
      <c r="M48" s="36">
        <v>0.31770152526652501</v>
      </c>
      <c r="O48" s="35">
        <v>6</v>
      </c>
      <c r="P48" s="39">
        <v>0.70796265150245941</v>
      </c>
      <c r="R48" s="35">
        <v>6</v>
      </c>
      <c r="S48" s="35">
        <v>0.71432088383415315</v>
      </c>
    </row>
    <row r="49" spans="3:22" x14ac:dyDescent="0.2">
      <c r="C49" s="35">
        <v>10</v>
      </c>
      <c r="D49" s="40">
        <v>1.777964462676519</v>
      </c>
      <c r="E49" s="35"/>
      <c r="L49" s="35">
        <v>7</v>
      </c>
      <c r="M49" s="36">
        <v>8.9076855662405016E-2</v>
      </c>
      <c r="O49" s="35">
        <v>7</v>
      </c>
      <c r="P49" s="39">
        <v>0.78313207577494748</v>
      </c>
      <c r="R49" s="35">
        <v>7</v>
      </c>
      <c r="S49" s="35">
        <v>0.75737735859164912</v>
      </c>
    </row>
    <row r="50" spans="3:22" x14ac:dyDescent="0.2">
      <c r="C50" s="35">
        <v>11</v>
      </c>
      <c r="D50" s="40">
        <v>2.3010087759950073</v>
      </c>
      <c r="E50" s="35"/>
      <c r="L50" s="35">
        <v>8</v>
      </c>
      <c r="M50" s="36">
        <v>6.5291654249361078E-2</v>
      </c>
      <c r="O50" s="35">
        <v>8</v>
      </c>
      <c r="P50" s="39">
        <v>0.81864882840432474</v>
      </c>
      <c r="R50" s="35">
        <v>8</v>
      </c>
      <c r="S50" s="35">
        <v>0.77821627613477495</v>
      </c>
    </row>
    <row r="51" spans="3:22" x14ac:dyDescent="0.2">
      <c r="L51" s="35">
        <v>9</v>
      </c>
      <c r="M51" s="36">
        <v>4.2789866873612969E-2</v>
      </c>
      <c r="O51" s="35">
        <v>9</v>
      </c>
      <c r="P51" s="39">
        <v>0.83882013286232771</v>
      </c>
      <c r="R51" s="35">
        <v>9</v>
      </c>
      <c r="S51" s="35">
        <v>0.8146067109541093</v>
      </c>
    </row>
    <row r="52" spans="3:22" x14ac:dyDescent="0.2">
      <c r="L52" s="35">
        <v>10</v>
      </c>
      <c r="M52" s="36">
        <v>1.8128402476127754E-2</v>
      </c>
      <c r="O52" s="35">
        <v>10</v>
      </c>
      <c r="P52" s="39">
        <v>0.85240967765001197</v>
      </c>
      <c r="R52" s="35">
        <v>10</v>
      </c>
      <c r="S52" s="35">
        <v>0.8084698925500039</v>
      </c>
    </row>
    <row r="53" spans="3:22" x14ac:dyDescent="0.2">
      <c r="L53" s="37" t="s">
        <v>42</v>
      </c>
      <c r="M53" s="36">
        <v>2.3461443728489705E-2</v>
      </c>
      <c r="O53" s="37" t="s">
        <v>42</v>
      </c>
      <c r="P53" s="39">
        <v>0.83488234130813377</v>
      </c>
      <c r="R53" s="37" t="s">
        <v>42</v>
      </c>
      <c r="S53" s="35">
        <v>0.81529411376937799</v>
      </c>
    </row>
    <row r="56" spans="3:22" x14ac:dyDescent="0.2">
      <c r="E56" s="42">
        <v>0.66729227539433311</v>
      </c>
      <c r="F56" s="42">
        <v>10.842542989193637</v>
      </c>
      <c r="G56" s="42">
        <v>3.8148840428750384</v>
      </c>
      <c r="H56" s="42">
        <v>28.176994980357545</v>
      </c>
      <c r="I56" s="42">
        <v>31.158951948790957</v>
      </c>
      <c r="J56" s="42">
        <v>8.7363177215023402</v>
      </c>
      <c r="K56" s="42">
        <v>6.4035560285906934</v>
      </c>
      <c r="L56" s="42">
        <v>4.1966666816961355</v>
      </c>
      <c r="M56" s="42">
        <v>1.777964462676519</v>
      </c>
      <c r="N56" s="42">
        <v>2.3010087759950073</v>
      </c>
    </row>
    <row r="57" spans="3:22" x14ac:dyDescent="0.2">
      <c r="C57" s="1"/>
    </row>
    <row r="61" spans="3:22" x14ac:dyDescent="0.2">
      <c r="K61">
        <v>6.8038159319275746E-3</v>
      </c>
      <c r="L61">
        <v>0.11055225641401421</v>
      </c>
      <c r="M61">
        <v>3.8897151647725926E-2</v>
      </c>
      <c r="N61">
        <v>0.28729702774981064</v>
      </c>
      <c r="O61">
        <v>0.31770152526652501</v>
      </c>
      <c r="P61">
        <v>8.9076855662405016E-2</v>
      </c>
      <c r="Q61">
        <v>6.5291654249361078E-2</v>
      </c>
      <c r="R61">
        <v>4.2789866873612969E-2</v>
      </c>
      <c r="S61">
        <v>1.8128402476127754E-2</v>
      </c>
      <c r="T61">
        <v>2.3461443728489705E-2</v>
      </c>
    </row>
    <row r="62" spans="3:22" x14ac:dyDescent="0.2">
      <c r="K62" t="s">
        <v>40</v>
      </c>
      <c r="L62">
        <v>1</v>
      </c>
      <c r="M62">
        <v>2</v>
      </c>
      <c r="N62">
        <v>3</v>
      </c>
      <c r="O62">
        <v>4</v>
      </c>
      <c r="P62">
        <v>5</v>
      </c>
      <c r="Q62">
        <v>6</v>
      </c>
      <c r="R62">
        <v>7</v>
      </c>
      <c r="S62">
        <v>8</v>
      </c>
      <c r="T62">
        <v>9</v>
      </c>
      <c r="U62">
        <v>10</v>
      </c>
      <c r="V62" t="s">
        <v>42</v>
      </c>
    </row>
    <row r="63" spans="3:22" x14ac:dyDescent="0.2">
      <c r="C63" s="1"/>
      <c r="K63" t="s">
        <v>41</v>
      </c>
      <c r="L63">
        <v>6.9000000000000006E-2</v>
      </c>
      <c r="M63">
        <v>0.2922001625597308</v>
      </c>
      <c r="N63">
        <v>0.51062739297631332</v>
      </c>
      <c r="O63">
        <v>0.6953194650359974</v>
      </c>
      <c r="P63">
        <v>0.74376834582906293</v>
      </c>
      <c r="Q63">
        <v>0.70796265150245941</v>
      </c>
      <c r="R63">
        <v>0.78313207577494748</v>
      </c>
      <c r="S63">
        <v>0.81864882840432474</v>
      </c>
      <c r="T63">
        <v>0.83882013286232771</v>
      </c>
      <c r="U63">
        <v>0.85240967765001197</v>
      </c>
      <c r="V63">
        <v>0.83488234130813377</v>
      </c>
    </row>
    <row r="65" spans="3:24" x14ac:dyDescent="0.2">
      <c r="K65" t="s">
        <v>50</v>
      </c>
      <c r="L65">
        <v>1</v>
      </c>
      <c r="M65">
        <v>2</v>
      </c>
      <c r="N65">
        <v>3</v>
      </c>
      <c r="O65">
        <v>4</v>
      </c>
      <c r="P65">
        <v>5</v>
      </c>
      <c r="Q65">
        <v>6</v>
      </c>
      <c r="R65">
        <v>7</v>
      </c>
      <c r="S65">
        <v>8</v>
      </c>
      <c r="T65">
        <v>9</v>
      </c>
      <c r="U65">
        <v>10</v>
      </c>
      <c r="V65" t="s">
        <v>42</v>
      </c>
    </row>
    <row r="66" spans="3:24" x14ac:dyDescent="0.2">
      <c r="L66">
        <v>6.9000000000000006E-2</v>
      </c>
      <c r="M66">
        <v>0.26606672085324362</v>
      </c>
      <c r="N66">
        <v>0.47454246432543784</v>
      </c>
      <c r="O66">
        <v>0.62477315501199915</v>
      </c>
      <c r="P66">
        <v>0.68992278194302104</v>
      </c>
      <c r="Q66">
        <v>0.71432088383415315</v>
      </c>
      <c r="R66">
        <v>0.75737735859164912</v>
      </c>
      <c r="S66">
        <v>0.77821627613477495</v>
      </c>
      <c r="T66">
        <v>0.8146067109541093</v>
      </c>
      <c r="U66">
        <v>0.8084698925500039</v>
      </c>
      <c r="V66">
        <v>0.81529411376937799</v>
      </c>
    </row>
    <row r="69" spans="3:24" x14ac:dyDescent="0.2">
      <c r="K69" t="s">
        <v>40</v>
      </c>
      <c r="L69">
        <v>1</v>
      </c>
      <c r="M69">
        <v>2</v>
      </c>
      <c r="N69">
        <v>3</v>
      </c>
      <c r="O69">
        <v>4</v>
      </c>
      <c r="P69">
        <v>5</v>
      </c>
      <c r="Q69">
        <v>6</v>
      </c>
      <c r="R69">
        <v>7</v>
      </c>
      <c r="S69">
        <v>8</v>
      </c>
      <c r="T69">
        <v>9</v>
      </c>
      <c r="U69">
        <v>10</v>
      </c>
      <c r="V69" t="s">
        <v>42</v>
      </c>
    </row>
    <row r="70" spans="3:24" x14ac:dyDescent="0.2">
      <c r="C70" s="1"/>
      <c r="K70" t="s">
        <v>41</v>
      </c>
      <c r="M70">
        <v>4.9957907132291944E-2</v>
      </c>
      <c r="N70">
        <v>0.16018195187092515</v>
      </c>
      <c r="O70">
        <v>3.6194082380940351E-2</v>
      </c>
      <c r="P70">
        <v>0.1714692611319403</v>
      </c>
      <c r="Q70">
        <v>0.22444241085269667</v>
      </c>
      <c r="R70">
        <v>0.11562753781629413</v>
      </c>
      <c r="S70">
        <v>6.0990440549430903E-2</v>
      </c>
      <c r="T70">
        <v>9.0891261056759376E-2</v>
      </c>
      <c r="U70">
        <v>2.6966489656975099E-2</v>
      </c>
      <c r="V70">
        <v>6.3278657551746165E-2</v>
      </c>
    </row>
    <row r="72" spans="3:24" x14ac:dyDescent="0.2">
      <c r="K72" t="s">
        <v>40</v>
      </c>
      <c r="L72">
        <v>1</v>
      </c>
      <c r="M72">
        <v>2</v>
      </c>
      <c r="N72">
        <v>3</v>
      </c>
      <c r="O72">
        <v>4</v>
      </c>
      <c r="P72">
        <v>5</v>
      </c>
      <c r="Q72">
        <v>6</v>
      </c>
      <c r="R72">
        <v>7</v>
      </c>
      <c r="S72">
        <v>8</v>
      </c>
      <c r="T72">
        <v>9</v>
      </c>
      <c r="U72">
        <v>10</v>
      </c>
      <c r="V72" t="s">
        <v>42</v>
      </c>
    </row>
    <row r="73" spans="3:24" x14ac:dyDescent="0.2">
      <c r="K73" t="s">
        <v>46</v>
      </c>
      <c r="L73">
        <v>6.9</v>
      </c>
      <c r="M73">
        <v>16.052991851893793</v>
      </c>
      <c r="N73">
        <v>48.123712886017792</v>
      </c>
      <c r="O73">
        <v>59.312017915433458</v>
      </c>
      <c r="P73">
        <v>75.066313312813222</v>
      </c>
      <c r="Q73">
        <v>77.146098030610304</v>
      </c>
      <c r="R73">
        <v>89.053616711858098</v>
      </c>
      <c r="S73">
        <v>89.604097254672212</v>
      </c>
      <c r="T73">
        <v>97.053762947172046</v>
      </c>
      <c r="U73">
        <v>97.289579463348346</v>
      </c>
      <c r="V73">
        <v>98.0857451132064</v>
      </c>
      <c r="X73">
        <v>100</v>
      </c>
    </row>
    <row r="74" spans="3:24" x14ac:dyDescent="0.2"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3:24" x14ac:dyDescent="0.2">
      <c r="K75" t="s">
        <v>48</v>
      </c>
      <c r="L75">
        <v>100</v>
      </c>
      <c r="M75">
        <v>200</v>
      </c>
      <c r="N75">
        <v>300</v>
      </c>
      <c r="O75">
        <v>400</v>
      </c>
      <c r="P75">
        <v>500</v>
      </c>
      <c r="Q75">
        <v>600</v>
      </c>
      <c r="R75">
        <v>700</v>
      </c>
      <c r="S75">
        <v>800</v>
      </c>
      <c r="T75">
        <v>900</v>
      </c>
      <c r="U75">
        <v>1000</v>
      </c>
      <c r="V75" t="s">
        <v>42</v>
      </c>
    </row>
    <row r="76" spans="3:24" x14ac:dyDescent="0.2">
      <c r="L76">
        <v>5.3</v>
      </c>
      <c r="M76">
        <v>17.050997283964598</v>
      </c>
      <c r="N76">
        <v>43.874570962005933</v>
      </c>
      <c r="O76">
        <v>53.237339305144481</v>
      </c>
      <c r="P76">
        <v>70.288771104271092</v>
      </c>
      <c r="Q76">
        <v>74.148699343536776</v>
      </c>
      <c r="R76">
        <v>83.517872237286028</v>
      </c>
      <c r="S76">
        <v>91.301365751557398</v>
      </c>
      <c r="T76">
        <v>93.351254315724006</v>
      </c>
      <c r="U76">
        <v>89.929859821116111</v>
      </c>
      <c r="V76">
        <v>96.161915037735469</v>
      </c>
    </row>
    <row r="77" spans="3:24" x14ac:dyDescent="0.2">
      <c r="C77" s="1"/>
    </row>
    <row r="78" spans="3:24" x14ac:dyDescent="0.2">
      <c r="H78">
        <v>1000</v>
      </c>
      <c r="K78">
        <v>69</v>
      </c>
      <c r="L78">
        <v>160.52991900000001</v>
      </c>
      <c r="M78">
        <v>481.23712899999998</v>
      </c>
      <c r="N78">
        <v>593.12017900000001</v>
      </c>
      <c r="O78">
        <v>750.66313300000002</v>
      </c>
      <c r="P78">
        <v>771.46097999999995</v>
      </c>
      <c r="Q78">
        <v>890.53616700000009</v>
      </c>
      <c r="R78">
        <v>896.04097300000001</v>
      </c>
      <c r="S78">
        <v>970.53762899999992</v>
      </c>
      <c r="T78">
        <v>972.89579500000002</v>
      </c>
      <c r="U78">
        <v>980.85745099999997</v>
      </c>
    </row>
    <row r="79" spans="3:24" x14ac:dyDescent="0.2">
      <c r="K79">
        <v>53</v>
      </c>
      <c r="L79">
        <v>170.509973</v>
      </c>
      <c r="M79">
        <v>438.74571000000003</v>
      </c>
      <c r="N79">
        <v>532.37339299999996</v>
      </c>
      <c r="O79">
        <v>702.88771100000008</v>
      </c>
      <c r="P79">
        <v>741.48699299999998</v>
      </c>
      <c r="Q79">
        <v>835.17872199999999</v>
      </c>
      <c r="R79">
        <v>913.01365799999996</v>
      </c>
      <c r="S79">
        <v>933.51254299999994</v>
      </c>
      <c r="T79">
        <v>899.29859799999997</v>
      </c>
      <c r="U79">
        <v>961.61914999999999</v>
      </c>
    </row>
    <row r="81" spans="3:58" x14ac:dyDescent="0.2">
      <c r="N81">
        <v>1977</v>
      </c>
      <c r="O81">
        <f>N81+1</f>
        <v>1978</v>
      </c>
      <c r="P81">
        <f t="shared" ref="P81:BF81" si="2">O81+1</f>
        <v>1979</v>
      </c>
      <c r="Q81">
        <f t="shared" si="2"/>
        <v>1980</v>
      </c>
      <c r="R81">
        <f t="shared" si="2"/>
        <v>1981</v>
      </c>
      <c r="S81">
        <f t="shared" si="2"/>
        <v>1982</v>
      </c>
      <c r="T81">
        <f t="shared" si="2"/>
        <v>1983</v>
      </c>
      <c r="U81">
        <f t="shared" si="2"/>
        <v>1984</v>
      </c>
      <c r="V81">
        <f t="shared" si="2"/>
        <v>1985</v>
      </c>
      <c r="W81">
        <f t="shared" si="2"/>
        <v>1986</v>
      </c>
      <c r="X81">
        <f t="shared" si="2"/>
        <v>1987</v>
      </c>
      <c r="Y81">
        <f t="shared" si="2"/>
        <v>1988</v>
      </c>
      <c r="Z81">
        <f t="shared" si="2"/>
        <v>1989</v>
      </c>
      <c r="AA81">
        <f t="shared" si="2"/>
        <v>1990</v>
      </c>
      <c r="AB81">
        <f t="shared" si="2"/>
        <v>1991</v>
      </c>
      <c r="AC81">
        <f t="shared" si="2"/>
        <v>1992</v>
      </c>
      <c r="AD81">
        <f t="shared" si="2"/>
        <v>1993</v>
      </c>
      <c r="AE81">
        <f t="shared" si="2"/>
        <v>1994</v>
      </c>
      <c r="AF81">
        <f t="shared" si="2"/>
        <v>1995</v>
      </c>
      <c r="AG81">
        <f t="shared" si="2"/>
        <v>1996</v>
      </c>
      <c r="AH81">
        <f t="shared" si="2"/>
        <v>1997</v>
      </c>
      <c r="AI81">
        <f t="shared" si="2"/>
        <v>1998</v>
      </c>
      <c r="AJ81">
        <f t="shared" si="2"/>
        <v>1999</v>
      </c>
      <c r="AK81">
        <f t="shared" si="2"/>
        <v>2000</v>
      </c>
      <c r="AL81">
        <f t="shared" si="2"/>
        <v>2001</v>
      </c>
      <c r="AM81">
        <f t="shared" si="2"/>
        <v>2002</v>
      </c>
      <c r="AN81">
        <f t="shared" si="2"/>
        <v>2003</v>
      </c>
      <c r="AO81">
        <f t="shared" si="2"/>
        <v>2004</v>
      </c>
      <c r="AP81">
        <f t="shared" si="2"/>
        <v>2005</v>
      </c>
      <c r="AQ81">
        <f t="shared" si="2"/>
        <v>2006</v>
      </c>
      <c r="AR81">
        <f t="shared" si="2"/>
        <v>2007</v>
      </c>
      <c r="AS81">
        <f t="shared" si="2"/>
        <v>2008</v>
      </c>
      <c r="AT81">
        <f t="shared" si="2"/>
        <v>2009</v>
      </c>
      <c r="AU81">
        <f t="shared" si="2"/>
        <v>2010</v>
      </c>
      <c r="AV81">
        <f t="shared" si="2"/>
        <v>2011</v>
      </c>
      <c r="AW81">
        <f t="shared" si="2"/>
        <v>2012</v>
      </c>
      <c r="AX81">
        <f t="shared" si="2"/>
        <v>2013</v>
      </c>
      <c r="AY81">
        <f t="shared" si="2"/>
        <v>2014</v>
      </c>
      <c r="AZ81">
        <f t="shared" si="2"/>
        <v>2015</v>
      </c>
      <c r="BA81">
        <f t="shared" si="2"/>
        <v>2016</v>
      </c>
      <c r="BB81">
        <f t="shared" si="2"/>
        <v>2017</v>
      </c>
      <c r="BC81">
        <f t="shared" si="2"/>
        <v>2018</v>
      </c>
      <c r="BD81">
        <f t="shared" si="2"/>
        <v>2019</v>
      </c>
      <c r="BE81">
        <f t="shared" si="2"/>
        <v>2020</v>
      </c>
      <c r="BF81">
        <f t="shared" si="2"/>
        <v>2021</v>
      </c>
    </row>
    <row r="84" spans="3:58" x14ac:dyDescent="0.2">
      <c r="C84" s="1"/>
    </row>
    <row r="90" spans="3:58" x14ac:dyDescent="0.2">
      <c r="C90" s="1"/>
    </row>
    <row r="97" spans="3:3" x14ac:dyDescent="0.2">
      <c r="C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548"/>
  <sheetViews>
    <sheetView topLeftCell="A64" workbookViewId="0">
      <selection activeCell="AO32" sqref="A1:AO32"/>
    </sheetView>
  </sheetViews>
  <sheetFormatPr baseColWidth="10" defaultColWidth="10.83203125" defaultRowHeight="15" x14ac:dyDescent="0.2"/>
  <sheetData>
    <row r="1" spans="1:15" x14ac:dyDescent="0.2">
      <c r="A1" t="s">
        <v>180</v>
      </c>
    </row>
    <row r="2" spans="1:15" x14ac:dyDescent="0.2">
      <c r="A2" t="s">
        <v>181</v>
      </c>
    </row>
    <row r="3" spans="1:15" x14ac:dyDescent="0.2">
      <c r="A3">
        <v>1</v>
      </c>
      <c r="B3" t="s">
        <v>61</v>
      </c>
      <c r="C3" t="s">
        <v>182</v>
      </c>
      <c r="D3" t="s">
        <v>183</v>
      </c>
    </row>
    <row r="4" spans="1:15" x14ac:dyDescent="0.2">
      <c r="A4">
        <v>0</v>
      </c>
      <c r="B4" t="s">
        <v>61</v>
      </c>
      <c r="C4" t="s">
        <v>184</v>
      </c>
      <c r="D4" t="s">
        <v>58</v>
      </c>
      <c r="E4" t="s">
        <v>185</v>
      </c>
    </row>
    <row r="5" spans="1:15" x14ac:dyDescent="0.2">
      <c r="A5">
        <v>1</v>
      </c>
      <c r="B5" t="s">
        <v>61</v>
      </c>
      <c r="C5" t="s">
        <v>186</v>
      </c>
      <c r="D5" t="s">
        <v>58</v>
      </c>
      <c r="E5" t="s">
        <v>187</v>
      </c>
    </row>
    <row r="6" spans="1:15" x14ac:dyDescent="0.2">
      <c r="A6">
        <v>1</v>
      </c>
      <c r="B6" t="s">
        <v>61</v>
      </c>
      <c r="C6" t="s">
        <v>186</v>
      </c>
      <c r="D6" t="s">
        <v>58</v>
      </c>
      <c r="E6" t="s">
        <v>188</v>
      </c>
    </row>
    <row r="7" spans="1:15" x14ac:dyDescent="0.2">
      <c r="A7">
        <v>0.2693856</v>
      </c>
      <c r="B7" t="s">
        <v>61</v>
      </c>
      <c r="C7" t="s">
        <v>189</v>
      </c>
      <c r="D7" t="s">
        <v>190</v>
      </c>
      <c r="E7" t="s">
        <v>191</v>
      </c>
    </row>
    <row r="8" spans="1:15" x14ac:dyDescent="0.2">
      <c r="B8">
        <v>1</v>
      </c>
      <c r="C8" t="s">
        <v>61</v>
      </c>
      <c r="D8" t="s">
        <v>192</v>
      </c>
      <c r="E8" t="s">
        <v>191</v>
      </c>
    </row>
    <row r="9" spans="1:15" x14ac:dyDescent="0.2">
      <c r="B9">
        <v>0.4</v>
      </c>
      <c r="C9" t="s">
        <v>61</v>
      </c>
      <c r="D9" t="s">
        <v>21</v>
      </c>
      <c r="E9" t="s">
        <v>193</v>
      </c>
    </row>
    <row r="10" spans="1:15" x14ac:dyDescent="0.2">
      <c r="B10">
        <v>0.35</v>
      </c>
      <c r="C10" t="s">
        <v>61</v>
      </c>
      <c r="D10" t="s">
        <v>194</v>
      </c>
      <c r="E10" t="s">
        <v>193</v>
      </c>
    </row>
    <row r="11" spans="1:15" x14ac:dyDescent="0.2">
      <c r="A11" t="s">
        <v>61</v>
      </c>
      <c r="B11" t="s">
        <v>195</v>
      </c>
    </row>
    <row r="12" spans="1:15" x14ac:dyDescent="0.2">
      <c r="A12">
        <v>8</v>
      </c>
    </row>
    <row r="13" spans="1:15" x14ac:dyDescent="0.2">
      <c r="A13">
        <v>11</v>
      </c>
      <c r="B13" t="s">
        <v>61</v>
      </c>
      <c r="C13" t="s">
        <v>186</v>
      </c>
      <c r="D13" t="s">
        <v>58</v>
      </c>
      <c r="E13" t="s">
        <v>196</v>
      </c>
    </row>
    <row r="14" spans="1:15" x14ac:dyDescent="0.2">
      <c r="A14" t="s">
        <v>61</v>
      </c>
      <c r="B14" t="s">
        <v>197</v>
      </c>
    </row>
    <row r="15" spans="1:15" x14ac:dyDescent="0.2">
      <c r="B15">
        <v>1</v>
      </c>
    </row>
    <row r="16" spans="1:15" x14ac:dyDescent="0.2"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 t="s">
        <v>61</v>
      </c>
      <c r="N16" t="s">
        <v>198</v>
      </c>
      <c r="O16" t="s">
        <v>199</v>
      </c>
    </row>
    <row r="17" spans="1:41" x14ac:dyDescent="0.2">
      <c r="A17" t="s">
        <v>61</v>
      </c>
      <c r="B17" t="s">
        <v>200</v>
      </c>
    </row>
    <row r="18" spans="1:41" x14ac:dyDescent="0.2">
      <c r="B18">
        <v>5.0000000000000001E-3</v>
      </c>
      <c r="C18">
        <v>3.6999999999999998E-2</v>
      </c>
      <c r="D18">
        <v>0.224</v>
      </c>
      <c r="E18">
        <v>0.68799999999999994</v>
      </c>
      <c r="F18">
        <v>0.94399999999999995</v>
      </c>
      <c r="G18">
        <v>0.99199999999999999</v>
      </c>
      <c r="H18">
        <v>0.999</v>
      </c>
      <c r="I18">
        <v>1</v>
      </c>
      <c r="J18">
        <v>1</v>
      </c>
      <c r="K18">
        <v>1</v>
      </c>
      <c r="L18">
        <v>1</v>
      </c>
    </row>
    <row r="19" spans="1:41" x14ac:dyDescent="0.2">
      <c r="A19" t="s">
        <v>61</v>
      </c>
      <c r="B19" t="s">
        <v>201</v>
      </c>
      <c r="C19" t="s">
        <v>202</v>
      </c>
    </row>
    <row r="20" spans="1:41" x14ac:dyDescent="0.2">
      <c r="B20">
        <v>53</v>
      </c>
      <c r="C20">
        <v>170.51</v>
      </c>
      <c r="D20">
        <v>438.74599999999998</v>
      </c>
      <c r="E20">
        <v>532.37300000000005</v>
      </c>
      <c r="F20">
        <v>702.88800000000003</v>
      </c>
      <c r="G20">
        <v>741.48699999999997</v>
      </c>
      <c r="H20">
        <v>835.17899999999997</v>
      </c>
      <c r="I20">
        <v>913.01400000000001</v>
      </c>
      <c r="J20">
        <v>933.51300000000003</v>
      </c>
      <c r="K20">
        <v>899.29899999999998</v>
      </c>
      <c r="L20">
        <v>961.61900000000003</v>
      </c>
    </row>
    <row r="21" spans="1:41" x14ac:dyDescent="0.2">
      <c r="A21" t="s">
        <v>61</v>
      </c>
      <c r="B21" t="s">
        <v>201</v>
      </c>
      <c r="C21" t="s">
        <v>203</v>
      </c>
    </row>
    <row r="22" spans="1:41" x14ac:dyDescent="0.2">
      <c r="B22">
        <v>69</v>
      </c>
      <c r="C22">
        <v>266.06700000000001</v>
      </c>
      <c r="D22">
        <v>474.54199999999997</v>
      </c>
      <c r="E22">
        <v>624.77300000000002</v>
      </c>
      <c r="F22">
        <v>689.923</v>
      </c>
      <c r="G22">
        <v>714.32100000000003</v>
      </c>
      <c r="H22">
        <v>757.37699999999995</v>
      </c>
      <c r="I22">
        <v>778.21600000000001</v>
      </c>
      <c r="J22">
        <v>814.60699999999997</v>
      </c>
      <c r="K22">
        <v>808.47</v>
      </c>
      <c r="L22">
        <v>815.29399999999998</v>
      </c>
    </row>
    <row r="23" spans="1:41" x14ac:dyDescent="0.2">
      <c r="A23" t="s">
        <v>61</v>
      </c>
      <c r="B23" t="s">
        <v>204</v>
      </c>
    </row>
    <row r="24" spans="1:41" x14ac:dyDescent="0.2">
      <c r="B24">
        <v>2.0019090451906616E-3</v>
      </c>
      <c r="C24">
        <v>2.1259153711774979E-2</v>
      </c>
      <c r="D24">
        <v>0.25809706463623372</v>
      </c>
      <c r="E24">
        <v>0.42560624040514544</v>
      </c>
      <c r="F24">
        <v>0.63825115579396863</v>
      </c>
      <c r="G24">
        <v>0.7941230964690934</v>
      </c>
      <c r="H24">
        <v>0.87238181786098712</v>
      </c>
      <c r="I24">
        <v>1</v>
      </c>
      <c r="J24">
        <v>0.93877490250745521</v>
      </c>
      <c r="K24">
        <v>0.55760761677048221</v>
      </c>
      <c r="L24">
        <v>0.55760761677048221</v>
      </c>
    </row>
    <row r="25" spans="1:41" x14ac:dyDescent="0.2">
      <c r="A25" t="s">
        <v>61</v>
      </c>
      <c r="B25" t="s">
        <v>205</v>
      </c>
    </row>
    <row r="26" spans="1:41" x14ac:dyDescent="0.2">
      <c r="B26">
        <v>459.57</v>
      </c>
      <c r="C26">
        <v>311.346</v>
      </c>
      <c r="D26">
        <v>210.916</v>
      </c>
      <c r="E26">
        <v>173.352</v>
      </c>
      <c r="F26">
        <v>42.038200000000003</v>
      </c>
      <c r="G26">
        <v>84.659800000000004</v>
      </c>
      <c r="H26">
        <v>73.426699999999997</v>
      </c>
      <c r="I26">
        <v>33.194800000000001</v>
      </c>
      <c r="J26">
        <v>13.1708</v>
      </c>
      <c r="K26">
        <v>12.498200000000001</v>
      </c>
      <c r="L26">
        <v>27.004999999999999</v>
      </c>
    </row>
    <row r="27" spans="1:41" x14ac:dyDescent="0.2">
      <c r="A27" t="s">
        <v>206</v>
      </c>
      <c r="B27" t="s">
        <v>207</v>
      </c>
      <c r="C27" t="s">
        <v>208</v>
      </c>
      <c r="D27" t="s">
        <v>209</v>
      </c>
      <c r="E27">
        <v>1</v>
      </c>
      <c r="F27" t="s">
        <v>210</v>
      </c>
    </row>
    <row r="28" spans="1:41" x14ac:dyDescent="0.2">
      <c r="A28">
        <v>40</v>
      </c>
    </row>
    <row r="29" spans="1:41" x14ac:dyDescent="0.2">
      <c r="A29" t="s">
        <v>211</v>
      </c>
      <c r="B29">
        <v>1978</v>
      </c>
      <c r="C29">
        <v>1979</v>
      </c>
      <c r="D29">
        <v>1980</v>
      </c>
      <c r="E29">
        <v>1981</v>
      </c>
      <c r="F29">
        <v>1982</v>
      </c>
      <c r="G29">
        <v>1983</v>
      </c>
      <c r="H29">
        <v>1984</v>
      </c>
      <c r="I29">
        <v>1985</v>
      </c>
      <c r="J29">
        <v>1986</v>
      </c>
      <c r="K29">
        <v>1987</v>
      </c>
      <c r="L29">
        <v>1988</v>
      </c>
      <c r="M29">
        <v>1989</v>
      </c>
      <c r="N29">
        <v>1990</v>
      </c>
      <c r="O29">
        <v>1991</v>
      </c>
      <c r="P29">
        <v>1992</v>
      </c>
      <c r="Q29">
        <v>1993</v>
      </c>
      <c r="R29">
        <v>1994</v>
      </c>
      <c r="S29">
        <v>1995</v>
      </c>
      <c r="T29">
        <v>1996</v>
      </c>
      <c r="U29">
        <v>1997</v>
      </c>
      <c r="V29">
        <v>1998</v>
      </c>
      <c r="W29">
        <v>1999</v>
      </c>
      <c r="X29">
        <v>2000</v>
      </c>
      <c r="Y29">
        <v>2001</v>
      </c>
      <c r="Z29">
        <v>2002</v>
      </c>
      <c r="AA29">
        <v>2003</v>
      </c>
      <c r="AB29">
        <v>2004</v>
      </c>
      <c r="AC29">
        <v>2005</v>
      </c>
      <c r="AD29">
        <v>2006</v>
      </c>
      <c r="AE29">
        <v>2007</v>
      </c>
      <c r="AF29">
        <v>2008</v>
      </c>
      <c r="AG29">
        <v>2009</v>
      </c>
      <c r="AH29">
        <v>2010</v>
      </c>
      <c r="AI29">
        <v>2011</v>
      </c>
      <c r="AJ29">
        <v>2012</v>
      </c>
      <c r="AK29">
        <v>2013</v>
      </c>
      <c r="AL29">
        <v>2014</v>
      </c>
      <c r="AM29">
        <v>2015</v>
      </c>
      <c r="AN29">
        <v>2016</v>
      </c>
      <c r="AO29">
        <v>2017</v>
      </c>
    </row>
    <row r="30" spans="1:41" x14ac:dyDescent="0.2">
      <c r="B30">
        <v>2143.84</v>
      </c>
      <c r="C30">
        <v>532.86099999999999</v>
      </c>
      <c r="D30">
        <v>311.98899999999998</v>
      </c>
      <c r="E30">
        <v>340.75700000000001</v>
      </c>
      <c r="F30">
        <v>217.09</v>
      </c>
      <c r="G30">
        <v>296.904</v>
      </c>
      <c r="H30">
        <v>322.887</v>
      </c>
      <c r="I30">
        <v>520.02800000000002</v>
      </c>
      <c r="J30">
        <v>448.17899999999997</v>
      </c>
      <c r="K30">
        <v>615.17100000000005</v>
      </c>
      <c r="L30">
        <v>488.63900000000001</v>
      </c>
      <c r="M30">
        <v>1234.27</v>
      </c>
      <c r="N30">
        <v>581.26499999999999</v>
      </c>
      <c r="O30">
        <v>337.42599999999999</v>
      </c>
      <c r="P30">
        <v>530.35599999999999</v>
      </c>
      <c r="Q30">
        <v>890.44</v>
      </c>
      <c r="R30">
        <v>352.28100000000001</v>
      </c>
      <c r="S30">
        <v>348.59100000000001</v>
      </c>
      <c r="T30">
        <v>909.52099999999996</v>
      </c>
      <c r="U30">
        <v>208.06200000000001</v>
      </c>
      <c r="V30">
        <v>324.51499999999999</v>
      </c>
      <c r="W30">
        <v>766.74300000000005</v>
      </c>
      <c r="X30">
        <v>1742.96</v>
      </c>
      <c r="Y30">
        <v>1133.05</v>
      </c>
      <c r="Z30">
        <v>1271.99</v>
      </c>
      <c r="AA30">
        <v>272.495</v>
      </c>
      <c r="AB30">
        <v>367.65199999999999</v>
      </c>
      <c r="AC30">
        <v>497.97399999999999</v>
      </c>
      <c r="AD30">
        <v>346.26100000000002</v>
      </c>
      <c r="AE30">
        <v>926.95</v>
      </c>
      <c r="AF30">
        <v>794.94100000000003</v>
      </c>
      <c r="AG30">
        <v>242.88800000000001</v>
      </c>
      <c r="AH30">
        <v>520.03700000000003</v>
      </c>
      <c r="AI30">
        <v>357.423</v>
      </c>
      <c r="AJ30">
        <v>543.08699999999999</v>
      </c>
      <c r="AK30">
        <v>826.90099999999995</v>
      </c>
      <c r="AL30">
        <v>564.38699999999994</v>
      </c>
      <c r="AM30">
        <v>162.084</v>
      </c>
      <c r="AN30">
        <v>448.18599999999998</v>
      </c>
      <c r="AO30">
        <v>386.577</v>
      </c>
    </row>
    <row r="31" spans="1:41" x14ac:dyDescent="0.2">
      <c r="A31" t="s">
        <v>61</v>
      </c>
      <c r="B31" t="s">
        <v>212</v>
      </c>
    </row>
    <row r="32" spans="1:41" x14ac:dyDescent="0.2">
      <c r="B32">
        <v>181726</v>
      </c>
      <c r="C32">
        <v>196520</v>
      </c>
      <c r="D32">
        <v>231928</v>
      </c>
      <c r="E32">
        <v>292664</v>
      </c>
      <c r="F32">
        <v>323361</v>
      </c>
      <c r="G32">
        <v>291800</v>
      </c>
      <c r="H32">
        <v>254632</v>
      </c>
      <c r="I32">
        <v>214695</v>
      </c>
      <c r="J32">
        <v>180191</v>
      </c>
      <c r="K32">
        <v>161423</v>
      </c>
      <c r="L32">
        <v>160024</v>
      </c>
      <c r="M32">
        <v>166520</v>
      </c>
      <c r="N32">
        <v>178437</v>
      </c>
      <c r="O32">
        <v>200589</v>
      </c>
      <c r="P32">
        <v>227186</v>
      </c>
      <c r="Q32">
        <v>229810</v>
      </c>
      <c r="R32">
        <v>200937</v>
      </c>
      <c r="S32">
        <v>178585</v>
      </c>
      <c r="T32">
        <v>159442</v>
      </c>
      <c r="U32">
        <v>142253</v>
      </c>
      <c r="V32">
        <v>131847</v>
      </c>
      <c r="W32">
        <v>136919</v>
      </c>
      <c r="X32">
        <v>133003</v>
      </c>
      <c r="Y32">
        <v>124596</v>
      </c>
      <c r="Z32">
        <v>160645</v>
      </c>
      <c r="AA32">
        <v>229912</v>
      </c>
      <c r="AB32">
        <v>285740</v>
      </c>
      <c r="AC32">
        <v>296845</v>
      </c>
      <c r="AD32">
        <v>269672</v>
      </c>
      <c r="AE32">
        <v>226520</v>
      </c>
      <c r="AF32">
        <v>195848</v>
      </c>
      <c r="AG32">
        <v>173983</v>
      </c>
      <c r="AH32">
        <v>172794</v>
      </c>
      <c r="AI32">
        <v>178590</v>
      </c>
      <c r="AJ32">
        <v>167456</v>
      </c>
      <c r="AK32">
        <v>159641</v>
      </c>
      <c r="AL32">
        <v>163367</v>
      </c>
      <c r="AM32">
        <v>164481</v>
      </c>
      <c r="AN32">
        <v>171760</v>
      </c>
      <c r="AO32">
        <v>164629</v>
      </c>
    </row>
    <row r="34" spans="1:15" x14ac:dyDescent="0.2">
      <c r="E34">
        <f>E35/MAX($E$35:$O$35)</f>
        <v>2.0019090451906616E-3</v>
      </c>
      <c r="F34">
        <f t="shared" ref="F34:O34" si="0">F35/MAX($E$35:$O$35)</f>
        <v>2.1259153711774979E-2</v>
      </c>
      <c r="G34">
        <f t="shared" si="0"/>
        <v>0.25809706463623372</v>
      </c>
      <c r="H34">
        <f t="shared" si="0"/>
        <v>0.42560624040514544</v>
      </c>
      <c r="I34">
        <f t="shared" si="0"/>
        <v>0.63825115579396863</v>
      </c>
      <c r="J34">
        <f t="shared" si="0"/>
        <v>0.7941230964690934</v>
      </c>
      <c r="K34">
        <f t="shared" si="0"/>
        <v>0.87238181786098712</v>
      </c>
      <c r="L34">
        <f t="shared" si="0"/>
        <v>1</v>
      </c>
      <c r="M34">
        <f t="shared" si="0"/>
        <v>0.93877490250745521</v>
      </c>
      <c r="N34">
        <f t="shared" si="0"/>
        <v>0.55760761677048221</v>
      </c>
      <c r="O34">
        <f t="shared" si="0"/>
        <v>0.55760761677048221</v>
      </c>
    </row>
    <row r="35" spans="1:15" x14ac:dyDescent="0.2">
      <c r="E35">
        <f>AVERAGE(E36:E40)</f>
        <v>3.6304060000000001E-3</v>
      </c>
      <c r="F35">
        <f t="shared" ref="F35:O35" si="1">AVERAGE(F36:F40)</f>
        <v>3.8552879999999998E-2</v>
      </c>
      <c r="G35">
        <f t="shared" si="1"/>
        <v>0.46805180000000013</v>
      </c>
      <c r="H35">
        <f t="shared" si="1"/>
        <v>0.77182499999999998</v>
      </c>
      <c r="I35">
        <f t="shared" si="1"/>
        <v>1.1574506</v>
      </c>
      <c r="J35">
        <f t="shared" si="1"/>
        <v>1.4401199999999998</v>
      </c>
      <c r="K35">
        <f t="shared" si="1"/>
        <v>1.5820400000000001</v>
      </c>
      <c r="L35">
        <f t="shared" si="1"/>
        <v>1.8134720000000002</v>
      </c>
      <c r="M35">
        <f t="shared" si="1"/>
        <v>1.702442</v>
      </c>
      <c r="N35">
        <f t="shared" si="1"/>
        <v>1.0112057999999999</v>
      </c>
      <c r="O35">
        <f t="shared" si="1"/>
        <v>1.0112057999999999</v>
      </c>
    </row>
    <row r="36" spans="1:15" x14ac:dyDescent="0.2">
      <c r="D36">
        <f t="shared" ref="D36:O36" si="2">B938</f>
        <v>2014</v>
      </c>
      <c r="E36">
        <f t="shared" si="2"/>
        <v>3.7314900000000001E-3</v>
      </c>
      <c r="F36">
        <f t="shared" si="2"/>
        <v>5.03749E-2</v>
      </c>
      <c r="G36">
        <f t="shared" si="2"/>
        <v>1.1591400000000001</v>
      </c>
      <c r="H36">
        <f t="shared" si="2"/>
        <v>0.77665899999999999</v>
      </c>
      <c r="I36">
        <f t="shared" si="2"/>
        <v>1.1357900000000001</v>
      </c>
      <c r="J36">
        <f t="shared" si="2"/>
        <v>1.3492999999999999</v>
      </c>
      <c r="K36">
        <f t="shared" si="2"/>
        <v>1.2728699999999999</v>
      </c>
      <c r="L36">
        <f t="shared" si="2"/>
        <v>1.43651</v>
      </c>
      <c r="M36">
        <f t="shared" si="2"/>
        <v>1.4799100000000001</v>
      </c>
      <c r="N36">
        <f t="shared" si="2"/>
        <v>1.1678500000000001</v>
      </c>
      <c r="O36">
        <f t="shared" si="2"/>
        <v>1.1678500000000001</v>
      </c>
    </row>
    <row r="37" spans="1:15" x14ac:dyDescent="0.2">
      <c r="D37">
        <f>B939</f>
        <v>2015</v>
      </c>
      <c r="E37">
        <f t="shared" ref="E37:O37" si="3">C939</f>
        <v>3.6915099999999998E-3</v>
      </c>
      <c r="F37">
        <f t="shared" si="3"/>
        <v>3.9514599999999997E-2</v>
      </c>
      <c r="G37">
        <f t="shared" si="3"/>
        <v>0.37971300000000002</v>
      </c>
      <c r="H37">
        <f t="shared" si="3"/>
        <v>0.72690500000000002</v>
      </c>
      <c r="I37">
        <f t="shared" si="3"/>
        <v>1.0331300000000001</v>
      </c>
      <c r="J37">
        <f t="shared" si="3"/>
        <v>1.37466</v>
      </c>
      <c r="K37">
        <f t="shared" si="3"/>
        <v>1.6608799999999999</v>
      </c>
      <c r="L37">
        <f t="shared" si="3"/>
        <v>2.0772400000000002</v>
      </c>
      <c r="M37">
        <f t="shared" si="3"/>
        <v>1.73847</v>
      </c>
      <c r="N37">
        <f t="shared" si="3"/>
        <v>0.98289400000000005</v>
      </c>
      <c r="O37">
        <f t="shared" si="3"/>
        <v>0.98289400000000005</v>
      </c>
    </row>
    <row r="38" spans="1:15" x14ac:dyDescent="0.2">
      <c r="D38">
        <f t="shared" ref="D38:O38" si="4">B940</f>
        <v>2016</v>
      </c>
      <c r="E38">
        <f t="shared" si="4"/>
        <v>3.6272100000000001E-3</v>
      </c>
      <c r="F38">
        <f t="shared" si="4"/>
        <v>3.5848999999999999E-2</v>
      </c>
      <c r="G38">
        <f t="shared" si="4"/>
        <v>0.27516299999999999</v>
      </c>
      <c r="H38">
        <f t="shared" si="4"/>
        <v>0.85658299999999998</v>
      </c>
      <c r="I38">
        <f t="shared" si="4"/>
        <v>0.90198299999999998</v>
      </c>
      <c r="J38">
        <f t="shared" si="4"/>
        <v>1.3008999999999999</v>
      </c>
      <c r="K38">
        <f t="shared" si="4"/>
        <v>1.71757</v>
      </c>
      <c r="L38">
        <f t="shared" si="4"/>
        <v>1.9975700000000001</v>
      </c>
      <c r="M38">
        <f t="shared" si="4"/>
        <v>2.0179800000000001</v>
      </c>
      <c r="N38">
        <f t="shared" si="4"/>
        <v>0.94639200000000001</v>
      </c>
      <c r="O38">
        <f t="shared" si="4"/>
        <v>0.94639200000000001</v>
      </c>
    </row>
    <row r="39" spans="1:15" x14ac:dyDescent="0.2">
      <c r="A39" t="s">
        <v>62</v>
      </c>
      <c r="D39">
        <f t="shared" ref="D39:O39" si="5">B941</f>
        <v>2017</v>
      </c>
      <c r="E39">
        <f t="shared" si="5"/>
        <v>3.5820000000000001E-3</v>
      </c>
      <c r="F39">
        <f t="shared" si="5"/>
        <v>3.3796399999999997E-2</v>
      </c>
      <c r="G39">
        <f t="shared" si="5"/>
        <v>0.249579</v>
      </c>
      <c r="H39">
        <f t="shared" si="5"/>
        <v>0.82267299999999999</v>
      </c>
      <c r="I39">
        <f t="shared" si="5"/>
        <v>1.22116</v>
      </c>
      <c r="J39">
        <f t="shared" si="5"/>
        <v>1.3534900000000001</v>
      </c>
      <c r="K39">
        <f t="shared" si="5"/>
        <v>1.7861499999999999</v>
      </c>
      <c r="L39">
        <f t="shared" si="5"/>
        <v>1.75421</v>
      </c>
      <c r="M39">
        <f t="shared" si="5"/>
        <v>1.71468</v>
      </c>
      <c r="N39">
        <f t="shared" si="5"/>
        <v>1.03034</v>
      </c>
      <c r="O39">
        <f t="shared" si="5"/>
        <v>1.03034</v>
      </c>
    </row>
    <row r="40" spans="1:15" x14ac:dyDescent="0.2">
      <c r="A40">
        <v>483.24599999999998</v>
      </c>
      <c r="D40">
        <f t="shared" ref="D40:O40" si="6">B942</f>
        <v>2018</v>
      </c>
      <c r="E40">
        <f t="shared" si="6"/>
        <v>3.5198199999999999E-3</v>
      </c>
      <c r="F40">
        <f t="shared" si="6"/>
        <v>3.3229500000000002E-2</v>
      </c>
      <c r="G40">
        <f t="shared" si="6"/>
        <v>0.27666400000000002</v>
      </c>
      <c r="H40">
        <f t="shared" si="6"/>
        <v>0.67630500000000005</v>
      </c>
      <c r="I40">
        <f t="shared" si="6"/>
        <v>1.49519</v>
      </c>
      <c r="J40">
        <f t="shared" si="6"/>
        <v>1.8222499999999999</v>
      </c>
      <c r="K40">
        <f t="shared" si="6"/>
        <v>1.4727300000000001</v>
      </c>
      <c r="L40">
        <f t="shared" si="6"/>
        <v>1.80183</v>
      </c>
      <c r="M40">
        <f t="shared" si="6"/>
        <v>1.5611699999999999</v>
      </c>
      <c r="N40">
        <f t="shared" si="6"/>
        <v>0.92855299999999996</v>
      </c>
      <c r="O40">
        <f t="shared" si="6"/>
        <v>0.92855299999999996</v>
      </c>
    </row>
    <row r="41" spans="1:15" x14ac:dyDescent="0.2">
      <c r="A41" t="s">
        <v>63</v>
      </c>
    </row>
    <row r="42" spans="1:15" x14ac:dyDescent="0.2">
      <c r="A42">
        <v>288691</v>
      </c>
      <c r="E42">
        <f>E43/MAX($E$43:$O$43)</f>
        <v>1.9121467517194683E-3</v>
      </c>
      <c r="F42">
        <f t="shared" ref="F42:O42" si="7">F43/MAX($E$43:$O$43)</f>
        <v>1.8614914828409535E-2</v>
      </c>
      <c r="G42">
        <f t="shared" si="7"/>
        <v>0.15408173265386124</v>
      </c>
      <c r="H42">
        <f t="shared" si="7"/>
        <v>0.39763729018923055</v>
      </c>
      <c r="I42">
        <f t="shared" si="7"/>
        <v>0.6746114120428115</v>
      </c>
      <c r="J42">
        <f t="shared" si="7"/>
        <v>0.83645154009716938</v>
      </c>
      <c r="K42">
        <f t="shared" si="7"/>
        <v>0.85905334212370676</v>
      </c>
      <c r="L42">
        <f t="shared" si="7"/>
        <v>1</v>
      </c>
      <c r="M42">
        <f t="shared" si="7"/>
        <v>0.90745088081916769</v>
      </c>
      <c r="N42">
        <f t="shared" si="7"/>
        <v>0.51336968271503747</v>
      </c>
      <c r="O42">
        <f t="shared" si="7"/>
        <v>0.51336968271503747</v>
      </c>
    </row>
    <row r="43" spans="1:15" x14ac:dyDescent="0.2">
      <c r="A43" t="s">
        <v>64</v>
      </c>
      <c r="E43">
        <f>AVERAGE(E44:E48)</f>
        <v>5.1510480000000001E-4</v>
      </c>
      <c r="F43">
        <f t="shared" ref="F43" si="8">AVERAGE(F44:F48)</f>
        <v>5.0145900000000002E-3</v>
      </c>
      <c r="G43">
        <f t="shared" ref="G43" si="9">AVERAGE(G44:G48)</f>
        <v>4.15074E-2</v>
      </c>
      <c r="H43">
        <f t="shared" ref="H43" si="10">AVERAGE(H44:H48)</f>
        <v>0.10711775999999999</v>
      </c>
      <c r="I43">
        <f t="shared" ref="I43" si="11">AVERAGE(I44:I48)</f>
        <v>0.18173059999999999</v>
      </c>
      <c r="J43">
        <f t="shared" ref="J43" si="12">AVERAGE(J44:J48)</f>
        <v>0.22532800000000003</v>
      </c>
      <c r="K43">
        <f t="shared" ref="K43" si="13">AVERAGE(K44:K48)</f>
        <v>0.23141660000000003</v>
      </c>
      <c r="L43">
        <f t="shared" ref="L43" si="14">AVERAGE(L44:L48)</f>
        <v>0.2693856</v>
      </c>
      <c r="M43">
        <f t="shared" ref="M43" si="15">AVERAGE(M44:M48)</f>
        <v>0.24445419999999998</v>
      </c>
      <c r="N43">
        <f t="shared" ref="N43" si="16">AVERAGE(N44:N48)</f>
        <v>0.13829439999999998</v>
      </c>
      <c r="O43">
        <f t="shared" ref="O43" si="17">AVERAGE(O44:O48)</f>
        <v>0.13829439999999998</v>
      </c>
    </row>
    <row r="44" spans="1:15" x14ac:dyDescent="0.2">
      <c r="A44">
        <v>34139.9</v>
      </c>
      <c r="E44">
        <f t="shared" ref="E44:O48" si="18">B181</f>
        <v>4.4817199999999999E-4</v>
      </c>
      <c r="F44">
        <f t="shared" si="18"/>
        <v>4.7973199999999999E-3</v>
      </c>
      <c r="G44">
        <f t="shared" si="18"/>
        <v>4.6099500000000002E-2</v>
      </c>
      <c r="H44">
        <f t="shared" si="18"/>
        <v>8.8250800000000004E-2</v>
      </c>
      <c r="I44">
        <f t="shared" si="18"/>
        <v>0.12542800000000001</v>
      </c>
      <c r="J44">
        <f t="shared" si="18"/>
        <v>0.16689300000000001</v>
      </c>
      <c r="K44">
        <f t="shared" si="18"/>
        <v>0.20164099999999999</v>
      </c>
      <c r="L44">
        <f t="shared" si="18"/>
        <v>0.25219000000000003</v>
      </c>
      <c r="M44">
        <f t="shared" si="18"/>
        <v>0.211062</v>
      </c>
      <c r="N44">
        <f t="shared" si="18"/>
        <v>0.119329</v>
      </c>
      <c r="O44">
        <f t="shared" si="18"/>
        <v>0.119329</v>
      </c>
    </row>
    <row r="45" spans="1:15" x14ac:dyDescent="0.2">
      <c r="A45" t="s">
        <v>65</v>
      </c>
      <c r="E45">
        <f t="shared" si="18"/>
        <v>4.4011099999999997E-4</v>
      </c>
      <c r="F45">
        <f t="shared" si="18"/>
        <v>4.3497900000000001E-3</v>
      </c>
      <c r="G45">
        <f t="shared" si="18"/>
        <v>3.3387300000000002E-2</v>
      </c>
      <c r="H45">
        <f t="shared" si="18"/>
        <v>0.103935</v>
      </c>
      <c r="I45">
        <f t="shared" si="18"/>
        <v>0.109443</v>
      </c>
      <c r="J45">
        <f t="shared" si="18"/>
        <v>0.15784599999999999</v>
      </c>
      <c r="K45">
        <f t="shared" si="18"/>
        <v>0.208403</v>
      </c>
      <c r="L45">
        <f t="shared" si="18"/>
        <v>0.24237700000000001</v>
      </c>
      <c r="M45">
        <f t="shared" si="18"/>
        <v>0.24485399999999999</v>
      </c>
      <c r="N45">
        <f t="shared" si="18"/>
        <v>0.114832</v>
      </c>
      <c r="O45">
        <f t="shared" si="18"/>
        <v>0.114832</v>
      </c>
    </row>
    <row r="46" spans="1:15" x14ac:dyDescent="0.2">
      <c r="A46">
        <v>33819.199999999997</v>
      </c>
      <c r="E46">
        <f t="shared" si="18"/>
        <v>5.1199600000000002E-4</v>
      </c>
      <c r="F46">
        <f t="shared" si="18"/>
        <v>4.8307200000000002E-3</v>
      </c>
      <c r="G46">
        <f t="shared" si="18"/>
        <v>3.5673799999999999E-2</v>
      </c>
      <c r="H46">
        <f t="shared" si="18"/>
        <v>0.117589</v>
      </c>
      <c r="I46">
        <f t="shared" si="18"/>
        <v>0.17454700000000001</v>
      </c>
      <c r="J46">
        <f t="shared" si="18"/>
        <v>0.193462</v>
      </c>
      <c r="K46">
        <f t="shared" si="18"/>
        <v>0.25530399999999998</v>
      </c>
      <c r="L46">
        <f t="shared" si="18"/>
        <v>0.25074000000000002</v>
      </c>
      <c r="M46">
        <f t="shared" si="18"/>
        <v>0.245089</v>
      </c>
      <c r="N46">
        <f t="shared" si="18"/>
        <v>0.14727199999999999</v>
      </c>
      <c r="O46">
        <f t="shared" si="18"/>
        <v>0.14727199999999999</v>
      </c>
    </row>
    <row r="47" spans="1:15" x14ac:dyDescent="0.2">
      <c r="A47" t="s">
        <v>66</v>
      </c>
      <c r="E47">
        <f t="shared" si="18"/>
        <v>5.6762200000000005E-4</v>
      </c>
      <c r="F47">
        <f t="shared" si="18"/>
        <v>5.3587399999999999E-3</v>
      </c>
      <c r="G47">
        <f t="shared" si="18"/>
        <v>4.4616099999999999E-2</v>
      </c>
      <c r="H47">
        <f t="shared" si="18"/>
        <v>0.10906399999999999</v>
      </c>
      <c r="I47">
        <f t="shared" si="18"/>
        <v>0.241121</v>
      </c>
      <c r="J47">
        <f t="shared" si="18"/>
        <v>0.29386499999999999</v>
      </c>
      <c r="K47">
        <f t="shared" si="18"/>
        <v>0.23749899999999999</v>
      </c>
      <c r="L47">
        <f t="shared" si="18"/>
        <v>0.290572</v>
      </c>
      <c r="M47">
        <f t="shared" si="18"/>
        <v>0.25176199999999999</v>
      </c>
      <c r="N47">
        <f t="shared" si="18"/>
        <v>0.14974299999999999</v>
      </c>
      <c r="O47">
        <f t="shared" si="18"/>
        <v>0.14974299999999999</v>
      </c>
    </row>
    <row r="48" spans="1:15" x14ac:dyDescent="0.2">
      <c r="A48">
        <v>117469</v>
      </c>
      <c r="E48">
        <f t="shared" si="18"/>
        <v>6.0762299999999995E-4</v>
      </c>
      <c r="F48">
        <f t="shared" si="18"/>
        <v>5.7363800000000001E-3</v>
      </c>
      <c r="G48">
        <f t="shared" si="18"/>
        <v>4.7760299999999999E-2</v>
      </c>
      <c r="H48">
        <f t="shared" si="18"/>
        <v>0.11675000000000001</v>
      </c>
      <c r="I48">
        <f t="shared" si="18"/>
        <v>0.25811400000000001</v>
      </c>
      <c r="J48">
        <f t="shared" si="18"/>
        <v>0.31457400000000002</v>
      </c>
      <c r="K48">
        <f t="shared" si="18"/>
        <v>0.25423600000000002</v>
      </c>
      <c r="L48">
        <f t="shared" si="18"/>
        <v>0.31104900000000002</v>
      </c>
      <c r="M48">
        <f t="shared" si="18"/>
        <v>0.26950400000000002</v>
      </c>
      <c r="N48">
        <f t="shared" si="18"/>
        <v>0.16029599999999999</v>
      </c>
      <c r="O48">
        <f t="shared" si="18"/>
        <v>0.16029599999999999</v>
      </c>
    </row>
    <row r="49" spans="1:12" x14ac:dyDescent="0.2">
      <c r="A49" t="s">
        <v>67</v>
      </c>
    </row>
    <row r="50" spans="1:12" x14ac:dyDescent="0.2">
      <c r="B50">
        <v>0.3</v>
      </c>
      <c r="C50">
        <v>0.3</v>
      </c>
      <c r="D50">
        <v>0.3</v>
      </c>
      <c r="E50">
        <v>0.3</v>
      </c>
      <c r="F50">
        <v>0.3</v>
      </c>
      <c r="G50">
        <v>0.3</v>
      </c>
      <c r="H50">
        <v>0.3</v>
      </c>
      <c r="I50">
        <v>0.3</v>
      </c>
      <c r="J50">
        <v>0.3</v>
      </c>
      <c r="K50">
        <v>0.3</v>
      </c>
      <c r="L50">
        <v>0.3</v>
      </c>
    </row>
    <row r="51" spans="1:12" x14ac:dyDescent="0.2">
      <c r="B51">
        <v>0.3</v>
      </c>
      <c r="C51">
        <v>0.3</v>
      </c>
      <c r="D51">
        <v>0.3</v>
      </c>
      <c r="E51">
        <v>0.3</v>
      </c>
      <c r="F51">
        <v>0.3</v>
      </c>
      <c r="G51">
        <v>0.3</v>
      </c>
      <c r="H51">
        <v>0.3</v>
      </c>
      <c r="I51">
        <v>0.3</v>
      </c>
      <c r="J51">
        <v>0.3</v>
      </c>
      <c r="K51">
        <v>0.3</v>
      </c>
      <c r="L51">
        <v>0.3</v>
      </c>
    </row>
    <row r="52" spans="1:12" x14ac:dyDescent="0.2">
      <c r="B52">
        <v>0.3</v>
      </c>
      <c r="C52">
        <v>0.3</v>
      </c>
      <c r="D52">
        <v>0.3</v>
      </c>
      <c r="E52">
        <v>0.3</v>
      </c>
      <c r="F52">
        <v>0.3</v>
      </c>
      <c r="G52">
        <v>0.3</v>
      </c>
      <c r="H52">
        <v>0.3</v>
      </c>
      <c r="I52">
        <v>0.3</v>
      </c>
      <c r="J52">
        <v>0.3</v>
      </c>
      <c r="K52">
        <v>0.3</v>
      </c>
      <c r="L52">
        <v>0.3</v>
      </c>
    </row>
    <row r="53" spans="1:12" x14ac:dyDescent="0.2">
      <c r="B53">
        <v>0.3</v>
      </c>
      <c r="C53">
        <v>0.3</v>
      </c>
      <c r="D53">
        <v>0.3</v>
      </c>
      <c r="E53">
        <v>0.3</v>
      </c>
      <c r="F53">
        <v>0.3</v>
      </c>
      <c r="G53">
        <v>0.3</v>
      </c>
      <c r="H53">
        <v>0.3</v>
      </c>
      <c r="I53">
        <v>0.3</v>
      </c>
      <c r="J53">
        <v>0.3</v>
      </c>
      <c r="K53">
        <v>0.3</v>
      </c>
      <c r="L53">
        <v>0.3</v>
      </c>
    </row>
    <row r="54" spans="1:12" x14ac:dyDescent="0.2">
      <c r="B54">
        <v>0.3</v>
      </c>
      <c r="C54">
        <v>0.3</v>
      </c>
      <c r="D54">
        <v>0.3</v>
      </c>
      <c r="E54">
        <v>0.3</v>
      </c>
      <c r="F54">
        <v>0.3</v>
      </c>
      <c r="G54">
        <v>0.3</v>
      </c>
      <c r="H54">
        <v>0.3</v>
      </c>
      <c r="I54">
        <v>0.3</v>
      </c>
      <c r="J54">
        <v>0.3</v>
      </c>
      <c r="K54">
        <v>0.3</v>
      </c>
      <c r="L54">
        <v>0.3</v>
      </c>
    </row>
    <row r="55" spans="1:12" x14ac:dyDescent="0.2">
      <c r="B55">
        <v>0.3</v>
      </c>
      <c r="C55">
        <v>0.3</v>
      </c>
      <c r="D55">
        <v>0.3</v>
      </c>
      <c r="E55">
        <v>0.3</v>
      </c>
      <c r="F55">
        <v>0.3</v>
      </c>
      <c r="G55">
        <v>0.3</v>
      </c>
      <c r="H55">
        <v>0.3</v>
      </c>
      <c r="I55">
        <v>0.3</v>
      </c>
      <c r="J55">
        <v>0.3</v>
      </c>
      <c r="K55">
        <v>0.3</v>
      </c>
      <c r="L55">
        <v>0.3</v>
      </c>
    </row>
    <row r="56" spans="1:12" x14ac:dyDescent="0.2">
      <c r="B56">
        <v>0.3</v>
      </c>
      <c r="C56">
        <v>0.3</v>
      </c>
      <c r="D56">
        <v>0.3</v>
      </c>
      <c r="E56">
        <v>0.3</v>
      </c>
      <c r="F56">
        <v>0.3</v>
      </c>
      <c r="G56">
        <v>0.3</v>
      </c>
      <c r="H56">
        <v>0.3</v>
      </c>
      <c r="I56">
        <v>0.3</v>
      </c>
      <c r="J56">
        <v>0.3</v>
      </c>
      <c r="K56">
        <v>0.3</v>
      </c>
      <c r="L56">
        <v>0.3</v>
      </c>
    </row>
    <row r="57" spans="1:12" x14ac:dyDescent="0.2">
      <c r="B57">
        <v>0.3</v>
      </c>
      <c r="C57">
        <v>0.3</v>
      </c>
      <c r="D57">
        <v>0.3</v>
      </c>
      <c r="E57">
        <v>0.3</v>
      </c>
      <c r="F57">
        <v>0.3</v>
      </c>
      <c r="G57">
        <v>0.3</v>
      </c>
      <c r="H57">
        <v>0.3</v>
      </c>
      <c r="I57">
        <v>0.3</v>
      </c>
      <c r="J57">
        <v>0.3</v>
      </c>
      <c r="K57">
        <v>0.3</v>
      </c>
      <c r="L57">
        <v>0.3</v>
      </c>
    </row>
    <row r="58" spans="1:12" x14ac:dyDescent="0.2">
      <c r="B58">
        <v>0.3</v>
      </c>
      <c r="C58">
        <v>0.3</v>
      </c>
      <c r="D58">
        <v>0.3</v>
      </c>
      <c r="E58">
        <v>0.3</v>
      </c>
      <c r="F58">
        <v>0.3</v>
      </c>
      <c r="G58">
        <v>0.3</v>
      </c>
      <c r="H58">
        <v>0.3</v>
      </c>
      <c r="I58">
        <v>0.3</v>
      </c>
      <c r="J58">
        <v>0.3</v>
      </c>
      <c r="K58">
        <v>0.3</v>
      </c>
      <c r="L58">
        <v>0.3</v>
      </c>
    </row>
    <row r="59" spans="1:12" x14ac:dyDescent="0.2">
      <c r="B59">
        <v>0.3</v>
      </c>
      <c r="C59">
        <v>0.3</v>
      </c>
      <c r="D59">
        <v>0.3</v>
      </c>
      <c r="E59">
        <v>0.3</v>
      </c>
      <c r="F59">
        <v>0.3</v>
      </c>
      <c r="G59">
        <v>0.3</v>
      </c>
      <c r="H59">
        <v>0.3</v>
      </c>
      <c r="I59">
        <v>0.3</v>
      </c>
      <c r="J59">
        <v>0.3</v>
      </c>
      <c r="K59">
        <v>0.3</v>
      </c>
      <c r="L59">
        <v>0.3</v>
      </c>
    </row>
    <row r="60" spans="1:12" x14ac:dyDescent="0.2">
      <c r="B60">
        <v>0.3</v>
      </c>
      <c r="C60">
        <v>0.3</v>
      </c>
      <c r="D60">
        <v>0.3</v>
      </c>
      <c r="E60">
        <v>0.3</v>
      </c>
      <c r="F60">
        <v>0.3</v>
      </c>
      <c r="G60">
        <v>0.3</v>
      </c>
      <c r="H60">
        <v>0.3</v>
      </c>
      <c r="I60">
        <v>0.3</v>
      </c>
      <c r="J60">
        <v>0.3</v>
      </c>
      <c r="K60">
        <v>0.3</v>
      </c>
      <c r="L60">
        <v>0.3</v>
      </c>
    </row>
    <row r="61" spans="1:12" x14ac:dyDescent="0.2">
      <c r="B61">
        <v>0.3</v>
      </c>
      <c r="C61">
        <v>0.3</v>
      </c>
      <c r="D61">
        <v>0.3</v>
      </c>
      <c r="E61">
        <v>0.3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</row>
    <row r="62" spans="1:12" x14ac:dyDescent="0.2">
      <c r="B62">
        <v>0.3</v>
      </c>
      <c r="C62">
        <v>0.3</v>
      </c>
      <c r="D62">
        <v>0.3</v>
      </c>
      <c r="E62">
        <v>0.3</v>
      </c>
      <c r="F62">
        <v>0.3</v>
      </c>
      <c r="G62">
        <v>0.3</v>
      </c>
      <c r="H62">
        <v>0.3</v>
      </c>
      <c r="I62">
        <v>0.3</v>
      </c>
      <c r="J62">
        <v>0.3</v>
      </c>
      <c r="K62">
        <v>0.3</v>
      </c>
      <c r="L62">
        <v>0.3</v>
      </c>
    </row>
    <row r="63" spans="1:12" x14ac:dyDescent="0.2">
      <c r="B63">
        <v>0.3</v>
      </c>
      <c r="C63">
        <v>0.3</v>
      </c>
      <c r="D63">
        <v>0.3</v>
      </c>
      <c r="E63">
        <v>0.3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</row>
    <row r="64" spans="1:12" x14ac:dyDescent="0.2">
      <c r="B64">
        <v>0.3</v>
      </c>
      <c r="C64">
        <v>0.3</v>
      </c>
      <c r="D64">
        <v>0.3</v>
      </c>
      <c r="E64">
        <v>0.3</v>
      </c>
      <c r="F64">
        <v>0.3</v>
      </c>
      <c r="G64">
        <v>0.3</v>
      </c>
      <c r="H64">
        <v>0.3</v>
      </c>
      <c r="I64">
        <v>0.3</v>
      </c>
      <c r="J64">
        <v>0.3</v>
      </c>
      <c r="K64">
        <v>0.3</v>
      </c>
      <c r="L64">
        <v>0.3</v>
      </c>
    </row>
    <row r="65" spans="2:12" x14ac:dyDescent="0.2">
      <c r="B65">
        <v>0.3</v>
      </c>
      <c r="C65">
        <v>0.3</v>
      </c>
      <c r="D65">
        <v>0.3</v>
      </c>
      <c r="E65">
        <v>0.3</v>
      </c>
      <c r="F65">
        <v>0.3</v>
      </c>
      <c r="G65">
        <v>0.3</v>
      </c>
      <c r="H65">
        <v>0.3</v>
      </c>
      <c r="I65">
        <v>0.3</v>
      </c>
      <c r="J65">
        <v>0.3</v>
      </c>
      <c r="K65">
        <v>0.3</v>
      </c>
      <c r="L65">
        <v>0.3</v>
      </c>
    </row>
    <row r="66" spans="2:12" x14ac:dyDescent="0.2">
      <c r="B66">
        <v>0.3</v>
      </c>
      <c r="C66">
        <v>0.3</v>
      </c>
      <c r="D66">
        <v>0.3</v>
      </c>
      <c r="E66">
        <v>0.3</v>
      </c>
      <c r="F66">
        <v>0.3</v>
      </c>
      <c r="G66">
        <v>0.3</v>
      </c>
      <c r="H66">
        <v>0.3</v>
      </c>
      <c r="I66">
        <v>0.3</v>
      </c>
      <c r="J66">
        <v>0.3</v>
      </c>
      <c r="K66">
        <v>0.3</v>
      </c>
      <c r="L66">
        <v>0.3</v>
      </c>
    </row>
    <row r="67" spans="2:12" x14ac:dyDescent="0.2">
      <c r="B67">
        <v>0.3</v>
      </c>
      <c r="C67">
        <v>0.3</v>
      </c>
      <c r="D67">
        <v>0.3</v>
      </c>
      <c r="E67">
        <v>0.3</v>
      </c>
      <c r="F67">
        <v>0.3</v>
      </c>
      <c r="G67">
        <v>0.3</v>
      </c>
      <c r="H67">
        <v>0.3</v>
      </c>
      <c r="I67">
        <v>0.3</v>
      </c>
      <c r="J67">
        <v>0.3</v>
      </c>
      <c r="K67">
        <v>0.3</v>
      </c>
      <c r="L67">
        <v>0.3</v>
      </c>
    </row>
    <row r="68" spans="2:12" x14ac:dyDescent="0.2">
      <c r="B68">
        <v>0.3</v>
      </c>
      <c r="C68">
        <v>0.3</v>
      </c>
      <c r="D68">
        <v>0.3</v>
      </c>
      <c r="E68">
        <v>0.3</v>
      </c>
      <c r="F68">
        <v>0.3</v>
      </c>
      <c r="G68">
        <v>0.3</v>
      </c>
      <c r="H68">
        <v>0.3</v>
      </c>
      <c r="I68">
        <v>0.3</v>
      </c>
      <c r="J68">
        <v>0.3</v>
      </c>
      <c r="K68">
        <v>0.3</v>
      </c>
      <c r="L68">
        <v>0.3</v>
      </c>
    </row>
    <row r="69" spans="2:12" x14ac:dyDescent="0.2">
      <c r="B69">
        <v>0.3</v>
      </c>
      <c r="C69">
        <v>0.3</v>
      </c>
      <c r="D69">
        <v>0.3</v>
      </c>
      <c r="E69">
        <v>0.3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</row>
    <row r="70" spans="2:12" x14ac:dyDescent="0.2">
      <c r="B70">
        <v>0.3</v>
      </c>
      <c r="C70">
        <v>0.3</v>
      </c>
      <c r="D70">
        <v>0.3</v>
      </c>
      <c r="E70">
        <v>0.3</v>
      </c>
      <c r="F70">
        <v>0.3</v>
      </c>
      <c r="G70">
        <v>0.3</v>
      </c>
      <c r="H70">
        <v>0.3</v>
      </c>
      <c r="I70">
        <v>0.3</v>
      </c>
      <c r="J70">
        <v>0.3</v>
      </c>
      <c r="K70">
        <v>0.3</v>
      </c>
      <c r="L70">
        <v>0.3</v>
      </c>
    </row>
    <row r="71" spans="2:12" x14ac:dyDescent="0.2">
      <c r="B71">
        <v>0.3</v>
      </c>
      <c r="C71">
        <v>0.3</v>
      </c>
      <c r="D71">
        <v>0.3</v>
      </c>
      <c r="E71">
        <v>0.3</v>
      </c>
      <c r="F71">
        <v>0.3</v>
      </c>
      <c r="G71">
        <v>0.3</v>
      </c>
      <c r="H71">
        <v>0.3</v>
      </c>
      <c r="I71">
        <v>0.3</v>
      </c>
      <c r="J71">
        <v>0.3</v>
      </c>
      <c r="K71">
        <v>0.3</v>
      </c>
      <c r="L71">
        <v>0.3</v>
      </c>
    </row>
    <row r="72" spans="2:12" x14ac:dyDescent="0.2">
      <c r="B72">
        <v>0.3</v>
      </c>
      <c r="C72">
        <v>0.3</v>
      </c>
      <c r="D72">
        <v>0.3</v>
      </c>
      <c r="E72">
        <v>0.3</v>
      </c>
      <c r="F72">
        <v>0.3</v>
      </c>
      <c r="G72">
        <v>0.3</v>
      </c>
      <c r="H72">
        <v>0.3</v>
      </c>
      <c r="I72">
        <v>0.3</v>
      </c>
      <c r="J72">
        <v>0.3</v>
      </c>
      <c r="K72">
        <v>0.3</v>
      </c>
      <c r="L72">
        <v>0.3</v>
      </c>
    </row>
    <row r="73" spans="2:12" x14ac:dyDescent="0.2">
      <c r="B73">
        <v>0.3</v>
      </c>
      <c r="C73">
        <v>0.3</v>
      </c>
      <c r="D73">
        <v>0.3</v>
      </c>
      <c r="E73">
        <v>0.3</v>
      </c>
      <c r="F73">
        <v>0.3</v>
      </c>
      <c r="G73">
        <v>0.3</v>
      </c>
      <c r="H73">
        <v>0.3</v>
      </c>
      <c r="I73">
        <v>0.3</v>
      </c>
      <c r="J73">
        <v>0.3</v>
      </c>
      <c r="K73">
        <v>0.3</v>
      </c>
      <c r="L73">
        <v>0.3</v>
      </c>
    </row>
    <row r="74" spans="2:12" x14ac:dyDescent="0.2">
      <c r="B74">
        <v>0.3</v>
      </c>
      <c r="C74">
        <v>0.3</v>
      </c>
      <c r="D74">
        <v>0.3</v>
      </c>
      <c r="E74">
        <v>0.3</v>
      </c>
      <c r="F74">
        <v>0.3</v>
      </c>
      <c r="G74">
        <v>0.3</v>
      </c>
      <c r="H74">
        <v>0.3</v>
      </c>
      <c r="I74">
        <v>0.3</v>
      </c>
      <c r="J74">
        <v>0.3</v>
      </c>
      <c r="K74">
        <v>0.3</v>
      </c>
      <c r="L74">
        <v>0.3</v>
      </c>
    </row>
    <row r="75" spans="2:12" x14ac:dyDescent="0.2">
      <c r="B75">
        <v>0.3</v>
      </c>
      <c r="C75">
        <v>0.3</v>
      </c>
      <c r="D75">
        <v>0.3</v>
      </c>
      <c r="E75">
        <v>0.3</v>
      </c>
      <c r="F75">
        <v>0.3</v>
      </c>
      <c r="G75">
        <v>0.3</v>
      </c>
      <c r="H75">
        <v>0.3</v>
      </c>
      <c r="I75">
        <v>0.3</v>
      </c>
      <c r="J75">
        <v>0.3</v>
      </c>
      <c r="K75">
        <v>0.3</v>
      </c>
      <c r="L75">
        <v>0.3</v>
      </c>
    </row>
    <row r="76" spans="2:12" x14ac:dyDescent="0.2">
      <c r="B76">
        <v>0.3</v>
      </c>
      <c r="C76">
        <v>0.3</v>
      </c>
      <c r="D76">
        <v>0.3</v>
      </c>
      <c r="E76">
        <v>0.3</v>
      </c>
      <c r="F76">
        <v>0.3</v>
      </c>
      <c r="G76">
        <v>0.3</v>
      </c>
      <c r="H76">
        <v>0.3</v>
      </c>
      <c r="I76">
        <v>0.3</v>
      </c>
      <c r="J76">
        <v>0.3</v>
      </c>
      <c r="K76">
        <v>0.3</v>
      </c>
      <c r="L76">
        <v>0.3</v>
      </c>
    </row>
    <row r="77" spans="2:12" x14ac:dyDescent="0.2">
      <c r="B77">
        <v>0.3</v>
      </c>
      <c r="C77">
        <v>0.3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0.3</v>
      </c>
      <c r="J77">
        <v>0.3</v>
      </c>
      <c r="K77">
        <v>0.3</v>
      </c>
      <c r="L77">
        <v>0.3</v>
      </c>
    </row>
    <row r="78" spans="2:12" x14ac:dyDescent="0.2">
      <c r="B78">
        <v>0.3</v>
      </c>
      <c r="C78">
        <v>0.3</v>
      </c>
      <c r="D78">
        <v>0.3</v>
      </c>
      <c r="E78">
        <v>0.3</v>
      </c>
      <c r="F78">
        <v>0.3</v>
      </c>
      <c r="G78">
        <v>0.3</v>
      </c>
      <c r="H78">
        <v>0.3</v>
      </c>
      <c r="I78">
        <v>0.3</v>
      </c>
      <c r="J78">
        <v>0.3</v>
      </c>
      <c r="K78">
        <v>0.3</v>
      </c>
      <c r="L78">
        <v>0.3</v>
      </c>
    </row>
    <row r="79" spans="2:12" x14ac:dyDescent="0.2">
      <c r="B79">
        <v>0.3</v>
      </c>
      <c r="C79">
        <v>0.3</v>
      </c>
      <c r="D79">
        <v>0.3</v>
      </c>
      <c r="E79">
        <v>0.3</v>
      </c>
      <c r="F79">
        <v>0.3</v>
      </c>
      <c r="G79">
        <v>0.3</v>
      </c>
      <c r="H79">
        <v>0.3</v>
      </c>
      <c r="I79">
        <v>0.3</v>
      </c>
      <c r="J79">
        <v>0.3</v>
      </c>
      <c r="K79">
        <v>0.3</v>
      </c>
      <c r="L79">
        <v>0.3</v>
      </c>
    </row>
    <row r="80" spans="2:12" x14ac:dyDescent="0.2">
      <c r="B80">
        <v>0.3</v>
      </c>
      <c r="C80">
        <v>0.3</v>
      </c>
      <c r="D80">
        <v>0.3</v>
      </c>
      <c r="E80">
        <v>0.3</v>
      </c>
      <c r="F80">
        <v>0.3</v>
      </c>
      <c r="G80">
        <v>0.3</v>
      </c>
      <c r="H80">
        <v>0.3</v>
      </c>
      <c r="I80">
        <v>0.3</v>
      </c>
      <c r="J80">
        <v>0.3</v>
      </c>
      <c r="K80">
        <v>0.3</v>
      </c>
      <c r="L80">
        <v>0.3</v>
      </c>
    </row>
    <row r="81" spans="1:12" x14ac:dyDescent="0.2">
      <c r="B81">
        <v>0.3</v>
      </c>
      <c r="C81">
        <v>0.3</v>
      </c>
      <c r="D81">
        <v>0.3</v>
      </c>
      <c r="E81">
        <v>0.3</v>
      </c>
      <c r="F81">
        <v>0.3</v>
      </c>
      <c r="G81">
        <v>0.3</v>
      </c>
      <c r="H81">
        <v>0.3</v>
      </c>
      <c r="I81">
        <v>0.3</v>
      </c>
      <c r="J81">
        <v>0.3</v>
      </c>
      <c r="K81">
        <v>0.3</v>
      </c>
      <c r="L81">
        <v>0.3</v>
      </c>
    </row>
    <row r="82" spans="1:12" x14ac:dyDescent="0.2">
      <c r="B82">
        <v>0.3</v>
      </c>
      <c r="C82">
        <v>0.3</v>
      </c>
      <c r="D82">
        <v>0.3</v>
      </c>
      <c r="E82">
        <v>0.3</v>
      </c>
      <c r="F82">
        <v>0.3</v>
      </c>
      <c r="G82">
        <v>0.3</v>
      </c>
      <c r="H82">
        <v>0.3</v>
      </c>
      <c r="I82">
        <v>0.3</v>
      </c>
      <c r="J82">
        <v>0.3</v>
      </c>
      <c r="K82">
        <v>0.3</v>
      </c>
      <c r="L82">
        <v>0.3</v>
      </c>
    </row>
    <row r="83" spans="1:12" x14ac:dyDescent="0.2">
      <c r="B83">
        <v>0.3</v>
      </c>
      <c r="C83">
        <v>0.3</v>
      </c>
      <c r="D83">
        <v>0.3</v>
      </c>
      <c r="E83">
        <v>0.3</v>
      </c>
      <c r="F83">
        <v>0.3</v>
      </c>
      <c r="G83">
        <v>0.3</v>
      </c>
      <c r="H83">
        <v>0.3</v>
      </c>
      <c r="I83">
        <v>0.3</v>
      </c>
      <c r="J83">
        <v>0.3</v>
      </c>
      <c r="K83">
        <v>0.3</v>
      </c>
      <c r="L83">
        <v>0.3</v>
      </c>
    </row>
    <row r="84" spans="1:12" x14ac:dyDescent="0.2">
      <c r="B84">
        <v>0.3</v>
      </c>
      <c r="C84">
        <v>0.3</v>
      </c>
      <c r="D84">
        <v>0.3</v>
      </c>
      <c r="E84">
        <v>0.3</v>
      </c>
      <c r="F84">
        <v>0.3</v>
      </c>
      <c r="G84">
        <v>0.3</v>
      </c>
      <c r="H84">
        <v>0.3</v>
      </c>
      <c r="I84">
        <v>0.3</v>
      </c>
      <c r="J84">
        <v>0.3</v>
      </c>
      <c r="K84">
        <v>0.3</v>
      </c>
      <c r="L84">
        <v>0.3</v>
      </c>
    </row>
    <row r="85" spans="1:12" x14ac:dyDescent="0.2">
      <c r="B85">
        <v>0.3</v>
      </c>
      <c r="C85">
        <v>0.3</v>
      </c>
      <c r="D85">
        <v>0.3</v>
      </c>
      <c r="E85">
        <v>0.3</v>
      </c>
      <c r="F85">
        <v>0.3</v>
      </c>
      <c r="G85">
        <v>0.3</v>
      </c>
      <c r="H85">
        <v>0.3</v>
      </c>
      <c r="I85">
        <v>0.3</v>
      </c>
      <c r="J85">
        <v>0.3</v>
      </c>
      <c r="K85">
        <v>0.3</v>
      </c>
      <c r="L85">
        <v>0.3</v>
      </c>
    </row>
    <row r="86" spans="1:12" x14ac:dyDescent="0.2">
      <c r="B86">
        <v>0.3</v>
      </c>
      <c r="C86">
        <v>0.3</v>
      </c>
      <c r="D86">
        <v>0.3</v>
      </c>
      <c r="E86">
        <v>0.3</v>
      </c>
      <c r="F86">
        <v>0.3</v>
      </c>
      <c r="G86">
        <v>0.3</v>
      </c>
      <c r="H86">
        <v>0.3</v>
      </c>
      <c r="I86">
        <v>0.3</v>
      </c>
      <c r="J86">
        <v>0.3</v>
      </c>
      <c r="K86">
        <v>0.3</v>
      </c>
      <c r="L86">
        <v>0.3</v>
      </c>
    </row>
    <row r="87" spans="1:12" x14ac:dyDescent="0.2">
      <c r="B87">
        <v>0.3</v>
      </c>
      <c r="C87">
        <v>0.3</v>
      </c>
      <c r="D87">
        <v>0.3</v>
      </c>
      <c r="E87">
        <v>0.3</v>
      </c>
      <c r="F87">
        <v>0.3</v>
      </c>
      <c r="G87">
        <v>0.3</v>
      </c>
      <c r="H87">
        <v>0.3</v>
      </c>
      <c r="I87">
        <v>0.3</v>
      </c>
      <c r="J87">
        <v>0.3</v>
      </c>
      <c r="K87">
        <v>0.3</v>
      </c>
      <c r="L87">
        <v>0.3</v>
      </c>
    </row>
    <row r="88" spans="1:12" x14ac:dyDescent="0.2">
      <c r="B88">
        <v>0.3</v>
      </c>
      <c r="C88">
        <v>0.3</v>
      </c>
      <c r="D88">
        <v>0.3</v>
      </c>
      <c r="E88">
        <v>0.3</v>
      </c>
      <c r="F88">
        <v>0.3</v>
      </c>
      <c r="G88">
        <v>0.3</v>
      </c>
      <c r="H88">
        <v>0.3</v>
      </c>
      <c r="I88">
        <v>0.3</v>
      </c>
      <c r="J88">
        <v>0.3</v>
      </c>
      <c r="K88">
        <v>0.3</v>
      </c>
      <c r="L88">
        <v>0.3</v>
      </c>
    </row>
    <row r="89" spans="1:12" x14ac:dyDescent="0.2">
      <c r="B89">
        <v>0.3</v>
      </c>
      <c r="C89">
        <v>0.3</v>
      </c>
      <c r="D89">
        <v>0.3</v>
      </c>
      <c r="E89">
        <v>0.3</v>
      </c>
      <c r="F89">
        <v>0.3</v>
      </c>
      <c r="G89">
        <v>0.3</v>
      </c>
      <c r="H89">
        <v>0.3</v>
      </c>
      <c r="I89">
        <v>0.3</v>
      </c>
      <c r="J89">
        <v>0.3</v>
      </c>
      <c r="K89">
        <v>0.3</v>
      </c>
      <c r="L89">
        <v>0.3</v>
      </c>
    </row>
    <row r="90" spans="1:12" x14ac:dyDescent="0.2">
      <c r="B90">
        <v>0.3</v>
      </c>
      <c r="C90">
        <v>0.3</v>
      </c>
      <c r="D90">
        <v>0.3</v>
      </c>
      <c r="E90">
        <v>0.3</v>
      </c>
      <c r="F90">
        <v>0.3</v>
      </c>
      <c r="G90">
        <v>0.3</v>
      </c>
      <c r="H90">
        <v>0.3</v>
      </c>
      <c r="I90">
        <v>0.3</v>
      </c>
      <c r="J90">
        <v>0.3</v>
      </c>
      <c r="K90">
        <v>0.3</v>
      </c>
      <c r="L90">
        <v>0.3</v>
      </c>
    </row>
    <row r="91" spans="1:12" x14ac:dyDescent="0.2"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</row>
    <row r="92" spans="1:12" x14ac:dyDescent="0.2"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</row>
    <row r="93" spans="1:12" x14ac:dyDescent="0.2">
      <c r="A93" t="s">
        <v>68</v>
      </c>
    </row>
    <row r="94" spans="1:12" x14ac:dyDescent="0.2">
      <c r="A94">
        <v>1991</v>
      </c>
      <c r="B94">
        <v>1.39703</v>
      </c>
    </row>
    <row r="95" spans="1:12" x14ac:dyDescent="0.2">
      <c r="A95">
        <v>1992</v>
      </c>
      <c r="B95">
        <v>1.39703</v>
      </c>
    </row>
    <row r="96" spans="1:12" x14ac:dyDescent="0.2">
      <c r="A96">
        <v>1993</v>
      </c>
      <c r="B96">
        <v>1.39703</v>
      </c>
    </row>
    <row r="97" spans="1:2" x14ac:dyDescent="0.2">
      <c r="A97">
        <v>1994</v>
      </c>
      <c r="B97">
        <v>1.39703</v>
      </c>
    </row>
    <row r="98" spans="1:2" x14ac:dyDescent="0.2">
      <c r="A98">
        <v>1995</v>
      </c>
      <c r="B98">
        <v>1.39703</v>
      </c>
    </row>
    <row r="99" spans="1:2" x14ac:dyDescent="0.2">
      <c r="A99">
        <v>1996</v>
      </c>
      <c r="B99">
        <v>1.39703</v>
      </c>
    </row>
    <row r="100" spans="1:2" x14ac:dyDescent="0.2">
      <c r="A100">
        <v>1997</v>
      </c>
      <c r="B100">
        <v>1.39703</v>
      </c>
    </row>
    <row r="101" spans="1:2" x14ac:dyDescent="0.2">
      <c r="A101">
        <v>1998</v>
      </c>
      <c r="B101">
        <v>1.39703</v>
      </c>
    </row>
    <row r="102" spans="1:2" x14ac:dyDescent="0.2">
      <c r="A102">
        <v>1999</v>
      </c>
      <c r="B102">
        <v>1.39703</v>
      </c>
    </row>
    <row r="103" spans="1:2" x14ac:dyDescent="0.2">
      <c r="A103">
        <v>2000</v>
      </c>
      <c r="B103">
        <v>1.39703</v>
      </c>
    </row>
    <row r="104" spans="1:2" x14ac:dyDescent="0.2">
      <c r="A104">
        <v>2001</v>
      </c>
      <c r="B104">
        <v>1.39703</v>
      </c>
    </row>
    <row r="105" spans="1:2" x14ac:dyDescent="0.2">
      <c r="A105">
        <v>2002</v>
      </c>
      <c r="B105">
        <v>1.39703</v>
      </c>
    </row>
    <row r="106" spans="1:2" x14ac:dyDescent="0.2">
      <c r="A106">
        <v>2003</v>
      </c>
      <c r="B106">
        <v>1.39703</v>
      </c>
    </row>
    <row r="107" spans="1:2" x14ac:dyDescent="0.2">
      <c r="A107">
        <v>2004</v>
      </c>
      <c r="B107">
        <v>1.39703</v>
      </c>
    </row>
    <row r="108" spans="1:2" x14ac:dyDescent="0.2">
      <c r="A108">
        <v>2005</v>
      </c>
      <c r="B108">
        <v>1.39703</v>
      </c>
    </row>
    <row r="109" spans="1:2" x14ac:dyDescent="0.2">
      <c r="A109">
        <v>2006</v>
      </c>
      <c r="B109">
        <v>1.39703</v>
      </c>
    </row>
    <row r="110" spans="1:2" x14ac:dyDescent="0.2">
      <c r="A110">
        <v>2007</v>
      </c>
      <c r="B110">
        <v>1.39703</v>
      </c>
    </row>
    <row r="111" spans="1:2" x14ac:dyDescent="0.2">
      <c r="A111">
        <v>2008</v>
      </c>
      <c r="B111">
        <v>1.39703</v>
      </c>
    </row>
    <row r="112" spans="1:2" x14ac:dyDescent="0.2">
      <c r="A112">
        <v>2009</v>
      </c>
      <c r="B112">
        <v>1.39703</v>
      </c>
    </row>
    <row r="113" spans="1:44" x14ac:dyDescent="0.2">
      <c r="A113">
        <v>2010</v>
      </c>
      <c r="B113">
        <v>1.39703</v>
      </c>
    </row>
    <row r="114" spans="1:44" x14ac:dyDescent="0.2">
      <c r="A114">
        <v>2011</v>
      </c>
      <c r="B114">
        <v>1.39703</v>
      </c>
    </row>
    <row r="115" spans="1:44" x14ac:dyDescent="0.2">
      <c r="A115">
        <v>2012</v>
      </c>
      <c r="B115">
        <v>1.39703</v>
      </c>
    </row>
    <row r="116" spans="1:44" x14ac:dyDescent="0.2">
      <c r="A116">
        <v>2013</v>
      </c>
      <c r="B116">
        <v>1.39703</v>
      </c>
    </row>
    <row r="117" spans="1:44" x14ac:dyDescent="0.2">
      <c r="A117">
        <v>2014</v>
      </c>
      <c r="B117">
        <v>1.39703</v>
      </c>
    </row>
    <row r="118" spans="1:44" x14ac:dyDescent="0.2">
      <c r="A118">
        <v>2015</v>
      </c>
      <c r="B118">
        <v>1.39703</v>
      </c>
    </row>
    <row r="119" spans="1:44" x14ac:dyDescent="0.2">
      <c r="A119">
        <v>2016</v>
      </c>
      <c r="B119">
        <v>1.39703</v>
      </c>
    </row>
    <row r="120" spans="1:44" x14ac:dyDescent="0.2">
      <c r="A120">
        <v>2017</v>
      </c>
      <c r="B120">
        <v>1.39703</v>
      </c>
    </row>
    <row r="121" spans="1:44" x14ac:dyDescent="0.2">
      <c r="A121">
        <v>2018</v>
      </c>
      <c r="B121">
        <v>1.39703</v>
      </c>
    </row>
    <row r="122" spans="1:44" x14ac:dyDescent="0.2">
      <c r="A122" t="s">
        <v>69</v>
      </c>
    </row>
    <row r="123" spans="1:44" x14ac:dyDescent="0.2"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Z123">
        <v>0.3</v>
      </c>
      <c r="AA123">
        <v>0.3</v>
      </c>
      <c r="AB123">
        <v>0.3</v>
      </c>
      <c r="AC123">
        <v>0.3</v>
      </c>
      <c r="AD123">
        <v>0.3</v>
      </c>
      <c r="AE123">
        <v>0.3</v>
      </c>
      <c r="AF123">
        <v>0.3</v>
      </c>
      <c r="AG123">
        <v>0.3</v>
      </c>
      <c r="AH123">
        <v>0.3</v>
      </c>
      <c r="AI123">
        <v>0.3</v>
      </c>
      <c r="AJ123">
        <v>0.3</v>
      </c>
      <c r="AK123">
        <v>0.3</v>
      </c>
      <c r="AL123">
        <v>0.3</v>
      </c>
      <c r="AM123">
        <v>0.3</v>
      </c>
      <c r="AN123">
        <v>0.3</v>
      </c>
      <c r="AO123">
        <v>0.3</v>
      </c>
      <c r="AP123">
        <v>0.3</v>
      </c>
      <c r="AQ123">
        <v>0.3</v>
      </c>
      <c r="AR123">
        <v>0.3</v>
      </c>
    </row>
    <row r="124" spans="1:44" x14ac:dyDescent="0.2">
      <c r="A124" t="s">
        <v>70</v>
      </c>
    </row>
    <row r="125" spans="1:44" x14ac:dyDescent="0.2">
      <c r="B125">
        <v>378547</v>
      </c>
    </row>
    <row r="126" spans="1:44" x14ac:dyDescent="0.2">
      <c r="A126" t="s">
        <v>71</v>
      </c>
    </row>
    <row r="127" spans="1:44" x14ac:dyDescent="0.2">
      <c r="A127">
        <v>1977</v>
      </c>
      <c r="B127">
        <v>1978</v>
      </c>
      <c r="C127">
        <v>1979</v>
      </c>
      <c r="D127">
        <v>1980</v>
      </c>
      <c r="E127">
        <v>1981</v>
      </c>
      <c r="F127">
        <v>1982</v>
      </c>
      <c r="G127">
        <v>1983</v>
      </c>
      <c r="H127">
        <v>1984</v>
      </c>
      <c r="I127">
        <v>1985</v>
      </c>
      <c r="J127">
        <v>1986</v>
      </c>
      <c r="K127">
        <v>1987</v>
      </c>
      <c r="L127">
        <v>1988</v>
      </c>
      <c r="M127">
        <v>1989</v>
      </c>
      <c r="N127">
        <v>1990</v>
      </c>
      <c r="O127">
        <v>1991</v>
      </c>
      <c r="P127">
        <v>1992</v>
      </c>
      <c r="Q127">
        <v>1993</v>
      </c>
      <c r="R127">
        <v>1994</v>
      </c>
      <c r="S127">
        <v>1995</v>
      </c>
      <c r="T127">
        <v>1996</v>
      </c>
      <c r="U127">
        <v>1997</v>
      </c>
      <c r="V127">
        <v>1998</v>
      </c>
      <c r="W127">
        <v>1999</v>
      </c>
      <c r="X127">
        <v>2000</v>
      </c>
      <c r="Y127">
        <v>2001</v>
      </c>
      <c r="Z127">
        <v>2002</v>
      </c>
      <c r="AA127">
        <v>2003</v>
      </c>
      <c r="AB127">
        <v>2004</v>
      </c>
      <c r="AC127">
        <v>2005</v>
      </c>
      <c r="AD127">
        <v>2006</v>
      </c>
      <c r="AE127">
        <v>2007</v>
      </c>
      <c r="AF127">
        <v>2008</v>
      </c>
      <c r="AG127">
        <v>2009</v>
      </c>
      <c r="AH127">
        <v>2010</v>
      </c>
      <c r="AI127">
        <v>2011</v>
      </c>
      <c r="AJ127">
        <v>2012</v>
      </c>
      <c r="AK127">
        <v>2013</v>
      </c>
      <c r="AL127">
        <v>2014</v>
      </c>
      <c r="AM127">
        <v>2015</v>
      </c>
      <c r="AN127">
        <v>2016</v>
      </c>
      <c r="AO127">
        <v>2017</v>
      </c>
      <c r="AP127">
        <v>2018</v>
      </c>
      <c r="AQ127">
        <v>2019</v>
      </c>
    </row>
    <row r="128" spans="1:44" x14ac:dyDescent="0.2">
      <c r="A128" t="s">
        <v>72</v>
      </c>
    </row>
    <row r="129" spans="1:42" x14ac:dyDescent="0.2">
      <c r="B129" s="41">
        <v>1.7560800000000001E-6</v>
      </c>
      <c r="C129" s="41">
        <v>2.82399E-5</v>
      </c>
      <c r="D129">
        <v>3.1304400000000001E-4</v>
      </c>
      <c r="E129">
        <v>2.39354E-3</v>
      </c>
      <c r="F129">
        <v>1.2630499999999999E-2</v>
      </c>
      <c r="G129">
        <v>4.6022800000000003E-2</v>
      </c>
      <c r="H129">
        <v>0.115852</v>
      </c>
      <c r="I129">
        <v>0.20155500000000001</v>
      </c>
      <c r="J129">
        <v>0.24240600000000001</v>
      </c>
      <c r="K129">
        <v>0.20155500000000001</v>
      </c>
      <c r="L129">
        <v>0.115852</v>
      </c>
      <c r="M129">
        <v>4.6022800000000003E-2</v>
      </c>
      <c r="N129">
        <v>1.2630499999999999E-2</v>
      </c>
      <c r="O129">
        <v>2.39354E-3</v>
      </c>
      <c r="P129">
        <v>3.1304400000000001E-4</v>
      </c>
      <c r="Q129" s="41">
        <v>2.82399E-5</v>
      </c>
      <c r="R129" s="41">
        <v>1.7560800000000001E-6</v>
      </c>
      <c r="S129" s="41">
        <v>7.5224199999999997E-8</v>
      </c>
      <c r="T129" s="41">
        <v>2.2182600000000002E-9</v>
      </c>
      <c r="U129" s="41">
        <v>4.5000800000000003E-11</v>
      </c>
      <c r="V129" s="41">
        <v>6.2760900000000002E-13</v>
      </c>
      <c r="W129" s="41">
        <v>6.1062299999999998E-15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2">
      <c r="B130" s="41">
        <v>1.12618E-11</v>
      </c>
      <c r="C130" s="41">
        <v>1.81618E-10</v>
      </c>
      <c r="D130" s="41">
        <v>2.4564699999999999E-9</v>
      </c>
      <c r="E130" s="41">
        <v>2.7867500000000001E-8</v>
      </c>
      <c r="F130" s="41">
        <v>2.6518699999999998E-7</v>
      </c>
      <c r="G130" s="41">
        <v>2.1169099999999999E-6</v>
      </c>
      <c r="H130" s="41">
        <v>1.41768E-5</v>
      </c>
      <c r="I130" s="41">
        <v>7.9651800000000002E-5</v>
      </c>
      <c r="J130">
        <v>3.7547299999999997E-4</v>
      </c>
      <c r="K130">
        <v>1.48504E-3</v>
      </c>
      <c r="L130">
        <v>4.92816E-3</v>
      </c>
      <c r="M130">
        <v>1.37223E-2</v>
      </c>
      <c r="N130">
        <v>3.2060999999999999E-2</v>
      </c>
      <c r="O130">
        <v>6.2855300000000003E-2</v>
      </c>
      <c r="P130">
        <v>0.103405</v>
      </c>
      <c r="Q130">
        <v>0.14275299999999999</v>
      </c>
      <c r="R130">
        <v>0.165378</v>
      </c>
      <c r="S130">
        <v>0.160778</v>
      </c>
      <c r="T130">
        <v>0.13116700000000001</v>
      </c>
      <c r="U130">
        <v>8.9799599999999993E-2</v>
      </c>
      <c r="V130">
        <v>5.1589999999999997E-2</v>
      </c>
      <c r="W130">
        <v>2.48705E-2</v>
      </c>
      <c r="X130">
        <v>1.0060400000000001E-2</v>
      </c>
      <c r="Y130">
        <v>3.4146799999999998E-3</v>
      </c>
      <c r="Z130">
        <v>9.7247299999999996E-4</v>
      </c>
      <c r="AA130">
        <v>2.32375E-4</v>
      </c>
      <c r="AB130" s="41">
        <v>4.6588000000000002E-5</v>
      </c>
      <c r="AC130" s="41">
        <v>7.8364100000000008E-6</v>
      </c>
      <c r="AD130" s="41">
        <v>1.10586E-6</v>
      </c>
      <c r="AE130" s="41">
        <v>1.3091700000000001E-7</v>
      </c>
      <c r="AF130" s="41">
        <v>1.3001100000000001E-8</v>
      </c>
      <c r="AG130" s="41">
        <v>1.0829799999999999E-9</v>
      </c>
      <c r="AH130" s="41">
        <v>7.5663300000000005E-11</v>
      </c>
      <c r="AI130" s="41">
        <v>4.4334499999999999E-12</v>
      </c>
      <c r="AJ130" s="41">
        <v>2.1782600000000001E-13</v>
      </c>
      <c r="AK130" s="41">
        <v>8.9928100000000003E-15</v>
      </c>
      <c r="AL130" s="41">
        <v>3.33067E-16</v>
      </c>
      <c r="AM130">
        <v>0</v>
      </c>
      <c r="AN130">
        <v>0</v>
      </c>
      <c r="AO130">
        <v>0</v>
      </c>
      <c r="AP130">
        <v>0</v>
      </c>
    </row>
    <row r="131" spans="1:42" x14ac:dyDescent="0.2">
      <c r="B131" s="41">
        <v>1.1614E-14</v>
      </c>
      <c r="C131" s="41">
        <v>1.4293E-13</v>
      </c>
      <c r="D131" s="41">
        <v>1.5765299999999999E-12</v>
      </c>
      <c r="E131" s="41">
        <v>1.55858E-11</v>
      </c>
      <c r="F131" s="41">
        <v>1.3810500000000001E-10</v>
      </c>
      <c r="G131" s="41">
        <v>1.09688E-9</v>
      </c>
      <c r="H131" s="41">
        <v>7.8086999999999993E-9</v>
      </c>
      <c r="I131" s="41">
        <v>4.9828899999999997E-8</v>
      </c>
      <c r="J131" s="41">
        <v>2.8501700000000002E-7</v>
      </c>
      <c r="K131" s="41">
        <v>1.46135E-6</v>
      </c>
      <c r="L131" s="41">
        <v>6.7164099999999996E-6</v>
      </c>
      <c r="M131" s="41">
        <v>2.7670699999999999E-5</v>
      </c>
      <c r="N131">
        <v>1.0218899999999999E-4</v>
      </c>
      <c r="O131">
        <v>3.38294E-4</v>
      </c>
      <c r="P131">
        <v>1.0038899999999999E-3</v>
      </c>
      <c r="Q131">
        <v>2.6703999999999999E-3</v>
      </c>
      <c r="R131">
        <v>6.3674500000000002E-3</v>
      </c>
      <c r="S131">
        <v>1.3609700000000001E-2</v>
      </c>
      <c r="T131">
        <v>2.60752E-2</v>
      </c>
      <c r="U131">
        <v>4.4781899999999999E-2</v>
      </c>
      <c r="V131">
        <v>6.8941100000000005E-2</v>
      </c>
      <c r="W131">
        <v>9.5138899999999998E-2</v>
      </c>
      <c r="X131">
        <v>0.117691</v>
      </c>
      <c r="Y131">
        <v>0.13050700000000001</v>
      </c>
      <c r="Z131">
        <v>0.12972700000000001</v>
      </c>
      <c r="AA131">
        <v>0.115594</v>
      </c>
      <c r="AB131">
        <v>9.2330099999999998E-2</v>
      </c>
      <c r="AC131">
        <v>6.6108500000000001E-2</v>
      </c>
      <c r="AD131">
        <v>4.2430299999999997E-2</v>
      </c>
      <c r="AE131">
        <v>2.4411499999999999E-2</v>
      </c>
      <c r="AF131">
        <v>1.25895E-2</v>
      </c>
      <c r="AG131">
        <v>5.8199300000000001E-3</v>
      </c>
      <c r="AH131">
        <v>2.4116900000000002E-3</v>
      </c>
      <c r="AI131">
        <v>8.9582699999999997E-4</v>
      </c>
      <c r="AJ131">
        <v>2.9828199999999997E-4</v>
      </c>
      <c r="AK131" s="41">
        <v>8.9029000000000004E-5</v>
      </c>
      <c r="AL131" s="41">
        <v>2.3819899999999999E-5</v>
      </c>
      <c r="AM131" s="41">
        <v>5.7128200000000003E-6</v>
      </c>
      <c r="AN131" s="41">
        <v>1.22818E-6</v>
      </c>
      <c r="AO131" s="41">
        <v>2.36685E-7</v>
      </c>
      <c r="AP131" s="41">
        <v>4.0885900000000001E-8</v>
      </c>
    </row>
    <row r="132" spans="1:42" x14ac:dyDescent="0.2">
      <c r="B132" s="41">
        <v>1.5671700000000001E-16</v>
      </c>
      <c r="C132" s="41">
        <v>1.5315099999999999E-15</v>
      </c>
      <c r="D132" s="41">
        <v>1.3834399999999999E-14</v>
      </c>
      <c r="E132" s="41">
        <v>1.1551700000000001E-13</v>
      </c>
      <c r="F132" s="41">
        <v>8.9162099999999996E-13</v>
      </c>
      <c r="G132" s="41">
        <v>6.3615999999999999E-12</v>
      </c>
      <c r="H132" s="41">
        <v>4.1957400000000001E-11</v>
      </c>
      <c r="I132" s="41">
        <v>2.5580599999999998E-10</v>
      </c>
      <c r="J132" s="41">
        <v>1.4417000000000001E-9</v>
      </c>
      <c r="K132" s="41">
        <v>7.5111400000000002E-9</v>
      </c>
      <c r="L132" s="41">
        <v>3.6174700000000002E-8</v>
      </c>
      <c r="M132" s="41">
        <v>1.6105500000000001E-7</v>
      </c>
      <c r="N132" s="41">
        <v>6.6285300000000001E-7</v>
      </c>
      <c r="O132" s="41">
        <v>2.5219299999999999E-6</v>
      </c>
      <c r="P132" s="41">
        <v>8.8700199999999995E-6</v>
      </c>
      <c r="Q132" s="41">
        <v>2.8839600000000001E-5</v>
      </c>
      <c r="R132" s="41">
        <v>8.6681700000000001E-5</v>
      </c>
      <c r="S132">
        <v>2.40845E-4</v>
      </c>
      <c r="T132">
        <v>6.1861000000000001E-4</v>
      </c>
      <c r="U132">
        <v>1.4687999999999999E-3</v>
      </c>
      <c r="V132">
        <v>3.2238499999999999E-3</v>
      </c>
      <c r="W132">
        <v>6.5410599999999996E-3</v>
      </c>
      <c r="X132">
        <v>1.22682E-2</v>
      </c>
      <c r="Y132">
        <v>2.12702E-2</v>
      </c>
      <c r="Z132">
        <v>3.4089399999999999E-2</v>
      </c>
      <c r="AA132">
        <v>5.0504300000000002E-2</v>
      </c>
      <c r="AB132">
        <v>6.9166900000000003E-2</v>
      </c>
      <c r="AC132">
        <v>8.7565199999999996E-2</v>
      </c>
      <c r="AD132">
        <v>0.102477</v>
      </c>
      <c r="AE132">
        <v>0.110863</v>
      </c>
      <c r="AF132">
        <v>0.11086799999999999</v>
      </c>
      <c r="AG132">
        <v>0.102492</v>
      </c>
      <c r="AH132">
        <v>8.7586499999999998E-2</v>
      </c>
      <c r="AI132">
        <v>6.9190299999999996E-2</v>
      </c>
      <c r="AJ132">
        <v>5.0526300000000003E-2</v>
      </c>
      <c r="AK132">
        <v>3.4107600000000002E-2</v>
      </c>
      <c r="AL132">
        <v>2.12836E-2</v>
      </c>
      <c r="AM132">
        <v>1.2277100000000001E-2</v>
      </c>
      <c r="AN132">
        <v>6.5464599999999996E-3</v>
      </c>
      <c r="AO132">
        <v>3.22682E-3</v>
      </c>
      <c r="AP132">
        <v>1.4702999999999999E-3</v>
      </c>
    </row>
    <row r="133" spans="1:42" x14ac:dyDescent="0.2">
      <c r="B133" s="41">
        <v>9.2685300000000004E-18</v>
      </c>
      <c r="C133" s="41">
        <v>7.5929400000000005E-17</v>
      </c>
      <c r="D133" s="41">
        <v>5.8486999999999998E-16</v>
      </c>
      <c r="E133" s="41">
        <v>4.2360400000000001E-15</v>
      </c>
      <c r="F133" s="41">
        <v>2.8847899999999998E-14</v>
      </c>
      <c r="G133" s="41">
        <v>1.84725E-13</v>
      </c>
      <c r="H133" s="41">
        <v>1.11223E-12</v>
      </c>
      <c r="I133" s="41">
        <v>6.2968600000000003E-12</v>
      </c>
      <c r="J133" s="41">
        <v>3.35209E-11</v>
      </c>
      <c r="K133" s="41">
        <v>1.6779199999999999E-10</v>
      </c>
      <c r="L133" s="41">
        <v>7.8975999999999997E-10</v>
      </c>
      <c r="M133" s="41">
        <v>3.4953000000000001E-9</v>
      </c>
      <c r="N133" s="41">
        <v>1.4546E-8</v>
      </c>
      <c r="O133" s="41">
        <v>5.6920999999999997E-8</v>
      </c>
      <c r="P133" s="41">
        <v>2.0944600000000001E-7</v>
      </c>
      <c r="Q133" s="41">
        <v>7.24676E-7</v>
      </c>
      <c r="R133" s="41">
        <v>2.35769E-6</v>
      </c>
      <c r="S133" s="41">
        <v>7.2127600000000004E-6</v>
      </c>
      <c r="T133" s="41">
        <v>2.07485E-5</v>
      </c>
      <c r="U133" s="41">
        <v>5.6123199999999998E-5</v>
      </c>
      <c r="V133">
        <v>1.4274700000000001E-4</v>
      </c>
      <c r="W133">
        <v>3.4139499999999998E-4</v>
      </c>
      <c r="X133">
        <v>7.6773800000000001E-4</v>
      </c>
      <c r="Y133">
        <v>1.62342E-3</v>
      </c>
      <c r="Z133">
        <v>3.2278200000000002E-3</v>
      </c>
      <c r="AA133">
        <v>6.0345599999999996E-3</v>
      </c>
      <c r="AB133">
        <v>1.0608100000000001E-2</v>
      </c>
      <c r="AC133">
        <v>1.75342E-2</v>
      </c>
      <c r="AD133">
        <v>2.72512E-2</v>
      </c>
      <c r="AE133">
        <v>3.9823799999999999E-2</v>
      </c>
      <c r="AF133">
        <v>5.4720999999999999E-2</v>
      </c>
      <c r="AG133">
        <v>7.0700700000000005E-2</v>
      </c>
      <c r="AH133">
        <v>8.5891599999999999E-2</v>
      </c>
      <c r="AI133">
        <v>9.8114800000000002E-2</v>
      </c>
      <c r="AJ133">
        <v>0.10538400000000001</v>
      </c>
      <c r="AK133">
        <v>0.106432</v>
      </c>
      <c r="AL133">
        <v>0.10107099999999999</v>
      </c>
      <c r="AM133">
        <v>9.0248499999999995E-2</v>
      </c>
      <c r="AN133">
        <v>7.5771900000000003E-2</v>
      </c>
      <c r="AO133">
        <v>5.9818299999999998E-2</v>
      </c>
      <c r="AP133">
        <v>4.4403600000000001E-2</v>
      </c>
    </row>
    <row r="134" spans="1:42" x14ac:dyDescent="0.2">
      <c r="B134" s="41">
        <v>1.7381100000000001E-18</v>
      </c>
      <c r="C134" s="41">
        <v>1.2450600000000001E-17</v>
      </c>
      <c r="D134" s="41">
        <v>8.47456E-17</v>
      </c>
      <c r="E134" s="41">
        <v>5.4810099999999999E-16</v>
      </c>
      <c r="F134" s="41">
        <v>3.3683899999999999E-15</v>
      </c>
      <c r="G134" s="41">
        <v>1.967E-14</v>
      </c>
      <c r="H134" s="41">
        <v>1.09145E-13</v>
      </c>
      <c r="I134" s="41">
        <v>5.7547900000000002E-13</v>
      </c>
      <c r="J134" s="41">
        <v>2.8832100000000002E-12</v>
      </c>
      <c r="K134" s="41">
        <v>1.3726199999999999E-11</v>
      </c>
      <c r="L134" s="41">
        <v>6.2093599999999999E-11</v>
      </c>
      <c r="M134" s="41">
        <v>2.6691399999999999E-10</v>
      </c>
      <c r="N134" s="41">
        <v>1.09025E-9</v>
      </c>
      <c r="O134" s="41">
        <v>4.2316299999999998E-9</v>
      </c>
      <c r="P134" s="41">
        <v>1.5606999999999999E-8</v>
      </c>
      <c r="Q134" s="41">
        <v>5.4696999999999997E-8</v>
      </c>
      <c r="R134" s="41">
        <v>1.82153E-7</v>
      </c>
      <c r="S134" s="41">
        <v>5.7642499999999995E-7</v>
      </c>
      <c r="T134" s="41">
        <v>1.7333199999999999E-6</v>
      </c>
      <c r="U134" s="41">
        <v>4.9527500000000001E-6</v>
      </c>
      <c r="V134" s="41">
        <v>1.34476E-5</v>
      </c>
      <c r="W134" s="41">
        <v>3.46955E-5</v>
      </c>
      <c r="X134" s="41">
        <v>8.5060899999999997E-5</v>
      </c>
      <c r="Y134">
        <v>1.98159E-4</v>
      </c>
      <c r="Z134">
        <v>4.3865700000000001E-4</v>
      </c>
      <c r="AA134">
        <v>9.2270000000000004E-4</v>
      </c>
      <c r="AB134">
        <v>1.84424E-3</v>
      </c>
      <c r="AC134">
        <v>3.5026499999999999E-3</v>
      </c>
      <c r="AD134">
        <v>6.3211200000000004E-3</v>
      </c>
      <c r="AE134">
        <v>1.08395E-2</v>
      </c>
      <c r="AF134">
        <v>1.7661900000000001E-2</v>
      </c>
      <c r="AG134">
        <v>2.7345299999999999E-2</v>
      </c>
      <c r="AH134">
        <v>4.0229300000000003E-2</v>
      </c>
      <c r="AI134">
        <v>5.6236399999999999E-2</v>
      </c>
      <c r="AJ134">
        <v>7.4697899999999998E-2</v>
      </c>
      <c r="AK134">
        <v>9.4279299999999996E-2</v>
      </c>
      <c r="AL134">
        <v>0.113069</v>
      </c>
      <c r="AM134">
        <v>0.12884999999999999</v>
      </c>
      <c r="AN134">
        <v>0.13952100000000001</v>
      </c>
      <c r="AO134">
        <v>0.14355399999999999</v>
      </c>
      <c r="AP134">
        <v>0.140348</v>
      </c>
    </row>
    <row r="135" spans="1:42" x14ac:dyDescent="0.2">
      <c r="B135" s="41">
        <v>7.5788400000000004E-19</v>
      </c>
      <c r="C135" s="41">
        <v>4.8957099999999998E-18</v>
      </c>
      <c r="D135" s="41">
        <v>3.0260199999999999E-17</v>
      </c>
      <c r="E135" s="41">
        <v>1.78967E-16</v>
      </c>
      <c r="F135" s="41">
        <v>1.01279E-15</v>
      </c>
      <c r="G135" s="41">
        <v>5.48414E-15</v>
      </c>
      <c r="H135" s="41">
        <v>2.84149E-14</v>
      </c>
      <c r="I135" s="41">
        <v>1.4087499999999999E-13</v>
      </c>
      <c r="J135" s="41">
        <v>6.6829399999999996E-13</v>
      </c>
      <c r="K135" s="41">
        <v>3.0335599999999998E-12</v>
      </c>
      <c r="L135" s="41">
        <v>1.31762E-11</v>
      </c>
      <c r="M135" s="41">
        <v>5.4761699999999999E-11</v>
      </c>
      <c r="N135" s="41">
        <v>2.1778E-10</v>
      </c>
      <c r="O135" s="41">
        <v>8.2872699999999997E-10</v>
      </c>
      <c r="P135" s="41">
        <v>3.0175900000000001E-9</v>
      </c>
      <c r="Q135" s="41">
        <v>1.05139E-8</v>
      </c>
      <c r="R135" s="41">
        <v>3.5052600000000001E-8</v>
      </c>
      <c r="S135" s="41">
        <v>1.11824E-7</v>
      </c>
      <c r="T135" s="41">
        <v>3.41353E-7</v>
      </c>
      <c r="U135" s="41">
        <v>9.9707799999999998E-7</v>
      </c>
      <c r="V135" s="41">
        <v>2.7868300000000001E-6</v>
      </c>
      <c r="W135" s="41">
        <v>7.4532799999999997E-6</v>
      </c>
      <c r="X135" s="41">
        <v>1.90739E-5</v>
      </c>
      <c r="Y135" s="41">
        <v>4.67075E-5</v>
      </c>
      <c r="Z135">
        <v>1.09443E-4</v>
      </c>
      <c r="AA135">
        <v>2.4538099999999997E-4</v>
      </c>
      <c r="AB135">
        <v>5.2643500000000001E-4</v>
      </c>
      <c r="AC135">
        <v>1.08069E-3</v>
      </c>
      <c r="AD135">
        <v>2.1227799999999999E-3</v>
      </c>
      <c r="AE135">
        <v>3.9898399999999997E-3</v>
      </c>
      <c r="AF135">
        <v>7.1754899999999996E-3</v>
      </c>
      <c r="AG135">
        <v>1.23479E-2</v>
      </c>
      <c r="AH135">
        <v>2.0331700000000001E-2</v>
      </c>
      <c r="AI135">
        <v>3.2033100000000002E-2</v>
      </c>
      <c r="AJ135">
        <v>4.8290699999999999E-2</v>
      </c>
      <c r="AK135">
        <v>6.9657700000000003E-2</v>
      </c>
      <c r="AL135">
        <v>9.6142400000000003E-2</v>
      </c>
      <c r="AM135">
        <v>0.12697</v>
      </c>
      <c r="AN135">
        <v>0.16044700000000001</v>
      </c>
      <c r="AO135">
        <v>0.19400100000000001</v>
      </c>
      <c r="AP135">
        <v>0.22445000000000001</v>
      </c>
    </row>
    <row r="136" spans="1:42" x14ac:dyDescent="0.2">
      <c r="B136" s="41">
        <v>5.42702E-19</v>
      </c>
      <c r="C136" s="41">
        <v>3.2335399999999999E-18</v>
      </c>
      <c r="D136" s="41">
        <v>1.8524799999999999E-17</v>
      </c>
      <c r="E136" s="41">
        <v>1.02045E-16</v>
      </c>
      <c r="F136" s="41">
        <v>5.4049000000000003E-16</v>
      </c>
      <c r="G136" s="41">
        <v>2.7526200000000001E-15</v>
      </c>
      <c r="H136" s="41">
        <v>1.34793E-14</v>
      </c>
      <c r="I136" s="41">
        <v>6.3468E-14</v>
      </c>
      <c r="J136" s="41">
        <v>2.87346E-13</v>
      </c>
      <c r="K136" s="41">
        <v>1.2508899999999999E-12</v>
      </c>
      <c r="L136" s="41">
        <v>5.2360200000000001E-12</v>
      </c>
      <c r="M136" s="41">
        <v>2.10741E-11</v>
      </c>
      <c r="N136" s="41">
        <v>8.1557700000000004E-11</v>
      </c>
      <c r="O136" s="41">
        <v>3.0349299999999998E-10</v>
      </c>
      <c r="P136" s="41">
        <v>1.08593E-9</v>
      </c>
      <c r="Q136" s="41">
        <v>3.7361199999999997E-9</v>
      </c>
      <c r="R136" s="41">
        <v>1.23598E-8</v>
      </c>
      <c r="S136" s="41">
        <v>3.9316300000000002E-8</v>
      </c>
      <c r="T136" s="41">
        <v>1.2025499999999999E-7</v>
      </c>
      <c r="U136" s="41">
        <v>3.53675E-7</v>
      </c>
      <c r="V136" s="41">
        <v>1.0001800000000001E-6</v>
      </c>
      <c r="W136" s="41">
        <v>2.7196900000000001E-6</v>
      </c>
      <c r="X136" s="41">
        <v>7.1110399999999996E-6</v>
      </c>
      <c r="Y136" s="41">
        <v>1.78779E-5</v>
      </c>
      <c r="Z136" s="41">
        <v>4.32186E-5</v>
      </c>
      <c r="AA136">
        <v>1.0046E-4</v>
      </c>
      <c r="AB136">
        <v>2.2453499999999999E-4</v>
      </c>
      <c r="AC136">
        <v>4.8254999999999999E-4</v>
      </c>
      <c r="AD136">
        <v>9.9716699999999998E-4</v>
      </c>
      <c r="AE136">
        <v>1.9813399999999998E-3</v>
      </c>
      <c r="AF136">
        <v>3.7854099999999999E-3</v>
      </c>
      <c r="AG136">
        <v>6.9539399999999996E-3</v>
      </c>
      <c r="AH136">
        <v>1.2283199999999999E-2</v>
      </c>
      <c r="AI136">
        <v>2.08617E-2</v>
      </c>
      <c r="AJ136">
        <v>3.4068000000000001E-2</v>
      </c>
      <c r="AK136">
        <v>5.3493600000000002E-2</v>
      </c>
      <c r="AL136">
        <v>8.0763199999999993E-2</v>
      </c>
      <c r="AM136">
        <v>0.117242</v>
      </c>
      <c r="AN136">
        <v>0.16364600000000001</v>
      </c>
      <c r="AO136">
        <v>0.21962799999999999</v>
      </c>
      <c r="AP136">
        <v>0.28341699999999997</v>
      </c>
    </row>
    <row r="137" spans="1:42" x14ac:dyDescent="0.2">
      <c r="B137" s="41">
        <v>5.0688299999999999E-19</v>
      </c>
      <c r="C137" s="41">
        <v>2.8328000000000001E-18</v>
      </c>
      <c r="D137" s="41">
        <v>1.52764E-17</v>
      </c>
      <c r="E137" s="41">
        <v>7.9492500000000004E-17</v>
      </c>
      <c r="F137" s="41">
        <v>3.99145E-16</v>
      </c>
      <c r="G137" s="41">
        <v>1.9339099999999999E-15</v>
      </c>
      <c r="H137" s="41">
        <v>9.0415299999999992E-15</v>
      </c>
      <c r="I137" s="41">
        <v>4.0789599999999998E-14</v>
      </c>
      <c r="J137" s="41">
        <v>1.7756600000000001E-13</v>
      </c>
      <c r="K137" s="41">
        <v>7.4588699999999995E-13</v>
      </c>
      <c r="L137" s="41">
        <v>3.0233600000000002E-12</v>
      </c>
      <c r="M137" s="41">
        <v>1.1825300000000001E-11</v>
      </c>
      <c r="N137" s="41">
        <v>4.4631000000000001E-11</v>
      </c>
      <c r="O137" s="41">
        <v>1.6254299999999999E-10</v>
      </c>
      <c r="P137" s="41">
        <v>5.7122300000000004E-10</v>
      </c>
      <c r="Q137" s="41">
        <v>1.93709E-9</v>
      </c>
      <c r="R137" s="41">
        <v>6.3387E-9</v>
      </c>
      <c r="S137" s="41">
        <v>2.00151E-8</v>
      </c>
      <c r="T137" s="41">
        <v>6.0985E-8</v>
      </c>
      <c r="U137" s="41">
        <v>1.7930700000000001E-7</v>
      </c>
      <c r="V137" s="41">
        <v>5.0871899999999999E-7</v>
      </c>
      <c r="W137" s="41">
        <v>1.39273E-6</v>
      </c>
      <c r="X137" s="41">
        <v>3.6793000000000001E-6</v>
      </c>
      <c r="Y137" s="41">
        <v>9.3793100000000008E-6</v>
      </c>
      <c r="Z137" s="41">
        <v>2.3071899999999998E-5</v>
      </c>
      <c r="AA137" s="41">
        <v>5.4765300000000002E-5</v>
      </c>
      <c r="AB137">
        <v>1.25439E-4</v>
      </c>
      <c r="AC137">
        <v>2.7724800000000001E-4</v>
      </c>
      <c r="AD137">
        <v>5.9130100000000002E-4</v>
      </c>
      <c r="AE137">
        <v>1.2168999999999999E-3</v>
      </c>
      <c r="AF137">
        <v>2.4165900000000001E-3</v>
      </c>
      <c r="AG137">
        <v>4.6307900000000001E-3</v>
      </c>
      <c r="AH137">
        <v>8.5626699999999997E-3</v>
      </c>
      <c r="AI137">
        <v>1.5277900000000001E-2</v>
      </c>
      <c r="AJ137">
        <v>2.6303799999999999E-2</v>
      </c>
      <c r="AK137">
        <v>4.3698899999999999E-2</v>
      </c>
      <c r="AL137">
        <v>7.00519E-2</v>
      </c>
      <c r="AM137">
        <v>0.108359</v>
      </c>
      <c r="AN137">
        <v>0.16173599999999999</v>
      </c>
      <c r="AO137">
        <v>0.23293800000000001</v>
      </c>
      <c r="AP137">
        <v>0.32372099999999998</v>
      </c>
    </row>
    <row r="138" spans="1:42" x14ac:dyDescent="0.2">
      <c r="B138" s="41">
        <v>5.4200900000000002E-19</v>
      </c>
      <c r="C138" s="41">
        <v>2.87754E-18</v>
      </c>
      <c r="D138" s="41">
        <v>1.4780499999999999E-17</v>
      </c>
      <c r="E138" s="41">
        <v>7.3452400000000002E-17</v>
      </c>
      <c r="F138" s="41">
        <v>3.5316400000000002E-16</v>
      </c>
      <c r="G138" s="41">
        <v>1.64286E-15</v>
      </c>
      <c r="H138" s="41">
        <v>7.3939299999999998E-15</v>
      </c>
      <c r="I138" s="41">
        <v>3.2196300000000001E-14</v>
      </c>
      <c r="J138" s="41">
        <v>1.3564100000000001E-13</v>
      </c>
      <c r="K138" s="41">
        <v>5.5287800000000002E-13</v>
      </c>
      <c r="L138" s="41">
        <v>2.18034E-12</v>
      </c>
      <c r="M138" s="41">
        <v>8.3190899999999998E-12</v>
      </c>
      <c r="N138" s="41">
        <v>3.0710300000000002E-11</v>
      </c>
      <c r="O138" s="41">
        <v>1.0968499999999999E-10</v>
      </c>
      <c r="P138" s="41">
        <v>3.7902800000000002E-10</v>
      </c>
      <c r="Q138" s="41">
        <v>1.2672200000000001E-9</v>
      </c>
      <c r="R138" s="41">
        <v>4.0991100000000003E-9</v>
      </c>
      <c r="S138" s="41">
        <v>1.2828799999999999E-8</v>
      </c>
      <c r="T138" s="41">
        <v>3.8845799999999998E-8</v>
      </c>
      <c r="U138" s="41">
        <v>1.1380500000000001E-7</v>
      </c>
      <c r="V138" s="41">
        <v>3.2257899999999999E-7</v>
      </c>
      <c r="W138" s="41">
        <v>8.84651E-7</v>
      </c>
      <c r="X138" s="41">
        <v>2.3472900000000001E-6</v>
      </c>
      <c r="Y138" s="41">
        <v>6.02591E-6</v>
      </c>
      <c r="Z138" s="41">
        <v>1.4967099999999999E-5</v>
      </c>
      <c r="AA138" s="41">
        <v>3.5967699999999998E-5</v>
      </c>
      <c r="AB138" s="41">
        <v>8.3626899999999997E-5</v>
      </c>
      <c r="AC138">
        <v>1.8812200000000001E-4</v>
      </c>
      <c r="AD138">
        <v>4.0944000000000001E-4</v>
      </c>
      <c r="AE138">
        <v>8.6218299999999998E-4</v>
      </c>
      <c r="AF138">
        <v>1.75657E-3</v>
      </c>
      <c r="AG138">
        <v>3.4624899999999999E-3</v>
      </c>
      <c r="AH138">
        <v>6.6033899999999998E-3</v>
      </c>
      <c r="AI138">
        <v>1.21843E-2</v>
      </c>
      <c r="AJ138">
        <v>2.1751300000000001E-2</v>
      </c>
      <c r="AK138">
        <v>3.7568499999999998E-2</v>
      </c>
      <c r="AL138">
        <v>6.2778899999999999E-2</v>
      </c>
      <c r="AM138">
        <v>0.101497</v>
      </c>
      <c r="AN138">
        <v>0.15876000000000001</v>
      </c>
      <c r="AO138">
        <v>0.240259</v>
      </c>
      <c r="AP138">
        <v>0.35177399999999998</v>
      </c>
    </row>
    <row r="139" spans="1:42" x14ac:dyDescent="0.2">
      <c r="B139" s="41">
        <v>6.1783800000000003E-19</v>
      </c>
      <c r="C139" s="41">
        <v>3.1466200000000001E-18</v>
      </c>
      <c r="D139" s="41">
        <v>1.55363E-17</v>
      </c>
      <c r="E139" s="41">
        <v>7.4368099999999998E-17</v>
      </c>
      <c r="F139" s="41">
        <v>3.4511400000000002E-16</v>
      </c>
      <c r="G139" s="41">
        <v>1.5526500000000001E-15</v>
      </c>
      <c r="H139" s="41">
        <v>6.7720699999999996E-15</v>
      </c>
      <c r="I139" s="41">
        <v>2.8635600000000002E-14</v>
      </c>
      <c r="J139" s="41">
        <v>1.1738999999999999E-13</v>
      </c>
      <c r="K139" s="41">
        <v>4.6654299999999996E-13</v>
      </c>
      <c r="L139" s="41">
        <v>1.79759E-12</v>
      </c>
      <c r="M139" s="41">
        <v>6.7147700000000001E-12</v>
      </c>
      <c r="N139" s="41">
        <v>2.4317E-11</v>
      </c>
      <c r="O139" s="41">
        <v>8.5374800000000003E-11</v>
      </c>
      <c r="P139" s="41">
        <v>2.9059599999999998E-10</v>
      </c>
      <c r="Q139" s="41">
        <v>9.5893799999999998E-10</v>
      </c>
      <c r="R139" s="41">
        <v>3.06784E-9</v>
      </c>
      <c r="S139" s="41">
        <v>9.5151800000000006E-9</v>
      </c>
      <c r="T139" s="41">
        <v>2.8611699999999999E-8</v>
      </c>
      <c r="U139" s="41">
        <v>8.3408800000000005E-8</v>
      </c>
      <c r="V139" s="41">
        <v>2.3573400000000001E-7</v>
      </c>
      <c r="W139" s="41">
        <v>6.4591699999999997E-7</v>
      </c>
      <c r="X139" s="41">
        <v>1.7158299999999999E-6</v>
      </c>
      <c r="Y139" s="41">
        <v>4.4188900000000003E-6</v>
      </c>
      <c r="Z139" s="41">
        <v>1.1032999999999999E-5</v>
      </c>
      <c r="AA139" s="41">
        <v>2.67067E-5</v>
      </c>
      <c r="AB139" s="41">
        <v>6.2674200000000004E-5</v>
      </c>
      <c r="AC139">
        <v>1.4259299999999999E-4</v>
      </c>
      <c r="AD139">
        <v>3.1452299999999998E-4</v>
      </c>
      <c r="AE139">
        <v>6.7258400000000005E-4</v>
      </c>
      <c r="AF139">
        <v>1.39438E-3</v>
      </c>
      <c r="AG139">
        <v>2.8025799999999998E-3</v>
      </c>
      <c r="AH139">
        <v>5.4610099999999996E-3</v>
      </c>
      <c r="AI139">
        <v>1.03164E-2</v>
      </c>
      <c r="AJ139">
        <v>1.8893900000000002E-2</v>
      </c>
      <c r="AK139">
        <v>3.3546800000000002E-2</v>
      </c>
      <c r="AL139">
        <v>5.7745299999999999E-2</v>
      </c>
      <c r="AM139">
        <v>9.6364699999999998E-2</v>
      </c>
      <c r="AN139">
        <v>0.15590300000000001</v>
      </c>
      <c r="AO139">
        <v>0.24452399999999999</v>
      </c>
      <c r="AP139">
        <v>0.371811</v>
      </c>
    </row>
    <row r="140" spans="1:42" x14ac:dyDescent="0.2">
      <c r="A140" t="s">
        <v>73</v>
      </c>
    </row>
    <row r="141" spans="1:42" x14ac:dyDescent="0.2">
      <c r="B141">
        <v>10</v>
      </c>
      <c r="C141">
        <v>11</v>
      </c>
      <c r="D141">
        <v>12</v>
      </c>
      <c r="E141">
        <v>13</v>
      </c>
      <c r="F141">
        <v>14</v>
      </c>
      <c r="G141">
        <v>15</v>
      </c>
      <c r="H141">
        <v>16</v>
      </c>
      <c r="I141">
        <v>17</v>
      </c>
      <c r="J141">
        <v>18</v>
      </c>
      <c r="K141">
        <v>19</v>
      </c>
      <c r="L141">
        <v>20</v>
      </c>
      <c r="M141">
        <v>21</v>
      </c>
      <c r="N141">
        <v>22</v>
      </c>
      <c r="O141">
        <v>23</v>
      </c>
      <c r="P141">
        <v>24</v>
      </c>
      <c r="Q141">
        <v>25</v>
      </c>
      <c r="R141">
        <v>26</v>
      </c>
      <c r="S141">
        <v>27</v>
      </c>
      <c r="T141">
        <v>28</v>
      </c>
      <c r="U141">
        <v>29</v>
      </c>
      <c r="V141">
        <v>30</v>
      </c>
      <c r="W141">
        <v>31</v>
      </c>
      <c r="X141">
        <v>32</v>
      </c>
      <c r="Y141">
        <v>33</v>
      </c>
      <c r="Z141">
        <v>34</v>
      </c>
      <c r="AA141">
        <v>35</v>
      </c>
      <c r="AB141">
        <v>36</v>
      </c>
      <c r="AC141">
        <v>37</v>
      </c>
      <c r="AD141">
        <v>38</v>
      </c>
      <c r="AE141">
        <v>39</v>
      </c>
      <c r="AF141">
        <v>40</v>
      </c>
      <c r="AG141">
        <v>41</v>
      </c>
      <c r="AH141">
        <v>42</v>
      </c>
      <c r="AI141">
        <v>43</v>
      </c>
      <c r="AJ141">
        <v>44</v>
      </c>
      <c r="AK141">
        <v>45</v>
      </c>
      <c r="AL141">
        <v>46</v>
      </c>
      <c r="AM141">
        <v>47</v>
      </c>
      <c r="AN141">
        <v>48</v>
      </c>
      <c r="AO141">
        <v>49</v>
      </c>
      <c r="AP141">
        <v>50</v>
      </c>
    </row>
    <row r="142" spans="1:42" x14ac:dyDescent="0.2">
      <c r="A142" t="s">
        <v>74</v>
      </c>
    </row>
    <row r="143" spans="1:42" x14ac:dyDescent="0.2">
      <c r="B143">
        <v>1.03232E-3</v>
      </c>
      <c r="C143">
        <v>1.09715E-2</v>
      </c>
      <c r="D143">
        <v>7.7936599999999995E-2</v>
      </c>
      <c r="E143">
        <v>0.14907200000000001</v>
      </c>
      <c r="F143">
        <v>0.14464399999999999</v>
      </c>
      <c r="G143">
        <v>8.8548699999999994E-2</v>
      </c>
      <c r="H143">
        <v>5.3741999999999998E-2</v>
      </c>
      <c r="I143">
        <v>3.1967500000000003E-2</v>
      </c>
      <c r="J143">
        <v>1.9226900000000002E-2</v>
      </c>
      <c r="K143">
        <v>1.3602700000000001E-2</v>
      </c>
      <c r="L143">
        <v>1.3602700000000001E-2</v>
      </c>
    </row>
    <row r="144" spans="1:42" x14ac:dyDescent="0.2">
      <c r="B144">
        <v>1.00205E-3</v>
      </c>
      <c r="C144">
        <v>1.0203E-2</v>
      </c>
      <c r="D144">
        <v>8.6005999999999999E-2</v>
      </c>
      <c r="E144">
        <v>0.13086100000000001</v>
      </c>
      <c r="F144">
        <v>0.143896</v>
      </c>
      <c r="G144">
        <v>9.76601E-2</v>
      </c>
      <c r="H144">
        <v>6.0198500000000002E-2</v>
      </c>
      <c r="I144">
        <v>3.4549000000000003E-2</v>
      </c>
      <c r="J144">
        <v>2.0101299999999999E-2</v>
      </c>
      <c r="K144">
        <v>1.40453E-2</v>
      </c>
      <c r="L144">
        <v>1.40453E-2</v>
      </c>
    </row>
    <row r="145" spans="2:12" x14ac:dyDescent="0.2">
      <c r="B145">
        <v>5.7134899999999997E-4</v>
      </c>
      <c r="C145">
        <v>4.4116600000000004E-3</v>
      </c>
      <c r="D145">
        <v>3.2587100000000001E-2</v>
      </c>
      <c r="E145">
        <v>8.4749099999999994E-2</v>
      </c>
      <c r="F145">
        <v>8.2093200000000005E-2</v>
      </c>
      <c r="G145">
        <v>5.7820799999999999E-2</v>
      </c>
      <c r="H145">
        <v>3.8752700000000001E-2</v>
      </c>
      <c r="I145">
        <v>2.1368600000000001E-2</v>
      </c>
      <c r="J145">
        <v>1.1889800000000001E-2</v>
      </c>
      <c r="K145">
        <v>8.1883700000000004E-3</v>
      </c>
      <c r="L145">
        <v>8.1883700000000004E-3</v>
      </c>
    </row>
    <row r="146" spans="2:12" x14ac:dyDescent="0.2">
      <c r="B146">
        <v>4.4927200000000002E-4</v>
      </c>
      <c r="C146">
        <v>3.3530399999999998E-3</v>
      </c>
      <c r="D146">
        <v>2.12187E-2</v>
      </c>
      <c r="E146">
        <v>5.6611799999999997E-2</v>
      </c>
      <c r="F146">
        <v>6.3275499999999998E-2</v>
      </c>
      <c r="G146">
        <v>4.8827299999999997E-2</v>
      </c>
      <c r="H146">
        <v>3.85198E-2</v>
      </c>
      <c r="I146">
        <v>1.9096700000000001E-2</v>
      </c>
      <c r="J146">
        <v>9.8453399999999993E-3</v>
      </c>
      <c r="K146">
        <v>6.6564299999999996E-3</v>
      </c>
      <c r="L146">
        <v>6.6564299999999996E-3</v>
      </c>
    </row>
    <row r="147" spans="2:12" x14ac:dyDescent="0.2">
      <c r="B147">
        <v>3.5082700000000001E-4</v>
      </c>
      <c r="C147">
        <v>2.5690399999999999E-3</v>
      </c>
      <c r="D147">
        <v>1.6009499999999999E-2</v>
      </c>
      <c r="E147">
        <v>3.2607999999999998E-2</v>
      </c>
      <c r="F147">
        <v>4.2275300000000002E-2</v>
      </c>
      <c r="G147">
        <v>4.2884499999999999E-2</v>
      </c>
      <c r="H147">
        <v>4.4722199999999997E-2</v>
      </c>
      <c r="I147">
        <v>1.66479E-2</v>
      </c>
      <c r="J147">
        <v>8.0909399999999996E-3</v>
      </c>
      <c r="K147">
        <v>5.4897799999999997E-3</v>
      </c>
      <c r="L147">
        <v>5.4897799999999997E-3</v>
      </c>
    </row>
    <row r="148" spans="2:12" x14ac:dyDescent="0.2">
      <c r="B148">
        <v>2.7890800000000002E-4</v>
      </c>
      <c r="C148">
        <v>1.9398200000000001E-3</v>
      </c>
      <c r="D148">
        <v>9.8377299999999994E-3</v>
      </c>
      <c r="E148">
        <v>2.33493E-2</v>
      </c>
      <c r="F148">
        <v>4.52129E-2</v>
      </c>
      <c r="G148">
        <v>4.09039E-2</v>
      </c>
      <c r="H148">
        <v>2.6444200000000001E-2</v>
      </c>
      <c r="I148">
        <v>1.273E-2</v>
      </c>
      <c r="J148">
        <v>6.8477199999999998E-3</v>
      </c>
      <c r="K148">
        <v>4.70485E-3</v>
      </c>
      <c r="L148">
        <v>4.70485E-3</v>
      </c>
    </row>
    <row r="149" spans="2:12" x14ac:dyDescent="0.2">
      <c r="B149">
        <v>1.7139799999999999E-4</v>
      </c>
      <c r="C149">
        <v>1.24222E-3</v>
      </c>
      <c r="D149">
        <v>7.0552399999999999E-3</v>
      </c>
      <c r="E149">
        <v>1.5802400000000001E-2</v>
      </c>
      <c r="F149">
        <v>2.4261999999999999E-2</v>
      </c>
      <c r="G149">
        <v>2.8523E-2</v>
      </c>
      <c r="H149">
        <v>1.8490900000000001E-2</v>
      </c>
      <c r="I149">
        <v>8.6539300000000006E-3</v>
      </c>
      <c r="J149">
        <v>4.82855E-3</v>
      </c>
      <c r="K149">
        <v>3.32694E-3</v>
      </c>
      <c r="L149">
        <v>3.32694E-3</v>
      </c>
    </row>
    <row r="150" spans="2:12" x14ac:dyDescent="0.2">
      <c r="B150">
        <v>6.0396699999999996E-4</v>
      </c>
      <c r="C150">
        <v>4.6237600000000002E-3</v>
      </c>
      <c r="D150">
        <v>2.6979099999999999E-2</v>
      </c>
      <c r="E150">
        <v>6.3973500000000003E-2</v>
      </c>
      <c r="F150">
        <v>8.8044399999999995E-2</v>
      </c>
      <c r="G150">
        <v>9.7534899999999994E-2</v>
      </c>
      <c r="H150">
        <v>7.4383199999999997E-2</v>
      </c>
      <c r="I150">
        <v>3.80869E-2</v>
      </c>
      <c r="J150">
        <v>2.14465E-2</v>
      </c>
      <c r="K150">
        <v>1.40704E-2</v>
      </c>
      <c r="L150">
        <v>1.40704E-2</v>
      </c>
    </row>
    <row r="151" spans="2:12" x14ac:dyDescent="0.2">
      <c r="B151">
        <v>8.5503499999999997E-4</v>
      </c>
      <c r="C151">
        <v>7.3776199999999997E-3</v>
      </c>
      <c r="D151">
        <v>6.0658400000000001E-2</v>
      </c>
      <c r="E151">
        <v>0.11149100000000001</v>
      </c>
      <c r="F151">
        <v>0.127799</v>
      </c>
      <c r="G151">
        <v>0.127359</v>
      </c>
      <c r="H151">
        <v>0.10302699999999999</v>
      </c>
      <c r="I151">
        <v>6.7530900000000005E-2</v>
      </c>
      <c r="J151">
        <v>4.1362999999999997E-2</v>
      </c>
      <c r="K151">
        <v>2.5490100000000002E-2</v>
      </c>
      <c r="L151">
        <v>2.5490100000000002E-2</v>
      </c>
    </row>
    <row r="152" spans="2:12" x14ac:dyDescent="0.2">
      <c r="B152">
        <v>8.6828199999999995E-4</v>
      </c>
      <c r="C152">
        <v>7.4171300000000001E-3</v>
      </c>
      <c r="D152">
        <v>6.0822399999999999E-2</v>
      </c>
      <c r="E152">
        <v>0.10960499999999999</v>
      </c>
      <c r="F152">
        <v>0.128085</v>
      </c>
      <c r="G152">
        <v>0.125329</v>
      </c>
      <c r="H152">
        <v>0.114768</v>
      </c>
      <c r="I152">
        <v>9.0083800000000006E-2</v>
      </c>
      <c r="J152">
        <v>6.0371899999999999E-2</v>
      </c>
      <c r="K152">
        <v>3.3915500000000001E-2</v>
      </c>
      <c r="L152">
        <v>3.3915500000000001E-2</v>
      </c>
    </row>
    <row r="153" spans="2:12" x14ac:dyDescent="0.2">
      <c r="B153">
        <v>6.3487799999999996E-4</v>
      </c>
      <c r="C153">
        <v>5.4691599999999998E-3</v>
      </c>
      <c r="D153">
        <v>4.2194700000000002E-2</v>
      </c>
      <c r="E153">
        <v>9.2725199999999994E-2</v>
      </c>
      <c r="F153">
        <v>9.7937999999999997E-2</v>
      </c>
      <c r="G153">
        <v>8.79939E-2</v>
      </c>
      <c r="H153">
        <v>8.1699999999999995E-2</v>
      </c>
      <c r="I153">
        <v>6.7470799999999997E-2</v>
      </c>
      <c r="J153">
        <v>4.6785100000000003E-2</v>
      </c>
      <c r="K153">
        <v>3.1837699999999997E-2</v>
      </c>
      <c r="L153">
        <v>3.1837699999999997E-2</v>
      </c>
    </row>
    <row r="154" spans="2:12" x14ac:dyDescent="0.2">
      <c r="B154">
        <v>5.4465299999999998E-4</v>
      </c>
      <c r="C154">
        <v>4.60627E-3</v>
      </c>
      <c r="D154">
        <v>3.7268999999999997E-2</v>
      </c>
      <c r="E154">
        <v>0.10388699999999999</v>
      </c>
      <c r="F154">
        <v>8.9770500000000003E-2</v>
      </c>
      <c r="G154">
        <v>7.0099400000000006E-2</v>
      </c>
      <c r="H154">
        <v>6.4268699999999998E-2</v>
      </c>
      <c r="I154">
        <v>5.2224899999999998E-2</v>
      </c>
      <c r="J154">
        <v>3.78806E-2</v>
      </c>
      <c r="K154">
        <v>2.56539E-2</v>
      </c>
      <c r="L154">
        <v>2.56539E-2</v>
      </c>
    </row>
    <row r="155" spans="2:12" x14ac:dyDescent="0.2">
      <c r="B155">
        <v>3.3857800000000002E-4</v>
      </c>
      <c r="C155">
        <v>2.9605299999999998E-3</v>
      </c>
      <c r="D155">
        <v>2.1467699999999999E-2</v>
      </c>
      <c r="E155">
        <v>5.8741799999999997E-2</v>
      </c>
      <c r="F155">
        <v>5.8477500000000002E-2</v>
      </c>
      <c r="G155">
        <v>4.5689599999999997E-2</v>
      </c>
      <c r="H155">
        <v>3.9397000000000001E-2</v>
      </c>
      <c r="I155">
        <v>3.18733E-2</v>
      </c>
      <c r="J155">
        <v>2.3374599999999999E-2</v>
      </c>
      <c r="K155">
        <v>1.7063700000000001E-2</v>
      </c>
      <c r="L155">
        <v>1.7063700000000001E-2</v>
      </c>
    </row>
    <row r="156" spans="2:12" x14ac:dyDescent="0.2">
      <c r="B156">
        <v>2.9184000000000002E-4</v>
      </c>
      <c r="C156">
        <v>2.4929700000000002E-3</v>
      </c>
      <c r="D156">
        <v>1.97022E-2</v>
      </c>
      <c r="E156">
        <v>5.2267399999999999E-2</v>
      </c>
      <c r="F156">
        <v>4.9945299999999998E-2</v>
      </c>
      <c r="G156">
        <v>3.88528E-2</v>
      </c>
      <c r="H156">
        <v>3.4426499999999999E-2</v>
      </c>
      <c r="I156">
        <v>2.7884699999999998E-2</v>
      </c>
      <c r="J156">
        <v>2.1006199999999999E-2</v>
      </c>
      <c r="K156">
        <v>1.5690300000000001E-2</v>
      </c>
      <c r="L156">
        <v>1.5690300000000001E-2</v>
      </c>
    </row>
    <row r="157" spans="2:12" x14ac:dyDescent="0.2">
      <c r="B157">
        <v>4.7241600000000003E-4</v>
      </c>
      <c r="C157">
        <v>3.6361399999999999E-3</v>
      </c>
      <c r="D157">
        <v>2.2235499999999998E-2</v>
      </c>
      <c r="E157">
        <v>6.6281900000000005E-2</v>
      </c>
      <c r="F157">
        <v>8.2111400000000001E-2</v>
      </c>
      <c r="G157">
        <v>7.3177099999999995E-2</v>
      </c>
      <c r="H157">
        <v>6.19117E-2</v>
      </c>
      <c r="I157">
        <v>4.8908899999999998E-2</v>
      </c>
      <c r="J157">
        <v>3.6828E-2</v>
      </c>
      <c r="K157">
        <v>2.8834200000000001E-2</v>
      </c>
      <c r="L157">
        <v>2.8834200000000001E-2</v>
      </c>
    </row>
    <row r="158" spans="2:12" x14ac:dyDescent="0.2">
      <c r="B158">
        <v>6.1701300000000002E-4</v>
      </c>
      <c r="C158">
        <v>4.3425800000000004E-3</v>
      </c>
      <c r="D158">
        <v>2.4201899999999998E-2</v>
      </c>
      <c r="E158">
        <v>7.4758599999999995E-2</v>
      </c>
      <c r="F158">
        <v>0.106207</v>
      </c>
      <c r="G158">
        <v>0.10313799999999999</v>
      </c>
      <c r="H158">
        <v>8.8324100000000003E-2</v>
      </c>
      <c r="I158">
        <v>7.0980299999999996E-2</v>
      </c>
      <c r="J158">
        <v>5.4352900000000003E-2</v>
      </c>
      <c r="K158">
        <v>4.3484000000000002E-2</v>
      </c>
      <c r="L158">
        <v>4.3484000000000002E-2</v>
      </c>
    </row>
    <row r="159" spans="2:12" x14ac:dyDescent="0.2">
      <c r="B159">
        <v>8.6021800000000005E-4</v>
      </c>
      <c r="C159">
        <v>5.6296300000000001E-3</v>
      </c>
      <c r="D159">
        <v>3.0399700000000002E-2</v>
      </c>
      <c r="E159">
        <v>9.08635E-2</v>
      </c>
      <c r="F159">
        <v>0.14455999999999999</v>
      </c>
      <c r="G159">
        <v>0.15904699999999999</v>
      </c>
      <c r="H159">
        <v>0.13853699999999999</v>
      </c>
      <c r="I159">
        <v>0.114692</v>
      </c>
      <c r="J159">
        <v>8.8782899999999998E-2</v>
      </c>
      <c r="K159">
        <v>7.0985800000000002E-2</v>
      </c>
      <c r="L159">
        <v>7.0985800000000002E-2</v>
      </c>
    </row>
    <row r="160" spans="2:12" x14ac:dyDescent="0.2">
      <c r="B160">
        <v>1.0127999999999999E-3</v>
      </c>
      <c r="C160">
        <v>6.1676099999999996E-3</v>
      </c>
      <c r="D160">
        <v>3.3579699999999997E-2</v>
      </c>
      <c r="E160">
        <v>0.100591</v>
      </c>
      <c r="F160">
        <v>0.17416599999999999</v>
      </c>
      <c r="G160">
        <v>0.20036599999999999</v>
      </c>
      <c r="H160">
        <v>0.18190999999999999</v>
      </c>
      <c r="I160">
        <v>0.16184599999999999</v>
      </c>
      <c r="J160">
        <v>0.12606100000000001</v>
      </c>
      <c r="K160">
        <v>9.7748199999999993E-2</v>
      </c>
      <c r="L160">
        <v>9.7748199999999993E-2</v>
      </c>
    </row>
    <row r="161" spans="2:12" x14ac:dyDescent="0.2">
      <c r="B161">
        <v>1.4777499999999999E-3</v>
      </c>
      <c r="C161">
        <v>9.0155400000000007E-3</v>
      </c>
      <c r="D161">
        <v>4.7854599999999997E-2</v>
      </c>
      <c r="E161">
        <v>0.15779699999999999</v>
      </c>
      <c r="F161">
        <v>0.248278</v>
      </c>
      <c r="G161">
        <v>0.300871</v>
      </c>
      <c r="H161">
        <v>0.30959799999999998</v>
      </c>
      <c r="I161">
        <v>0.274837</v>
      </c>
      <c r="J161">
        <v>0.21571699999999999</v>
      </c>
      <c r="K161">
        <v>0.16905100000000001</v>
      </c>
      <c r="L161">
        <v>0.16905100000000001</v>
      </c>
    </row>
    <row r="162" spans="2:12" x14ac:dyDescent="0.2">
      <c r="B162">
        <v>1.87521E-3</v>
      </c>
      <c r="C162">
        <v>1.16837E-2</v>
      </c>
      <c r="D162">
        <v>6.1325499999999998E-2</v>
      </c>
      <c r="E162">
        <v>0.20471300000000001</v>
      </c>
      <c r="F162">
        <v>0.33211600000000002</v>
      </c>
      <c r="G162">
        <v>0.41264099999999998</v>
      </c>
      <c r="H162">
        <v>0.45045099999999999</v>
      </c>
      <c r="I162">
        <v>0.42426999999999998</v>
      </c>
      <c r="J162">
        <v>0.31374000000000002</v>
      </c>
      <c r="K162">
        <v>0.24446499999999999</v>
      </c>
      <c r="L162">
        <v>0.24446499999999999</v>
      </c>
    </row>
    <row r="163" spans="2:12" x14ac:dyDescent="0.2">
      <c r="B163">
        <v>1.0004300000000001E-3</v>
      </c>
      <c r="C163">
        <v>6.5122799999999996E-3</v>
      </c>
      <c r="D163">
        <v>3.62187E-2</v>
      </c>
      <c r="E163">
        <v>0.119894</v>
      </c>
      <c r="F163">
        <v>0.209232</v>
      </c>
      <c r="G163">
        <v>0.23907400000000001</v>
      </c>
      <c r="H163">
        <v>0.26191199999999998</v>
      </c>
      <c r="I163">
        <v>0.24892900000000001</v>
      </c>
      <c r="J163">
        <v>0.19298899999999999</v>
      </c>
      <c r="K163">
        <v>0.149477</v>
      </c>
      <c r="L163">
        <v>0.149477</v>
      </c>
    </row>
    <row r="164" spans="2:12" x14ac:dyDescent="0.2">
      <c r="B164">
        <v>1.05455E-3</v>
      </c>
      <c r="C164">
        <v>7.3253600000000004E-3</v>
      </c>
      <c r="D164">
        <v>4.12094E-2</v>
      </c>
      <c r="E164">
        <v>0.15443200000000001</v>
      </c>
      <c r="F164">
        <v>0.245833</v>
      </c>
      <c r="G164">
        <v>0.28017500000000001</v>
      </c>
      <c r="H164">
        <v>0.31329200000000001</v>
      </c>
      <c r="I164">
        <v>0.30776900000000001</v>
      </c>
      <c r="J164">
        <v>0.238513</v>
      </c>
      <c r="K164">
        <v>0.17919399999999999</v>
      </c>
      <c r="L164">
        <v>0.17919399999999999</v>
      </c>
    </row>
    <row r="165" spans="2:12" x14ac:dyDescent="0.2">
      <c r="B165">
        <v>6.5946500000000003E-4</v>
      </c>
      <c r="C165">
        <v>5.1320899999999997E-3</v>
      </c>
      <c r="D165">
        <v>3.3384900000000002E-2</v>
      </c>
      <c r="E165">
        <v>0.12949099999999999</v>
      </c>
      <c r="F165">
        <v>0.16974700000000001</v>
      </c>
      <c r="G165">
        <v>0.20030500000000001</v>
      </c>
      <c r="H165">
        <v>0.22234400000000001</v>
      </c>
      <c r="I165">
        <v>0.240763</v>
      </c>
      <c r="J165">
        <v>0.17567099999999999</v>
      </c>
      <c r="K165">
        <v>0.123804</v>
      </c>
      <c r="L165">
        <v>0.123804</v>
      </c>
    </row>
    <row r="166" spans="2:12" x14ac:dyDescent="0.2">
      <c r="B166">
        <v>5.2226699999999998E-4</v>
      </c>
      <c r="C166">
        <v>4.29065E-3</v>
      </c>
      <c r="D166">
        <v>3.9961400000000001E-2</v>
      </c>
      <c r="E166">
        <v>0.11056299999999999</v>
      </c>
      <c r="F166">
        <v>0.15395700000000001</v>
      </c>
      <c r="G166">
        <v>0.185807</v>
      </c>
      <c r="H166">
        <v>0.21205299999999999</v>
      </c>
      <c r="I166">
        <v>0.230793</v>
      </c>
      <c r="J166">
        <v>0.154553</v>
      </c>
      <c r="K166">
        <v>0.103502</v>
      </c>
      <c r="L166">
        <v>0.103502</v>
      </c>
    </row>
    <row r="167" spans="2:12" x14ac:dyDescent="0.2">
      <c r="B167">
        <v>6.8421200000000001E-4</v>
      </c>
      <c r="C167">
        <v>5.4246499999999996E-3</v>
      </c>
      <c r="D167">
        <v>5.0678800000000003E-2</v>
      </c>
      <c r="E167">
        <v>0.14834</v>
      </c>
      <c r="F167">
        <v>0.214425</v>
      </c>
      <c r="G167">
        <v>0.25489099999999998</v>
      </c>
      <c r="H167">
        <v>0.30229</v>
      </c>
      <c r="I167">
        <v>0.28386600000000001</v>
      </c>
      <c r="J167">
        <v>0.19265699999999999</v>
      </c>
      <c r="K167">
        <v>0.12757599999999999</v>
      </c>
      <c r="L167">
        <v>0.12757599999999999</v>
      </c>
    </row>
    <row r="168" spans="2:12" x14ac:dyDescent="0.2">
      <c r="B168">
        <v>5.2428000000000002E-4</v>
      </c>
      <c r="C168">
        <v>4.3093899999999997E-3</v>
      </c>
      <c r="D168">
        <v>3.2797800000000002E-2</v>
      </c>
      <c r="E168">
        <v>0.108446</v>
      </c>
      <c r="F168">
        <v>0.15529000000000001</v>
      </c>
      <c r="G168">
        <v>0.18565000000000001</v>
      </c>
      <c r="H168">
        <v>0.23116100000000001</v>
      </c>
      <c r="I168">
        <v>0.19578999999999999</v>
      </c>
      <c r="J168">
        <v>0.13009699999999999</v>
      </c>
      <c r="K168">
        <v>8.8732099999999994E-2</v>
      </c>
      <c r="L168">
        <v>8.8732099999999994E-2</v>
      </c>
    </row>
    <row r="169" spans="2:12" x14ac:dyDescent="0.2">
      <c r="B169">
        <v>4.94057E-4</v>
      </c>
      <c r="C169">
        <v>4.0712700000000001E-3</v>
      </c>
      <c r="D169">
        <v>3.5573599999999997E-2</v>
      </c>
      <c r="E169">
        <v>9.3353500000000006E-2</v>
      </c>
      <c r="F169">
        <v>0.14013900000000001</v>
      </c>
      <c r="G169">
        <v>0.16214700000000001</v>
      </c>
      <c r="H169">
        <v>0.18370600000000001</v>
      </c>
      <c r="I169">
        <v>0.166798</v>
      </c>
      <c r="J169">
        <v>0.105475</v>
      </c>
      <c r="K169">
        <v>7.2860800000000003E-2</v>
      </c>
      <c r="L169">
        <v>7.2860800000000003E-2</v>
      </c>
    </row>
    <row r="170" spans="2:12" x14ac:dyDescent="0.2">
      <c r="B170">
        <v>4.4548E-4</v>
      </c>
      <c r="C170">
        <v>4.39464E-3</v>
      </c>
      <c r="D170">
        <v>3.3714099999999997E-2</v>
      </c>
      <c r="E170">
        <v>8.6952799999999997E-2</v>
      </c>
      <c r="F170">
        <v>0.11946900000000001</v>
      </c>
      <c r="G170">
        <v>0.129497</v>
      </c>
      <c r="H170">
        <v>0.136402</v>
      </c>
      <c r="I170">
        <v>0.121057</v>
      </c>
      <c r="J170">
        <v>8.3027400000000001E-2</v>
      </c>
      <c r="K170">
        <v>5.7018699999999999E-2</v>
      </c>
      <c r="L170">
        <v>5.7018699999999999E-2</v>
      </c>
    </row>
    <row r="171" spans="2:12" x14ac:dyDescent="0.2">
      <c r="B171">
        <v>4.7081599999999999E-4</v>
      </c>
      <c r="C171">
        <v>5.6704700000000004E-3</v>
      </c>
      <c r="D171">
        <v>3.94797E-2</v>
      </c>
      <c r="E171">
        <v>8.8593099999999994E-2</v>
      </c>
      <c r="F171">
        <v>0.114978</v>
      </c>
      <c r="G171">
        <v>0.123735</v>
      </c>
      <c r="H171">
        <v>0.13311400000000001</v>
      </c>
      <c r="I171">
        <v>0.106126</v>
      </c>
      <c r="J171">
        <v>7.5587100000000004E-2</v>
      </c>
      <c r="K171">
        <v>5.38678E-2</v>
      </c>
      <c r="L171">
        <v>5.38678E-2</v>
      </c>
    </row>
    <row r="172" spans="2:12" x14ac:dyDescent="0.2">
      <c r="B172">
        <v>5.5363199999999997E-4</v>
      </c>
      <c r="C172">
        <v>8.3284399999999995E-3</v>
      </c>
      <c r="D172">
        <v>7.1445900000000007E-2</v>
      </c>
      <c r="E172">
        <v>9.6895999999999996E-2</v>
      </c>
      <c r="F172">
        <v>0.12107900000000001</v>
      </c>
      <c r="G172">
        <v>0.129992</v>
      </c>
      <c r="H172">
        <v>0.143958</v>
      </c>
      <c r="I172">
        <v>0.11537500000000001</v>
      </c>
      <c r="J172">
        <v>8.6222599999999996E-2</v>
      </c>
      <c r="K172">
        <v>6.1664799999999999E-2</v>
      </c>
      <c r="L172">
        <v>6.1664799999999999E-2</v>
      </c>
    </row>
    <row r="173" spans="2:12" x14ac:dyDescent="0.2">
      <c r="B173">
        <v>5.4025099999999995E-4</v>
      </c>
      <c r="C173">
        <v>8.4215799999999997E-3</v>
      </c>
      <c r="D173">
        <v>7.3532700000000006E-2</v>
      </c>
      <c r="E173">
        <v>0.10524</v>
      </c>
      <c r="F173">
        <v>0.104729</v>
      </c>
      <c r="G173">
        <v>0.116284</v>
      </c>
      <c r="H173">
        <v>0.144653</v>
      </c>
      <c r="I173">
        <v>0.12245300000000001</v>
      </c>
      <c r="J173">
        <v>9.21014E-2</v>
      </c>
      <c r="K173">
        <v>6.2608800000000006E-2</v>
      </c>
      <c r="L173">
        <v>6.2608800000000006E-2</v>
      </c>
    </row>
    <row r="174" spans="2:12" x14ac:dyDescent="0.2">
      <c r="B174">
        <v>6.55903E-4</v>
      </c>
      <c r="C174">
        <v>9.0758999999999996E-3</v>
      </c>
      <c r="D174">
        <v>7.2692999999999994E-2</v>
      </c>
      <c r="E174">
        <v>0.118358</v>
      </c>
      <c r="F174">
        <v>0.12543699999999999</v>
      </c>
      <c r="G174">
        <v>0.150281</v>
      </c>
      <c r="H174">
        <v>0.176705</v>
      </c>
      <c r="I174">
        <v>0.16154299999999999</v>
      </c>
      <c r="J174">
        <v>0.13872999999999999</v>
      </c>
      <c r="K174">
        <v>8.1950099999999998E-2</v>
      </c>
      <c r="L174">
        <v>8.1950099999999998E-2</v>
      </c>
    </row>
    <row r="175" spans="2:12" x14ac:dyDescent="0.2">
      <c r="B175">
        <v>9.6303899999999995E-4</v>
      </c>
      <c r="C175">
        <v>1.0697099999999999E-2</v>
      </c>
      <c r="D175">
        <v>7.48138E-2</v>
      </c>
      <c r="E175">
        <v>0.16533200000000001</v>
      </c>
      <c r="F175">
        <v>0.21318799999999999</v>
      </c>
      <c r="G175">
        <v>0.22897100000000001</v>
      </c>
      <c r="H175">
        <v>0.27127699999999999</v>
      </c>
      <c r="I175">
        <v>0.245451</v>
      </c>
      <c r="J175">
        <v>0.199073</v>
      </c>
      <c r="K175">
        <v>0.13691</v>
      </c>
      <c r="L175">
        <v>0.13691</v>
      </c>
    </row>
    <row r="176" spans="2:12" x14ac:dyDescent="0.2">
      <c r="B176">
        <v>8.5097600000000003E-4</v>
      </c>
      <c r="C176">
        <v>8.5997799999999996E-3</v>
      </c>
      <c r="D176">
        <v>5.2819499999999998E-2</v>
      </c>
      <c r="E176">
        <v>0.157106</v>
      </c>
      <c r="F176">
        <v>0.20685700000000001</v>
      </c>
      <c r="G176">
        <v>0.241262</v>
      </c>
      <c r="H176">
        <v>0.24392</v>
      </c>
      <c r="I176">
        <v>0.22089500000000001</v>
      </c>
      <c r="J176">
        <v>0.19273000000000001</v>
      </c>
      <c r="K176">
        <v>0.13483800000000001</v>
      </c>
      <c r="L176">
        <v>0.13483800000000001</v>
      </c>
    </row>
    <row r="177" spans="1:12" x14ac:dyDescent="0.2">
      <c r="B177">
        <v>5.2533899999999999E-4</v>
      </c>
      <c r="C177">
        <v>4.85076E-3</v>
      </c>
      <c r="D177">
        <v>2.9668900000000002E-2</v>
      </c>
      <c r="E177">
        <v>7.4784799999999998E-2</v>
      </c>
      <c r="F177">
        <v>0.126249</v>
      </c>
      <c r="G177">
        <v>0.16103500000000001</v>
      </c>
      <c r="H177">
        <v>0.15739700000000001</v>
      </c>
      <c r="I177">
        <v>0.138963</v>
      </c>
      <c r="J177">
        <v>0.13975199999999999</v>
      </c>
      <c r="K177">
        <v>0.122294</v>
      </c>
      <c r="L177">
        <v>0.122294</v>
      </c>
    </row>
    <row r="178" spans="1:12" x14ac:dyDescent="0.2">
      <c r="B178">
        <v>5.4615800000000004E-4</v>
      </c>
      <c r="C178">
        <v>5.2339700000000001E-3</v>
      </c>
      <c r="D178">
        <v>3.4295100000000002E-2</v>
      </c>
      <c r="E178">
        <v>7.5202699999999997E-2</v>
      </c>
      <c r="F178">
        <v>0.122212</v>
      </c>
      <c r="G178">
        <v>0.17394999999999999</v>
      </c>
      <c r="H178">
        <v>0.18190600000000001</v>
      </c>
      <c r="I178">
        <v>0.164465</v>
      </c>
      <c r="J178">
        <v>0.16686899999999999</v>
      </c>
      <c r="K178">
        <v>0.172236</v>
      </c>
      <c r="L178">
        <v>0.172236</v>
      </c>
    </row>
    <row r="179" spans="1:12" x14ac:dyDescent="0.2">
      <c r="B179">
        <v>2.02745E-4</v>
      </c>
      <c r="C179">
        <v>2.4642800000000001E-3</v>
      </c>
      <c r="D179">
        <v>2.3655099999999998E-2</v>
      </c>
      <c r="E179">
        <v>4.8585200000000002E-2</v>
      </c>
      <c r="F179">
        <v>5.1730600000000002E-2</v>
      </c>
      <c r="G179">
        <v>6.6129999999999994E-2</v>
      </c>
      <c r="H179">
        <v>7.4414999999999995E-2</v>
      </c>
      <c r="I179">
        <v>7.0890599999999998E-2</v>
      </c>
      <c r="J179">
        <v>6.8703E-2</v>
      </c>
      <c r="K179">
        <v>6.3925999999999997E-2</v>
      </c>
      <c r="L179">
        <v>6.3925999999999997E-2</v>
      </c>
    </row>
    <row r="180" spans="1:12" x14ac:dyDescent="0.2">
      <c r="B180">
        <v>2.03487E-4</v>
      </c>
      <c r="C180">
        <v>2.74706E-3</v>
      </c>
      <c r="D180">
        <v>6.32109E-2</v>
      </c>
      <c r="E180">
        <v>4.2353000000000002E-2</v>
      </c>
      <c r="F180">
        <v>6.1937300000000001E-2</v>
      </c>
      <c r="G180">
        <v>7.3580499999999993E-2</v>
      </c>
      <c r="H180">
        <v>6.9412600000000005E-2</v>
      </c>
      <c r="I180">
        <v>7.83364E-2</v>
      </c>
      <c r="J180">
        <v>8.0703200000000003E-2</v>
      </c>
      <c r="K180">
        <v>6.3685699999999998E-2</v>
      </c>
      <c r="L180">
        <v>6.3685699999999998E-2</v>
      </c>
    </row>
    <row r="181" spans="1:12" x14ac:dyDescent="0.2">
      <c r="B181">
        <v>4.4817199999999999E-4</v>
      </c>
      <c r="C181">
        <v>4.7973199999999999E-3</v>
      </c>
      <c r="D181">
        <v>4.6099500000000002E-2</v>
      </c>
      <c r="E181">
        <v>8.8250800000000004E-2</v>
      </c>
      <c r="F181">
        <v>0.12542800000000001</v>
      </c>
      <c r="G181">
        <v>0.16689300000000001</v>
      </c>
      <c r="H181">
        <v>0.20164099999999999</v>
      </c>
      <c r="I181">
        <v>0.25219000000000003</v>
      </c>
      <c r="J181">
        <v>0.211062</v>
      </c>
      <c r="K181">
        <v>0.119329</v>
      </c>
      <c r="L181">
        <v>0.119329</v>
      </c>
    </row>
    <row r="182" spans="1:12" x14ac:dyDescent="0.2">
      <c r="B182">
        <v>4.4011099999999997E-4</v>
      </c>
      <c r="C182">
        <v>4.3497900000000001E-3</v>
      </c>
      <c r="D182">
        <v>3.3387300000000002E-2</v>
      </c>
      <c r="E182">
        <v>0.103935</v>
      </c>
      <c r="F182">
        <v>0.109443</v>
      </c>
      <c r="G182">
        <v>0.15784599999999999</v>
      </c>
      <c r="H182">
        <v>0.208403</v>
      </c>
      <c r="I182">
        <v>0.24237700000000001</v>
      </c>
      <c r="J182">
        <v>0.24485399999999999</v>
      </c>
      <c r="K182">
        <v>0.114832</v>
      </c>
      <c r="L182">
        <v>0.114832</v>
      </c>
    </row>
    <row r="183" spans="1:12" x14ac:dyDescent="0.2">
      <c r="B183">
        <v>5.1199600000000002E-4</v>
      </c>
      <c r="C183">
        <v>4.8307200000000002E-3</v>
      </c>
      <c r="D183">
        <v>3.5673799999999999E-2</v>
      </c>
      <c r="E183">
        <v>0.117589</v>
      </c>
      <c r="F183">
        <v>0.17454700000000001</v>
      </c>
      <c r="G183">
        <v>0.193462</v>
      </c>
      <c r="H183">
        <v>0.25530399999999998</v>
      </c>
      <c r="I183">
        <v>0.25074000000000002</v>
      </c>
      <c r="J183">
        <v>0.245089</v>
      </c>
      <c r="K183">
        <v>0.14727199999999999</v>
      </c>
      <c r="L183">
        <v>0.14727199999999999</v>
      </c>
    </row>
    <row r="184" spans="1:12" x14ac:dyDescent="0.2">
      <c r="B184">
        <v>5.6762200000000005E-4</v>
      </c>
      <c r="C184">
        <v>5.3587399999999999E-3</v>
      </c>
      <c r="D184">
        <v>4.4616099999999999E-2</v>
      </c>
      <c r="E184">
        <v>0.10906399999999999</v>
      </c>
      <c r="F184">
        <v>0.241121</v>
      </c>
      <c r="G184">
        <v>0.29386499999999999</v>
      </c>
      <c r="H184">
        <v>0.23749899999999999</v>
      </c>
      <c r="I184">
        <v>0.290572</v>
      </c>
      <c r="J184">
        <v>0.25176199999999999</v>
      </c>
      <c r="K184">
        <v>0.14974299999999999</v>
      </c>
      <c r="L184">
        <v>0.14974299999999999</v>
      </c>
    </row>
    <row r="185" spans="1:12" x14ac:dyDescent="0.2">
      <c r="B185">
        <v>6.0762299999999995E-4</v>
      </c>
      <c r="C185">
        <v>5.7363800000000001E-3</v>
      </c>
      <c r="D185">
        <v>4.7760299999999999E-2</v>
      </c>
      <c r="E185">
        <v>0.11675000000000001</v>
      </c>
      <c r="F185">
        <v>0.25811400000000001</v>
      </c>
      <c r="G185">
        <v>0.31457400000000002</v>
      </c>
      <c r="H185">
        <v>0.25423600000000002</v>
      </c>
      <c r="I185">
        <v>0.31104900000000002</v>
      </c>
      <c r="J185">
        <v>0.26950400000000002</v>
      </c>
      <c r="K185">
        <v>0.16029599999999999</v>
      </c>
      <c r="L185">
        <v>0.16029599999999999</v>
      </c>
    </row>
    <row r="186" spans="1:12" x14ac:dyDescent="0.2">
      <c r="A186" t="s">
        <v>75</v>
      </c>
    </row>
    <row r="187" spans="1:12" x14ac:dyDescent="0.2">
      <c r="A187">
        <v>1977</v>
      </c>
      <c r="B187">
        <v>710986</v>
      </c>
      <c r="C187">
        <v>142547</v>
      </c>
      <c r="D187">
        <v>478002</v>
      </c>
      <c r="E187" s="41">
        <v>1057530</v>
      </c>
    </row>
    <row r="188" spans="1:12" x14ac:dyDescent="0.2">
      <c r="A188">
        <v>1978</v>
      </c>
      <c r="B188">
        <v>847904</v>
      </c>
      <c r="C188">
        <v>166249</v>
      </c>
      <c r="D188">
        <v>574971</v>
      </c>
      <c r="E188" s="41">
        <v>1250400</v>
      </c>
    </row>
    <row r="189" spans="1:12" x14ac:dyDescent="0.2">
      <c r="A189">
        <v>1979</v>
      </c>
      <c r="B189">
        <v>976606</v>
      </c>
      <c r="C189">
        <v>188758</v>
      </c>
      <c r="D189">
        <v>665849</v>
      </c>
      <c r="E189" s="41">
        <v>1432400</v>
      </c>
    </row>
    <row r="190" spans="1:12" x14ac:dyDescent="0.2">
      <c r="A190">
        <v>1980</v>
      </c>
      <c r="B190" s="41">
        <v>1174990</v>
      </c>
      <c r="C190">
        <v>229035</v>
      </c>
      <c r="D190">
        <v>798543</v>
      </c>
      <c r="E190" s="41">
        <v>1728890</v>
      </c>
    </row>
    <row r="191" spans="1:12" x14ac:dyDescent="0.2">
      <c r="A191">
        <v>1981</v>
      </c>
      <c r="B191" s="41">
        <v>1118080</v>
      </c>
      <c r="C191">
        <v>215820</v>
      </c>
      <c r="D191">
        <v>762677</v>
      </c>
      <c r="E191" s="41">
        <v>1639090</v>
      </c>
    </row>
    <row r="192" spans="1:12" x14ac:dyDescent="0.2">
      <c r="A192">
        <v>1982</v>
      </c>
      <c r="B192" s="41">
        <v>1070420</v>
      </c>
      <c r="C192">
        <v>205328</v>
      </c>
      <c r="D192">
        <v>731889</v>
      </c>
      <c r="E192" s="41">
        <v>1565540</v>
      </c>
    </row>
    <row r="193" spans="1:5" x14ac:dyDescent="0.2">
      <c r="A193">
        <v>1983</v>
      </c>
      <c r="B193">
        <v>951793</v>
      </c>
      <c r="C193">
        <v>179181</v>
      </c>
      <c r="D193">
        <v>655310</v>
      </c>
      <c r="E193" s="41">
        <v>1382410</v>
      </c>
    </row>
    <row r="194" spans="1:5" x14ac:dyDescent="0.2">
      <c r="A194">
        <v>1984</v>
      </c>
      <c r="B194">
        <v>852246</v>
      </c>
      <c r="C194">
        <v>157449</v>
      </c>
      <c r="D194">
        <v>590801</v>
      </c>
      <c r="E194" s="41">
        <v>1229390</v>
      </c>
    </row>
    <row r="195" spans="1:5" x14ac:dyDescent="0.2">
      <c r="A195">
        <v>1985</v>
      </c>
      <c r="B195">
        <v>790058</v>
      </c>
      <c r="C195">
        <v>141869</v>
      </c>
      <c r="D195">
        <v>553254</v>
      </c>
      <c r="E195" s="41">
        <v>1128220</v>
      </c>
    </row>
    <row r="196" spans="1:5" x14ac:dyDescent="0.2">
      <c r="A196">
        <v>1986</v>
      </c>
      <c r="B196">
        <v>744320</v>
      </c>
      <c r="C196">
        <v>129044</v>
      </c>
      <c r="D196">
        <v>527575</v>
      </c>
      <c r="E196" s="41">
        <v>1050110</v>
      </c>
    </row>
    <row r="197" spans="1:5" x14ac:dyDescent="0.2">
      <c r="A197">
        <v>1987</v>
      </c>
      <c r="B197">
        <v>736781</v>
      </c>
      <c r="C197">
        <v>122284</v>
      </c>
      <c r="D197">
        <v>529854</v>
      </c>
      <c r="E197" s="41">
        <v>1024520</v>
      </c>
    </row>
    <row r="198" spans="1:5" x14ac:dyDescent="0.2">
      <c r="A198">
        <v>1988</v>
      </c>
      <c r="B198">
        <v>745984</v>
      </c>
      <c r="C198">
        <v>118129</v>
      </c>
      <c r="D198">
        <v>544548</v>
      </c>
      <c r="E198" s="41">
        <v>1021930</v>
      </c>
    </row>
    <row r="199" spans="1:5" x14ac:dyDescent="0.2">
      <c r="A199">
        <v>1989</v>
      </c>
      <c r="B199">
        <v>811142</v>
      </c>
      <c r="C199">
        <v>117635</v>
      </c>
      <c r="D199">
        <v>607836</v>
      </c>
      <c r="E199" s="41">
        <v>1082450</v>
      </c>
    </row>
    <row r="200" spans="1:5" x14ac:dyDescent="0.2">
      <c r="A200">
        <v>1990</v>
      </c>
      <c r="B200">
        <v>876543</v>
      </c>
      <c r="C200">
        <v>115677</v>
      </c>
      <c r="D200">
        <v>673970</v>
      </c>
      <c r="E200" s="41">
        <v>1140000</v>
      </c>
    </row>
    <row r="201" spans="1:5" x14ac:dyDescent="0.2">
      <c r="A201">
        <v>1991</v>
      </c>
      <c r="B201">
        <v>973157</v>
      </c>
      <c r="C201">
        <v>119260</v>
      </c>
      <c r="D201">
        <v>762315</v>
      </c>
      <c r="E201" s="41">
        <v>1242320</v>
      </c>
    </row>
    <row r="202" spans="1:5" x14ac:dyDescent="0.2">
      <c r="A202">
        <v>1992</v>
      </c>
      <c r="B202">
        <v>958864</v>
      </c>
      <c r="C202">
        <v>111952</v>
      </c>
      <c r="D202">
        <v>759781</v>
      </c>
      <c r="E202" s="41">
        <v>1210110</v>
      </c>
    </row>
    <row r="203" spans="1:5" x14ac:dyDescent="0.2">
      <c r="A203">
        <v>1993</v>
      </c>
      <c r="B203">
        <v>962863</v>
      </c>
      <c r="C203">
        <v>106764</v>
      </c>
      <c r="D203">
        <v>771876</v>
      </c>
      <c r="E203" s="41">
        <v>1201110</v>
      </c>
    </row>
    <row r="204" spans="1:5" x14ac:dyDescent="0.2">
      <c r="A204">
        <v>1994</v>
      </c>
      <c r="B204">
        <v>959124</v>
      </c>
      <c r="C204">
        <v>101732</v>
      </c>
      <c r="D204">
        <v>776252</v>
      </c>
      <c r="E204" s="41">
        <v>1185080</v>
      </c>
    </row>
    <row r="205" spans="1:5" x14ac:dyDescent="0.2">
      <c r="A205">
        <v>1995</v>
      </c>
      <c r="B205">
        <v>962984</v>
      </c>
      <c r="C205">
        <v>99824.3</v>
      </c>
      <c r="D205">
        <v>783105</v>
      </c>
      <c r="E205" s="41">
        <v>1184180</v>
      </c>
    </row>
    <row r="206" spans="1:5" x14ac:dyDescent="0.2">
      <c r="A206">
        <v>1996</v>
      </c>
      <c r="B206">
        <v>934159</v>
      </c>
      <c r="C206">
        <v>96336.8</v>
      </c>
      <c r="D206">
        <v>760472</v>
      </c>
      <c r="E206" s="41">
        <v>1147520</v>
      </c>
    </row>
    <row r="207" spans="1:5" x14ac:dyDescent="0.2">
      <c r="A207">
        <v>1997</v>
      </c>
      <c r="B207">
        <v>916689</v>
      </c>
      <c r="C207">
        <v>95579.5</v>
      </c>
      <c r="D207">
        <v>744565</v>
      </c>
      <c r="E207" s="41">
        <v>1128600</v>
      </c>
    </row>
    <row r="208" spans="1:5" x14ac:dyDescent="0.2">
      <c r="A208">
        <v>1998</v>
      </c>
      <c r="B208">
        <v>905598</v>
      </c>
      <c r="C208">
        <v>97014.7</v>
      </c>
      <c r="D208">
        <v>731393</v>
      </c>
      <c r="E208" s="41">
        <v>1121300</v>
      </c>
    </row>
    <row r="209" spans="1:5" x14ac:dyDescent="0.2">
      <c r="A209">
        <v>1999</v>
      </c>
      <c r="B209">
        <v>855266</v>
      </c>
      <c r="C209">
        <v>92901.5</v>
      </c>
      <c r="D209">
        <v>688699</v>
      </c>
      <c r="E209" s="41">
        <v>1062120</v>
      </c>
    </row>
    <row r="210" spans="1:5" x14ac:dyDescent="0.2">
      <c r="A210">
        <v>2000</v>
      </c>
      <c r="B210">
        <v>928189</v>
      </c>
      <c r="C210">
        <v>101624</v>
      </c>
      <c r="D210">
        <v>746142</v>
      </c>
      <c r="E210" s="41">
        <v>1154650</v>
      </c>
    </row>
    <row r="211" spans="1:5" x14ac:dyDescent="0.2">
      <c r="A211">
        <v>2001</v>
      </c>
      <c r="B211" s="41">
        <v>1073930</v>
      </c>
      <c r="C211">
        <v>118128</v>
      </c>
      <c r="D211">
        <v>862422</v>
      </c>
      <c r="E211" s="41">
        <v>1337300</v>
      </c>
    </row>
    <row r="212" spans="1:5" x14ac:dyDescent="0.2">
      <c r="A212">
        <v>2002</v>
      </c>
      <c r="B212" s="41">
        <v>1311330</v>
      </c>
      <c r="C212">
        <v>143140</v>
      </c>
      <c r="D212" s="41">
        <v>1054830</v>
      </c>
      <c r="E212" s="41">
        <v>1630210</v>
      </c>
    </row>
    <row r="213" spans="1:5" x14ac:dyDescent="0.2">
      <c r="A213">
        <v>2003</v>
      </c>
      <c r="B213" s="41">
        <v>1410450</v>
      </c>
      <c r="C213">
        <v>151425</v>
      </c>
      <c r="D213" s="41">
        <v>1138610</v>
      </c>
      <c r="E213" s="41">
        <v>1747200</v>
      </c>
    </row>
    <row r="214" spans="1:5" x14ac:dyDescent="0.2">
      <c r="A214">
        <v>2004</v>
      </c>
      <c r="B214" s="41">
        <v>1445190</v>
      </c>
      <c r="C214">
        <v>153194</v>
      </c>
      <c r="D214" s="41">
        <v>1169800</v>
      </c>
      <c r="E214" s="41">
        <v>1785430</v>
      </c>
    </row>
    <row r="215" spans="1:5" x14ac:dyDescent="0.2">
      <c r="A215">
        <v>2005</v>
      </c>
      <c r="B215" s="41">
        <v>1316240</v>
      </c>
      <c r="C215">
        <v>139163</v>
      </c>
      <c r="D215" s="41">
        <v>1065990</v>
      </c>
      <c r="E215" s="41">
        <v>1625220</v>
      </c>
    </row>
    <row r="216" spans="1:5" x14ac:dyDescent="0.2">
      <c r="A216">
        <v>2006</v>
      </c>
      <c r="B216" s="41">
        <v>1223300</v>
      </c>
      <c r="C216">
        <v>129325</v>
      </c>
      <c r="D216">
        <v>990744</v>
      </c>
      <c r="E216" s="41">
        <v>1510440</v>
      </c>
    </row>
    <row r="217" spans="1:5" x14ac:dyDescent="0.2">
      <c r="A217">
        <v>2007</v>
      </c>
      <c r="B217" s="41">
        <v>1139920</v>
      </c>
      <c r="C217">
        <v>121247</v>
      </c>
      <c r="D217">
        <v>922034</v>
      </c>
      <c r="E217" s="41">
        <v>1409290</v>
      </c>
    </row>
    <row r="218" spans="1:5" x14ac:dyDescent="0.2">
      <c r="A218">
        <v>2008</v>
      </c>
      <c r="B218" s="41">
        <v>1098260</v>
      </c>
      <c r="C218">
        <v>118225</v>
      </c>
      <c r="D218">
        <v>886085</v>
      </c>
      <c r="E218" s="41">
        <v>1361250</v>
      </c>
    </row>
    <row r="219" spans="1:5" x14ac:dyDescent="0.2">
      <c r="A219">
        <v>2009</v>
      </c>
      <c r="B219" s="41">
        <v>1098080</v>
      </c>
      <c r="C219">
        <v>121029</v>
      </c>
      <c r="D219">
        <v>881433</v>
      </c>
      <c r="E219" s="41">
        <v>1367980</v>
      </c>
    </row>
    <row r="220" spans="1:5" x14ac:dyDescent="0.2">
      <c r="A220">
        <v>2010</v>
      </c>
      <c r="B220" s="41">
        <v>1056970</v>
      </c>
      <c r="C220">
        <v>119177</v>
      </c>
      <c r="D220">
        <v>844182</v>
      </c>
      <c r="E220" s="41">
        <v>1323400</v>
      </c>
    </row>
    <row r="221" spans="1:5" x14ac:dyDescent="0.2">
      <c r="A221">
        <v>2011</v>
      </c>
      <c r="B221">
        <v>982309</v>
      </c>
      <c r="C221">
        <v>112406</v>
      </c>
      <c r="D221">
        <v>781948</v>
      </c>
      <c r="E221" s="41">
        <v>1234010</v>
      </c>
    </row>
    <row r="222" spans="1:5" x14ac:dyDescent="0.2">
      <c r="A222">
        <v>2012</v>
      </c>
      <c r="B222">
        <v>944031</v>
      </c>
      <c r="C222">
        <v>109449</v>
      </c>
      <c r="D222">
        <v>749238</v>
      </c>
      <c r="E222" s="41">
        <v>1189470</v>
      </c>
    </row>
    <row r="223" spans="1:5" x14ac:dyDescent="0.2">
      <c r="A223">
        <v>2013</v>
      </c>
      <c r="B223">
        <v>908560</v>
      </c>
      <c r="C223">
        <v>106335</v>
      </c>
      <c r="D223">
        <v>719518</v>
      </c>
      <c r="E223" s="41">
        <v>1147270</v>
      </c>
    </row>
    <row r="224" spans="1:5" x14ac:dyDescent="0.2">
      <c r="A224">
        <v>2014</v>
      </c>
      <c r="B224">
        <v>928907</v>
      </c>
      <c r="C224">
        <v>111169</v>
      </c>
      <c r="D224">
        <v>731799</v>
      </c>
      <c r="E224" s="41">
        <v>1179110</v>
      </c>
    </row>
    <row r="225" spans="1:5" x14ac:dyDescent="0.2">
      <c r="A225">
        <v>2015</v>
      </c>
      <c r="B225">
        <v>934670</v>
      </c>
      <c r="C225">
        <v>115585</v>
      </c>
      <c r="D225">
        <v>730554</v>
      </c>
      <c r="E225" s="41">
        <v>1195820</v>
      </c>
    </row>
    <row r="226" spans="1:5" x14ac:dyDescent="0.2">
      <c r="A226">
        <v>2016</v>
      </c>
      <c r="B226">
        <v>894554</v>
      </c>
      <c r="C226">
        <v>115098</v>
      </c>
      <c r="D226">
        <v>692321</v>
      </c>
      <c r="E226" s="41">
        <v>1155860</v>
      </c>
    </row>
    <row r="227" spans="1:5" x14ac:dyDescent="0.2">
      <c r="A227">
        <v>2017</v>
      </c>
      <c r="B227">
        <v>833118</v>
      </c>
      <c r="C227">
        <v>111223</v>
      </c>
      <c r="D227">
        <v>638645</v>
      </c>
      <c r="E227" s="41">
        <v>1086810</v>
      </c>
    </row>
    <row r="228" spans="1:5" x14ac:dyDescent="0.2">
      <c r="A228">
        <v>2018</v>
      </c>
      <c r="B228">
        <v>802895</v>
      </c>
      <c r="C228">
        <v>112908</v>
      </c>
      <c r="D228">
        <v>606890</v>
      </c>
      <c r="E228" s="41">
        <v>1062200</v>
      </c>
    </row>
    <row r="229" spans="1:5" x14ac:dyDescent="0.2">
      <c r="A229">
        <v>2019</v>
      </c>
      <c r="B229">
        <v>767732</v>
      </c>
      <c r="C229">
        <v>112449</v>
      </c>
      <c r="D229">
        <v>573671</v>
      </c>
      <c r="E229" s="41">
        <v>1027440</v>
      </c>
    </row>
    <row r="230" spans="1:5" x14ac:dyDescent="0.2">
      <c r="A230" t="s">
        <v>76</v>
      </c>
    </row>
    <row r="231" spans="1:5" x14ac:dyDescent="0.2">
      <c r="A231">
        <v>1978</v>
      </c>
      <c r="B231">
        <v>0.89246999999999999</v>
      </c>
      <c r="C231">
        <v>2.2229499999999999E-2</v>
      </c>
      <c r="D231">
        <v>0.84910600000000003</v>
      </c>
      <c r="E231">
        <v>0.93804799999999999</v>
      </c>
    </row>
    <row r="232" spans="1:5" x14ac:dyDescent="0.2">
      <c r="A232">
        <v>1979</v>
      </c>
      <c r="B232">
        <v>0.84490399999999999</v>
      </c>
      <c r="C232">
        <v>3.0879500000000001E-2</v>
      </c>
      <c r="D232">
        <v>0.78536799999999996</v>
      </c>
      <c r="E232">
        <v>0.90895400000000004</v>
      </c>
    </row>
    <row r="233" spans="1:5" x14ac:dyDescent="0.2">
      <c r="A233">
        <v>1980</v>
      </c>
      <c r="B233">
        <v>0.84277599999999997</v>
      </c>
      <c r="C233">
        <v>3.0467600000000001E-2</v>
      </c>
      <c r="D233">
        <v>0.78400999999999998</v>
      </c>
      <c r="E233">
        <v>0.90594699999999995</v>
      </c>
    </row>
    <row r="234" spans="1:5" x14ac:dyDescent="0.2">
      <c r="A234">
        <v>1981</v>
      </c>
      <c r="B234">
        <v>0.86051500000000003</v>
      </c>
      <c r="C234">
        <v>2.7044100000000001E-2</v>
      </c>
      <c r="D234">
        <v>0.80810400000000004</v>
      </c>
      <c r="E234">
        <v>0.91632499999999995</v>
      </c>
    </row>
    <row r="235" spans="1:5" x14ac:dyDescent="0.2">
      <c r="A235">
        <v>1982</v>
      </c>
      <c r="B235">
        <v>0.86019800000000002</v>
      </c>
      <c r="C235">
        <v>2.7280499999999999E-2</v>
      </c>
      <c r="D235">
        <v>0.80734399999999995</v>
      </c>
      <c r="E235">
        <v>0.91651199999999999</v>
      </c>
    </row>
    <row r="236" spans="1:5" x14ac:dyDescent="0.2">
      <c r="A236">
        <v>1983</v>
      </c>
      <c r="B236">
        <v>0.85353699999999999</v>
      </c>
      <c r="C236">
        <v>2.8319799999999999E-2</v>
      </c>
      <c r="D236">
        <v>0.79875099999999999</v>
      </c>
      <c r="E236">
        <v>0.91208199999999995</v>
      </c>
    </row>
    <row r="237" spans="1:5" x14ac:dyDescent="0.2">
      <c r="A237">
        <v>1984</v>
      </c>
      <c r="B237">
        <v>0.83119600000000005</v>
      </c>
      <c r="C237">
        <v>3.2347099999999997E-2</v>
      </c>
      <c r="D237">
        <v>0.76897800000000005</v>
      </c>
      <c r="E237">
        <v>0.89844800000000002</v>
      </c>
    </row>
    <row r="238" spans="1:5" x14ac:dyDescent="0.2">
      <c r="A238">
        <v>1985</v>
      </c>
      <c r="B238">
        <v>0.78987700000000005</v>
      </c>
      <c r="C238">
        <v>3.9645300000000001E-2</v>
      </c>
      <c r="D238">
        <v>0.71448199999999995</v>
      </c>
      <c r="E238">
        <v>0.87322900000000003</v>
      </c>
    </row>
    <row r="239" spans="1:5" x14ac:dyDescent="0.2">
      <c r="A239">
        <v>1986</v>
      </c>
      <c r="B239">
        <v>0.75006899999999999</v>
      </c>
      <c r="C239">
        <v>4.6069300000000001E-2</v>
      </c>
      <c r="D239">
        <v>0.66344099999999995</v>
      </c>
      <c r="E239">
        <v>0.84800799999999998</v>
      </c>
    </row>
    <row r="240" spans="1:5" x14ac:dyDescent="0.2">
      <c r="A240">
        <v>1987</v>
      </c>
      <c r="B240">
        <v>0.73351500000000003</v>
      </c>
      <c r="C240">
        <v>4.7588800000000001E-2</v>
      </c>
      <c r="D240">
        <v>0.64434199999999997</v>
      </c>
      <c r="E240">
        <v>0.83503000000000005</v>
      </c>
    </row>
    <row r="241" spans="1:5" x14ac:dyDescent="0.2">
      <c r="A241">
        <v>1988</v>
      </c>
      <c r="B241">
        <v>0.73543099999999995</v>
      </c>
      <c r="C241">
        <v>4.5753299999999997E-2</v>
      </c>
      <c r="D241">
        <v>0.64946599999999999</v>
      </c>
      <c r="E241">
        <v>0.83277400000000001</v>
      </c>
    </row>
    <row r="242" spans="1:5" x14ac:dyDescent="0.2">
      <c r="A242">
        <v>1989</v>
      </c>
      <c r="B242">
        <v>0.75035399999999997</v>
      </c>
      <c r="C242">
        <v>4.1583299999999997E-2</v>
      </c>
      <c r="D242">
        <v>0.67168799999999995</v>
      </c>
      <c r="E242">
        <v>0.83823400000000003</v>
      </c>
    </row>
    <row r="243" spans="1:5" x14ac:dyDescent="0.2">
      <c r="A243">
        <v>1990</v>
      </c>
      <c r="B243">
        <v>0.77410100000000004</v>
      </c>
      <c r="C243">
        <v>3.5969099999999997E-2</v>
      </c>
      <c r="D243">
        <v>0.70543999999999996</v>
      </c>
      <c r="E243">
        <v>0.84944500000000001</v>
      </c>
    </row>
    <row r="244" spans="1:5" x14ac:dyDescent="0.2">
      <c r="A244">
        <v>1991</v>
      </c>
      <c r="B244">
        <v>0.79070399999999996</v>
      </c>
      <c r="C244">
        <v>3.08954E-2</v>
      </c>
      <c r="D244">
        <v>0.73128800000000005</v>
      </c>
      <c r="E244">
        <v>0.85494800000000004</v>
      </c>
    </row>
    <row r="245" spans="1:5" x14ac:dyDescent="0.2">
      <c r="A245">
        <v>1992</v>
      </c>
      <c r="B245">
        <v>0.78984100000000002</v>
      </c>
      <c r="C245">
        <v>2.8536499999999999E-2</v>
      </c>
      <c r="D245">
        <v>0.73479899999999998</v>
      </c>
      <c r="E245">
        <v>0.84900699999999996</v>
      </c>
    </row>
    <row r="246" spans="1:5" x14ac:dyDescent="0.2">
      <c r="A246">
        <v>1993</v>
      </c>
      <c r="B246">
        <v>0.75048700000000002</v>
      </c>
      <c r="C246">
        <v>3.1768900000000003E-2</v>
      </c>
      <c r="D246">
        <v>0.68959099999999995</v>
      </c>
      <c r="E246">
        <v>0.81676099999999996</v>
      </c>
    </row>
    <row r="247" spans="1:5" x14ac:dyDescent="0.2">
      <c r="A247">
        <v>1994</v>
      </c>
      <c r="B247">
        <v>0.68615899999999996</v>
      </c>
      <c r="C247">
        <v>3.78316E-2</v>
      </c>
      <c r="D247">
        <v>0.61456900000000003</v>
      </c>
      <c r="E247">
        <v>0.76608699999999996</v>
      </c>
    </row>
    <row r="248" spans="1:5" x14ac:dyDescent="0.2">
      <c r="A248">
        <v>1995</v>
      </c>
      <c r="B248">
        <v>0.61624999999999996</v>
      </c>
      <c r="C248">
        <v>4.3662100000000002E-2</v>
      </c>
      <c r="D248">
        <v>0.53492600000000001</v>
      </c>
      <c r="E248">
        <v>0.70993799999999996</v>
      </c>
    </row>
    <row r="249" spans="1:5" x14ac:dyDescent="0.2">
      <c r="A249">
        <v>1996</v>
      </c>
      <c r="B249">
        <v>0.53778400000000004</v>
      </c>
      <c r="C249">
        <v>5.0102300000000002E-2</v>
      </c>
      <c r="D249">
        <v>0.44653999999999999</v>
      </c>
      <c r="E249">
        <v>0.647671</v>
      </c>
    </row>
    <row r="250" spans="1:5" x14ac:dyDescent="0.2">
      <c r="A250">
        <v>1997</v>
      </c>
      <c r="B250">
        <v>0.49218499999999998</v>
      </c>
      <c r="C250">
        <v>5.3061200000000003E-2</v>
      </c>
      <c r="D250">
        <v>0.39696999999999999</v>
      </c>
      <c r="E250">
        <v>0.610236</v>
      </c>
    </row>
    <row r="251" spans="1:5" x14ac:dyDescent="0.2">
      <c r="A251">
        <v>1998</v>
      </c>
      <c r="B251">
        <v>0.47888999999999998</v>
      </c>
      <c r="C251">
        <v>5.4712799999999999E-2</v>
      </c>
      <c r="D251">
        <v>0.38134800000000002</v>
      </c>
      <c r="E251">
        <v>0.60138100000000005</v>
      </c>
    </row>
    <row r="252" spans="1:5" x14ac:dyDescent="0.2">
      <c r="A252">
        <v>1999</v>
      </c>
      <c r="B252">
        <v>0.49286200000000002</v>
      </c>
      <c r="C252">
        <v>5.4304900000000003E-2</v>
      </c>
      <c r="D252">
        <v>0.39564899999999997</v>
      </c>
      <c r="E252">
        <v>0.61395999999999995</v>
      </c>
    </row>
    <row r="253" spans="1:5" x14ac:dyDescent="0.2">
      <c r="A253">
        <v>2000</v>
      </c>
      <c r="B253">
        <v>0.49368699999999999</v>
      </c>
      <c r="C253">
        <v>5.5853899999999998E-2</v>
      </c>
      <c r="D253">
        <v>0.39399899999999999</v>
      </c>
      <c r="E253">
        <v>0.61859699999999995</v>
      </c>
    </row>
    <row r="254" spans="1:5" x14ac:dyDescent="0.2">
      <c r="A254">
        <v>2001</v>
      </c>
      <c r="B254">
        <v>0.48844300000000002</v>
      </c>
      <c r="C254">
        <v>5.7883999999999998E-2</v>
      </c>
      <c r="D254">
        <v>0.38568999999999998</v>
      </c>
      <c r="E254">
        <v>0.61856999999999995</v>
      </c>
    </row>
    <row r="255" spans="1:5" x14ac:dyDescent="0.2">
      <c r="A255">
        <v>2002</v>
      </c>
      <c r="B255">
        <v>0.55413400000000002</v>
      </c>
      <c r="C255">
        <v>5.1592699999999998E-2</v>
      </c>
      <c r="D255">
        <v>0.460171</v>
      </c>
      <c r="E255">
        <v>0.66728299999999996</v>
      </c>
    </row>
    <row r="256" spans="1:5" x14ac:dyDescent="0.2">
      <c r="A256">
        <v>2003</v>
      </c>
      <c r="B256">
        <v>0.62778199999999995</v>
      </c>
      <c r="C256">
        <v>4.4006999999999998E-2</v>
      </c>
      <c r="D256">
        <v>0.54575300000000004</v>
      </c>
      <c r="E256">
        <v>0.72214100000000003</v>
      </c>
    </row>
    <row r="257" spans="1:5" x14ac:dyDescent="0.2">
      <c r="A257">
        <v>2004</v>
      </c>
      <c r="B257">
        <v>0.65819799999999995</v>
      </c>
      <c r="C257">
        <v>4.0449499999999999E-2</v>
      </c>
      <c r="D257">
        <v>0.58213999999999999</v>
      </c>
      <c r="E257">
        <v>0.74419199999999996</v>
      </c>
    </row>
    <row r="258" spans="1:5" x14ac:dyDescent="0.2">
      <c r="A258">
        <v>2005</v>
      </c>
      <c r="B258">
        <v>0.65331899999999998</v>
      </c>
      <c r="C258">
        <v>4.0481700000000002E-2</v>
      </c>
      <c r="D258">
        <v>0.57723999999999998</v>
      </c>
      <c r="E258">
        <v>0.739425</v>
      </c>
    </row>
    <row r="259" spans="1:5" x14ac:dyDescent="0.2">
      <c r="A259">
        <v>2006</v>
      </c>
      <c r="B259">
        <v>0.62044900000000003</v>
      </c>
      <c r="C259">
        <v>4.3631499999999997E-2</v>
      </c>
      <c r="D259">
        <v>0.53913800000000001</v>
      </c>
      <c r="E259">
        <v>0.71402200000000005</v>
      </c>
    </row>
    <row r="260" spans="1:5" x14ac:dyDescent="0.2">
      <c r="A260">
        <v>2007</v>
      </c>
      <c r="B260">
        <v>0.58564700000000003</v>
      </c>
      <c r="C260">
        <v>4.6993300000000002E-2</v>
      </c>
      <c r="D260">
        <v>0.498942</v>
      </c>
      <c r="E260">
        <v>0.68741799999999997</v>
      </c>
    </row>
    <row r="261" spans="1:5" x14ac:dyDescent="0.2">
      <c r="A261">
        <v>2008</v>
      </c>
      <c r="B261">
        <v>0.55898000000000003</v>
      </c>
      <c r="C261">
        <v>4.9695900000000001E-2</v>
      </c>
      <c r="D261">
        <v>0.46808699999999998</v>
      </c>
      <c r="E261">
        <v>0.66752299999999998</v>
      </c>
    </row>
    <row r="262" spans="1:5" x14ac:dyDescent="0.2">
      <c r="A262">
        <v>2009</v>
      </c>
      <c r="B262">
        <v>0.53278800000000004</v>
      </c>
      <c r="C262">
        <v>5.2762299999999998E-2</v>
      </c>
      <c r="D262">
        <v>0.43726799999999999</v>
      </c>
      <c r="E262">
        <v>0.64917499999999995</v>
      </c>
    </row>
    <row r="263" spans="1:5" x14ac:dyDescent="0.2">
      <c r="A263">
        <v>2010</v>
      </c>
      <c r="B263">
        <v>0.53038200000000002</v>
      </c>
      <c r="C263">
        <v>5.3699299999999998E-2</v>
      </c>
      <c r="D263">
        <v>0.43338300000000002</v>
      </c>
      <c r="E263">
        <v>0.649092</v>
      </c>
    </row>
    <row r="264" spans="1:5" x14ac:dyDescent="0.2">
      <c r="A264">
        <v>2011</v>
      </c>
      <c r="B264">
        <v>0.543516</v>
      </c>
      <c r="C264">
        <v>5.3207600000000001E-2</v>
      </c>
      <c r="D264">
        <v>0.447079</v>
      </c>
      <c r="E264">
        <v>0.66075499999999998</v>
      </c>
    </row>
    <row r="265" spans="1:5" x14ac:dyDescent="0.2">
      <c r="A265">
        <v>2012</v>
      </c>
      <c r="B265">
        <v>0.53928900000000002</v>
      </c>
      <c r="C265">
        <v>5.4628599999999999E-2</v>
      </c>
      <c r="D265">
        <v>0.44061600000000001</v>
      </c>
      <c r="E265">
        <v>0.66005999999999998</v>
      </c>
    </row>
    <row r="266" spans="1:5" x14ac:dyDescent="0.2">
      <c r="A266">
        <v>2013</v>
      </c>
      <c r="B266">
        <v>0.55598999999999998</v>
      </c>
      <c r="C266">
        <v>5.3129299999999997E-2</v>
      </c>
      <c r="D266">
        <v>0.45946799999999999</v>
      </c>
      <c r="E266">
        <v>0.67278899999999997</v>
      </c>
    </row>
    <row r="267" spans="1:5" x14ac:dyDescent="0.2">
      <c r="A267">
        <v>2014</v>
      </c>
      <c r="B267">
        <v>0.59374800000000005</v>
      </c>
      <c r="C267">
        <v>4.9450300000000003E-2</v>
      </c>
      <c r="D267">
        <v>0.50278999999999996</v>
      </c>
      <c r="E267">
        <v>0.70116000000000001</v>
      </c>
    </row>
    <row r="268" spans="1:5" x14ac:dyDescent="0.2">
      <c r="A268">
        <v>2015</v>
      </c>
      <c r="B268">
        <v>0.60299999999999998</v>
      </c>
      <c r="C268">
        <v>4.9292999999999997E-2</v>
      </c>
      <c r="D268">
        <v>0.51219099999999995</v>
      </c>
      <c r="E268">
        <v>0.70991000000000004</v>
      </c>
    </row>
    <row r="269" spans="1:5" x14ac:dyDescent="0.2">
      <c r="A269">
        <v>2016</v>
      </c>
      <c r="B269">
        <v>0.60700200000000004</v>
      </c>
      <c r="C269">
        <v>5.0004199999999999E-2</v>
      </c>
      <c r="D269">
        <v>0.51494099999999998</v>
      </c>
      <c r="E269">
        <v>0.71552099999999996</v>
      </c>
    </row>
    <row r="270" spans="1:5" x14ac:dyDescent="0.2">
      <c r="A270">
        <v>2017</v>
      </c>
      <c r="B270">
        <v>0.58255100000000004</v>
      </c>
      <c r="C270">
        <v>5.4820099999999997E-2</v>
      </c>
      <c r="D270">
        <v>0.48281000000000002</v>
      </c>
      <c r="E270">
        <v>0.70289599999999997</v>
      </c>
    </row>
    <row r="271" spans="1:5" x14ac:dyDescent="0.2">
      <c r="A271">
        <v>2018</v>
      </c>
      <c r="B271">
        <v>0.52395400000000003</v>
      </c>
      <c r="C271">
        <v>6.45289E-2</v>
      </c>
      <c r="D271">
        <v>0.40994199999999997</v>
      </c>
      <c r="E271">
        <v>0.66967500000000002</v>
      </c>
    </row>
    <row r="272" spans="1:5" x14ac:dyDescent="0.2">
      <c r="A272">
        <v>2019</v>
      </c>
      <c r="B272">
        <v>0.48250399999999999</v>
      </c>
      <c r="C272">
        <v>7.2539699999999999E-2</v>
      </c>
      <c r="D272">
        <v>0.35780499999999998</v>
      </c>
      <c r="E272">
        <v>0.65066199999999996</v>
      </c>
    </row>
    <row r="273" spans="1:5" x14ac:dyDescent="0.2">
      <c r="A273" t="s">
        <v>77</v>
      </c>
    </row>
    <row r="274" spans="1:5" x14ac:dyDescent="0.2">
      <c r="A274">
        <v>1977</v>
      </c>
      <c r="B274">
        <v>710986</v>
      </c>
      <c r="C274">
        <v>142547</v>
      </c>
      <c r="D274">
        <v>478002</v>
      </c>
      <c r="E274" s="41">
        <v>1057530</v>
      </c>
    </row>
    <row r="275" spans="1:5" x14ac:dyDescent="0.2">
      <c r="A275">
        <v>1978</v>
      </c>
      <c r="B275">
        <v>809071</v>
      </c>
      <c r="C275">
        <v>165993</v>
      </c>
      <c r="D275">
        <v>539034</v>
      </c>
      <c r="E275" s="41">
        <v>1214390</v>
      </c>
    </row>
    <row r="276" spans="1:5" x14ac:dyDescent="0.2">
      <c r="A276">
        <v>1979</v>
      </c>
      <c r="B276">
        <v>895914</v>
      </c>
      <c r="C276">
        <v>188346</v>
      </c>
      <c r="D276">
        <v>591065</v>
      </c>
      <c r="E276" s="41">
        <v>1357990</v>
      </c>
    </row>
    <row r="277" spans="1:5" x14ac:dyDescent="0.2">
      <c r="A277">
        <v>1980</v>
      </c>
      <c r="B277" s="41">
        <v>1076660</v>
      </c>
      <c r="C277">
        <v>228723</v>
      </c>
      <c r="D277">
        <v>707278</v>
      </c>
      <c r="E277" s="41">
        <v>1638960</v>
      </c>
    </row>
    <row r="278" spans="1:5" x14ac:dyDescent="0.2">
      <c r="A278">
        <v>1981</v>
      </c>
      <c r="B278" s="41">
        <v>1010880</v>
      </c>
      <c r="C278">
        <v>215629</v>
      </c>
      <c r="D278">
        <v>662945</v>
      </c>
      <c r="E278" s="41">
        <v>1541410</v>
      </c>
    </row>
    <row r="279" spans="1:5" x14ac:dyDescent="0.2">
      <c r="A279">
        <v>1982</v>
      </c>
      <c r="B279">
        <v>956008</v>
      </c>
      <c r="C279">
        <v>205192</v>
      </c>
      <c r="D279">
        <v>625356</v>
      </c>
      <c r="E279" s="41">
        <v>1461490</v>
      </c>
    </row>
    <row r="280" spans="1:5" x14ac:dyDescent="0.2">
      <c r="A280">
        <v>1983</v>
      </c>
      <c r="B280">
        <v>838437</v>
      </c>
      <c r="C280">
        <v>179173</v>
      </c>
      <c r="D280">
        <v>549442</v>
      </c>
      <c r="E280" s="41">
        <v>1279440</v>
      </c>
    </row>
    <row r="281" spans="1:5" x14ac:dyDescent="0.2">
      <c r="A281">
        <v>1984</v>
      </c>
      <c r="B281">
        <v>750204</v>
      </c>
      <c r="C281">
        <v>157525</v>
      </c>
      <c r="D281">
        <v>495177</v>
      </c>
      <c r="E281" s="41">
        <v>1136580</v>
      </c>
    </row>
    <row r="282" spans="1:5" x14ac:dyDescent="0.2">
      <c r="A282">
        <v>1985</v>
      </c>
      <c r="B282">
        <v>675330</v>
      </c>
      <c r="C282">
        <v>142017</v>
      </c>
      <c r="D282">
        <v>445482</v>
      </c>
      <c r="E282" s="41">
        <v>1023770</v>
      </c>
    </row>
    <row r="283" spans="1:5" x14ac:dyDescent="0.2">
      <c r="A283">
        <v>1986</v>
      </c>
      <c r="B283">
        <v>617535</v>
      </c>
      <c r="C283">
        <v>129294</v>
      </c>
      <c r="D283">
        <v>408085</v>
      </c>
      <c r="E283">
        <v>934483</v>
      </c>
    </row>
    <row r="284" spans="1:5" x14ac:dyDescent="0.2">
      <c r="A284">
        <v>1987</v>
      </c>
      <c r="B284">
        <v>604849</v>
      </c>
      <c r="C284">
        <v>122704</v>
      </c>
      <c r="D284">
        <v>404773</v>
      </c>
      <c r="E284">
        <v>903820</v>
      </c>
    </row>
    <row r="285" spans="1:5" x14ac:dyDescent="0.2">
      <c r="A285">
        <v>1988</v>
      </c>
      <c r="B285">
        <v>615091</v>
      </c>
      <c r="C285">
        <v>118746</v>
      </c>
      <c r="D285">
        <v>419552</v>
      </c>
      <c r="E285">
        <v>901763</v>
      </c>
    </row>
    <row r="286" spans="1:5" x14ac:dyDescent="0.2">
      <c r="A286">
        <v>1989</v>
      </c>
      <c r="B286">
        <v>679148</v>
      </c>
      <c r="C286">
        <v>118622</v>
      </c>
      <c r="D286">
        <v>480168</v>
      </c>
      <c r="E286">
        <v>960585</v>
      </c>
    </row>
    <row r="287" spans="1:5" x14ac:dyDescent="0.2">
      <c r="A287">
        <v>1990</v>
      </c>
      <c r="B287">
        <v>751575</v>
      </c>
      <c r="C287">
        <v>117015</v>
      </c>
      <c r="D287">
        <v>551504</v>
      </c>
      <c r="E287" s="41">
        <v>1024230</v>
      </c>
    </row>
    <row r="288" spans="1:5" x14ac:dyDescent="0.2">
      <c r="A288">
        <v>1991</v>
      </c>
      <c r="B288">
        <v>851781</v>
      </c>
      <c r="C288">
        <v>120734</v>
      </c>
      <c r="D288">
        <v>642426</v>
      </c>
      <c r="E288" s="41">
        <v>1129360</v>
      </c>
    </row>
    <row r="289" spans="1:5" x14ac:dyDescent="0.2">
      <c r="A289">
        <v>1992</v>
      </c>
      <c r="B289">
        <v>830745</v>
      </c>
      <c r="C289">
        <v>113344</v>
      </c>
      <c r="D289">
        <v>633150</v>
      </c>
      <c r="E289" s="41">
        <v>1090010</v>
      </c>
    </row>
    <row r="290" spans="1:5" x14ac:dyDescent="0.2">
      <c r="A290">
        <v>1993</v>
      </c>
      <c r="B290">
        <v>813710</v>
      </c>
      <c r="C290">
        <v>108009</v>
      </c>
      <c r="D290">
        <v>624712</v>
      </c>
      <c r="E290" s="41">
        <v>1059890</v>
      </c>
    </row>
    <row r="291" spans="1:5" x14ac:dyDescent="0.2">
      <c r="A291">
        <v>1994</v>
      </c>
      <c r="B291">
        <v>778380</v>
      </c>
      <c r="C291">
        <v>102815</v>
      </c>
      <c r="D291">
        <v>598352</v>
      </c>
      <c r="E291" s="41">
        <v>1012570</v>
      </c>
    </row>
    <row r="292" spans="1:5" x14ac:dyDescent="0.2">
      <c r="A292">
        <v>1995</v>
      </c>
      <c r="B292">
        <v>749630</v>
      </c>
      <c r="C292">
        <v>100659</v>
      </c>
      <c r="D292">
        <v>573767</v>
      </c>
      <c r="E292">
        <v>979396</v>
      </c>
    </row>
    <row r="293" spans="1:5" x14ac:dyDescent="0.2">
      <c r="A293">
        <v>1996</v>
      </c>
      <c r="B293">
        <v>670718</v>
      </c>
      <c r="C293">
        <v>96828.2</v>
      </c>
      <c r="D293">
        <v>503260</v>
      </c>
      <c r="E293">
        <v>893898</v>
      </c>
    </row>
    <row r="294" spans="1:5" x14ac:dyDescent="0.2">
      <c r="A294">
        <v>1997</v>
      </c>
      <c r="B294">
        <v>594455</v>
      </c>
      <c r="C294">
        <v>95586.9</v>
      </c>
      <c r="D294">
        <v>431860</v>
      </c>
      <c r="E294">
        <v>818268</v>
      </c>
    </row>
    <row r="295" spans="1:5" x14ac:dyDescent="0.2">
      <c r="A295">
        <v>1998</v>
      </c>
      <c r="B295">
        <v>592784</v>
      </c>
      <c r="C295">
        <v>97025.1</v>
      </c>
      <c r="D295">
        <v>428220</v>
      </c>
      <c r="E295">
        <v>820590</v>
      </c>
    </row>
    <row r="296" spans="1:5" x14ac:dyDescent="0.2">
      <c r="A296">
        <v>1999</v>
      </c>
      <c r="B296">
        <v>538859</v>
      </c>
      <c r="C296">
        <v>93077.7</v>
      </c>
      <c r="D296">
        <v>382423</v>
      </c>
      <c r="E296">
        <v>759288</v>
      </c>
    </row>
    <row r="297" spans="1:5" x14ac:dyDescent="0.2">
      <c r="A297">
        <v>2000</v>
      </c>
      <c r="B297">
        <v>614921</v>
      </c>
      <c r="C297">
        <v>102486</v>
      </c>
      <c r="D297">
        <v>441618</v>
      </c>
      <c r="E297">
        <v>856233</v>
      </c>
    </row>
    <row r="298" spans="1:5" x14ac:dyDescent="0.2">
      <c r="A298">
        <v>2001</v>
      </c>
      <c r="B298">
        <v>770379</v>
      </c>
      <c r="C298">
        <v>119866</v>
      </c>
      <c r="D298">
        <v>565412</v>
      </c>
      <c r="E298" s="41">
        <v>1049650</v>
      </c>
    </row>
    <row r="299" spans="1:5" x14ac:dyDescent="0.2">
      <c r="A299">
        <v>2002</v>
      </c>
      <c r="B299">
        <v>991996</v>
      </c>
      <c r="C299">
        <v>145870</v>
      </c>
      <c r="D299">
        <v>740404</v>
      </c>
      <c r="E299" s="41">
        <v>1329080</v>
      </c>
    </row>
    <row r="300" spans="1:5" x14ac:dyDescent="0.2">
      <c r="A300">
        <v>2003</v>
      </c>
      <c r="B300" s="41">
        <v>1084400</v>
      </c>
      <c r="C300">
        <v>154789</v>
      </c>
      <c r="D300">
        <v>816262</v>
      </c>
      <c r="E300" s="41">
        <v>1440620</v>
      </c>
    </row>
    <row r="301" spans="1:5" x14ac:dyDescent="0.2">
      <c r="A301">
        <v>2004</v>
      </c>
      <c r="B301" s="41">
        <v>1103900</v>
      </c>
      <c r="C301">
        <v>156855</v>
      </c>
      <c r="D301">
        <v>832009</v>
      </c>
      <c r="E301" s="41">
        <v>1464650</v>
      </c>
    </row>
    <row r="302" spans="1:5" x14ac:dyDescent="0.2">
      <c r="A302">
        <v>2005</v>
      </c>
      <c r="B302">
        <v>970899</v>
      </c>
      <c r="C302">
        <v>142385</v>
      </c>
      <c r="D302">
        <v>725221</v>
      </c>
      <c r="E302" s="41">
        <v>1299800</v>
      </c>
    </row>
    <row r="303" spans="1:5" x14ac:dyDescent="0.2">
      <c r="A303">
        <v>2006</v>
      </c>
      <c r="B303">
        <v>868914</v>
      </c>
      <c r="C303">
        <v>132136</v>
      </c>
      <c r="D303">
        <v>642163</v>
      </c>
      <c r="E303" s="41">
        <v>1175730</v>
      </c>
    </row>
    <row r="304" spans="1:5" x14ac:dyDescent="0.2">
      <c r="A304">
        <v>2007</v>
      </c>
      <c r="B304">
        <v>787260</v>
      </c>
      <c r="C304">
        <v>123593</v>
      </c>
      <c r="D304">
        <v>576217</v>
      </c>
      <c r="E304" s="41">
        <v>1075600</v>
      </c>
    </row>
    <row r="305" spans="1:5" x14ac:dyDescent="0.2">
      <c r="A305">
        <v>2008</v>
      </c>
      <c r="B305">
        <v>759747</v>
      </c>
      <c r="C305">
        <v>120254</v>
      </c>
      <c r="D305">
        <v>554672</v>
      </c>
      <c r="E305" s="41">
        <v>1040640</v>
      </c>
    </row>
    <row r="306" spans="1:5" x14ac:dyDescent="0.2">
      <c r="A306">
        <v>2009</v>
      </c>
      <c r="B306">
        <v>769974</v>
      </c>
      <c r="C306">
        <v>122761</v>
      </c>
      <c r="D306">
        <v>560868</v>
      </c>
      <c r="E306" s="41">
        <v>1057040</v>
      </c>
    </row>
    <row r="307" spans="1:5" x14ac:dyDescent="0.2">
      <c r="A307">
        <v>2010</v>
      </c>
      <c r="B307">
        <v>719531</v>
      </c>
      <c r="C307">
        <v>120591</v>
      </c>
      <c r="D307">
        <v>515803</v>
      </c>
      <c r="E307" s="41">
        <v>1003730</v>
      </c>
    </row>
    <row r="308" spans="1:5" x14ac:dyDescent="0.2">
      <c r="A308">
        <v>2011</v>
      </c>
      <c r="B308">
        <v>641387</v>
      </c>
      <c r="C308">
        <v>113604</v>
      </c>
      <c r="D308">
        <v>451295</v>
      </c>
      <c r="E308">
        <v>911548</v>
      </c>
    </row>
    <row r="309" spans="1:5" x14ac:dyDescent="0.2">
      <c r="A309">
        <v>2012</v>
      </c>
      <c r="B309">
        <v>626148</v>
      </c>
      <c r="C309">
        <v>110625</v>
      </c>
      <c r="D309">
        <v>440957</v>
      </c>
      <c r="E309">
        <v>889115</v>
      </c>
    </row>
    <row r="310" spans="1:5" x14ac:dyDescent="0.2">
      <c r="A310">
        <v>2013</v>
      </c>
      <c r="B310">
        <v>607188</v>
      </c>
      <c r="C310">
        <v>107557</v>
      </c>
      <c r="D310">
        <v>427218</v>
      </c>
      <c r="E310">
        <v>862973</v>
      </c>
    </row>
    <row r="311" spans="1:5" x14ac:dyDescent="0.2">
      <c r="A311">
        <v>2014</v>
      </c>
      <c r="B311">
        <v>665043</v>
      </c>
      <c r="C311">
        <v>112398</v>
      </c>
      <c r="D311">
        <v>475426</v>
      </c>
      <c r="E311">
        <v>930285</v>
      </c>
    </row>
    <row r="312" spans="1:5" x14ac:dyDescent="0.2">
      <c r="A312">
        <v>2015</v>
      </c>
      <c r="B312">
        <v>696723</v>
      </c>
      <c r="C312">
        <v>116615</v>
      </c>
      <c r="D312">
        <v>499669</v>
      </c>
      <c r="E312">
        <v>971488</v>
      </c>
    </row>
    <row r="313" spans="1:5" x14ac:dyDescent="0.2">
      <c r="A313">
        <v>2016</v>
      </c>
      <c r="B313">
        <v>650183</v>
      </c>
      <c r="C313">
        <v>115705</v>
      </c>
      <c r="D313">
        <v>456737</v>
      </c>
      <c r="E313">
        <v>925559</v>
      </c>
    </row>
    <row r="314" spans="1:5" x14ac:dyDescent="0.2">
      <c r="A314">
        <v>2017</v>
      </c>
      <c r="B314">
        <v>584681</v>
      </c>
      <c r="C314">
        <v>111512</v>
      </c>
      <c r="D314">
        <v>400624</v>
      </c>
      <c r="E314">
        <v>853300</v>
      </c>
    </row>
    <row r="315" spans="1:5" x14ac:dyDescent="0.2">
      <c r="A315">
        <v>2018</v>
      </c>
      <c r="B315">
        <v>542695</v>
      </c>
      <c r="C315">
        <v>112899</v>
      </c>
      <c r="D315">
        <v>359558</v>
      </c>
      <c r="E315">
        <v>819109</v>
      </c>
    </row>
    <row r="316" spans="1:5" x14ac:dyDescent="0.2">
      <c r="A316">
        <v>2019</v>
      </c>
      <c r="B316">
        <v>495728</v>
      </c>
      <c r="C316">
        <v>112350</v>
      </c>
      <c r="D316">
        <v>316847</v>
      </c>
      <c r="E316">
        <v>775600</v>
      </c>
    </row>
    <row r="317" spans="1:5" x14ac:dyDescent="0.2">
      <c r="A317">
        <v>2020</v>
      </c>
      <c r="B317">
        <v>484706</v>
      </c>
      <c r="C317">
        <v>118418</v>
      </c>
      <c r="D317">
        <v>299463</v>
      </c>
      <c r="E317">
        <v>784538</v>
      </c>
    </row>
    <row r="318" spans="1:5" x14ac:dyDescent="0.2">
      <c r="A318" t="s">
        <v>78</v>
      </c>
    </row>
    <row r="319" spans="1:5" x14ac:dyDescent="0.2">
      <c r="A319">
        <v>2020</v>
      </c>
      <c r="B319">
        <v>110169</v>
      </c>
      <c r="C319">
        <v>34019.5</v>
      </c>
      <c r="D319">
        <v>60246.2</v>
      </c>
      <c r="E319">
        <v>201461</v>
      </c>
    </row>
    <row r="320" spans="1:5" x14ac:dyDescent="0.2">
      <c r="A320">
        <v>2021</v>
      </c>
      <c r="B320">
        <v>105638</v>
      </c>
      <c r="C320">
        <v>33668.9</v>
      </c>
      <c r="D320">
        <v>56709.1</v>
      </c>
      <c r="E320">
        <v>196783</v>
      </c>
    </row>
    <row r="321" spans="1:5" x14ac:dyDescent="0.2">
      <c r="A321">
        <v>2022</v>
      </c>
      <c r="B321">
        <v>106125</v>
      </c>
      <c r="C321">
        <v>34413.599999999999</v>
      </c>
      <c r="D321">
        <v>56385.599999999999</v>
      </c>
      <c r="E321">
        <v>199742</v>
      </c>
    </row>
    <row r="322" spans="1:5" x14ac:dyDescent="0.2">
      <c r="A322">
        <v>2023</v>
      </c>
      <c r="B322">
        <v>108211</v>
      </c>
      <c r="C322">
        <v>35948.699999999997</v>
      </c>
      <c r="D322">
        <v>56654.5</v>
      </c>
      <c r="E322">
        <v>206684</v>
      </c>
    </row>
    <row r="323" spans="1:5" x14ac:dyDescent="0.2">
      <c r="A323">
        <v>2024</v>
      </c>
      <c r="B323">
        <v>109464</v>
      </c>
      <c r="C323">
        <v>37438.699999999997</v>
      </c>
      <c r="D323">
        <v>56282.400000000001</v>
      </c>
      <c r="E323">
        <v>212896</v>
      </c>
    </row>
    <row r="324" spans="1:5" x14ac:dyDescent="0.2">
      <c r="A324">
        <v>2025</v>
      </c>
      <c r="B324">
        <v>109888</v>
      </c>
      <c r="C324">
        <v>38096</v>
      </c>
      <c r="D324">
        <v>56018.2</v>
      </c>
      <c r="E324">
        <v>215561</v>
      </c>
    </row>
    <row r="325" spans="1:5" x14ac:dyDescent="0.2">
      <c r="A325">
        <v>2026</v>
      </c>
      <c r="B325">
        <v>110167</v>
      </c>
      <c r="C325">
        <v>38494</v>
      </c>
      <c r="D325">
        <v>55879</v>
      </c>
      <c r="E325">
        <v>217196</v>
      </c>
    </row>
    <row r="326" spans="1:5" x14ac:dyDescent="0.2">
      <c r="A326">
        <v>2027</v>
      </c>
      <c r="B326">
        <v>110348</v>
      </c>
      <c r="C326">
        <v>38722.1</v>
      </c>
      <c r="D326">
        <v>55817.599999999999</v>
      </c>
      <c r="E326">
        <v>218150</v>
      </c>
    </row>
    <row r="327" spans="1:5" x14ac:dyDescent="0.2">
      <c r="A327">
        <v>2028</v>
      </c>
      <c r="B327">
        <v>110508</v>
      </c>
      <c r="C327">
        <v>38873.599999999999</v>
      </c>
      <c r="D327">
        <v>55810.7</v>
      </c>
      <c r="E327">
        <v>218813</v>
      </c>
    </row>
    <row r="328" spans="1:5" x14ac:dyDescent="0.2">
      <c r="A328">
        <v>2029</v>
      </c>
      <c r="B328">
        <v>110648</v>
      </c>
      <c r="C328">
        <v>38986.199999999997</v>
      </c>
      <c r="D328">
        <v>55822.3</v>
      </c>
      <c r="E328">
        <v>219319</v>
      </c>
    </row>
    <row r="329" spans="1:5" x14ac:dyDescent="0.2">
      <c r="A329" t="s">
        <v>79</v>
      </c>
    </row>
    <row r="330" spans="1:5" x14ac:dyDescent="0.2">
      <c r="A330">
        <v>2020</v>
      </c>
      <c r="B330">
        <v>113609</v>
      </c>
      <c r="C330">
        <v>34173.4</v>
      </c>
      <c r="D330">
        <v>63063.8</v>
      </c>
      <c r="E330">
        <v>204666</v>
      </c>
    </row>
    <row r="331" spans="1:5" x14ac:dyDescent="0.2">
      <c r="A331">
        <v>2021</v>
      </c>
      <c r="B331">
        <v>113222</v>
      </c>
      <c r="C331">
        <v>34270.1</v>
      </c>
      <c r="D331">
        <v>62627.5</v>
      </c>
      <c r="E331">
        <v>204689</v>
      </c>
    </row>
    <row r="332" spans="1:5" x14ac:dyDescent="0.2">
      <c r="A332">
        <v>2022</v>
      </c>
      <c r="B332">
        <v>116477</v>
      </c>
      <c r="C332">
        <v>35529.599999999999</v>
      </c>
      <c r="D332">
        <v>64144.5</v>
      </c>
      <c r="E332">
        <v>211504</v>
      </c>
    </row>
    <row r="333" spans="1:5" x14ac:dyDescent="0.2">
      <c r="A333">
        <v>2023</v>
      </c>
      <c r="B333">
        <v>120626</v>
      </c>
      <c r="C333">
        <v>37515</v>
      </c>
      <c r="D333">
        <v>65692.600000000006</v>
      </c>
      <c r="E333">
        <v>221495</v>
      </c>
    </row>
    <row r="334" spans="1:5" x14ac:dyDescent="0.2">
      <c r="A334">
        <v>2024</v>
      </c>
      <c r="B334">
        <v>123505</v>
      </c>
      <c r="C334">
        <v>39440.1</v>
      </c>
      <c r="D334">
        <v>66224.3</v>
      </c>
      <c r="E334">
        <v>230332</v>
      </c>
    </row>
    <row r="335" spans="1:5" x14ac:dyDescent="0.2">
      <c r="A335">
        <v>2025</v>
      </c>
      <c r="B335">
        <v>125195</v>
      </c>
      <c r="C335">
        <v>40454</v>
      </c>
      <c r="D335">
        <v>66659.3</v>
      </c>
      <c r="E335">
        <v>235133</v>
      </c>
    </row>
    <row r="336" spans="1:5" x14ac:dyDescent="0.2">
      <c r="A336">
        <v>2026</v>
      </c>
      <c r="B336">
        <v>126507</v>
      </c>
      <c r="C336">
        <v>41151.199999999997</v>
      </c>
      <c r="D336">
        <v>67088.3</v>
      </c>
      <c r="E336">
        <v>238551</v>
      </c>
    </row>
    <row r="337" spans="1:5" x14ac:dyDescent="0.2">
      <c r="A337">
        <v>2027</v>
      </c>
      <c r="B337">
        <v>127453</v>
      </c>
      <c r="C337">
        <v>41609.699999999997</v>
      </c>
      <c r="D337">
        <v>67441.899999999994</v>
      </c>
      <c r="E337">
        <v>240863</v>
      </c>
    </row>
    <row r="338" spans="1:5" x14ac:dyDescent="0.2">
      <c r="A338">
        <v>2028</v>
      </c>
      <c r="B338">
        <v>128184</v>
      </c>
      <c r="C338">
        <v>41932.1</v>
      </c>
      <c r="D338">
        <v>67747</v>
      </c>
      <c r="E338">
        <v>242538</v>
      </c>
    </row>
    <row r="339" spans="1:5" x14ac:dyDescent="0.2">
      <c r="A339">
        <v>2029</v>
      </c>
      <c r="B339">
        <v>128757</v>
      </c>
      <c r="C339">
        <v>42170.9</v>
      </c>
      <c r="D339">
        <v>67999</v>
      </c>
      <c r="E339">
        <v>243802</v>
      </c>
    </row>
    <row r="340" spans="1:5" x14ac:dyDescent="0.2">
      <c r="A340" t="s">
        <v>80</v>
      </c>
    </row>
    <row r="341" spans="1:5" x14ac:dyDescent="0.2">
      <c r="A341">
        <v>2020</v>
      </c>
      <c r="B341">
        <v>117175</v>
      </c>
      <c r="C341">
        <v>34300.699999999997</v>
      </c>
      <c r="D341">
        <v>66035.7</v>
      </c>
      <c r="E341">
        <v>207916</v>
      </c>
    </row>
    <row r="342" spans="1:5" x14ac:dyDescent="0.2">
      <c r="A342">
        <v>2021</v>
      </c>
      <c r="B342">
        <v>121520</v>
      </c>
      <c r="C342">
        <v>34748.400000000001</v>
      </c>
      <c r="D342">
        <v>69365.3</v>
      </c>
      <c r="E342">
        <v>212890</v>
      </c>
    </row>
    <row r="343" spans="1:5" x14ac:dyDescent="0.2">
      <c r="A343">
        <v>2022</v>
      </c>
      <c r="B343">
        <v>128307</v>
      </c>
      <c r="C343">
        <v>36459.1</v>
      </c>
      <c r="D343">
        <v>73487.5</v>
      </c>
      <c r="E343">
        <v>224022</v>
      </c>
    </row>
    <row r="344" spans="1:5" x14ac:dyDescent="0.2">
      <c r="A344">
        <v>2023</v>
      </c>
      <c r="B344">
        <v>135307</v>
      </c>
      <c r="C344">
        <v>38877.199999999997</v>
      </c>
      <c r="D344">
        <v>77034.399999999994</v>
      </c>
      <c r="E344">
        <v>237660</v>
      </c>
    </row>
    <row r="345" spans="1:5" x14ac:dyDescent="0.2">
      <c r="A345">
        <v>2024</v>
      </c>
      <c r="B345">
        <v>140555</v>
      </c>
      <c r="C345">
        <v>41251.800000000003</v>
      </c>
      <c r="D345">
        <v>79098.399999999994</v>
      </c>
      <c r="E345">
        <v>249760</v>
      </c>
    </row>
    <row r="346" spans="1:5" x14ac:dyDescent="0.2">
      <c r="A346">
        <v>2025</v>
      </c>
      <c r="B346">
        <v>144139</v>
      </c>
      <c r="C346">
        <v>42657.1</v>
      </c>
      <c r="D346">
        <v>80742.5</v>
      </c>
      <c r="E346">
        <v>257311</v>
      </c>
    </row>
    <row r="347" spans="1:5" x14ac:dyDescent="0.2">
      <c r="A347">
        <v>2026</v>
      </c>
      <c r="B347">
        <v>147040</v>
      </c>
      <c r="C347">
        <v>43690.6</v>
      </c>
      <c r="D347">
        <v>82184</v>
      </c>
      <c r="E347">
        <v>263077</v>
      </c>
    </row>
    <row r="348" spans="1:5" x14ac:dyDescent="0.2">
      <c r="A348">
        <v>2027</v>
      </c>
      <c r="B348">
        <v>149214</v>
      </c>
      <c r="C348">
        <v>44415.9</v>
      </c>
      <c r="D348">
        <v>83316.399999999994</v>
      </c>
      <c r="E348">
        <v>267234</v>
      </c>
    </row>
    <row r="349" spans="1:5" x14ac:dyDescent="0.2">
      <c r="A349">
        <v>2028</v>
      </c>
      <c r="B349">
        <v>150896</v>
      </c>
      <c r="C349">
        <v>44940.800000000003</v>
      </c>
      <c r="D349">
        <v>84229.9</v>
      </c>
      <c r="E349">
        <v>270328</v>
      </c>
    </row>
    <row r="350" spans="1:5" x14ac:dyDescent="0.2">
      <c r="A350">
        <v>2029</v>
      </c>
      <c r="B350">
        <v>152208</v>
      </c>
      <c r="C350">
        <v>45331</v>
      </c>
      <c r="D350">
        <v>84962.9</v>
      </c>
      <c r="E350">
        <v>272676</v>
      </c>
    </row>
    <row r="351" spans="1:5" x14ac:dyDescent="0.2">
      <c r="A351" t="s">
        <v>81</v>
      </c>
    </row>
    <row r="352" spans="1:5" x14ac:dyDescent="0.2">
      <c r="A352">
        <v>2020</v>
      </c>
      <c r="B352">
        <v>124703</v>
      </c>
      <c r="C352">
        <v>34467.199999999997</v>
      </c>
      <c r="D352">
        <v>72478.100000000006</v>
      </c>
      <c r="E352">
        <v>214558</v>
      </c>
    </row>
    <row r="353" spans="1:5" x14ac:dyDescent="0.2">
      <c r="A353">
        <v>2021</v>
      </c>
      <c r="B353">
        <v>140570</v>
      </c>
      <c r="C353">
        <v>35222.1</v>
      </c>
      <c r="D353">
        <v>85813.7</v>
      </c>
      <c r="E353">
        <v>230264</v>
      </c>
    </row>
    <row r="354" spans="1:5" x14ac:dyDescent="0.2">
      <c r="A354">
        <v>2022</v>
      </c>
      <c r="B354">
        <v>157425</v>
      </c>
      <c r="C354">
        <v>37453.199999999997</v>
      </c>
      <c r="D354">
        <v>98460.5</v>
      </c>
      <c r="E354">
        <v>251700</v>
      </c>
    </row>
    <row r="355" spans="1:5" x14ac:dyDescent="0.2">
      <c r="A355">
        <v>2023</v>
      </c>
      <c r="B355">
        <v>173579</v>
      </c>
      <c r="C355">
        <v>40484.1</v>
      </c>
      <c r="D355">
        <v>109545</v>
      </c>
      <c r="E355">
        <v>275044</v>
      </c>
    </row>
    <row r="356" spans="1:5" x14ac:dyDescent="0.2">
      <c r="A356">
        <v>2024</v>
      </c>
      <c r="B356">
        <v>187160</v>
      </c>
      <c r="C356">
        <v>43622.1</v>
      </c>
      <c r="D356">
        <v>118151</v>
      </c>
      <c r="E356">
        <v>296474</v>
      </c>
    </row>
    <row r="357" spans="1:5" x14ac:dyDescent="0.2">
      <c r="A357">
        <v>2025</v>
      </c>
      <c r="B357">
        <v>197834</v>
      </c>
      <c r="C357">
        <v>45803.199999999997</v>
      </c>
      <c r="D357">
        <v>125262</v>
      </c>
      <c r="E357">
        <v>312450</v>
      </c>
    </row>
    <row r="358" spans="1:5" x14ac:dyDescent="0.2">
      <c r="A358">
        <v>2026</v>
      </c>
      <c r="B358">
        <v>206997</v>
      </c>
      <c r="C358">
        <v>47530.3</v>
      </c>
      <c r="D358">
        <v>131546</v>
      </c>
      <c r="E358">
        <v>325725</v>
      </c>
    </row>
    <row r="359" spans="1:5" x14ac:dyDescent="0.2">
      <c r="A359">
        <v>2027</v>
      </c>
      <c r="B359">
        <v>214330</v>
      </c>
      <c r="C359">
        <v>48826.1</v>
      </c>
      <c r="D359">
        <v>136681</v>
      </c>
      <c r="E359">
        <v>336091</v>
      </c>
    </row>
    <row r="360" spans="1:5" x14ac:dyDescent="0.2">
      <c r="A360">
        <v>2028</v>
      </c>
      <c r="B360">
        <v>220240</v>
      </c>
      <c r="C360">
        <v>49789</v>
      </c>
      <c r="D360">
        <v>140922</v>
      </c>
      <c r="E360">
        <v>344202</v>
      </c>
    </row>
    <row r="361" spans="1:5" x14ac:dyDescent="0.2">
      <c r="A361">
        <v>2029</v>
      </c>
      <c r="B361">
        <v>225004</v>
      </c>
      <c r="C361">
        <v>50487.4</v>
      </c>
      <c r="D361">
        <v>144438</v>
      </c>
      <c r="E361">
        <v>350509</v>
      </c>
    </row>
    <row r="362" spans="1:5" x14ac:dyDescent="0.2">
      <c r="A362" t="s">
        <v>82</v>
      </c>
    </row>
    <row r="363" spans="1:5" x14ac:dyDescent="0.2">
      <c r="A363">
        <v>2020</v>
      </c>
      <c r="B363">
        <v>124703</v>
      </c>
      <c r="C363">
        <v>34467.199999999997</v>
      </c>
      <c r="D363">
        <v>72478.100000000006</v>
      </c>
      <c r="E363">
        <v>214558</v>
      </c>
    </row>
    <row r="364" spans="1:5" x14ac:dyDescent="0.2">
      <c r="A364">
        <v>2021</v>
      </c>
      <c r="B364">
        <v>140570</v>
      </c>
      <c r="C364">
        <v>35222.1</v>
      </c>
      <c r="D364">
        <v>85813.7</v>
      </c>
      <c r="E364">
        <v>230264</v>
      </c>
    </row>
    <row r="365" spans="1:5" x14ac:dyDescent="0.2">
      <c r="A365">
        <v>2022</v>
      </c>
      <c r="B365">
        <v>157425</v>
      </c>
      <c r="C365">
        <v>37453.199999999997</v>
      </c>
      <c r="D365">
        <v>98460.5</v>
      </c>
      <c r="E365">
        <v>251700</v>
      </c>
    </row>
    <row r="366" spans="1:5" x14ac:dyDescent="0.2">
      <c r="A366">
        <v>2023</v>
      </c>
      <c r="B366">
        <v>173579</v>
      </c>
      <c r="C366">
        <v>40484.1</v>
      </c>
      <c r="D366">
        <v>109545</v>
      </c>
      <c r="E366">
        <v>275044</v>
      </c>
    </row>
    <row r="367" spans="1:5" x14ac:dyDescent="0.2">
      <c r="A367">
        <v>2024</v>
      </c>
      <c r="B367">
        <v>187160</v>
      </c>
      <c r="C367">
        <v>43622.1</v>
      </c>
      <c r="D367">
        <v>118151</v>
      </c>
      <c r="E367">
        <v>296474</v>
      </c>
    </row>
    <row r="368" spans="1:5" x14ac:dyDescent="0.2">
      <c r="A368">
        <v>2025</v>
      </c>
      <c r="B368">
        <v>197834</v>
      </c>
      <c r="C368">
        <v>45803.199999999997</v>
      </c>
      <c r="D368">
        <v>125262</v>
      </c>
      <c r="E368">
        <v>312450</v>
      </c>
    </row>
    <row r="369" spans="1:5" x14ac:dyDescent="0.2">
      <c r="A369">
        <v>2026</v>
      </c>
      <c r="B369">
        <v>206997</v>
      </c>
      <c r="C369">
        <v>47530.3</v>
      </c>
      <c r="D369">
        <v>131546</v>
      </c>
      <c r="E369">
        <v>325725</v>
      </c>
    </row>
    <row r="370" spans="1:5" x14ac:dyDescent="0.2">
      <c r="A370">
        <v>2027</v>
      </c>
      <c r="B370">
        <v>214330</v>
      </c>
      <c r="C370">
        <v>48826.1</v>
      </c>
      <c r="D370">
        <v>136681</v>
      </c>
      <c r="E370">
        <v>336091</v>
      </c>
    </row>
    <row r="371" spans="1:5" x14ac:dyDescent="0.2">
      <c r="A371">
        <v>2028</v>
      </c>
      <c r="B371">
        <v>220240</v>
      </c>
      <c r="C371">
        <v>49789</v>
      </c>
      <c r="D371">
        <v>140922</v>
      </c>
      <c r="E371">
        <v>344202</v>
      </c>
    </row>
    <row r="372" spans="1:5" x14ac:dyDescent="0.2">
      <c r="A372">
        <v>2029</v>
      </c>
      <c r="B372">
        <v>225004</v>
      </c>
      <c r="C372">
        <v>50487.4</v>
      </c>
      <c r="D372">
        <v>144438</v>
      </c>
      <c r="E372">
        <v>350509</v>
      </c>
    </row>
    <row r="373" spans="1:5" x14ac:dyDescent="0.2">
      <c r="A373" t="s">
        <v>83</v>
      </c>
    </row>
    <row r="374" spans="1:5" x14ac:dyDescent="0.2">
      <c r="A374">
        <v>2020</v>
      </c>
      <c r="B374">
        <v>54184.2</v>
      </c>
    </row>
    <row r="375" spans="1:5" x14ac:dyDescent="0.2">
      <c r="A375">
        <v>2021</v>
      </c>
      <c r="B375">
        <v>53034.1</v>
      </c>
    </row>
    <row r="376" spans="1:5" x14ac:dyDescent="0.2">
      <c r="A376">
        <v>2022</v>
      </c>
      <c r="B376">
        <v>52298.1</v>
      </c>
    </row>
    <row r="377" spans="1:5" x14ac:dyDescent="0.2">
      <c r="A377">
        <v>2023</v>
      </c>
      <c r="B377">
        <v>54185.3</v>
      </c>
    </row>
    <row r="378" spans="1:5" x14ac:dyDescent="0.2">
      <c r="A378">
        <v>2024</v>
      </c>
      <c r="B378">
        <v>55618.7</v>
      </c>
    </row>
    <row r="379" spans="1:5" x14ac:dyDescent="0.2">
      <c r="A379">
        <v>2025</v>
      </c>
      <c r="B379">
        <v>56057.599999999999</v>
      </c>
    </row>
    <row r="380" spans="1:5" x14ac:dyDescent="0.2">
      <c r="A380">
        <v>2026</v>
      </c>
      <c r="B380">
        <v>56318.5</v>
      </c>
    </row>
    <row r="381" spans="1:5" x14ac:dyDescent="0.2">
      <c r="A381">
        <v>2027</v>
      </c>
      <c r="B381">
        <v>56452.4</v>
      </c>
    </row>
    <row r="382" spans="1:5" x14ac:dyDescent="0.2">
      <c r="A382">
        <v>2028</v>
      </c>
      <c r="B382">
        <v>56525</v>
      </c>
    </row>
    <row r="383" spans="1:5" x14ac:dyDescent="0.2">
      <c r="A383">
        <v>2029</v>
      </c>
      <c r="B383">
        <v>56580.800000000003</v>
      </c>
    </row>
    <row r="384" spans="1:5" x14ac:dyDescent="0.2">
      <c r="A384" t="s">
        <v>84</v>
      </c>
    </row>
    <row r="385" spans="1:2" x14ac:dyDescent="0.2">
      <c r="A385">
        <v>2020</v>
      </c>
      <c r="B385">
        <v>41680.5</v>
      </c>
    </row>
    <row r="386" spans="1:2" x14ac:dyDescent="0.2">
      <c r="A386">
        <v>2021</v>
      </c>
      <c r="B386">
        <v>42495.199999999997</v>
      </c>
    </row>
    <row r="387" spans="1:2" x14ac:dyDescent="0.2">
      <c r="A387">
        <v>2022</v>
      </c>
      <c r="B387">
        <v>42867.3</v>
      </c>
    </row>
    <row r="388" spans="1:2" x14ac:dyDescent="0.2">
      <c r="A388">
        <v>2023</v>
      </c>
      <c r="B388">
        <v>45076.4</v>
      </c>
    </row>
    <row r="389" spans="1:2" x14ac:dyDescent="0.2">
      <c r="A389">
        <v>2024</v>
      </c>
      <c r="B389">
        <v>46784.2</v>
      </c>
    </row>
    <row r="390" spans="1:2" x14ac:dyDescent="0.2">
      <c r="A390">
        <v>2025</v>
      </c>
      <c r="B390">
        <v>47526.400000000001</v>
      </c>
    </row>
    <row r="391" spans="1:2" x14ac:dyDescent="0.2">
      <c r="A391">
        <v>2026</v>
      </c>
      <c r="B391">
        <v>48075.9</v>
      </c>
    </row>
    <row r="392" spans="1:2" x14ac:dyDescent="0.2">
      <c r="A392">
        <v>2027</v>
      </c>
      <c r="B392">
        <v>48430.2</v>
      </c>
    </row>
    <row r="393" spans="1:2" x14ac:dyDescent="0.2">
      <c r="A393">
        <v>2028</v>
      </c>
      <c r="B393">
        <v>48659.9</v>
      </c>
    </row>
    <row r="394" spans="1:2" x14ac:dyDescent="0.2">
      <c r="A394">
        <v>2029</v>
      </c>
      <c r="B394">
        <v>48833.5</v>
      </c>
    </row>
    <row r="395" spans="1:2" x14ac:dyDescent="0.2">
      <c r="A395" t="s">
        <v>85</v>
      </c>
    </row>
    <row r="396" spans="1:2" x14ac:dyDescent="0.2">
      <c r="A396">
        <v>2020</v>
      </c>
      <c r="B396">
        <v>28510.6</v>
      </c>
    </row>
    <row r="397" spans="1:2" x14ac:dyDescent="0.2">
      <c r="A397">
        <v>2021</v>
      </c>
      <c r="B397">
        <v>30312.7</v>
      </c>
    </row>
    <row r="398" spans="1:2" x14ac:dyDescent="0.2">
      <c r="A398">
        <v>2022</v>
      </c>
      <c r="B398">
        <v>31343.8</v>
      </c>
    </row>
    <row r="399" spans="1:2" x14ac:dyDescent="0.2">
      <c r="A399">
        <v>2023</v>
      </c>
      <c r="B399">
        <v>33528.800000000003</v>
      </c>
    </row>
    <row r="400" spans="1:2" x14ac:dyDescent="0.2">
      <c r="A400">
        <v>2024</v>
      </c>
      <c r="B400">
        <v>35259</v>
      </c>
    </row>
    <row r="401" spans="1:2" x14ac:dyDescent="0.2">
      <c r="A401">
        <v>2025</v>
      </c>
      <c r="B401">
        <v>36147.300000000003</v>
      </c>
    </row>
    <row r="402" spans="1:2" x14ac:dyDescent="0.2">
      <c r="A402">
        <v>2026</v>
      </c>
      <c r="B402">
        <v>36853.599999999999</v>
      </c>
    </row>
    <row r="403" spans="1:2" x14ac:dyDescent="0.2">
      <c r="A403">
        <v>2027</v>
      </c>
      <c r="B403">
        <v>37341.199999999997</v>
      </c>
    </row>
    <row r="404" spans="1:2" x14ac:dyDescent="0.2">
      <c r="A404">
        <v>2028</v>
      </c>
      <c r="B404">
        <v>37675.300000000003</v>
      </c>
    </row>
    <row r="405" spans="1:2" x14ac:dyDescent="0.2">
      <c r="A405">
        <v>2029</v>
      </c>
      <c r="B405">
        <v>37930.800000000003</v>
      </c>
    </row>
    <row r="406" spans="1:2" x14ac:dyDescent="0.2">
      <c r="A406" t="s">
        <v>86</v>
      </c>
    </row>
    <row r="407" spans="1:2" x14ac:dyDescent="0.2">
      <c r="A407">
        <v>2020</v>
      </c>
      <c r="B407">
        <v>0</v>
      </c>
    </row>
    <row r="408" spans="1:2" x14ac:dyDescent="0.2">
      <c r="A408">
        <v>2021</v>
      </c>
      <c r="B408">
        <v>0</v>
      </c>
    </row>
    <row r="409" spans="1:2" x14ac:dyDescent="0.2">
      <c r="A409">
        <v>2022</v>
      </c>
      <c r="B409">
        <v>0</v>
      </c>
    </row>
    <row r="410" spans="1:2" x14ac:dyDescent="0.2">
      <c r="A410">
        <v>2023</v>
      </c>
      <c r="B410">
        <v>0</v>
      </c>
    </row>
    <row r="411" spans="1:2" x14ac:dyDescent="0.2">
      <c r="A411">
        <v>2024</v>
      </c>
      <c r="B411">
        <v>0</v>
      </c>
    </row>
    <row r="412" spans="1:2" x14ac:dyDescent="0.2">
      <c r="A412">
        <v>2025</v>
      </c>
      <c r="B412">
        <v>0</v>
      </c>
    </row>
    <row r="413" spans="1:2" x14ac:dyDescent="0.2">
      <c r="A413">
        <v>2026</v>
      </c>
      <c r="B413">
        <v>0</v>
      </c>
    </row>
    <row r="414" spans="1:2" x14ac:dyDescent="0.2">
      <c r="A414">
        <v>2027</v>
      </c>
      <c r="B414">
        <v>0</v>
      </c>
    </row>
    <row r="415" spans="1:2" x14ac:dyDescent="0.2">
      <c r="A415">
        <v>2028</v>
      </c>
      <c r="B415">
        <v>0</v>
      </c>
    </row>
    <row r="416" spans="1:2" x14ac:dyDescent="0.2">
      <c r="A416">
        <v>2029</v>
      </c>
      <c r="B416">
        <v>0</v>
      </c>
    </row>
    <row r="417" spans="1:5" x14ac:dyDescent="0.2">
      <c r="A417" t="s">
        <v>87</v>
      </c>
    </row>
    <row r="418" spans="1:5" x14ac:dyDescent="0.2">
      <c r="A418">
        <v>2020</v>
      </c>
      <c r="B418">
        <v>0</v>
      </c>
    </row>
    <row r="419" spans="1:5" x14ac:dyDescent="0.2">
      <c r="A419">
        <v>2021</v>
      </c>
      <c r="B419">
        <v>0</v>
      </c>
    </row>
    <row r="420" spans="1:5" x14ac:dyDescent="0.2">
      <c r="A420">
        <v>2022</v>
      </c>
      <c r="B420">
        <v>0</v>
      </c>
    </row>
    <row r="421" spans="1:5" x14ac:dyDescent="0.2">
      <c r="A421">
        <v>2023</v>
      </c>
      <c r="B421">
        <v>0</v>
      </c>
    </row>
    <row r="422" spans="1:5" x14ac:dyDescent="0.2">
      <c r="A422">
        <v>2024</v>
      </c>
      <c r="B422">
        <v>0</v>
      </c>
    </row>
    <row r="423" spans="1:5" x14ac:dyDescent="0.2">
      <c r="A423">
        <v>2025</v>
      </c>
      <c r="B423">
        <v>0</v>
      </c>
    </row>
    <row r="424" spans="1:5" x14ac:dyDescent="0.2">
      <c r="A424">
        <v>2026</v>
      </c>
      <c r="B424">
        <v>0</v>
      </c>
    </row>
    <row r="425" spans="1:5" x14ac:dyDescent="0.2">
      <c r="A425">
        <v>2027</v>
      </c>
      <c r="B425">
        <v>0</v>
      </c>
    </row>
    <row r="426" spans="1:5" x14ac:dyDescent="0.2">
      <c r="A426">
        <v>2028</v>
      </c>
      <c r="B426">
        <v>0</v>
      </c>
    </row>
    <row r="427" spans="1:5" x14ac:dyDescent="0.2">
      <c r="A427">
        <v>2029</v>
      </c>
      <c r="B427">
        <v>0</v>
      </c>
    </row>
    <row r="428" spans="1:5" x14ac:dyDescent="0.2">
      <c r="A428" t="s">
        <v>88</v>
      </c>
    </row>
    <row r="429" spans="1:5" x14ac:dyDescent="0.2">
      <c r="A429">
        <v>1965</v>
      </c>
      <c r="B429">
        <v>242957</v>
      </c>
      <c r="C429">
        <v>35114.800000000003</v>
      </c>
      <c r="D429">
        <v>182238</v>
      </c>
      <c r="E429">
        <v>323906</v>
      </c>
    </row>
    <row r="430" spans="1:5" x14ac:dyDescent="0.2">
      <c r="A430">
        <v>1966</v>
      </c>
      <c r="B430">
        <v>242957</v>
      </c>
      <c r="C430">
        <v>35114.800000000003</v>
      </c>
      <c r="D430">
        <v>182238</v>
      </c>
      <c r="E430">
        <v>323906</v>
      </c>
    </row>
    <row r="431" spans="1:5" x14ac:dyDescent="0.2">
      <c r="A431">
        <v>1967</v>
      </c>
      <c r="B431">
        <v>242957</v>
      </c>
      <c r="C431">
        <v>35114.800000000003</v>
      </c>
      <c r="D431">
        <v>182238</v>
      </c>
      <c r="E431">
        <v>323906</v>
      </c>
    </row>
    <row r="432" spans="1:5" x14ac:dyDescent="0.2">
      <c r="A432">
        <v>1968</v>
      </c>
      <c r="B432">
        <v>242739</v>
      </c>
      <c r="C432">
        <v>35060.9</v>
      </c>
      <c r="D432">
        <v>182108</v>
      </c>
      <c r="E432">
        <v>323557</v>
      </c>
    </row>
    <row r="433" spans="1:5" x14ac:dyDescent="0.2">
      <c r="A433">
        <v>1969</v>
      </c>
      <c r="B433">
        <v>240856</v>
      </c>
      <c r="C433">
        <v>34821.4</v>
      </c>
      <c r="D433">
        <v>180647</v>
      </c>
      <c r="E433">
        <v>321132</v>
      </c>
    </row>
    <row r="434" spans="1:5" x14ac:dyDescent="0.2">
      <c r="A434">
        <v>1970</v>
      </c>
      <c r="B434">
        <v>235422</v>
      </c>
      <c r="C434">
        <v>35799.5</v>
      </c>
      <c r="D434">
        <v>173988</v>
      </c>
      <c r="E434">
        <v>318548</v>
      </c>
    </row>
    <row r="435" spans="1:5" x14ac:dyDescent="0.2">
      <c r="A435">
        <v>1971</v>
      </c>
      <c r="B435">
        <v>227343</v>
      </c>
      <c r="C435">
        <v>38401.300000000003</v>
      </c>
      <c r="D435">
        <v>162554</v>
      </c>
      <c r="E435">
        <v>317956</v>
      </c>
    </row>
    <row r="436" spans="1:5" x14ac:dyDescent="0.2">
      <c r="A436">
        <v>1972</v>
      </c>
      <c r="B436">
        <v>218873</v>
      </c>
      <c r="C436">
        <v>39902.300000000003</v>
      </c>
      <c r="D436">
        <v>152452</v>
      </c>
      <c r="E436">
        <v>314232</v>
      </c>
    </row>
    <row r="437" spans="1:5" x14ac:dyDescent="0.2">
      <c r="A437">
        <v>1973</v>
      </c>
      <c r="B437">
        <v>208934</v>
      </c>
      <c r="C437">
        <v>40470.400000000001</v>
      </c>
      <c r="D437">
        <v>142335</v>
      </c>
      <c r="E437">
        <v>306695</v>
      </c>
    </row>
    <row r="438" spans="1:5" x14ac:dyDescent="0.2">
      <c r="A438">
        <v>1974</v>
      </c>
      <c r="B438">
        <v>196884</v>
      </c>
      <c r="C438">
        <v>39945.800000000003</v>
      </c>
      <c r="D438">
        <v>131752</v>
      </c>
      <c r="E438">
        <v>294215</v>
      </c>
    </row>
    <row r="439" spans="1:5" x14ac:dyDescent="0.2">
      <c r="A439">
        <v>1975</v>
      </c>
      <c r="B439">
        <v>185010</v>
      </c>
      <c r="C439">
        <v>38600.9</v>
      </c>
      <c r="D439">
        <v>122433</v>
      </c>
      <c r="E439">
        <v>279571</v>
      </c>
    </row>
    <row r="440" spans="1:5" x14ac:dyDescent="0.2">
      <c r="A440">
        <v>1976</v>
      </c>
      <c r="B440">
        <v>177853</v>
      </c>
      <c r="C440">
        <v>37465.699999999997</v>
      </c>
      <c r="D440">
        <v>117239</v>
      </c>
      <c r="E440">
        <v>269806</v>
      </c>
    </row>
    <row r="441" spans="1:5" x14ac:dyDescent="0.2">
      <c r="A441">
        <v>1977</v>
      </c>
      <c r="B441">
        <v>175113</v>
      </c>
      <c r="C441">
        <v>38011.300000000003</v>
      </c>
      <c r="D441">
        <v>114010</v>
      </c>
      <c r="E441">
        <v>268965</v>
      </c>
    </row>
    <row r="442" spans="1:5" x14ac:dyDescent="0.2">
      <c r="A442">
        <v>1978</v>
      </c>
      <c r="B442">
        <v>181726</v>
      </c>
      <c r="C442">
        <v>41440.400000000001</v>
      </c>
      <c r="D442">
        <v>115838</v>
      </c>
      <c r="E442">
        <v>285090</v>
      </c>
    </row>
    <row r="443" spans="1:5" x14ac:dyDescent="0.2">
      <c r="A443">
        <v>1979</v>
      </c>
      <c r="B443">
        <v>196520</v>
      </c>
      <c r="C443">
        <v>46748.800000000003</v>
      </c>
      <c r="D443">
        <v>122919</v>
      </c>
      <c r="E443">
        <v>314190</v>
      </c>
    </row>
    <row r="444" spans="1:5" x14ac:dyDescent="0.2">
      <c r="A444">
        <v>1980</v>
      </c>
      <c r="B444">
        <v>231928</v>
      </c>
      <c r="C444">
        <v>53890.9</v>
      </c>
      <c r="D444">
        <v>146614</v>
      </c>
      <c r="E444">
        <v>366887</v>
      </c>
    </row>
    <row r="445" spans="1:5" x14ac:dyDescent="0.2">
      <c r="A445">
        <v>1981</v>
      </c>
      <c r="B445">
        <v>292664</v>
      </c>
      <c r="C445">
        <v>66187.899999999994</v>
      </c>
      <c r="D445">
        <v>187230</v>
      </c>
      <c r="E445">
        <v>457469</v>
      </c>
    </row>
    <row r="446" spans="1:5" x14ac:dyDescent="0.2">
      <c r="A446">
        <v>1982</v>
      </c>
      <c r="B446">
        <v>323361</v>
      </c>
      <c r="C446">
        <v>73620.399999999994</v>
      </c>
      <c r="D446">
        <v>206266</v>
      </c>
      <c r="E446">
        <v>506931</v>
      </c>
    </row>
    <row r="447" spans="1:5" x14ac:dyDescent="0.2">
      <c r="A447">
        <v>1983</v>
      </c>
      <c r="B447">
        <v>291800</v>
      </c>
      <c r="C447">
        <v>66096.7</v>
      </c>
      <c r="D447">
        <v>186549</v>
      </c>
      <c r="E447">
        <v>456432</v>
      </c>
    </row>
    <row r="448" spans="1:5" x14ac:dyDescent="0.2">
      <c r="A448">
        <v>1984</v>
      </c>
      <c r="B448">
        <v>254632</v>
      </c>
      <c r="C448">
        <v>58395.7</v>
      </c>
      <c r="D448">
        <v>161906</v>
      </c>
      <c r="E448">
        <v>400464</v>
      </c>
    </row>
    <row r="449" spans="1:5" x14ac:dyDescent="0.2">
      <c r="A449">
        <v>1985</v>
      </c>
      <c r="B449">
        <v>214695</v>
      </c>
      <c r="C449">
        <v>50907.3</v>
      </c>
      <c r="D449">
        <v>134486</v>
      </c>
      <c r="E449">
        <v>342742</v>
      </c>
    </row>
    <row r="450" spans="1:5" x14ac:dyDescent="0.2">
      <c r="A450">
        <v>1986</v>
      </c>
      <c r="B450">
        <v>180191</v>
      </c>
      <c r="C450">
        <v>43913.8</v>
      </c>
      <c r="D450">
        <v>111454</v>
      </c>
      <c r="E450">
        <v>291319</v>
      </c>
    </row>
    <row r="451" spans="1:5" x14ac:dyDescent="0.2">
      <c r="A451">
        <v>1987</v>
      </c>
      <c r="B451">
        <v>161423</v>
      </c>
      <c r="C451">
        <v>38924.5</v>
      </c>
      <c r="D451">
        <v>100339</v>
      </c>
      <c r="E451">
        <v>259692</v>
      </c>
    </row>
    <row r="452" spans="1:5" x14ac:dyDescent="0.2">
      <c r="A452">
        <v>1988</v>
      </c>
      <c r="B452">
        <v>160024</v>
      </c>
      <c r="C452">
        <v>37205.599999999999</v>
      </c>
      <c r="D452">
        <v>101132</v>
      </c>
      <c r="E452">
        <v>253210</v>
      </c>
    </row>
    <row r="453" spans="1:5" x14ac:dyDescent="0.2">
      <c r="A453">
        <v>1989</v>
      </c>
      <c r="B453">
        <v>166520</v>
      </c>
      <c r="C453">
        <v>36409.9</v>
      </c>
      <c r="D453">
        <v>108084</v>
      </c>
      <c r="E453">
        <v>256550</v>
      </c>
    </row>
    <row r="454" spans="1:5" x14ac:dyDescent="0.2">
      <c r="A454">
        <v>1990</v>
      </c>
      <c r="B454">
        <v>178437</v>
      </c>
      <c r="C454">
        <v>35802.6</v>
      </c>
      <c r="D454">
        <v>119929</v>
      </c>
      <c r="E454">
        <v>265489</v>
      </c>
    </row>
    <row r="455" spans="1:5" x14ac:dyDescent="0.2">
      <c r="A455">
        <v>1991</v>
      </c>
      <c r="B455">
        <v>200589</v>
      </c>
      <c r="C455">
        <v>35874.400000000001</v>
      </c>
      <c r="D455">
        <v>140664</v>
      </c>
      <c r="E455">
        <v>286041</v>
      </c>
    </row>
    <row r="456" spans="1:5" x14ac:dyDescent="0.2">
      <c r="A456">
        <v>1992</v>
      </c>
      <c r="B456">
        <v>227186</v>
      </c>
      <c r="C456">
        <v>36763.599999999999</v>
      </c>
      <c r="D456">
        <v>164715</v>
      </c>
      <c r="E456">
        <v>313351</v>
      </c>
    </row>
    <row r="457" spans="1:5" x14ac:dyDescent="0.2">
      <c r="A457">
        <v>1993</v>
      </c>
      <c r="B457">
        <v>229810</v>
      </c>
      <c r="C457">
        <v>36950.400000000001</v>
      </c>
      <c r="D457">
        <v>166956</v>
      </c>
      <c r="E457">
        <v>316328</v>
      </c>
    </row>
    <row r="458" spans="1:5" x14ac:dyDescent="0.2">
      <c r="A458">
        <v>1994</v>
      </c>
      <c r="B458">
        <v>200937</v>
      </c>
      <c r="C458">
        <v>33823.1</v>
      </c>
      <c r="D458">
        <v>143838</v>
      </c>
      <c r="E458">
        <v>280703</v>
      </c>
    </row>
    <row r="459" spans="1:5" x14ac:dyDescent="0.2">
      <c r="A459">
        <v>1995</v>
      </c>
      <c r="B459">
        <v>178585</v>
      </c>
      <c r="C459">
        <v>31765.7</v>
      </c>
      <c r="D459">
        <v>125472</v>
      </c>
      <c r="E459">
        <v>254181</v>
      </c>
    </row>
    <row r="460" spans="1:5" x14ac:dyDescent="0.2">
      <c r="A460">
        <v>1996</v>
      </c>
      <c r="B460">
        <v>159442</v>
      </c>
      <c r="C460">
        <v>31237.1</v>
      </c>
      <c r="D460">
        <v>108151</v>
      </c>
      <c r="E460">
        <v>235057</v>
      </c>
    </row>
    <row r="461" spans="1:5" x14ac:dyDescent="0.2">
      <c r="A461">
        <v>1997</v>
      </c>
      <c r="B461">
        <v>142253</v>
      </c>
      <c r="C461">
        <v>29840.5</v>
      </c>
      <c r="D461">
        <v>93931.9</v>
      </c>
      <c r="E461">
        <v>215430</v>
      </c>
    </row>
    <row r="462" spans="1:5" x14ac:dyDescent="0.2">
      <c r="A462">
        <v>1998</v>
      </c>
      <c r="B462">
        <v>131847</v>
      </c>
      <c r="C462">
        <v>28599.5</v>
      </c>
      <c r="D462">
        <v>85866.1</v>
      </c>
      <c r="E462">
        <v>202450</v>
      </c>
    </row>
    <row r="463" spans="1:5" x14ac:dyDescent="0.2">
      <c r="A463">
        <v>1999</v>
      </c>
      <c r="B463">
        <v>136919</v>
      </c>
      <c r="C463">
        <v>29486.9</v>
      </c>
      <c r="D463">
        <v>89437.8</v>
      </c>
      <c r="E463">
        <v>209608</v>
      </c>
    </row>
    <row r="464" spans="1:5" x14ac:dyDescent="0.2">
      <c r="A464">
        <v>2000</v>
      </c>
      <c r="B464">
        <v>133003</v>
      </c>
      <c r="C464">
        <v>29447.599999999999</v>
      </c>
      <c r="D464">
        <v>85871.3</v>
      </c>
      <c r="E464">
        <v>206004</v>
      </c>
    </row>
    <row r="465" spans="1:5" x14ac:dyDescent="0.2">
      <c r="A465">
        <v>2001</v>
      </c>
      <c r="B465">
        <v>124596</v>
      </c>
      <c r="C465">
        <v>28441.5</v>
      </c>
      <c r="D465">
        <v>79386.2</v>
      </c>
      <c r="E465">
        <v>195553</v>
      </c>
    </row>
    <row r="466" spans="1:5" x14ac:dyDescent="0.2">
      <c r="A466">
        <v>2002</v>
      </c>
      <c r="B466">
        <v>160645</v>
      </c>
      <c r="C466">
        <v>32723.7</v>
      </c>
      <c r="D466">
        <v>107332</v>
      </c>
      <c r="E466">
        <v>240439</v>
      </c>
    </row>
    <row r="467" spans="1:5" x14ac:dyDescent="0.2">
      <c r="A467">
        <v>2003</v>
      </c>
      <c r="B467">
        <v>229912</v>
      </c>
      <c r="C467">
        <v>41522.300000000003</v>
      </c>
      <c r="D467">
        <v>160676</v>
      </c>
      <c r="E467">
        <v>328982</v>
      </c>
    </row>
    <row r="468" spans="1:5" x14ac:dyDescent="0.2">
      <c r="A468">
        <v>2004</v>
      </c>
      <c r="B468">
        <v>285740</v>
      </c>
      <c r="C468">
        <v>48523.199999999997</v>
      </c>
      <c r="D468">
        <v>203947</v>
      </c>
      <c r="E468">
        <v>400336</v>
      </c>
    </row>
    <row r="469" spans="1:5" x14ac:dyDescent="0.2">
      <c r="A469">
        <v>2005</v>
      </c>
      <c r="B469">
        <v>296845</v>
      </c>
      <c r="C469">
        <v>49751.7</v>
      </c>
      <c r="D469">
        <v>212794</v>
      </c>
      <c r="E469">
        <v>414095</v>
      </c>
    </row>
    <row r="470" spans="1:5" x14ac:dyDescent="0.2">
      <c r="A470">
        <v>2006</v>
      </c>
      <c r="B470">
        <v>269672</v>
      </c>
      <c r="C470">
        <v>47158.5</v>
      </c>
      <c r="D470">
        <v>190583</v>
      </c>
      <c r="E470">
        <v>381581</v>
      </c>
    </row>
    <row r="471" spans="1:5" x14ac:dyDescent="0.2">
      <c r="A471">
        <v>2007</v>
      </c>
      <c r="B471">
        <v>226520</v>
      </c>
      <c r="C471">
        <v>41856.9</v>
      </c>
      <c r="D471">
        <v>157019</v>
      </c>
      <c r="E471">
        <v>326784</v>
      </c>
    </row>
    <row r="472" spans="1:5" x14ac:dyDescent="0.2">
      <c r="A472">
        <v>2008</v>
      </c>
      <c r="B472">
        <v>195848</v>
      </c>
      <c r="C472">
        <v>37979.1</v>
      </c>
      <c r="D472">
        <v>133363</v>
      </c>
      <c r="E472">
        <v>287611</v>
      </c>
    </row>
    <row r="473" spans="1:5" x14ac:dyDescent="0.2">
      <c r="A473">
        <v>2009</v>
      </c>
      <c r="B473">
        <v>173983</v>
      </c>
      <c r="C473">
        <v>35700.300000000003</v>
      </c>
      <c r="D473">
        <v>115907</v>
      </c>
      <c r="E473">
        <v>261157</v>
      </c>
    </row>
    <row r="474" spans="1:5" x14ac:dyDescent="0.2">
      <c r="A474">
        <v>2010</v>
      </c>
      <c r="B474">
        <v>172794</v>
      </c>
      <c r="C474">
        <v>36266.300000000003</v>
      </c>
      <c r="D474">
        <v>114075</v>
      </c>
      <c r="E474">
        <v>261739</v>
      </c>
    </row>
    <row r="475" spans="1:5" x14ac:dyDescent="0.2">
      <c r="A475">
        <v>2011</v>
      </c>
      <c r="B475">
        <v>178590</v>
      </c>
      <c r="C475">
        <v>37494.400000000001</v>
      </c>
      <c r="D475">
        <v>117886</v>
      </c>
      <c r="E475">
        <v>270553</v>
      </c>
    </row>
    <row r="476" spans="1:5" x14ac:dyDescent="0.2">
      <c r="A476">
        <v>2012</v>
      </c>
      <c r="B476">
        <v>167456</v>
      </c>
      <c r="C476">
        <v>36099.4</v>
      </c>
      <c r="D476">
        <v>109339</v>
      </c>
      <c r="E476">
        <v>256463</v>
      </c>
    </row>
    <row r="477" spans="1:5" x14ac:dyDescent="0.2">
      <c r="A477">
        <v>2013</v>
      </c>
      <c r="B477">
        <v>159641</v>
      </c>
      <c r="C477">
        <v>33713.199999999997</v>
      </c>
      <c r="D477">
        <v>105127</v>
      </c>
      <c r="E477">
        <v>242425</v>
      </c>
    </row>
    <row r="478" spans="1:5" x14ac:dyDescent="0.2">
      <c r="A478">
        <v>2014</v>
      </c>
      <c r="B478">
        <v>163367</v>
      </c>
      <c r="C478">
        <v>32731.9</v>
      </c>
      <c r="D478">
        <v>109861</v>
      </c>
      <c r="E478">
        <v>242931</v>
      </c>
    </row>
    <row r="479" spans="1:5" x14ac:dyDescent="0.2">
      <c r="A479">
        <v>2015</v>
      </c>
      <c r="B479">
        <v>164481</v>
      </c>
      <c r="C479">
        <v>32962.699999999997</v>
      </c>
      <c r="D479">
        <v>110601</v>
      </c>
      <c r="E479">
        <v>244610</v>
      </c>
    </row>
    <row r="480" spans="1:5" x14ac:dyDescent="0.2">
      <c r="A480">
        <v>2016</v>
      </c>
      <c r="B480">
        <v>171760</v>
      </c>
      <c r="C480">
        <v>35146.300000000003</v>
      </c>
      <c r="D480">
        <v>114553</v>
      </c>
      <c r="E480">
        <v>257535</v>
      </c>
    </row>
    <row r="481" spans="1:5" x14ac:dyDescent="0.2">
      <c r="A481">
        <v>2017</v>
      </c>
      <c r="B481">
        <v>164629</v>
      </c>
      <c r="C481">
        <v>36411.9</v>
      </c>
      <c r="D481">
        <v>106337</v>
      </c>
      <c r="E481">
        <v>254875</v>
      </c>
    </row>
    <row r="482" spans="1:5" x14ac:dyDescent="0.2">
      <c r="A482">
        <v>2018</v>
      </c>
      <c r="B482">
        <v>137403</v>
      </c>
      <c r="C482">
        <v>35064</v>
      </c>
      <c r="D482">
        <v>83143.5</v>
      </c>
      <c r="E482">
        <v>227073</v>
      </c>
    </row>
    <row r="483" spans="1:5" x14ac:dyDescent="0.2">
      <c r="A483">
        <v>2019</v>
      </c>
      <c r="B483">
        <v>117469</v>
      </c>
      <c r="C483">
        <v>33923</v>
      </c>
      <c r="D483">
        <v>66695.5</v>
      </c>
      <c r="E483">
        <v>206895</v>
      </c>
    </row>
    <row r="484" spans="1:5" x14ac:dyDescent="0.2">
      <c r="A484">
        <v>2020</v>
      </c>
      <c r="B484">
        <v>110168</v>
      </c>
      <c r="C484">
        <v>34018.800000000003</v>
      </c>
      <c r="D484">
        <v>60245.8</v>
      </c>
      <c r="E484">
        <v>201458</v>
      </c>
    </row>
    <row r="485" spans="1:5" x14ac:dyDescent="0.2">
      <c r="A485" t="s">
        <v>89</v>
      </c>
    </row>
    <row r="486" spans="1:5" x14ac:dyDescent="0.2">
      <c r="A486">
        <v>1977</v>
      </c>
      <c r="B486">
        <v>365.70499999999998</v>
      </c>
      <c r="C486">
        <v>97.619500000000002</v>
      </c>
      <c r="D486">
        <v>216.39699999999999</v>
      </c>
      <c r="E486">
        <v>618.03</v>
      </c>
    </row>
    <row r="487" spans="1:5" x14ac:dyDescent="0.2">
      <c r="A487">
        <v>1978</v>
      </c>
      <c r="B487">
        <v>2143.84</v>
      </c>
      <c r="C487">
        <v>487.142</v>
      </c>
      <c r="D487">
        <v>1368.69</v>
      </c>
      <c r="E487">
        <v>3358.01</v>
      </c>
    </row>
    <row r="488" spans="1:5" x14ac:dyDescent="0.2">
      <c r="A488">
        <v>1979</v>
      </c>
      <c r="B488">
        <v>532.86099999999999</v>
      </c>
      <c r="C488">
        <v>134.49</v>
      </c>
      <c r="D488">
        <v>324.16300000000001</v>
      </c>
      <c r="E488">
        <v>875.91899999999998</v>
      </c>
    </row>
    <row r="489" spans="1:5" x14ac:dyDescent="0.2">
      <c r="A489">
        <v>1980</v>
      </c>
      <c r="B489">
        <v>311.98899999999998</v>
      </c>
      <c r="C489">
        <v>83.238</v>
      </c>
      <c r="D489">
        <v>184.661</v>
      </c>
      <c r="E489">
        <v>527.11500000000001</v>
      </c>
    </row>
    <row r="490" spans="1:5" x14ac:dyDescent="0.2">
      <c r="A490">
        <v>1981</v>
      </c>
      <c r="B490">
        <v>340.75700000000001</v>
      </c>
      <c r="C490">
        <v>87.741200000000006</v>
      </c>
      <c r="D490">
        <v>205.292</v>
      </c>
      <c r="E490">
        <v>565.61</v>
      </c>
    </row>
    <row r="491" spans="1:5" x14ac:dyDescent="0.2">
      <c r="A491">
        <v>1982</v>
      </c>
      <c r="B491">
        <v>217.09</v>
      </c>
      <c r="C491">
        <v>59.868600000000001</v>
      </c>
      <c r="D491">
        <v>126.322</v>
      </c>
      <c r="E491">
        <v>373.08</v>
      </c>
    </row>
    <row r="492" spans="1:5" x14ac:dyDescent="0.2">
      <c r="A492">
        <v>1983</v>
      </c>
      <c r="B492">
        <v>296.904</v>
      </c>
      <c r="C492">
        <v>76.743700000000004</v>
      </c>
      <c r="D492">
        <v>178.535</v>
      </c>
      <c r="E492">
        <v>493.75200000000001</v>
      </c>
    </row>
    <row r="493" spans="1:5" x14ac:dyDescent="0.2">
      <c r="A493">
        <v>1984</v>
      </c>
      <c r="B493">
        <v>322.887</v>
      </c>
      <c r="C493">
        <v>81.750299999999996</v>
      </c>
      <c r="D493">
        <v>196.13</v>
      </c>
      <c r="E493">
        <v>531.56700000000001</v>
      </c>
    </row>
    <row r="494" spans="1:5" x14ac:dyDescent="0.2">
      <c r="A494">
        <v>1985</v>
      </c>
      <c r="B494">
        <v>520.02800000000002</v>
      </c>
      <c r="C494">
        <v>122.563</v>
      </c>
      <c r="D494">
        <v>326.64299999999997</v>
      </c>
      <c r="E494">
        <v>827.90499999999997</v>
      </c>
    </row>
    <row r="495" spans="1:5" x14ac:dyDescent="0.2">
      <c r="A495">
        <v>1986</v>
      </c>
      <c r="B495">
        <v>448.17899999999997</v>
      </c>
      <c r="C495">
        <v>112.74</v>
      </c>
      <c r="D495">
        <v>273.08600000000001</v>
      </c>
      <c r="E495">
        <v>735.53499999999997</v>
      </c>
    </row>
    <row r="496" spans="1:5" x14ac:dyDescent="0.2">
      <c r="A496">
        <v>1987</v>
      </c>
      <c r="B496">
        <v>615.17100000000005</v>
      </c>
      <c r="C496">
        <v>143.27699999999999</v>
      </c>
      <c r="D496">
        <v>388.47399999999999</v>
      </c>
      <c r="E496">
        <v>974.15899999999999</v>
      </c>
    </row>
    <row r="497" spans="1:5" x14ac:dyDescent="0.2">
      <c r="A497">
        <v>1988</v>
      </c>
      <c r="B497">
        <v>488.63900000000001</v>
      </c>
      <c r="C497">
        <v>117.82899999999999</v>
      </c>
      <c r="D497">
        <v>303.733</v>
      </c>
      <c r="E497">
        <v>786.11300000000006</v>
      </c>
    </row>
    <row r="498" spans="1:5" x14ac:dyDescent="0.2">
      <c r="A498">
        <v>1989</v>
      </c>
      <c r="B498">
        <v>1234.27</v>
      </c>
      <c r="C498">
        <v>216.50700000000001</v>
      </c>
      <c r="D498">
        <v>871.36900000000003</v>
      </c>
      <c r="E498">
        <v>1748.31</v>
      </c>
    </row>
    <row r="499" spans="1:5" x14ac:dyDescent="0.2">
      <c r="A499">
        <v>1990</v>
      </c>
      <c r="B499">
        <v>581.26499999999999</v>
      </c>
      <c r="C499">
        <v>129.79599999999999</v>
      </c>
      <c r="D499">
        <v>373.91500000000002</v>
      </c>
      <c r="E499">
        <v>903.59799999999996</v>
      </c>
    </row>
    <row r="500" spans="1:5" x14ac:dyDescent="0.2">
      <c r="A500">
        <v>1991</v>
      </c>
      <c r="B500">
        <v>337.42599999999999</v>
      </c>
      <c r="C500">
        <v>85.406199999999998</v>
      </c>
      <c r="D500">
        <v>204.99</v>
      </c>
      <c r="E500">
        <v>555.423</v>
      </c>
    </row>
    <row r="501" spans="1:5" x14ac:dyDescent="0.2">
      <c r="A501">
        <v>1992</v>
      </c>
      <c r="B501">
        <v>530.35599999999999</v>
      </c>
      <c r="C501">
        <v>109.26900000000001</v>
      </c>
      <c r="D501">
        <v>352.75099999999998</v>
      </c>
      <c r="E501">
        <v>797.38199999999995</v>
      </c>
    </row>
    <row r="502" spans="1:5" x14ac:dyDescent="0.2">
      <c r="A502">
        <v>1993</v>
      </c>
      <c r="B502">
        <v>890.44</v>
      </c>
      <c r="C502">
        <v>146.48699999999999</v>
      </c>
      <c r="D502">
        <v>642.19299999999998</v>
      </c>
      <c r="E502">
        <v>1234.6500000000001</v>
      </c>
    </row>
    <row r="503" spans="1:5" x14ac:dyDescent="0.2">
      <c r="A503">
        <v>1994</v>
      </c>
      <c r="B503">
        <v>352.28100000000001</v>
      </c>
      <c r="C503">
        <v>75.717299999999994</v>
      </c>
      <c r="D503">
        <v>230.30500000000001</v>
      </c>
      <c r="E503">
        <v>538.85900000000004</v>
      </c>
    </row>
    <row r="504" spans="1:5" x14ac:dyDescent="0.2">
      <c r="A504">
        <v>1995</v>
      </c>
      <c r="B504">
        <v>348.59100000000001</v>
      </c>
      <c r="C504">
        <v>70.345299999999995</v>
      </c>
      <c r="D504">
        <v>233.76599999999999</v>
      </c>
      <c r="E504">
        <v>519.81700000000001</v>
      </c>
    </row>
    <row r="505" spans="1:5" x14ac:dyDescent="0.2">
      <c r="A505">
        <v>1996</v>
      </c>
      <c r="B505">
        <v>909.52099999999996</v>
      </c>
      <c r="C505">
        <v>141.15799999999999</v>
      </c>
      <c r="D505">
        <v>668.04899999999998</v>
      </c>
      <c r="E505">
        <v>1238.27</v>
      </c>
    </row>
    <row r="506" spans="1:5" x14ac:dyDescent="0.2">
      <c r="A506">
        <v>1997</v>
      </c>
      <c r="B506">
        <v>208.06200000000001</v>
      </c>
      <c r="C506">
        <v>46.130499999999998</v>
      </c>
      <c r="D506">
        <v>134.25200000000001</v>
      </c>
      <c r="E506">
        <v>322.45299999999997</v>
      </c>
    </row>
    <row r="507" spans="1:5" x14ac:dyDescent="0.2">
      <c r="A507">
        <v>1998</v>
      </c>
      <c r="B507">
        <v>324.51499999999999</v>
      </c>
      <c r="C507">
        <v>64.178299999999993</v>
      </c>
      <c r="D507">
        <v>219.33199999999999</v>
      </c>
      <c r="E507">
        <v>480.14</v>
      </c>
    </row>
    <row r="508" spans="1:5" x14ac:dyDescent="0.2">
      <c r="A508">
        <v>1999</v>
      </c>
      <c r="B508">
        <v>766.74300000000005</v>
      </c>
      <c r="C508">
        <v>127.532</v>
      </c>
      <c r="D508">
        <v>551.01300000000003</v>
      </c>
      <c r="E508">
        <v>1066.93</v>
      </c>
    </row>
    <row r="509" spans="1:5" x14ac:dyDescent="0.2">
      <c r="A509">
        <v>2000</v>
      </c>
      <c r="B509">
        <v>1742.96</v>
      </c>
      <c r="C509">
        <v>243.971</v>
      </c>
      <c r="D509">
        <v>1319.16</v>
      </c>
      <c r="E509">
        <v>2302.92</v>
      </c>
    </row>
    <row r="510" spans="1:5" x14ac:dyDescent="0.2">
      <c r="A510">
        <v>2001</v>
      </c>
      <c r="B510">
        <v>1133.05</v>
      </c>
      <c r="C510">
        <v>160.23400000000001</v>
      </c>
      <c r="D510">
        <v>855.11400000000003</v>
      </c>
      <c r="E510">
        <v>1501.33</v>
      </c>
    </row>
    <row r="511" spans="1:5" x14ac:dyDescent="0.2">
      <c r="A511">
        <v>2002</v>
      </c>
      <c r="B511">
        <v>1271.99</v>
      </c>
      <c r="C511">
        <v>168.452</v>
      </c>
      <c r="D511">
        <v>977.13599999999997</v>
      </c>
      <c r="E511">
        <v>1655.82</v>
      </c>
    </row>
    <row r="512" spans="1:5" x14ac:dyDescent="0.2">
      <c r="A512">
        <v>2003</v>
      </c>
      <c r="B512">
        <v>272.495</v>
      </c>
      <c r="C512">
        <v>50.3127</v>
      </c>
      <c r="D512">
        <v>188.94200000000001</v>
      </c>
      <c r="E512">
        <v>392.99799999999999</v>
      </c>
    </row>
    <row r="513" spans="1:5" x14ac:dyDescent="0.2">
      <c r="A513">
        <v>2004</v>
      </c>
      <c r="B513">
        <v>367.65199999999999</v>
      </c>
      <c r="C513">
        <v>60.967500000000001</v>
      </c>
      <c r="D513">
        <v>264.46899999999999</v>
      </c>
      <c r="E513">
        <v>511.09199999999998</v>
      </c>
    </row>
    <row r="514" spans="1:5" x14ac:dyDescent="0.2">
      <c r="A514">
        <v>2005</v>
      </c>
      <c r="B514">
        <v>497.97399999999999</v>
      </c>
      <c r="C514">
        <v>76.698300000000003</v>
      </c>
      <c r="D514">
        <v>366.61399999999998</v>
      </c>
      <c r="E514">
        <v>676.4</v>
      </c>
    </row>
    <row r="515" spans="1:5" x14ac:dyDescent="0.2">
      <c r="A515">
        <v>2006</v>
      </c>
      <c r="B515">
        <v>346.26100000000002</v>
      </c>
      <c r="C515">
        <v>57.429200000000002</v>
      </c>
      <c r="D515">
        <v>249.06899999999999</v>
      </c>
      <c r="E515">
        <v>481.37900000000002</v>
      </c>
    </row>
    <row r="516" spans="1:5" x14ac:dyDescent="0.2">
      <c r="A516">
        <v>2007</v>
      </c>
      <c r="B516">
        <v>926.95</v>
      </c>
      <c r="C516">
        <v>133.26</v>
      </c>
      <c r="D516">
        <v>696.34400000000005</v>
      </c>
      <c r="E516">
        <v>1233.92</v>
      </c>
    </row>
    <row r="517" spans="1:5" x14ac:dyDescent="0.2">
      <c r="A517">
        <v>2008</v>
      </c>
      <c r="B517">
        <v>794.94100000000003</v>
      </c>
      <c r="C517">
        <v>121.169</v>
      </c>
      <c r="D517">
        <v>587.08399999999995</v>
      </c>
      <c r="E517">
        <v>1076.3900000000001</v>
      </c>
    </row>
    <row r="518" spans="1:5" x14ac:dyDescent="0.2">
      <c r="A518">
        <v>2009</v>
      </c>
      <c r="B518">
        <v>242.88800000000001</v>
      </c>
      <c r="C518">
        <v>46.165799999999997</v>
      </c>
      <c r="D518">
        <v>166.63800000000001</v>
      </c>
      <c r="E518">
        <v>354.02699999999999</v>
      </c>
    </row>
    <row r="519" spans="1:5" x14ac:dyDescent="0.2">
      <c r="A519">
        <v>2010</v>
      </c>
      <c r="B519">
        <v>520.03700000000003</v>
      </c>
      <c r="C519">
        <v>85.129599999999996</v>
      </c>
      <c r="D519">
        <v>375.65300000000002</v>
      </c>
      <c r="E519">
        <v>719.91700000000003</v>
      </c>
    </row>
    <row r="520" spans="1:5" x14ac:dyDescent="0.2">
      <c r="A520">
        <v>2011</v>
      </c>
      <c r="B520">
        <v>357.423</v>
      </c>
      <c r="C520">
        <v>62.780900000000003</v>
      </c>
      <c r="D520">
        <v>252.21700000000001</v>
      </c>
      <c r="E520">
        <v>506.51499999999999</v>
      </c>
    </row>
    <row r="521" spans="1:5" x14ac:dyDescent="0.2">
      <c r="A521">
        <v>2012</v>
      </c>
      <c r="B521">
        <v>543.08699999999999</v>
      </c>
      <c r="C521">
        <v>93.630600000000001</v>
      </c>
      <c r="D521">
        <v>385.67099999999999</v>
      </c>
      <c r="E521">
        <v>764.75599999999997</v>
      </c>
    </row>
    <row r="522" spans="1:5" x14ac:dyDescent="0.2">
      <c r="A522">
        <v>2013</v>
      </c>
      <c r="B522">
        <v>826.90099999999995</v>
      </c>
      <c r="C522">
        <v>140.90600000000001</v>
      </c>
      <c r="D522">
        <v>589.524</v>
      </c>
      <c r="E522">
        <v>1159.8599999999999</v>
      </c>
    </row>
    <row r="523" spans="1:5" x14ac:dyDescent="0.2">
      <c r="A523">
        <v>2014</v>
      </c>
      <c r="B523">
        <v>564.38699999999994</v>
      </c>
      <c r="C523">
        <v>112.828</v>
      </c>
      <c r="D523">
        <v>379.86799999999999</v>
      </c>
      <c r="E523">
        <v>838.53499999999997</v>
      </c>
    </row>
    <row r="524" spans="1:5" x14ac:dyDescent="0.2">
      <c r="A524">
        <v>2015</v>
      </c>
      <c r="B524">
        <v>162.084</v>
      </c>
      <c r="C524">
        <v>46.248100000000001</v>
      </c>
      <c r="D524">
        <v>92.626499999999993</v>
      </c>
      <c r="E524">
        <v>283.625</v>
      </c>
    </row>
    <row r="525" spans="1:5" x14ac:dyDescent="0.2">
      <c r="A525">
        <v>2016</v>
      </c>
      <c r="B525">
        <v>448.18599999999998</v>
      </c>
      <c r="C525">
        <v>126.35</v>
      </c>
      <c r="D525">
        <v>257.78500000000003</v>
      </c>
      <c r="E525">
        <v>779.21900000000005</v>
      </c>
    </row>
    <row r="526" spans="1:5" x14ac:dyDescent="0.2">
      <c r="A526">
        <v>2017</v>
      </c>
      <c r="B526">
        <v>386.577</v>
      </c>
      <c r="C526">
        <v>119.78700000000001</v>
      </c>
      <c r="D526">
        <v>210.977</v>
      </c>
      <c r="E526">
        <v>708.33199999999999</v>
      </c>
    </row>
    <row r="527" spans="1:5" x14ac:dyDescent="0.2">
      <c r="A527">
        <v>2018</v>
      </c>
      <c r="B527">
        <v>420.51100000000002</v>
      </c>
      <c r="C527">
        <v>176.33500000000001</v>
      </c>
      <c r="D527">
        <v>188.01599999999999</v>
      </c>
      <c r="E527">
        <v>940.50300000000004</v>
      </c>
    </row>
    <row r="528" spans="1:5" x14ac:dyDescent="0.2">
      <c r="A528">
        <v>2019</v>
      </c>
      <c r="B528">
        <v>459.57</v>
      </c>
      <c r="C528">
        <v>200.61600000000001</v>
      </c>
      <c r="D528">
        <v>199.34</v>
      </c>
      <c r="E528">
        <v>1059.52</v>
      </c>
    </row>
    <row r="529" spans="1:12" x14ac:dyDescent="0.2">
      <c r="A529" t="s">
        <v>90</v>
      </c>
    </row>
    <row r="530" spans="1:12" x14ac:dyDescent="0.2">
      <c r="A530">
        <v>1977</v>
      </c>
      <c r="B530">
        <v>365.70499999999998</v>
      </c>
      <c r="C530">
        <v>606.80899999999997</v>
      </c>
      <c r="D530">
        <v>385.25299999999999</v>
      </c>
      <c r="E530">
        <v>134.18199999999999</v>
      </c>
      <c r="F530">
        <v>103.988</v>
      </c>
      <c r="G530">
        <v>58.524500000000003</v>
      </c>
      <c r="H530">
        <v>52.402299999999997</v>
      </c>
      <c r="I530">
        <v>44.537199999999999</v>
      </c>
      <c r="J530">
        <v>35.459000000000003</v>
      </c>
      <c r="K530">
        <v>27.491700000000002</v>
      </c>
      <c r="L530">
        <v>92.483900000000006</v>
      </c>
    </row>
    <row r="531" spans="1:12" x14ac:dyDescent="0.2">
      <c r="A531">
        <v>1978</v>
      </c>
      <c r="B531">
        <v>2143.84</v>
      </c>
      <c r="C531">
        <v>270.64100000000002</v>
      </c>
      <c r="D531">
        <v>444.63</v>
      </c>
      <c r="E531">
        <v>264.00400000000002</v>
      </c>
      <c r="F531">
        <v>85.637600000000006</v>
      </c>
      <c r="G531">
        <v>66.661600000000007</v>
      </c>
      <c r="H531">
        <v>39.681899999999999</v>
      </c>
      <c r="I531">
        <v>36.789299999999997</v>
      </c>
      <c r="J531">
        <v>31.9559</v>
      </c>
      <c r="K531">
        <v>25.7684</v>
      </c>
      <c r="L531">
        <v>87.679299999999998</v>
      </c>
    </row>
    <row r="532" spans="1:12" x14ac:dyDescent="0.2">
      <c r="A532">
        <v>1979</v>
      </c>
      <c r="B532">
        <v>532.86099999999999</v>
      </c>
      <c r="C532">
        <v>1586.61</v>
      </c>
      <c r="D532">
        <v>198.46100000000001</v>
      </c>
      <c r="E532">
        <v>302.245</v>
      </c>
      <c r="F532">
        <v>171.589</v>
      </c>
      <c r="G532">
        <v>54.939300000000003</v>
      </c>
      <c r="H532">
        <v>44.789299999999997</v>
      </c>
      <c r="I532">
        <v>27.6797</v>
      </c>
      <c r="J532">
        <v>26.328700000000001</v>
      </c>
      <c r="K532">
        <v>23.202400000000001</v>
      </c>
      <c r="L532">
        <v>82.872</v>
      </c>
    </row>
    <row r="533" spans="1:12" x14ac:dyDescent="0.2">
      <c r="A533">
        <v>1980</v>
      </c>
      <c r="B533">
        <v>311.98899999999998</v>
      </c>
      <c r="C533">
        <v>394.52800000000002</v>
      </c>
      <c r="D533">
        <v>1170.21</v>
      </c>
      <c r="E533">
        <v>142.31</v>
      </c>
      <c r="F533">
        <v>205.714</v>
      </c>
      <c r="G533">
        <v>117.098</v>
      </c>
      <c r="H533">
        <v>38.413499999999999</v>
      </c>
      <c r="I533">
        <v>31.919499999999999</v>
      </c>
      <c r="J533">
        <v>20.072099999999999</v>
      </c>
      <c r="K533">
        <v>19.2742</v>
      </c>
      <c r="L533">
        <v>77.941000000000003</v>
      </c>
    </row>
    <row r="534" spans="1:12" x14ac:dyDescent="0.2">
      <c r="A534">
        <v>1981</v>
      </c>
      <c r="B534">
        <v>340.75700000000001</v>
      </c>
      <c r="C534">
        <v>231.024</v>
      </c>
      <c r="D534">
        <v>291.29500000000002</v>
      </c>
      <c r="E534">
        <v>848.71500000000003</v>
      </c>
      <c r="F534">
        <v>99.623000000000005</v>
      </c>
      <c r="G534">
        <v>143.053</v>
      </c>
      <c r="H534">
        <v>82.614199999999997</v>
      </c>
      <c r="I534">
        <v>27.382100000000001</v>
      </c>
      <c r="J534">
        <v>23.199200000000001</v>
      </c>
      <c r="K534">
        <v>14.7241</v>
      </c>
      <c r="L534">
        <v>71.540999999999997</v>
      </c>
    </row>
    <row r="535" spans="1:12" x14ac:dyDescent="0.2">
      <c r="A535">
        <v>1982</v>
      </c>
      <c r="B535">
        <v>217.09</v>
      </c>
      <c r="C535">
        <v>252.35</v>
      </c>
      <c r="D535">
        <v>170.70699999999999</v>
      </c>
      <c r="E535">
        <v>212.369</v>
      </c>
      <c r="F535">
        <v>608.572</v>
      </c>
      <c r="G535">
        <v>70.747500000000002</v>
      </c>
      <c r="H535">
        <v>101.527</v>
      </c>
      <c r="I535">
        <v>58.525300000000001</v>
      </c>
      <c r="J535">
        <v>19.950199999999999</v>
      </c>
      <c r="K535">
        <v>17.047899999999998</v>
      </c>
      <c r="L535">
        <v>63.556899999999999</v>
      </c>
    </row>
    <row r="536" spans="1:12" x14ac:dyDescent="0.2">
      <c r="A536">
        <v>1983</v>
      </c>
      <c r="B536">
        <v>296.904</v>
      </c>
      <c r="C536">
        <v>160.779</v>
      </c>
      <c r="D536">
        <v>186.583</v>
      </c>
      <c r="E536">
        <v>125.22499999999999</v>
      </c>
      <c r="F536">
        <v>153.696</v>
      </c>
      <c r="G536">
        <v>430.911</v>
      </c>
      <c r="H536">
        <v>50.310499999999998</v>
      </c>
      <c r="I536">
        <v>73.250399999999999</v>
      </c>
      <c r="J536">
        <v>42.808199999999999</v>
      </c>
      <c r="K536">
        <v>14.678599999999999</v>
      </c>
      <c r="L536">
        <v>59.433199999999999</v>
      </c>
    </row>
    <row r="537" spans="1:12" x14ac:dyDescent="0.2">
      <c r="A537">
        <v>1984</v>
      </c>
      <c r="B537">
        <v>322.887</v>
      </c>
      <c r="C537">
        <v>219.91399999999999</v>
      </c>
      <c r="D537">
        <v>118.96</v>
      </c>
      <c r="E537">
        <v>137.25299999999999</v>
      </c>
      <c r="F537">
        <v>91.314599999999999</v>
      </c>
      <c r="G537">
        <v>111.13200000000001</v>
      </c>
      <c r="H537">
        <v>310.25</v>
      </c>
      <c r="I537">
        <v>36.588099999999997</v>
      </c>
      <c r="J537">
        <v>53.797600000000003</v>
      </c>
      <c r="K537">
        <v>31.560300000000002</v>
      </c>
      <c r="L537">
        <v>54.7211</v>
      </c>
    </row>
    <row r="538" spans="1:12" x14ac:dyDescent="0.2">
      <c r="A538">
        <v>1985</v>
      </c>
      <c r="B538">
        <v>520.02800000000002</v>
      </c>
      <c r="C538">
        <v>239.05600000000001</v>
      </c>
      <c r="D538">
        <v>162.16499999999999</v>
      </c>
      <c r="E538">
        <v>85.782300000000006</v>
      </c>
      <c r="F538">
        <v>95.378200000000007</v>
      </c>
      <c r="G538">
        <v>61.946199999999997</v>
      </c>
      <c r="H538">
        <v>74.677599999999998</v>
      </c>
      <c r="I538">
        <v>213.363</v>
      </c>
      <c r="J538">
        <v>26.092199999999998</v>
      </c>
      <c r="K538">
        <v>39.008600000000001</v>
      </c>
      <c r="L538">
        <v>63.025799999999997</v>
      </c>
    </row>
    <row r="539" spans="1:12" x14ac:dyDescent="0.2">
      <c r="A539">
        <v>1986</v>
      </c>
      <c r="B539">
        <v>448.17899999999997</v>
      </c>
      <c r="C539">
        <v>384.91699999999997</v>
      </c>
      <c r="D539">
        <v>175.79599999999999</v>
      </c>
      <c r="E539">
        <v>113.06399999999999</v>
      </c>
      <c r="F539">
        <v>56.8446</v>
      </c>
      <c r="G539">
        <v>62.181100000000001</v>
      </c>
      <c r="H539">
        <v>40.403100000000002</v>
      </c>
      <c r="I539">
        <v>49.906599999999997</v>
      </c>
      <c r="J539">
        <v>147.74199999999999</v>
      </c>
      <c r="K539">
        <v>18.546299999999999</v>
      </c>
      <c r="L539">
        <v>73.686499999999995</v>
      </c>
    </row>
    <row r="540" spans="1:12" x14ac:dyDescent="0.2">
      <c r="A540">
        <v>1987</v>
      </c>
      <c r="B540">
        <v>615.17100000000005</v>
      </c>
      <c r="C540">
        <v>331.73099999999999</v>
      </c>
      <c r="D540">
        <v>283.04599999999999</v>
      </c>
      <c r="E540">
        <v>122.548</v>
      </c>
      <c r="F540">
        <v>75.064800000000005</v>
      </c>
      <c r="G540">
        <v>37.0488</v>
      </c>
      <c r="H540">
        <v>40.638800000000003</v>
      </c>
      <c r="I540">
        <v>26.686</v>
      </c>
      <c r="J540">
        <v>33.786799999999999</v>
      </c>
      <c r="K540">
        <v>103.038</v>
      </c>
      <c r="L540">
        <v>66.049300000000002</v>
      </c>
    </row>
    <row r="541" spans="1:12" x14ac:dyDescent="0.2">
      <c r="A541">
        <v>1988</v>
      </c>
      <c r="B541">
        <v>488.63900000000001</v>
      </c>
      <c r="C541">
        <v>455.44099999999997</v>
      </c>
      <c r="D541">
        <v>244.41200000000001</v>
      </c>
      <c r="E541">
        <v>201.02199999999999</v>
      </c>
      <c r="F541">
        <v>82.745900000000006</v>
      </c>
      <c r="G541">
        <v>50.421300000000002</v>
      </c>
      <c r="H541">
        <v>25.134499999999999</v>
      </c>
      <c r="I541">
        <v>27.7441</v>
      </c>
      <c r="J541">
        <v>18.479600000000001</v>
      </c>
      <c r="K541">
        <v>23.8858</v>
      </c>
      <c r="L541">
        <v>121.337</v>
      </c>
    </row>
    <row r="542" spans="1:12" x14ac:dyDescent="0.2">
      <c r="A542">
        <v>1989</v>
      </c>
      <c r="B542">
        <v>1234.27</v>
      </c>
      <c r="C542">
        <v>361.79599999999999</v>
      </c>
      <c r="D542">
        <v>335.84800000000001</v>
      </c>
      <c r="E542">
        <v>174.441</v>
      </c>
      <c r="F542">
        <v>134.227</v>
      </c>
      <c r="G542">
        <v>56.036499999999997</v>
      </c>
      <c r="H542">
        <v>34.824300000000001</v>
      </c>
      <c r="I542">
        <v>17.461099999999998</v>
      </c>
      <c r="J542">
        <v>19.5075</v>
      </c>
      <c r="K542">
        <v>13.1812</v>
      </c>
      <c r="L542">
        <v>104.85899999999999</v>
      </c>
    </row>
    <row r="543" spans="1:12" x14ac:dyDescent="0.2">
      <c r="A543">
        <v>1990</v>
      </c>
      <c r="B543">
        <v>581.26499999999999</v>
      </c>
      <c r="C543">
        <v>914.06200000000001</v>
      </c>
      <c r="D543">
        <v>267.23200000000003</v>
      </c>
      <c r="E543">
        <v>243.518</v>
      </c>
      <c r="F543">
        <v>121.857</v>
      </c>
      <c r="G543">
        <v>93.789400000000001</v>
      </c>
      <c r="H543">
        <v>39.658900000000003</v>
      </c>
      <c r="I543">
        <v>24.8018</v>
      </c>
      <c r="J543">
        <v>12.5297</v>
      </c>
      <c r="K543">
        <v>14.117599999999999</v>
      </c>
      <c r="L543">
        <v>85.966899999999995</v>
      </c>
    </row>
    <row r="544" spans="1:12" x14ac:dyDescent="0.2">
      <c r="A544">
        <v>1991</v>
      </c>
      <c r="B544">
        <v>337.42599999999999</v>
      </c>
      <c r="C544">
        <v>430.48599999999999</v>
      </c>
      <c r="D544">
        <v>675.46699999999998</v>
      </c>
      <c r="E544">
        <v>194.108</v>
      </c>
      <c r="F544">
        <v>171.21600000000001</v>
      </c>
      <c r="G544">
        <v>85.875600000000006</v>
      </c>
      <c r="H544">
        <v>66.833100000000002</v>
      </c>
      <c r="I544">
        <v>28.3858</v>
      </c>
      <c r="J544">
        <v>17.868400000000001</v>
      </c>
      <c r="K544">
        <v>9.0892599999999995</v>
      </c>
      <c r="L544">
        <v>72.990200000000002</v>
      </c>
    </row>
    <row r="545" spans="1:12" x14ac:dyDescent="0.2">
      <c r="A545">
        <v>1992</v>
      </c>
      <c r="B545">
        <v>530.35599999999999</v>
      </c>
      <c r="C545">
        <v>249.85300000000001</v>
      </c>
      <c r="D545">
        <v>317.75400000000002</v>
      </c>
      <c r="E545">
        <v>489.39499999999998</v>
      </c>
      <c r="F545">
        <v>134.577</v>
      </c>
      <c r="G545">
        <v>116.84099999999999</v>
      </c>
      <c r="H545">
        <v>59.129100000000001</v>
      </c>
      <c r="I545">
        <v>46.538800000000002</v>
      </c>
      <c r="J545">
        <v>20.024999999999999</v>
      </c>
      <c r="K545">
        <v>12.758599999999999</v>
      </c>
      <c r="L545">
        <v>59.0777</v>
      </c>
    </row>
    <row r="546" spans="1:12" x14ac:dyDescent="0.2">
      <c r="A546">
        <v>1993</v>
      </c>
      <c r="B546">
        <v>890.44</v>
      </c>
      <c r="C546">
        <v>392.65499999999997</v>
      </c>
      <c r="D546">
        <v>184.29400000000001</v>
      </c>
      <c r="E546">
        <v>229.77</v>
      </c>
      <c r="F546">
        <v>336.43700000000001</v>
      </c>
      <c r="G546">
        <v>89.651300000000006</v>
      </c>
      <c r="H546">
        <v>78.075400000000002</v>
      </c>
      <c r="I546">
        <v>40.100900000000003</v>
      </c>
      <c r="J546">
        <v>32.1145</v>
      </c>
      <c r="K546">
        <v>14.0501</v>
      </c>
      <c r="L546">
        <v>50.953099999999999</v>
      </c>
    </row>
    <row r="547" spans="1:12" x14ac:dyDescent="0.2">
      <c r="A547">
        <v>1994</v>
      </c>
      <c r="B547">
        <v>352.28100000000001</v>
      </c>
      <c r="C547">
        <v>659.08699999999999</v>
      </c>
      <c r="D547">
        <v>289.25299999999999</v>
      </c>
      <c r="E547">
        <v>132.44</v>
      </c>
      <c r="F547">
        <v>155.43299999999999</v>
      </c>
      <c r="G547">
        <v>215.69200000000001</v>
      </c>
      <c r="H547">
        <v>56.6494</v>
      </c>
      <c r="I547">
        <v>50.356999999999999</v>
      </c>
      <c r="J547">
        <v>26.488399999999999</v>
      </c>
      <c r="K547">
        <v>21.7698</v>
      </c>
      <c r="L547">
        <v>44.855699999999999</v>
      </c>
    </row>
    <row r="548" spans="1:12" x14ac:dyDescent="0.2">
      <c r="A548">
        <v>1995</v>
      </c>
      <c r="B548">
        <v>348.59100000000001</v>
      </c>
      <c r="C548">
        <v>260.71199999999999</v>
      </c>
      <c r="D548">
        <v>485.262</v>
      </c>
      <c r="E548">
        <v>207.208</v>
      </c>
      <c r="F548">
        <v>88.724800000000002</v>
      </c>
      <c r="G548">
        <v>96.742000000000004</v>
      </c>
      <c r="H548">
        <v>130.77600000000001</v>
      </c>
      <c r="I548">
        <v>34.986800000000002</v>
      </c>
      <c r="J548">
        <v>31.730899999999998</v>
      </c>
      <c r="K548">
        <v>17.2989</v>
      </c>
      <c r="L548">
        <v>44.761099999999999</v>
      </c>
    </row>
    <row r="549" spans="1:12" x14ac:dyDescent="0.2">
      <c r="A549">
        <v>1996</v>
      </c>
      <c r="B549">
        <v>909.52099999999996</v>
      </c>
      <c r="C549">
        <v>257.86099999999999</v>
      </c>
      <c r="D549">
        <v>191.40700000000001</v>
      </c>
      <c r="E549">
        <v>342.69299999999998</v>
      </c>
      <c r="F549">
        <v>131.095</v>
      </c>
      <c r="G549">
        <v>51.277999999999999</v>
      </c>
      <c r="H549">
        <v>53.046900000000001</v>
      </c>
      <c r="I549">
        <v>71.085700000000003</v>
      </c>
      <c r="J549">
        <v>19.6904</v>
      </c>
      <c r="K549">
        <v>18.945699999999999</v>
      </c>
      <c r="L549">
        <v>38.8245</v>
      </c>
    </row>
    <row r="550" spans="1:12" x14ac:dyDescent="0.2">
      <c r="A550">
        <v>1997</v>
      </c>
      <c r="B550">
        <v>208.06200000000001</v>
      </c>
      <c r="C550">
        <v>672.52700000000004</v>
      </c>
      <c r="D550">
        <v>188.809</v>
      </c>
      <c r="E550">
        <v>133.363</v>
      </c>
      <c r="F550">
        <v>206.876</v>
      </c>
      <c r="G550">
        <v>69.672700000000006</v>
      </c>
      <c r="H550">
        <v>25.143999999999998</v>
      </c>
      <c r="I550">
        <v>25.046299999999999</v>
      </c>
      <c r="J550">
        <v>34.453699999999998</v>
      </c>
      <c r="K550">
        <v>10.658899999999999</v>
      </c>
      <c r="L550">
        <v>33.515500000000003</v>
      </c>
    </row>
    <row r="551" spans="1:12" x14ac:dyDescent="0.2">
      <c r="A551">
        <v>1998</v>
      </c>
      <c r="B551">
        <v>324.51499999999999</v>
      </c>
      <c r="C551">
        <v>153.982</v>
      </c>
      <c r="D551">
        <v>494.98599999999999</v>
      </c>
      <c r="E551">
        <v>134.898</v>
      </c>
      <c r="F551">
        <v>87.635000000000005</v>
      </c>
      <c r="G551">
        <v>124.324</v>
      </c>
      <c r="H551">
        <v>40.639200000000002</v>
      </c>
      <c r="I551">
        <v>14.335100000000001</v>
      </c>
      <c r="J551">
        <v>14.4659</v>
      </c>
      <c r="K551">
        <v>21.0443</v>
      </c>
      <c r="L551">
        <v>28.1816</v>
      </c>
    </row>
    <row r="552" spans="1:12" x14ac:dyDescent="0.2">
      <c r="A552">
        <v>1999</v>
      </c>
      <c r="B552">
        <v>766.74300000000005</v>
      </c>
      <c r="C552">
        <v>240.15299999999999</v>
      </c>
      <c r="D552">
        <v>113.24</v>
      </c>
      <c r="E552">
        <v>351.89100000000002</v>
      </c>
      <c r="F552">
        <v>85.634299999999996</v>
      </c>
      <c r="G552">
        <v>50.772199999999998</v>
      </c>
      <c r="H552">
        <v>69.596400000000003</v>
      </c>
      <c r="I552">
        <v>22.008800000000001</v>
      </c>
      <c r="J552">
        <v>7.8063599999999997</v>
      </c>
      <c r="K552">
        <v>8.4425299999999996</v>
      </c>
      <c r="L552">
        <v>30.4847</v>
      </c>
    </row>
    <row r="553" spans="1:12" x14ac:dyDescent="0.2">
      <c r="A553">
        <v>2000</v>
      </c>
      <c r="B553">
        <v>1742.96</v>
      </c>
      <c r="C553">
        <v>567.64300000000003</v>
      </c>
      <c r="D553">
        <v>176.999</v>
      </c>
      <c r="E553">
        <v>81.136099999999999</v>
      </c>
      <c r="F553">
        <v>229.02500000000001</v>
      </c>
      <c r="G553">
        <v>53.535200000000003</v>
      </c>
      <c r="H553">
        <v>30.785499999999999</v>
      </c>
      <c r="I553">
        <v>41.279600000000002</v>
      </c>
      <c r="J553">
        <v>12.815799999999999</v>
      </c>
      <c r="K553">
        <v>4.8513999999999999</v>
      </c>
      <c r="L553">
        <v>25.479900000000001</v>
      </c>
    </row>
    <row r="554" spans="1:12" x14ac:dyDescent="0.2">
      <c r="A554">
        <v>2001</v>
      </c>
      <c r="B554">
        <v>1133.05</v>
      </c>
      <c r="C554">
        <v>1290.54</v>
      </c>
      <c r="D554">
        <v>418.72</v>
      </c>
      <c r="E554">
        <v>125.988</v>
      </c>
      <c r="F554">
        <v>53.8157</v>
      </c>
      <c r="G554">
        <v>145.45599999999999</v>
      </c>
      <c r="H554">
        <v>32.934899999999999</v>
      </c>
      <c r="I554">
        <v>18.448599999999999</v>
      </c>
      <c r="J554">
        <v>24.278099999999998</v>
      </c>
      <c r="K554">
        <v>8.1345899999999993</v>
      </c>
      <c r="L554">
        <v>20.2606</v>
      </c>
    </row>
    <row r="555" spans="1:12" x14ac:dyDescent="0.2">
      <c r="A555">
        <v>2002</v>
      </c>
      <c r="B555">
        <v>1271.99</v>
      </c>
      <c r="C555">
        <v>838.81200000000001</v>
      </c>
      <c r="D555">
        <v>950.88599999999997</v>
      </c>
      <c r="E555">
        <v>294.86700000000002</v>
      </c>
      <c r="F555">
        <v>80.466800000000006</v>
      </c>
      <c r="G555">
        <v>32.173400000000001</v>
      </c>
      <c r="H555">
        <v>83.511300000000006</v>
      </c>
      <c r="I555">
        <v>18.0337</v>
      </c>
      <c r="J555">
        <v>10.2895</v>
      </c>
      <c r="K555">
        <v>14.8339</v>
      </c>
      <c r="L555">
        <v>18.516200000000001</v>
      </c>
    </row>
    <row r="556" spans="1:12" x14ac:dyDescent="0.2">
      <c r="A556">
        <v>2003</v>
      </c>
      <c r="B556">
        <v>272.495</v>
      </c>
      <c r="C556">
        <v>941.82</v>
      </c>
      <c r="D556">
        <v>618.73500000000001</v>
      </c>
      <c r="E556">
        <v>681.70399999999995</v>
      </c>
      <c r="F556">
        <v>195.99299999999999</v>
      </c>
      <c r="G556">
        <v>51.037199999999999</v>
      </c>
      <c r="H556">
        <v>19.796199999999999</v>
      </c>
      <c r="I556">
        <v>49.098100000000002</v>
      </c>
      <c r="J556">
        <v>10.9841</v>
      </c>
      <c r="K556">
        <v>6.6927700000000003</v>
      </c>
      <c r="L556">
        <v>22.608599999999999</v>
      </c>
    </row>
    <row r="557" spans="1:12" x14ac:dyDescent="0.2">
      <c r="A557">
        <v>2004</v>
      </c>
      <c r="B557">
        <v>367.65199999999999</v>
      </c>
      <c r="C557">
        <v>201.77</v>
      </c>
      <c r="D557">
        <v>694.88300000000004</v>
      </c>
      <c r="E557">
        <v>442.351</v>
      </c>
      <c r="F557">
        <v>460.00700000000001</v>
      </c>
      <c r="G557">
        <v>126.209</v>
      </c>
      <c r="H557">
        <v>32.149799999999999</v>
      </c>
      <c r="I557">
        <v>12.2042</v>
      </c>
      <c r="J557">
        <v>30.7849</v>
      </c>
      <c r="K557">
        <v>7.3226800000000001</v>
      </c>
      <c r="L557">
        <v>20.1816</v>
      </c>
    </row>
    <row r="558" spans="1:12" x14ac:dyDescent="0.2">
      <c r="A558">
        <v>2005</v>
      </c>
      <c r="B558">
        <v>497.97399999999999</v>
      </c>
      <c r="C558">
        <v>272.24200000000002</v>
      </c>
      <c r="D558">
        <v>148.81899999999999</v>
      </c>
      <c r="E558">
        <v>497.71600000000001</v>
      </c>
      <c r="F558">
        <v>300.411</v>
      </c>
      <c r="G558">
        <v>302.40699999999998</v>
      </c>
      <c r="H558">
        <v>82.141400000000004</v>
      </c>
      <c r="I558">
        <v>20.7803</v>
      </c>
      <c r="J558">
        <v>8.0102799999999998</v>
      </c>
      <c r="K558">
        <v>20.988900000000001</v>
      </c>
      <c r="L558">
        <v>19.246400000000001</v>
      </c>
    </row>
    <row r="559" spans="1:12" x14ac:dyDescent="0.2">
      <c r="A559">
        <v>2006</v>
      </c>
      <c r="B559">
        <v>346.26100000000002</v>
      </c>
      <c r="C559">
        <v>368.73399999999998</v>
      </c>
      <c r="D559">
        <v>200.542</v>
      </c>
      <c r="E559">
        <v>105.98</v>
      </c>
      <c r="F559">
        <v>337.45600000000002</v>
      </c>
      <c r="G559">
        <v>198.37799999999999</v>
      </c>
      <c r="H559">
        <v>197.95500000000001</v>
      </c>
      <c r="I559">
        <v>53.267600000000002</v>
      </c>
      <c r="J559">
        <v>13.8444</v>
      </c>
      <c r="K559">
        <v>5.5021500000000003</v>
      </c>
      <c r="L559">
        <v>28.2439</v>
      </c>
    </row>
    <row r="560" spans="1:12" x14ac:dyDescent="0.2">
      <c r="A560">
        <v>2007</v>
      </c>
      <c r="B560">
        <v>926.95</v>
      </c>
      <c r="C560">
        <v>256.375</v>
      </c>
      <c r="D560">
        <v>270.89999999999998</v>
      </c>
      <c r="E560">
        <v>138.321</v>
      </c>
      <c r="F560">
        <v>71.261600000000001</v>
      </c>
      <c r="G560">
        <v>221.48500000000001</v>
      </c>
      <c r="H560">
        <v>129.048</v>
      </c>
      <c r="I560">
        <v>126.986</v>
      </c>
      <c r="J560">
        <v>35.161499999999997</v>
      </c>
      <c r="K560">
        <v>9.4089100000000006</v>
      </c>
      <c r="L560">
        <v>23.5047</v>
      </c>
    </row>
    <row r="561" spans="1:12" x14ac:dyDescent="0.2">
      <c r="A561">
        <v>2008</v>
      </c>
      <c r="B561">
        <v>794.94100000000003</v>
      </c>
      <c r="C561">
        <v>686.33100000000002</v>
      </c>
      <c r="D561">
        <v>188.334</v>
      </c>
      <c r="E561">
        <v>186.46</v>
      </c>
      <c r="F561">
        <v>92.2346</v>
      </c>
      <c r="G561">
        <v>47.542700000000004</v>
      </c>
      <c r="H561">
        <v>146.06800000000001</v>
      </c>
      <c r="I561">
        <v>82.7256</v>
      </c>
      <c r="J561">
        <v>83.2316</v>
      </c>
      <c r="K561">
        <v>23.756399999999999</v>
      </c>
      <c r="L561">
        <v>22.903199999999998</v>
      </c>
    </row>
    <row r="562" spans="1:12" x14ac:dyDescent="0.2">
      <c r="A562">
        <v>2009</v>
      </c>
      <c r="B562">
        <v>242.88800000000001</v>
      </c>
      <c r="C562">
        <v>588.52099999999996</v>
      </c>
      <c r="D562">
        <v>503.85300000000001</v>
      </c>
      <c r="E562">
        <v>129.739</v>
      </c>
      <c r="F562">
        <v>122.714</v>
      </c>
      <c r="G562">
        <v>60.273800000000001</v>
      </c>
      <c r="H562">
        <v>30.306100000000001</v>
      </c>
      <c r="I562">
        <v>90.6828</v>
      </c>
      <c r="J562">
        <v>52.142800000000001</v>
      </c>
      <c r="K562">
        <v>53.6723</v>
      </c>
      <c r="L562">
        <v>31.846499999999999</v>
      </c>
    </row>
    <row r="563" spans="1:12" x14ac:dyDescent="0.2">
      <c r="A563">
        <v>2010</v>
      </c>
      <c r="B563">
        <v>520.03700000000003</v>
      </c>
      <c r="C563">
        <v>179.762</v>
      </c>
      <c r="D563">
        <v>431.34800000000001</v>
      </c>
      <c r="E563">
        <v>346.35700000000003</v>
      </c>
      <c r="F563">
        <v>81.4666</v>
      </c>
      <c r="G563">
        <v>73.454700000000003</v>
      </c>
      <c r="H563">
        <v>35.514000000000003</v>
      </c>
      <c r="I563">
        <v>17.117000000000001</v>
      </c>
      <c r="J563">
        <v>52.558</v>
      </c>
      <c r="K563">
        <v>31.6555</v>
      </c>
      <c r="L563">
        <v>55.247700000000002</v>
      </c>
    </row>
    <row r="564" spans="1:12" x14ac:dyDescent="0.2">
      <c r="A564">
        <v>2011</v>
      </c>
      <c r="B564">
        <v>357.423</v>
      </c>
      <c r="C564">
        <v>384.92599999999999</v>
      </c>
      <c r="D564">
        <v>132.03100000000001</v>
      </c>
      <c r="E564">
        <v>303.11</v>
      </c>
      <c r="F564">
        <v>219.28299999999999</v>
      </c>
      <c r="G564">
        <v>49.074300000000001</v>
      </c>
      <c r="H564">
        <v>42.751600000000003</v>
      </c>
      <c r="I564">
        <v>20.614699999999999</v>
      </c>
      <c r="J564">
        <v>10.167299999999999</v>
      </c>
      <c r="K564">
        <v>32.110599999999998</v>
      </c>
      <c r="L564">
        <v>56.258499999999998</v>
      </c>
    </row>
    <row r="565" spans="1:12" x14ac:dyDescent="0.2">
      <c r="A565">
        <v>2012</v>
      </c>
      <c r="B565">
        <v>543.08699999999999</v>
      </c>
      <c r="C565">
        <v>264.64699999999999</v>
      </c>
      <c r="D565">
        <v>283.77999999999997</v>
      </c>
      <c r="E565">
        <v>94.951700000000002</v>
      </c>
      <c r="F565">
        <v>208.369</v>
      </c>
      <c r="G565">
        <v>143.18199999999999</v>
      </c>
      <c r="H565">
        <v>30.947800000000001</v>
      </c>
      <c r="I565">
        <v>27.058700000000002</v>
      </c>
      <c r="J565">
        <v>13.2904</v>
      </c>
      <c r="K565">
        <v>6.5497199999999998</v>
      </c>
      <c r="L565">
        <v>57.929600000000001</v>
      </c>
    </row>
    <row r="566" spans="1:12" x14ac:dyDescent="0.2">
      <c r="A566">
        <v>2013</v>
      </c>
      <c r="B566">
        <v>826.90099999999995</v>
      </c>
      <c r="C566">
        <v>402.10899999999998</v>
      </c>
      <c r="D566">
        <v>195.03200000000001</v>
      </c>
      <c r="E566">
        <v>203.142</v>
      </c>
      <c r="F566">
        <v>65.245999999999995</v>
      </c>
      <c r="G566">
        <v>136.60599999999999</v>
      </c>
      <c r="H566">
        <v>89.136099999999999</v>
      </c>
      <c r="I566">
        <v>19.113499999999998</v>
      </c>
      <c r="J566">
        <v>17.005600000000001</v>
      </c>
      <c r="K566">
        <v>8.3325899999999997</v>
      </c>
      <c r="L566">
        <v>40.209699999999998</v>
      </c>
    </row>
    <row r="567" spans="1:12" x14ac:dyDescent="0.2">
      <c r="A567">
        <v>2014</v>
      </c>
      <c r="B567">
        <v>564.38699999999994</v>
      </c>
      <c r="C567">
        <v>612.45899999999995</v>
      </c>
      <c r="D567">
        <v>297.15699999999998</v>
      </c>
      <c r="E567">
        <v>141.10499999999999</v>
      </c>
      <c r="F567">
        <v>143.35400000000001</v>
      </c>
      <c r="G567">
        <v>45.898600000000002</v>
      </c>
      <c r="H567">
        <v>94.724100000000007</v>
      </c>
      <c r="I567">
        <v>61.298200000000001</v>
      </c>
      <c r="J567">
        <v>13.1906</v>
      </c>
      <c r="K567">
        <v>11.7616</v>
      </c>
      <c r="L567">
        <v>33.734099999999998</v>
      </c>
    </row>
    <row r="568" spans="1:12" x14ac:dyDescent="0.2">
      <c r="A568">
        <v>2015</v>
      </c>
      <c r="B568">
        <v>162.084</v>
      </c>
      <c r="C568">
        <v>418.02300000000002</v>
      </c>
      <c r="D568">
        <v>452.476</v>
      </c>
      <c r="E568">
        <v>206.655</v>
      </c>
      <c r="F568">
        <v>100.199</v>
      </c>
      <c r="G568">
        <v>99.821299999999994</v>
      </c>
      <c r="H568">
        <v>31.590399999999999</v>
      </c>
      <c r="I568">
        <v>65.467600000000004</v>
      </c>
      <c r="J568">
        <v>41.989199999999997</v>
      </c>
      <c r="K568">
        <v>9.0142100000000003</v>
      </c>
      <c r="L568">
        <v>31.624500000000001</v>
      </c>
    </row>
    <row r="569" spans="1:12" x14ac:dyDescent="0.2">
      <c r="A569">
        <v>2016</v>
      </c>
      <c r="B569">
        <v>448.18599999999998</v>
      </c>
      <c r="C569">
        <v>120.021</v>
      </c>
      <c r="D569">
        <v>308.197</v>
      </c>
      <c r="E569">
        <v>320.101</v>
      </c>
      <c r="F569">
        <v>140.16200000000001</v>
      </c>
      <c r="G569">
        <v>65.478800000000007</v>
      </c>
      <c r="H569">
        <v>62.582700000000003</v>
      </c>
      <c r="I569">
        <v>19.129100000000001</v>
      </c>
      <c r="J569">
        <v>37.688899999999997</v>
      </c>
      <c r="K569">
        <v>25.1876</v>
      </c>
      <c r="L569">
        <v>26.7195</v>
      </c>
    </row>
    <row r="570" spans="1:12" x14ac:dyDescent="0.2">
      <c r="A570">
        <v>2017</v>
      </c>
      <c r="B570">
        <v>386.577</v>
      </c>
      <c r="C570">
        <v>331.87799999999999</v>
      </c>
      <c r="D570">
        <v>88.527799999999999</v>
      </c>
      <c r="E570">
        <v>220.821</v>
      </c>
      <c r="F570">
        <v>213.727</v>
      </c>
      <c r="G570">
        <v>93.070300000000003</v>
      </c>
      <c r="H570">
        <v>41.424799999999998</v>
      </c>
      <c r="I570">
        <v>37.640700000000002</v>
      </c>
      <c r="J570">
        <v>11.121</v>
      </c>
      <c r="K570">
        <v>21.8568</v>
      </c>
      <c r="L570">
        <v>34.2821</v>
      </c>
    </row>
    <row r="571" spans="1:12" x14ac:dyDescent="0.2">
      <c r="A571">
        <v>2018</v>
      </c>
      <c r="B571">
        <v>420.51100000000002</v>
      </c>
      <c r="C571">
        <v>286.23700000000002</v>
      </c>
      <c r="D571">
        <v>244.67699999999999</v>
      </c>
      <c r="E571">
        <v>63.284599999999998</v>
      </c>
      <c r="F571">
        <v>145.44</v>
      </c>
      <c r="G571">
        <v>132.97399999999999</v>
      </c>
      <c r="H571">
        <v>56.820300000000003</v>
      </c>
      <c r="I571">
        <v>23.773599999999998</v>
      </c>
      <c r="J571">
        <v>21.700700000000001</v>
      </c>
      <c r="K571">
        <v>6.4478499999999999</v>
      </c>
      <c r="L571">
        <v>35.893500000000003</v>
      </c>
    </row>
    <row r="572" spans="1:12" x14ac:dyDescent="0.2">
      <c r="A572">
        <v>2019</v>
      </c>
      <c r="B572">
        <v>459.57</v>
      </c>
      <c r="C572">
        <v>311.346</v>
      </c>
      <c r="D572">
        <v>210.916</v>
      </c>
      <c r="E572">
        <v>173.352</v>
      </c>
      <c r="F572">
        <v>42.038200000000003</v>
      </c>
      <c r="G572">
        <v>84.659800000000004</v>
      </c>
      <c r="H572">
        <v>73.426699999999997</v>
      </c>
      <c r="I572">
        <v>33.194800000000001</v>
      </c>
      <c r="J572">
        <v>13.1708</v>
      </c>
      <c r="K572">
        <v>12.498200000000001</v>
      </c>
      <c r="L572">
        <v>27.004999999999999</v>
      </c>
    </row>
    <row r="574" spans="1:12" x14ac:dyDescent="0.2">
      <c r="A574" t="s">
        <v>91</v>
      </c>
    </row>
    <row r="575" spans="1:12" x14ac:dyDescent="0.2">
      <c r="A575">
        <v>1977</v>
      </c>
      <c r="B575">
        <v>1.03232E-3</v>
      </c>
      <c r="C575">
        <v>1.09715E-2</v>
      </c>
      <c r="D575">
        <v>7.7936599999999995E-2</v>
      </c>
      <c r="E575">
        <v>0.14907200000000001</v>
      </c>
      <c r="F575">
        <v>0.14464399999999999</v>
      </c>
      <c r="G575">
        <v>8.8548699999999994E-2</v>
      </c>
      <c r="H575">
        <v>5.3741999999999998E-2</v>
      </c>
      <c r="I575">
        <v>3.1967500000000003E-2</v>
      </c>
      <c r="J575">
        <v>1.9226900000000002E-2</v>
      </c>
      <c r="K575">
        <v>1.3602700000000001E-2</v>
      </c>
      <c r="L575">
        <v>1.3602700000000001E-2</v>
      </c>
    </row>
    <row r="576" spans="1:12" x14ac:dyDescent="0.2">
      <c r="A576">
        <v>1978</v>
      </c>
      <c r="B576">
        <v>1.00205E-3</v>
      </c>
      <c r="C576">
        <v>1.0203E-2</v>
      </c>
      <c r="D576">
        <v>8.6005999999999999E-2</v>
      </c>
      <c r="E576">
        <v>0.13086100000000001</v>
      </c>
      <c r="F576">
        <v>0.143896</v>
      </c>
      <c r="G576">
        <v>9.76601E-2</v>
      </c>
      <c r="H576">
        <v>6.0198500000000002E-2</v>
      </c>
      <c r="I576">
        <v>3.4549000000000003E-2</v>
      </c>
      <c r="J576">
        <v>2.0101299999999999E-2</v>
      </c>
      <c r="K576">
        <v>1.40453E-2</v>
      </c>
      <c r="L576">
        <v>1.40453E-2</v>
      </c>
    </row>
    <row r="577" spans="1:12" x14ac:dyDescent="0.2">
      <c r="A577">
        <v>1979</v>
      </c>
      <c r="B577">
        <v>5.7134899999999997E-4</v>
      </c>
      <c r="C577">
        <v>4.4116600000000004E-3</v>
      </c>
      <c r="D577">
        <v>3.2587100000000001E-2</v>
      </c>
      <c r="E577">
        <v>8.4749099999999994E-2</v>
      </c>
      <c r="F577">
        <v>8.2093200000000005E-2</v>
      </c>
      <c r="G577">
        <v>5.7820799999999999E-2</v>
      </c>
      <c r="H577">
        <v>3.8752700000000001E-2</v>
      </c>
      <c r="I577">
        <v>2.1368600000000001E-2</v>
      </c>
      <c r="J577">
        <v>1.1889800000000001E-2</v>
      </c>
      <c r="K577">
        <v>8.1883700000000004E-3</v>
      </c>
      <c r="L577">
        <v>8.1883700000000004E-3</v>
      </c>
    </row>
    <row r="578" spans="1:12" x14ac:dyDescent="0.2">
      <c r="A578">
        <v>1980</v>
      </c>
      <c r="B578">
        <v>4.4927200000000002E-4</v>
      </c>
      <c r="C578">
        <v>3.3530399999999998E-3</v>
      </c>
      <c r="D578">
        <v>2.12187E-2</v>
      </c>
      <c r="E578">
        <v>5.6611799999999997E-2</v>
      </c>
      <c r="F578">
        <v>6.3275499999999998E-2</v>
      </c>
      <c r="G578">
        <v>4.8827299999999997E-2</v>
      </c>
      <c r="H578">
        <v>3.85198E-2</v>
      </c>
      <c r="I578">
        <v>1.9096700000000001E-2</v>
      </c>
      <c r="J578">
        <v>9.8453399999999993E-3</v>
      </c>
      <c r="K578">
        <v>6.6564299999999996E-3</v>
      </c>
      <c r="L578">
        <v>6.6564299999999996E-3</v>
      </c>
    </row>
    <row r="579" spans="1:12" x14ac:dyDescent="0.2">
      <c r="A579">
        <v>1981</v>
      </c>
      <c r="B579">
        <v>3.5082700000000001E-4</v>
      </c>
      <c r="C579">
        <v>2.5690399999999999E-3</v>
      </c>
      <c r="D579">
        <v>1.6009499999999999E-2</v>
      </c>
      <c r="E579">
        <v>3.2607999999999998E-2</v>
      </c>
      <c r="F579">
        <v>4.2275300000000002E-2</v>
      </c>
      <c r="G579">
        <v>4.2884499999999999E-2</v>
      </c>
      <c r="H579">
        <v>4.4722199999999997E-2</v>
      </c>
      <c r="I579">
        <v>1.66479E-2</v>
      </c>
      <c r="J579">
        <v>8.0909399999999996E-3</v>
      </c>
      <c r="K579">
        <v>5.4897799999999997E-3</v>
      </c>
      <c r="L579">
        <v>5.4897799999999997E-3</v>
      </c>
    </row>
    <row r="580" spans="1:12" x14ac:dyDescent="0.2">
      <c r="A580">
        <v>1982</v>
      </c>
      <c r="B580">
        <v>2.7890800000000002E-4</v>
      </c>
      <c r="C580">
        <v>1.9398200000000001E-3</v>
      </c>
      <c r="D580">
        <v>9.8377299999999994E-3</v>
      </c>
      <c r="E580">
        <v>2.33493E-2</v>
      </c>
      <c r="F580">
        <v>4.52129E-2</v>
      </c>
      <c r="G580">
        <v>4.09039E-2</v>
      </c>
      <c r="H580">
        <v>2.6444200000000001E-2</v>
      </c>
      <c r="I580">
        <v>1.273E-2</v>
      </c>
      <c r="J580">
        <v>6.8477199999999998E-3</v>
      </c>
      <c r="K580">
        <v>4.70485E-3</v>
      </c>
      <c r="L580">
        <v>4.70485E-3</v>
      </c>
    </row>
    <row r="581" spans="1:12" x14ac:dyDescent="0.2">
      <c r="A581">
        <v>1983</v>
      </c>
      <c r="B581">
        <v>1.7139799999999999E-4</v>
      </c>
      <c r="C581">
        <v>1.24222E-3</v>
      </c>
      <c r="D581">
        <v>7.0552399999999999E-3</v>
      </c>
      <c r="E581">
        <v>1.5802400000000001E-2</v>
      </c>
      <c r="F581">
        <v>2.4261999999999999E-2</v>
      </c>
      <c r="G581">
        <v>2.8523E-2</v>
      </c>
      <c r="H581">
        <v>1.8490900000000001E-2</v>
      </c>
      <c r="I581">
        <v>8.6539300000000006E-3</v>
      </c>
      <c r="J581">
        <v>4.82855E-3</v>
      </c>
      <c r="K581">
        <v>3.32694E-3</v>
      </c>
      <c r="L581">
        <v>3.32694E-3</v>
      </c>
    </row>
    <row r="582" spans="1:12" x14ac:dyDescent="0.2">
      <c r="A582">
        <v>1984</v>
      </c>
      <c r="B582">
        <v>6.0396699999999996E-4</v>
      </c>
      <c r="C582">
        <v>4.6237600000000002E-3</v>
      </c>
      <c r="D582">
        <v>2.6979099999999999E-2</v>
      </c>
      <c r="E582">
        <v>6.3973500000000003E-2</v>
      </c>
      <c r="F582">
        <v>8.8044399999999995E-2</v>
      </c>
      <c r="G582">
        <v>9.7534899999999994E-2</v>
      </c>
      <c r="H582">
        <v>7.4383199999999997E-2</v>
      </c>
      <c r="I582">
        <v>3.80869E-2</v>
      </c>
      <c r="J582">
        <v>2.14465E-2</v>
      </c>
      <c r="K582">
        <v>1.40704E-2</v>
      </c>
      <c r="L582">
        <v>1.40704E-2</v>
      </c>
    </row>
    <row r="583" spans="1:12" x14ac:dyDescent="0.2">
      <c r="A583">
        <v>1985</v>
      </c>
      <c r="B583">
        <v>8.5503499999999997E-4</v>
      </c>
      <c r="C583">
        <v>7.3776199999999997E-3</v>
      </c>
      <c r="D583">
        <v>6.0658400000000001E-2</v>
      </c>
      <c r="E583">
        <v>0.11149100000000001</v>
      </c>
      <c r="F583">
        <v>0.127799</v>
      </c>
      <c r="G583">
        <v>0.127359</v>
      </c>
      <c r="H583">
        <v>0.10302699999999999</v>
      </c>
      <c r="I583">
        <v>6.7530900000000005E-2</v>
      </c>
      <c r="J583">
        <v>4.1362999999999997E-2</v>
      </c>
      <c r="K583">
        <v>2.5490100000000002E-2</v>
      </c>
      <c r="L583">
        <v>2.5490100000000002E-2</v>
      </c>
    </row>
    <row r="584" spans="1:12" x14ac:dyDescent="0.2">
      <c r="A584">
        <v>1986</v>
      </c>
      <c r="B584">
        <v>8.6828199999999995E-4</v>
      </c>
      <c r="C584">
        <v>7.4171300000000001E-3</v>
      </c>
      <c r="D584">
        <v>6.0822399999999999E-2</v>
      </c>
      <c r="E584">
        <v>0.10960499999999999</v>
      </c>
      <c r="F584">
        <v>0.128085</v>
      </c>
      <c r="G584">
        <v>0.125329</v>
      </c>
      <c r="H584">
        <v>0.114768</v>
      </c>
      <c r="I584">
        <v>9.0083800000000006E-2</v>
      </c>
      <c r="J584">
        <v>6.0371899999999999E-2</v>
      </c>
      <c r="K584">
        <v>3.3915500000000001E-2</v>
      </c>
      <c r="L584">
        <v>3.3915500000000001E-2</v>
      </c>
    </row>
    <row r="585" spans="1:12" x14ac:dyDescent="0.2">
      <c r="A585">
        <v>1987</v>
      </c>
      <c r="B585">
        <v>6.3487799999999996E-4</v>
      </c>
      <c r="C585">
        <v>5.4691599999999998E-3</v>
      </c>
      <c r="D585">
        <v>4.2194700000000002E-2</v>
      </c>
      <c r="E585">
        <v>9.2725199999999994E-2</v>
      </c>
      <c r="F585">
        <v>9.7937999999999997E-2</v>
      </c>
      <c r="G585">
        <v>8.79939E-2</v>
      </c>
      <c r="H585">
        <v>8.1699999999999995E-2</v>
      </c>
      <c r="I585">
        <v>6.7470799999999997E-2</v>
      </c>
      <c r="J585">
        <v>4.6785100000000003E-2</v>
      </c>
      <c r="K585">
        <v>3.1837699999999997E-2</v>
      </c>
      <c r="L585">
        <v>3.1837699999999997E-2</v>
      </c>
    </row>
    <row r="586" spans="1:12" x14ac:dyDescent="0.2">
      <c r="A586">
        <v>1988</v>
      </c>
      <c r="B586">
        <v>5.4465299999999998E-4</v>
      </c>
      <c r="C586">
        <v>4.60627E-3</v>
      </c>
      <c r="D586">
        <v>3.7268999999999997E-2</v>
      </c>
      <c r="E586">
        <v>0.10388699999999999</v>
      </c>
      <c r="F586">
        <v>8.9770500000000003E-2</v>
      </c>
      <c r="G586">
        <v>7.0099400000000006E-2</v>
      </c>
      <c r="H586">
        <v>6.4268699999999998E-2</v>
      </c>
      <c r="I586">
        <v>5.2224899999999998E-2</v>
      </c>
      <c r="J586">
        <v>3.78806E-2</v>
      </c>
      <c r="K586">
        <v>2.56539E-2</v>
      </c>
      <c r="L586">
        <v>2.56539E-2</v>
      </c>
    </row>
    <row r="587" spans="1:12" x14ac:dyDescent="0.2">
      <c r="A587">
        <v>1989</v>
      </c>
      <c r="B587">
        <v>3.3857800000000002E-4</v>
      </c>
      <c r="C587">
        <v>2.9605299999999998E-3</v>
      </c>
      <c r="D587">
        <v>2.1467699999999999E-2</v>
      </c>
      <c r="E587">
        <v>5.8741799999999997E-2</v>
      </c>
      <c r="F587">
        <v>5.8477500000000002E-2</v>
      </c>
      <c r="G587">
        <v>4.5689599999999997E-2</v>
      </c>
      <c r="H587">
        <v>3.9397000000000001E-2</v>
      </c>
      <c r="I587">
        <v>3.18733E-2</v>
      </c>
      <c r="J587">
        <v>2.3374599999999999E-2</v>
      </c>
      <c r="K587">
        <v>1.7063700000000001E-2</v>
      </c>
      <c r="L587">
        <v>1.7063700000000001E-2</v>
      </c>
    </row>
    <row r="588" spans="1:12" x14ac:dyDescent="0.2">
      <c r="A588">
        <v>1990</v>
      </c>
      <c r="B588">
        <v>2.9184000000000002E-4</v>
      </c>
      <c r="C588">
        <v>2.4929700000000002E-3</v>
      </c>
      <c r="D588">
        <v>1.97022E-2</v>
      </c>
      <c r="E588">
        <v>5.2267399999999999E-2</v>
      </c>
      <c r="F588">
        <v>4.9945299999999998E-2</v>
      </c>
      <c r="G588">
        <v>3.88528E-2</v>
      </c>
      <c r="H588">
        <v>3.4426499999999999E-2</v>
      </c>
      <c r="I588">
        <v>2.7884699999999998E-2</v>
      </c>
      <c r="J588">
        <v>2.1006199999999999E-2</v>
      </c>
      <c r="K588">
        <v>1.5690300000000001E-2</v>
      </c>
      <c r="L588">
        <v>1.5690300000000001E-2</v>
      </c>
    </row>
    <row r="589" spans="1:12" x14ac:dyDescent="0.2">
      <c r="A589">
        <v>1991</v>
      </c>
      <c r="B589">
        <v>4.7241600000000003E-4</v>
      </c>
      <c r="C589">
        <v>3.6361399999999999E-3</v>
      </c>
      <c r="D589">
        <v>2.2235499999999998E-2</v>
      </c>
      <c r="E589">
        <v>6.6281900000000005E-2</v>
      </c>
      <c r="F589">
        <v>8.2111400000000001E-2</v>
      </c>
      <c r="G589">
        <v>7.3177099999999995E-2</v>
      </c>
      <c r="H589">
        <v>6.19117E-2</v>
      </c>
      <c r="I589">
        <v>4.8908899999999998E-2</v>
      </c>
      <c r="J589">
        <v>3.6828E-2</v>
      </c>
      <c r="K589">
        <v>2.8834200000000001E-2</v>
      </c>
      <c r="L589">
        <v>2.8834200000000001E-2</v>
      </c>
    </row>
    <row r="590" spans="1:12" x14ac:dyDescent="0.2">
      <c r="A590">
        <v>1992</v>
      </c>
      <c r="B590">
        <v>6.1701300000000002E-4</v>
      </c>
      <c r="C590">
        <v>4.3425800000000004E-3</v>
      </c>
      <c r="D590">
        <v>2.4201899999999998E-2</v>
      </c>
      <c r="E590">
        <v>7.4758599999999995E-2</v>
      </c>
      <c r="F590">
        <v>0.106207</v>
      </c>
      <c r="G590">
        <v>0.10313799999999999</v>
      </c>
      <c r="H590">
        <v>8.8324100000000003E-2</v>
      </c>
      <c r="I590">
        <v>7.0980299999999996E-2</v>
      </c>
      <c r="J590">
        <v>5.4352900000000003E-2</v>
      </c>
      <c r="K590">
        <v>4.3484000000000002E-2</v>
      </c>
      <c r="L590">
        <v>4.3484000000000002E-2</v>
      </c>
    </row>
    <row r="591" spans="1:12" x14ac:dyDescent="0.2">
      <c r="A591">
        <v>1993</v>
      </c>
      <c r="B591">
        <v>8.6021800000000005E-4</v>
      </c>
      <c r="C591">
        <v>5.6296300000000001E-3</v>
      </c>
      <c r="D591">
        <v>3.0399700000000002E-2</v>
      </c>
      <c r="E591">
        <v>9.08635E-2</v>
      </c>
      <c r="F591">
        <v>0.14455999999999999</v>
      </c>
      <c r="G591">
        <v>0.15904699999999999</v>
      </c>
      <c r="H591">
        <v>0.13853699999999999</v>
      </c>
      <c r="I591">
        <v>0.114692</v>
      </c>
      <c r="J591">
        <v>8.8782899999999998E-2</v>
      </c>
      <c r="K591">
        <v>7.0985800000000002E-2</v>
      </c>
      <c r="L591">
        <v>7.0985800000000002E-2</v>
      </c>
    </row>
    <row r="592" spans="1:12" x14ac:dyDescent="0.2">
      <c r="A592">
        <v>1994</v>
      </c>
      <c r="B592">
        <v>1.0127999999999999E-3</v>
      </c>
      <c r="C592">
        <v>6.1676099999999996E-3</v>
      </c>
      <c r="D592">
        <v>3.3579699999999997E-2</v>
      </c>
      <c r="E592">
        <v>0.100591</v>
      </c>
      <c r="F592">
        <v>0.17416599999999999</v>
      </c>
      <c r="G592">
        <v>0.20036599999999999</v>
      </c>
      <c r="H592">
        <v>0.18190999999999999</v>
      </c>
      <c r="I592">
        <v>0.16184599999999999</v>
      </c>
      <c r="J592">
        <v>0.12606100000000001</v>
      </c>
      <c r="K592">
        <v>9.7748199999999993E-2</v>
      </c>
      <c r="L592">
        <v>9.7748199999999993E-2</v>
      </c>
    </row>
    <row r="593" spans="1:12" x14ac:dyDescent="0.2">
      <c r="A593">
        <v>1995</v>
      </c>
      <c r="B593">
        <v>1.4777499999999999E-3</v>
      </c>
      <c r="C593">
        <v>9.0155400000000007E-3</v>
      </c>
      <c r="D593">
        <v>4.7854599999999997E-2</v>
      </c>
      <c r="E593">
        <v>0.15779699999999999</v>
      </c>
      <c r="F593">
        <v>0.248278</v>
      </c>
      <c r="G593">
        <v>0.300871</v>
      </c>
      <c r="H593">
        <v>0.30959799999999998</v>
      </c>
      <c r="I593">
        <v>0.274837</v>
      </c>
      <c r="J593">
        <v>0.21571699999999999</v>
      </c>
      <c r="K593">
        <v>0.16905100000000001</v>
      </c>
      <c r="L593">
        <v>0.16905100000000001</v>
      </c>
    </row>
    <row r="594" spans="1:12" x14ac:dyDescent="0.2">
      <c r="A594">
        <v>1996</v>
      </c>
      <c r="B594">
        <v>1.87521E-3</v>
      </c>
      <c r="C594">
        <v>1.16837E-2</v>
      </c>
      <c r="D594">
        <v>6.1325499999999998E-2</v>
      </c>
      <c r="E594">
        <v>0.20471300000000001</v>
      </c>
      <c r="F594">
        <v>0.33211600000000002</v>
      </c>
      <c r="G594">
        <v>0.41264099999999998</v>
      </c>
      <c r="H594">
        <v>0.45045099999999999</v>
      </c>
      <c r="I594">
        <v>0.42426999999999998</v>
      </c>
      <c r="J594">
        <v>0.31374000000000002</v>
      </c>
      <c r="K594">
        <v>0.24446499999999999</v>
      </c>
      <c r="L594">
        <v>0.24446499999999999</v>
      </c>
    </row>
    <row r="595" spans="1:12" x14ac:dyDescent="0.2">
      <c r="A595">
        <v>1997</v>
      </c>
      <c r="B595">
        <v>1.0004300000000001E-3</v>
      </c>
      <c r="C595">
        <v>6.5122799999999996E-3</v>
      </c>
      <c r="D595">
        <v>3.62187E-2</v>
      </c>
      <c r="E595">
        <v>0.119894</v>
      </c>
      <c r="F595">
        <v>0.209232</v>
      </c>
      <c r="G595">
        <v>0.23907400000000001</v>
      </c>
      <c r="H595">
        <v>0.26191199999999998</v>
      </c>
      <c r="I595">
        <v>0.24892900000000001</v>
      </c>
      <c r="J595">
        <v>0.19298899999999999</v>
      </c>
      <c r="K595">
        <v>0.149477</v>
      </c>
      <c r="L595">
        <v>0.149477</v>
      </c>
    </row>
    <row r="596" spans="1:12" x14ac:dyDescent="0.2">
      <c r="A596">
        <v>1998</v>
      </c>
      <c r="B596">
        <v>1.05455E-3</v>
      </c>
      <c r="C596">
        <v>7.3253600000000004E-3</v>
      </c>
      <c r="D596">
        <v>4.12094E-2</v>
      </c>
      <c r="E596">
        <v>0.15443200000000001</v>
      </c>
      <c r="F596">
        <v>0.245833</v>
      </c>
      <c r="G596">
        <v>0.28017500000000001</v>
      </c>
      <c r="H596">
        <v>0.31329200000000001</v>
      </c>
      <c r="I596">
        <v>0.30776900000000001</v>
      </c>
      <c r="J596">
        <v>0.238513</v>
      </c>
      <c r="K596">
        <v>0.17919399999999999</v>
      </c>
      <c r="L596">
        <v>0.17919399999999999</v>
      </c>
    </row>
    <row r="597" spans="1:12" x14ac:dyDescent="0.2">
      <c r="A597">
        <v>1999</v>
      </c>
      <c r="B597">
        <v>6.5946500000000003E-4</v>
      </c>
      <c r="C597">
        <v>5.1320899999999997E-3</v>
      </c>
      <c r="D597">
        <v>3.3384900000000002E-2</v>
      </c>
      <c r="E597">
        <v>0.12949099999999999</v>
      </c>
      <c r="F597">
        <v>0.16974700000000001</v>
      </c>
      <c r="G597">
        <v>0.20030500000000001</v>
      </c>
      <c r="H597">
        <v>0.22234400000000001</v>
      </c>
      <c r="I597">
        <v>0.240763</v>
      </c>
      <c r="J597">
        <v>0.17567099999999999</v>
      </c>
      <c r="K597">
        <v>0.123804</v>
      </c>
      <c r="L597">
        <v>0.123804</v>
      </c>
    </row>
    <row r="598" spans="1:12" x14ac:dyDescent="0.2">
      <c r="A598">
        <v>2000</v>
      </c>
      <c r="B598">
        <v>5.2226699999999998E-4</v>
      </c>
      <c r="C598">
        <v>4.29065E-3</v>
      </c>
      <c r="D598">
        <v>3.9961400000000001E-2</v>
      </c>
      <c r="E598">
        <v>0.11056299999999999</v>
      </c>
      <c r="F598">
        <v>0.15395700000000001</v>
      </c>
      <c r="G598">
        <v>0.185807</v>
      </c>
      <c r="H598">
        <v>0.21205299999999999</v>
      </c>
      <c r="I598">
        <v>0.230793</v>
      </c>
      <c r="J598">
        <v>0.154553</v>
      </c>
      <c r="K598">
        <v>0.103502</v>
      </c>
      <c r="L598">
        <v>0.103502</v>
      </c>
    </row>
    <row r="599" spans="1:12" x14ac:dyDescent="0.2">
      <c r="A599">
        <v>2001</v>
      </c>
      <c r="B599">
        <v>6.8421200000000001E-4</v>
      </c>
      <c r="C599">
        <v>5.4246499999999996E-3</v>
      </c>
      <c r="D599">
        <v>5.0678800000000003E-2</v>
      </c>
      <c r="E599">
        <v>0.14834</v>
      </c>
      <c r="F599">
        <v>0.214425</v>
      </c>
      <c r="G599">
        <v>0.25489099999999998</v>
      </c>
      <c r="H599">
        <v>0.30229</v>
      </c>
      <c r="I599">
        <v>0.28386600000000001</v>
      </c>
      <c r="J599">
        <v>0.19265699999999999</v>
      </c>
      <c r="K599">
        <v>0.12757599999999999</v>
      </c>
      <c r="L599">
        <v>0.12757599999999999</v>
      </c>
    </row>
    <row r="600" spans="1:12" x14ac:dyDescent="0.2">
      <c r="A600">
        <v>2002</v>
      </c>
      <c r="B600">
        <v>5.2428000000000002E-4</v>
      </c>
      <c r="C600">
        <v>4.3093899999999997E-3</v>
      </c>
      <c r="D600">
        <v>3.2797800000000002E-2</v>
      </c>
      <c r="E600">
        <v>0.108446</v>
      </c>
      <c r="F600">
        <v>0.15529000000000001</v>
      </c>
      <c r="G600">
        <v>0.18565000000000001</v>
      </c>
      <c r="H600">
        <v>0.23116100000000001</v>
      </c>
      <c r="I600">
        <v>0.19578999999999999</v>
      </c>
      <c r="J600">
        <v>0.13009699999999999</v>
      </c>
      <c r="K600">
        <v>8.8732099999999994E-2</v>
      </c>
      <c r="L600">
        <v>8.8732099999999994E-2</v>
      </c>
    </row>
    <row r="601" spans="1:12" x14ac:dyDescent="0.2">
      <c r="A601">
        <v>2003</v>
      </c>
      <c r="B601">
        <v>4.94057E-4</v>
      </c>
      <c r="C601">
        <v>4.0712700000000001E-3</v>
      </c>
      <c r="D601">
        <v>3.5573599999999997E-2</v>
      </c>
      <c r="E601">
        <v>9.3353500000000006E-2</v>
      </c>
      <c r="F601">
        <v>0.14013900000000001</v>
      </c>
      <c r="G601">
        <v>0.16214700000000001</v>
      </c>
      <c r="H601">
        <v>0.18370600000000001</v>
      </c>
      <c r="I601">
        <v>0.166798</v>
      </c>
      <c r="J601">
        <v>0.105475</v>
      </c>
      <c r="K601">
        <v>7.2860800000000003E-2</v>
      </c>
      <c r="L601">
        <v>7.2860800000000003E-2</v>
      </c>
    </row>
    <row r="602" spans="1:12" x14ac:dyDescent="0.2">
      <c r="A602">
        <v>2004</v>
      </c>
      <c r="B602">
        <v>4.4548E-4</v>
      </c>
      <c r="C602">
        <v>4.39464E-3</v>
      </c>
      <c r="D602">
        <v>3.3714099999999997E-2</v>
      </c>
      <c r="E602">
        <v>8.6952799999999997E-2</v>
      </c>
      <c r="F602">
        <v>0.11946900000000001</v>
      </c>
      <c r="G602">
        <v>0.129497</v>
      </c>
      <c r="H602">
        <v>0.136402</v>
      </c>
      <c r="I602">
        <v>0.121057</v>
      </c>
      <c r="J602">
        <v>8.3027400000000001E-2</v>
      </c>
      <c r="K602">
        <v>5.7018699999999999E-2</v>
      </c>
      <c r="L602">
        <v>5.7018699999999999E-2</v>
      </c>
    </row>
    <row r="603" spans="1:12" x14ac:dyDescent="0.2">
      <c r="A603">
        <v>2005</v>
      </c>
      <c r="B603">
        <v>4.7081599999999999E-4</v>
      </c>
      <c r="C603">
        <v>5.6704700000000004E-3</v>
      </c>
      <c r="D603">
        <v>3.94797E-2</v>
      </c>
      <c r="E603">
        <v>8.8593099999999994E-2</v>
      </c>
      <c r="F603">
        <v>0.114978</v>
      </c>
      <c r="G603">
        <v>0.123735</v>
      </c>
      <c r="H603">
        <v>0.13311400000000001</v>
      </c>
      <c r="I603">
        <v>0.106126</v>
      </c>
      <c r="J603">
        <v>7.5587100000000004E-2</v>
      </c>
      <c r="K603">
        <v>5.38678E-2</v>
      </c>
      <c r="L603">
        <v>5.38678E-2</v>
      </c>
    </row>
    <row r="604" spans="1:12" x14ac:dyDescent="0.2">
      <c r="A604">
        <v>2006</v>
      </c>
      <c r="B604">
        <v>5.5363199999999997E-4</v>
      </c>
      <c r="C604">
        <v>8.3284399999999995E-3</v>
      </c>
      <c r="D604">
        <v>7.1445900000000007E-2</v>
      </c>
      <c r="E604">
        <v>9.6895999999999996E-2</v>
      </c>
      <c r="F604">
        <v>0.12107900000000001</v>
      </c>
      <c r="G604">
        <v>0.129992</v>
      </c>
      <c r="H604">
        <v>0.143958</v>
      </c>
      <c r="I604">
        <v>0.11537500000000001</v>
      </c>
      <c r="J604">
        <v>8.6222599999999996E-2</v>
      </c>
      <c r="K604">
        <v>6.1664799999999999E-2</v>
      </c>
      <c r="L604">
        <v>6.1664799999999999E-2</v>
      </c>
    </row>
    <row r="605" spans="1:12" x14ac:dyDescent="0.2">
      <c r="A605">
        <v>2007</v>
      </c>
      <c r="B605">
        <v>5.4025099999999995E-4</v>
      </c>
      <c r="C605">
        <v>8.4215799999999997E-3</v>
      </c>
      <c r="D605">
        <v>7.3532700000000006E-2</v>
      </c>
      <c r="E605">
        <v>0.10524</v>
      </c>
      <c r="F605">
        <v>0.104729</v>
      </c>
      <c r="G605">
        <v>0.116284</v>
      </c>
      <c r="H605">
        <v>0.144653</v>
      </c>
      <c r="I605">
        <v>0.12245300000000001</v>
      </c>
      <c r="J605">
        <v>9.21014E-2</v>
      </c>
      <c r="K605">
        <v>6.2608800000000006E-2</v>
      </c>
      <c r="L605">
        <v>6.2608800000000006E-2</v>
      </c>
    </row>
    <row r="606" spans="1:12" x14ac:dyDescent="0.2">
      <c r="A606">
        <v>2008</v>
      </c>
      <c r="B606">
        <v>6.55903E-4</v>
      </c>
      <c r="C606">
        <v>9.0758999999999996E-3</v>
      </c>
      <c r="D606">
        <v>7.2692999999999994E-2</v>
      </c>
      <c r="E606">
        <v>0.118358</v>
      </c>
      <c r="F606">
        <v>0.12543699999999999</v>
      </c>
      <c r="G606">
        <v>0.150281</v>
      </c>
      <c r="H606">
        <v>0.176705</v>
      </c>
      <c r="I606">
        <v>0.16154299999999999</v>
      </c>
      <c r="J606">
        <v>0.13872999999999999</v>
      </c>
      <c r="K606">
        <v>8.1950099999999998E-2</v>
      </c>
      <c r="L606">
        <v>8.1950099999999998E-2</v>
      </c>
    </row>
    <row r="607" spans="1:12" x14ac:dyDescent="0.2">
      <c r="A607">
        <v>2009</v>
      </c>
      <c r="B607">
        <v>9.6303899999999995E-4</v>
      </c>
      <c r="C607">
        <v>1.0697099999999999E-2</v>
      </c>
      <c r="D607">
        <v>7.48138E-2</v>
      </c>
      <c r="E607">
        <v>0.16533200000000001</v>
      </c>
      <c r="F607">
        <v>0.21318799999999999</v>
      </c>
      <c r="G607">
        <v>0.22897100000000001</v>
      </c>
      <c r="H607">
        <v>0.27127699999999999</v>
      </c>
      <c r="I607">
        <v>0.245451</v>
      </c>
      <c r="J607">
        <v>0.199073</v>
      </c>
      <c r="K607">
        <v>0.13691</v>
      </c>
      <c r="L607">
        <v>0.13691</v>
      </c>
    </row>
    <row r="608" spans="1:12" x14ac:dyDescent="0.2">
      <c r="A608">
        <v>2010</v>
      </c>
      <c r="B608">
        <v>8.5097600000000003E-4</v>
      </c>
      <c r="C608">
        <v>8.5997799999999996E-3</v>
      </c>
      <c r="D608">
        <v>5.2819499999999998E-2</v>
      </c>
      <c r="E608">
        <v>0.157106</v>
      </c>
      <c r="F608">
        <v>0.20685700000000001</v>
      </c>
      <c r="G608">
        <v>0.241262</v>
      </c>
      <c r="H608">
        <v>0.24392</v>
      </c>
      <c r="I608">
        <v>0.22089500000000001</v>
      </c>
      <c r="J608">
        <v>0.19273000000000001</v>
      </c>
      <c r="K608">
        <v>0.13483800000000001</v>
      </c>
      <c r="L608">
        <v>0.13483800000000001</v>
      </c>
    </row>
    <row r="609" spans="1:12" x14ac:dyDescent="0.2">
      <c r="A609">
        <v>2011</v>
      </c>
      <c r="B609">
        <v>5.2533899999999999E-4</v>
      </c>
      <c r="C609">
        <v>4.85076E-3</v>
      </c>
      <c r="D609">
        <v>2.9668900000000002E-2</v>
      </c>
      <c r="E609">
        <v>7.4784799999999998E-2</v>
      </c>
      <c r="F609">
        <v>0.126249</v>
      </c>
      <c r="G609">
        <v>0.16103500000000001</v>
      </c>
      <c r="H609">
        <v>0.15739700000000001</v>
      </c>
      <c r="I609">
        <v>0.138963</v>
      </c>
      <c r="J609">
        <v>0.13975199999999999</v>
      </c>
      <c r="K609">
        <v>0.122294</v>
      </c>
      <c r="L609">
        <v>0.122294</v>
      </c>
    </row>
    <row r="610" spans="1:12" x14ac:dyDescent="0.2">
      <c r="A610">
        <v>2012</v>
      </c>
      <c r="B610">
        <v>5.4615800000000004E-4</v>
      </c>
      <c r="C610">
        <v>5.2339700000000001E-3</v>
      </c>
      <c r="D610">
        <v>3.4295100000000002E-2</v>
      </c>
      <c r="E610">
        <v>7.5202699999999997E-2</v>
      </c>
      <c r="F610">
        <v>0.122212</v>
      </c>
      <c r="G610">
        <v>0.17394999999999999</v>
      </c>
      <c r="H610">
        <v>0.18190600000000001</v>
      </c>
      <c r="I610">
        <v>0.164465</v>
      </c>
      <c r="J610">
        <v>0.16686899999999999</v>
      </c>
      <c r="K610">
        <v>0.172236</v>
      </c>
      <c r="L610">
        <v>0.172236</v>
      </c>
    </row>
    <row r="611" spans="1:12" x14ac:dyDescent="0.2">
      <c r="A611">
        <v>2013</v>
      </c>
      <c r="B611">
        <v>2.02745E-4</v>
      </c>
      <c r="C611">
        <v>2.4642800000000001E-3</v>
      </c>
      <c r="D611">
        <v>2.3655099999999998E-2</v>
      </c>
      <c r="E611">
        <v>4.8585200000000002E-2</v>
      </c>
      <c r="F611">
        <v>5.1730600000000002E-2</v>
      </c>
      <c r="G611">
        <v>6.6129999999999994E-2</v>
      </c>
      <c r="H611">
        <v>7.4414999999999995E-2</v>
      </c>
      <c r="I611">
        <v>7.0890599999999998E-2</v>
      </c>
      <c r="J611">
        <v>6.8703E-2</v>
      </c>
      <c r="K611">
        <v>6.3925999999999997E-2</v>
      </c>
      <c r="L611">
        <v>6.3925999999999997E-2</v>
      </c>
    </row>
    <row r="612" spans="1:12" x14ac:dyDescent="0.2">
      <c r="A612">
        <v>2014</v>
      </c>
      <c r="B612">
        <v>2.03487E-4</v>
      </c>
      <c r="C612">
        <v>2.74706E-3</v>
      </c>
      <c r="D612">
        <v>6.32109E-2</v>
      </c>
      <c r="E612">
        <v>4.2353000000000002E-2</v>
      </c>
      <c r="F612">
        <v>6.1937300000000001E-2</v>
      </c>
      <c r="G612">
        <v>7.3580499999999993E-2</v>
      </c>
      <c r="H612">
        <v>6.9412600000000005E-2</v>
      </c>
      <c r="I612">
        <v>7.83364E-2</v>
      </c>
      <c r="J612">
        <v>8.0703200000000003E-2</v>
      </c>
      <c r="K612">
        <v>6.3685699999999998E-2</v>
      </c>
      <c r="L612">
        <v>6.3685699999999998E-2</v>
      </c>
    </row>
    <row r="613" spans="1:12" x14ac:dyDescent="0.2">
      <c r="A613">
        <v>2015</v>
      </c>
      <c r="B613">
        <v>4.4817199999999999E-4</v>
      </c>
      <c r="C613">
        <v>4.7973199999999999E-3</v>
      </c>
      <c r="D613">
        <v>4.6099500000000002E-2</v>
      </c>
      <c r="E613">
        <v>8.8250800000000004E-2</v>
      </c>
      <c r="F613">
        <v>0.12542800000000001</v>
      </c>
      <c r="G613">
        <v>0.16689300000000001</v>
      </c>
      <c r="H613">
        <v>0.20164099999999999</v>
      </c>
      <c r="I613">
        <v>0.25219000000000003</v>
      </c>
      <c r="J613">
        <v>0.211062</v>
      </c>
      <c r="K613">
        <v>0.119329</v>
      </c>
      <c r="L613">
        <v>0.119329</v>
      </c>
    </row>
    <row r="614" spans="1:12" x14ac:dyDescent="0.2">
      <c r="A614">
        <v>2016</v>
      </c>
      <c r="B614">
        <v>4.4011099999999997E-4</v>
      </c>
      <c r="C614">
        <v>4.3497900000000001E-3</v>
      </c>
      <c r="D614">
        <v>3.3387300000000002E-2</v>
      </c>
      <c r="E614">
        <v>0.103935</v>
      </c>
      <c r="F614">
        <v>0.109443</v>
      </c>
      <c r="G614">
        <v>0.15784599999999999</v>
      </c>
      <c r="H614">
        <v>0.208403</v>
      </c>
      <c r="I614">
        <v>0.24237700000000001</v>
      </c>
      <c r="J614">
        <v>0.24485399999999999</v>
      </c>
      <c r="K614">
        <v>0.114832</v>
      </c>
      <c r="L614">
        <v>0.114832</v>
      </c>
    </row>
    <row r="615" spans="1:12" x14ac:dyDescent="0.2">
      <c r="A615">
        <v>2017</v>
      </c>
      <c r="B615">
        <v>5.1199600000000002E-4</v>
      </c>
      <c r="C615">
        <v>4.8307200000000002E-3</v>
      </c>
      <c r="D615">
        <v>3.5673799999999999E-2</v>
      </c>
      <c r="E615">
        <v>0.117589</v>
      </c>
      <c r="F615">
        <v>0.17454700000000001</v>
      </c>
      <c r="G615">
        <v>0.193462</v>
      </c>
      <c r="H615">
        <v>0.25530399999999998</v>
      </c>
      <c r="I615">
        <v>0.25074000000000002</v>
      </c>
      <c r="J615">
        <v>0.245089</v>
      </c>
      <c r="K615">
        <v>0.14727199999999999</v>
      </c>
      <c r="L615">
        <v>0.14727199999999999</v>
      </c>
    </row>
    <row r="616" spans="1:12" x14ac:dyDescent="0.2">
      <c r="A616">
        <v>2018</v>
      </c>
      <c r="B616">
        <v>5.6762200000000005E-4</v>
      </c>
      <c r="C616">
        <v>5.3587399999999999E-3</v>
      </c>
      <c r="D616">
        <v>4.4616099999999999E-2</v>
      </c>
      <c r="E616">
        <v>0.10906399999999999</v>
      </c>
      <c r="F616">
        <v>0.241121</v>
      </c>
      <c r="G616">
        <v>0.29386499999999999</v>
      </c>
      <c r="H616">
        <v>0.23749899999999999</v>
      </c>
      <c r="I616">
        <v>0.290572</v>
      </c>
      <c r="J616">
        <v>0.25176199999999999</v>
      </c>
      <c r="K616">
        <v>0.14974299999999999</v>
      </c>
      <c r="L616">
        <v>0.14974299999999999</v>
      </c>
    </row>
    <row r="617" spans="1:12" x14ac:dyDescent="0.2">
      <c r="A617">
        <v>2019</v>
      </c>
      <c r="B617">
        <v>6.0762299999999995E-4</v>
      </c>
      <c r="C617">
        <v>5.7363800000000001E-3</v>
      </c>
      <c r="D617">
        <v>4.7760299999999999E-2</v>
      </c>
      <c r="E617">
        <v>0.11675000000000001</v>
      </c>
      <c r="F617">
        <v>0.25811400000000001</v>
      </c>
      <c r="G617">
        <v>0.31457400000000002</v>
      </c>
      <c r="H617">
        <v>0.25423600000000002</v>
      </c>
      <c r="I617">
        <v>0.31104900000000002</v>
      </c>
      <c r="J617">
        <v>0.26950400000000002</v>
      </c>
      <c r="K617">
        <v>0.16029599999999999</v>
      </c>
      <c r="L617">
        <v>0.16029599999999999</v>
      </c>
    </row>
    <row r="620" spans="1:12" x14ac:dyDescent="0.2">
      <c r="A620" t="s">
        <v>92</v>
      </c>
    </row>
    <row r="621" spans="1:12" x14ac:dyDescent="0.2">
      <c r="A621" t="s">
        <v>93</v>
      </c>
    </row>
    <row r="623" spans="1:12" x14ac:dyDescent="0.2">
      <c r="A623" t="s">
        <v>94</v>
      </c>
    </row>
    <row r="624" spans="1:12" x14ac:dyDescent="0.2">
      <c r="A624" t="s">
        <v>95</v>
      </c>
    </row>
    <row r="626" spans="1:6" x14ac:dyDescent="0.2">
      <c r="A626" t="s">
        <v>96</v>
      </c>
    </row>
    <row r="627" spans="1:6" x14ac:dyDescent="0.2">
      <c r="A627">
        <v>1977</v>
      </c>
      <c r="B627" t="s">
        <v>97</v>
      </c>
      <c r="C627">
        <v>528045</v>
      </c>
      <c r="D627" t="s">
        <v>97</v>
      </c>
      <c r="E627" t="s">
        <v>97</v>
      </c>
      <c r="F627" t="s">
        <v>97</v>
      </c>
    </row>
    <row r="628" spans="1:6" x14ac:dyDescent="0.2">
      <c r="A628">
        <v>1978</v>
      </c>
      <c r="B628" t="s">
        <v>97</v>
      </c>
      <c r="C628">
        <v>547672</v>
      </c>
      <c r="D628" t="s">
        <v>97</v>
      </c>
      <c r="E628" t="s">
        <v>97</v>
      </c>
      <c r="F628" t="s">
        <v>97</v>
      </c>
    </row>
    <row r="629" spans="1:6" x14ac:dyDescent="0.2">
      <c r="A629">
        <v>1979</v>
      </c>
      <c r="B629" t="s">
        <v>97</v>
      </c>
      <c r="C629">
        <v>583141</v>
      </c>
      <c r="D629" t="s">
        <v>97</v>
      </c>
      <c r="E629" t="s">
        <v>97</v>
      </c>
      <c r="F629" t="s">
        <v>97</v>
      </c>
    </row>
    <row r="630" spans="1:6" x14ac:dyDescent="0.2">
      <c r="A630">
        <v>1980</v>
      </c>
      <c r="B630" t="s">
        <v>97</v>
      </c>
      <c r="C630">
        <v>732819</v>
      </c>
      <c r="D630" t="s">
        <v>97</v>
      </c>
      <c r="E630" t="s">
        <v>97</v>
      </c>
      <c r="F630" t="s">
        <v>97</v>
      </c>
    </row>
    <row r="631" spans="1:6" x14ac:dyDescent="0.2">
      <c r="A631">
        <v>1981</v>
      </c>
      <c r="B631" t="s">
        <v>97</v>
      </c>
      <c r="C631">
        <v>812653</v>
      </c>
      <c r="D631" t="s">
        <v>97</v>
      </c>
      <c r="E631" t="s">
        <v>97</v>
      </c>
      <c r="F631" t="s">
        <v>97</v>
      </c>
    </row>
    <row r="632" spans="1:6" x14ac:dyDescent="0.2">
      <c r="A632">
        <v>1982</v>
      </c>
      <c r="B632" t="s">
        <v>97</v>
      </c>
      <c r="C632">
        <v>757758</v>
      </c>
      <c r="D632" t="s">
        <v>97</v>
      </c>
      <c r="E632" t="s">
        <v>97</v>
      </c>
      <c r="F632" t="s">
        <v>97</v>
      </c>
    </row>
    <row r="633" spans="1:6" x14ac:dyDescent="0.2">
      <c r="A633">
        <v>1983</v>
      </c>
      <c r="B633" t="s">
        <v>97</v>
      </c>
      <c r="C633">
        <v>709108</v>
      </c>
      <c r="D633" t="s">
        <v>97</v>
      </c>
      <c r="E633" t="s">
        <v>97</v>
      </c>
      <c r="F633" t="s">
        <v>97</v>
      </c>
    </row>
    <row r="634" spans="1:6" x14ac:dyDescent="0.2">
      <c r="A634">
        <v>1984</v>
      </c>
      <c r="B634" t="s">
        <v>97</v>
      </c>
      <c r="C634">
        <v>658274</v>
      </c>
      <c r="D634" t="s">
        <v>97</v>
      </c>
      <c r="E634" t="s">
        <v>97</v>
      </c>
      <c r="F634" t="s">
        <v>97</v>
      </c>
    </row>
    <row r="635" spans="1:6" x14ac:dyDescent="0.2">
      <c r="A635">
        <v>1985</v>
      </c>
      <c r="B635" t="s">
        <v>97</v>
      </c>
      <c r="C635">
        <v>596996</v>
      </c>
      <c r="D635" t="s">
        <v>97</v>
      </c>
      <c r="E635" t="s">
        <v>97</v>
      </c>
      <c r="F635" t="s">
        <v>97</v>
      </c>
    </row>
    <row r="636" spans="1:6" x14ac:dyDescent="0.2">
      <c r="A636">
        <v>1986</v>
      </c>
      <c r="B636" t="s">
        <v>97</v>
      </c>
      <c r="C636">
        <v>533729</v>
      </c>
      <c r="D636" t="s">
        <v>97</v>
      </c>
      <c r="E636" t="s">
        <v>97</v>
      </c>
      <c r="F636" t="s">
        <v>97</v>
      </c>
    </row>
    <row r="637" spans="1:6" x14ac:dyDescent="0.2">
      <c r="A637">
        <v>1987</v>
      </c>
      <c r="B637" t="s">
        <v>97</v>
      </c>
      <c r="C637">
        <v>476566</v>
      </c>
      <c r="D637" t="s">
        <v>97</v>
      </c>
      <c r="E637" t="s">
        <v>97</v>
      </c>
      <c r="F637" t="s">
        <v>97</v>
      </c>
    </row>
    <row r="638" spans="1:6" x14ac:dyDescent="0.2">
      <c r="A638">
        <v>1988</v>
      </c>
      <c r="B638" t="s">
        <v>97</v>
      </c>
      <c r="C638">
        <v>476717</v>
      </c>
      <c r="D638" t="s">
        <v>97</v>
      </c>
      <c r="E638" t="s">
        <v>97</v>
      </c>
      <c r="F638" t="s">
        <v>97</v>
      </c>
    </row>
    <row r="639" spans="1:6" x14ac:dyDescent="0.2">
      <c r="A639">
        <v>1989</v>
      </c>
      <c r="B639" t="s">
        <v>97</v>
      </c>
      <c r="C639">
        <v>484345</v>
      </c>
      <c r="D639" t="s">
        <v>97</v>
      </c>
      <c r="E639" t="s">
        <v>97</v>
      </c>
      <c r="F639" t="s">
        <v>97</v>
      </c>
    </row>
    <row r="640" spans="1:6" x14ac:dyDescent="0.2">
      <c r="A640">
        <v>1990</v>
      </c>
      <c r="B640" t="s">
        <v>97</v>
      </c>
      <c r="C640">
        <v>519278</v>
      </c>
      <c r="D640" t="s">
        <v>97</v>
      </c>
      <c r="E640" t="s">
        <v>97</v>
      </c>
      <c r="F640" t="s">
        <v>97</v>
      </c>
    </row>
    <row r="641" spans="1:6" x14ac:dyDescent="0.2">
      <c r="A641">
        <v>1991</v>
      </c>
      <c r="B641">
        <v>708299</v>
      </c>
      <c r="C641">
        <v>729776</v>
      </c>
      <c r="D641">
        <v>102325</v>
      </c>
      <c r="E641">
        <v>-0.20988299999999999</v>
      </c>
      <c r="F641">
        <v>-0.20783699999999999</v>
      </c>
    </row>
    <row r="642" spans="1:6" x14ac:dyDescent="0.2">
      <c r="A642">
        <v>1992</v>
      </c>
      <c r="B642" t="s">
        <v>97</v>
      </c>
      <c r="C642">
        <v>795017</v>
      </c>
      <c r="D642" t="s">
        <v>97</v>
      </c>
      <c r="E642" t="s">
        <v>97</v>
      </c>
      <c r="F642" t="s">
        <v>97</v>
      </c>
    </row>
    <row r="643" spans="1:6" x14ac:dyDescent="0.2">
      <c r="A643">
        <v>1993</v>
      </c>
      <c r="B643" t="s">
        <v>97</v>
      </c>
      <c r="C643">
        <v>708610</v>
      </c>
      <c r="D643" t="s">
        <v>97</v>
      </c>
      <c r="E643" t="s">
        <v>97</v>
      </c>
      <c r="F643" t="s">
        <v>97</v>
      </c>
    </row>
    <row r="644" spans="1:6" x14ac:dyDescent="0.2">
      <c r="A644">
        <v>1994</v>
      </c>
      <c r="B644">
        <v>686007</v>
      </c>
      <c r="C644">
        <v>683650</v>
      </c>
      <c r="D644">
        <v>222341</v>
      </c>
      <c r="E644">
        <v>1.0600200000000001E-2</v>
      </c>
      <c r="F644">
        <v>1.08892E-2</v>
      </c>
    </row>
    <row r="645" spans="1:6" x14ac:dyDescent="0.2">
      <c r="A645">
        <v>1995</v>
      </c>
      <c r="B645" t="s">
        <v>97</v>
      </c>
      <c r="C645">
        <v>679620</v>
      </c>
      <c r="D645" t="s">
        <v>97</v>
      </c>
      <c r="E645" t="s">
        <v>97</v>
      </c>
      <c r="F645" t="s">
        <v>97</v>
      </c>
    </row>
    <row r="646" spans="1:6" x14ac:dyDescent="0.2">
      <c r="A646">
        <v>1996</v>
      </c>
      <c r="B646" t="s">
        <v>97</v>
      </c>
      <c r="C646">
        <v>584311</v>
      </c>
      <c r="D646" t="s">
        <v>97</v>
      </c>
      <c r="E646" t="s">
        <v>97</v>
      </c>
      <c r="F646" t="s">
        <v>97</v>
      </c>
    </row>
    <row r="647" spans="1:6" x14ac:dyDescent="0.2">
      <c r="A647">
        <v>1997</v>
      </c>
      <c r="B647">
        <v>461997</v>
      </c>
      <c r="C647">
        <v>497860</v>
      </c>
      <c r="D647">
        <v>141625</v>
      </c>
      <c r="E647">
        <v>-0.25322299999999998</v>
      </c>
      <c r="F647">
        <v>-0.24945600000000001</v>
      </c>
    </row>
    <row r="648" spans="1:6" x14ac:dyDescent="0.2">
      <c r="A648">
        <v>1998</v>
      </c>
      <c r="B648" t="s">
        <v>97</v>
      </c>
      <c r="C648">
        <v>528893</v>
      </c>
      <c r="D648" t="s">
        <v>97</v>
      </c>
      <c r="E648" t="s">
        <v>97</v>
      </c>
      <c r="F648" t="s">
        <v>97</v>
      </c>
    </row>
    <row r="649" spans="1:6" x14ac:dyDescent="0.2">
      <c r="A649">
        <v>1999</v>
      </c>
      <c r="B649" t="s">
        <v>97</v>
      </c>
      <c r="C649">
        <v>515739</v>
      </c>
      <c r="D649" t="s">
        <v>97</v>
      </c>
      <c r="E649" t="s">
        <v>97</v>
      </c>
      <c r="F649" t="s">
        <v>97</v>
      </c>
    </row>
    <row r="650" spans="1:6" x14ac:dyDescent="0.2">
      <c r="A650">
        <v>2000</v>
      </c>
      <c r="B650">
        <v>512897</v>
      </c>
      <c r="C650">
        <v>400816</v>
      </c>
      <c r="D650">
        <v>144792</v>
      </c>
      <c r="E650">
        <v>0.77407800000000004</v>
      </c>
      <c r="F650">
        <v>0.89044199999999996</v>
      </c>
    </row>
    <row r="651" spans="1:6" x14ac:dyDescent="0.2">
      <c r="A651">
        <v>2001</v>
      </c>
      <c r="B651" t="s">
        <v>97</v>
      </c>
      <c r="C651">
        <v>445009</v>
      </c>
      <c r="D651" t="s">
        <v>97</v>
      </c>
      <c r="E651" t="s">
        <v>97</v>
      </c>
      <c r="F651" t="s">
        <v>97</v>
      </c>
    </row>
    <row r="652" spans="1:6" x14ac:dyDescent="0.2">
      <c r="A652">
        <v>2002</v>
      </c>
      <c r="B652">
        <v>836195</v>
      </c>
      <c r="C652">
        <v>641785</v>
      </c>
      <c r="D652">
        <v>168058</v>
      </c>
      <c r="E652">
        <v>1.1568099999999999</v>
      </c>
      <c r="F652">
        <v>1.3297399999999999</v>
      </c>
    </row>
    <row r="653" spans="1:6" x14ac:dyDescent="0.2">
      <c r="A653">
        <v>2003</v>
      </c>
      <c r="B653" t="s">
        <v>97</v>
      </c>
      <c r="C653">
        <v>795856</v>
      </c>
      <c r="D653" t="s">
        <v>97</v>
      </c>
      <c r="E653" t="s">
        <v>97</v>
      </c>
      <c r="F653" t="s">
        <v>97</v>
      </c>
    </row>
    <row r="654" spans="1:6" x14ac:dyDescent="0.2">
      <c r="A654">
        <v>2004</v>
      </c>
      <c r="B654" s="41">
        <v>1157080</v>
      </c>
      <c r="C654">
        <v>818503</v>
      </c>
      <c r="D654">
        <v>191173</v>
      </c>
      <c r="E654">
        <v>1.7710699999999999</v>
      </c>
      <c r="F654">
        <v>2.1094599999999999</v>
      </c>
    </row>
    <row r="655" spans="1:6" x14ac:dyDescent="0.2">
      <c r="A655">
        <v>2005</v>
      </c>
      <c r="B655" t="s">
        <v>97</v>
      </c>
      <c r="C655">
        <v>795704</v>
      </c>
      <c r="D655" t="s">
        <v>97</v>
      </c>
      <c r="E655" t="s">
        <v>97</v>
      </c>
      <c r="F655" t="s">
        <v>97</v>
      </c>
    </row>
    <row r="656" spans="1:6" x14ac:dyDescent="0.2">
      <c r="A656">
        <v>2006</v>
      </c>
      <c r="B656">
        <v>741358</v>
      </c>
      <c r="C656">
        <v>682038</v>
      </c>
      <c r="D656">
        <v>205556</v>
      </c>
      <c r="E656">
        <v>0.28857899999999997</v>
      </c>
      <c r="F656">
        <v>0.30643599999999999</v>
      </c>
    </row>
    <row r="657" spans="1:6" x14ac:dyDescent="0.2">
      <c r="A657">
        <v>2007</v>
      </c>
      <c r="B657" t="s">
        <v>97</v>
      </c>
      <c r="C657">
        <v>680003</v>
      </c>
      <c r="D657" t="s">
        <v>97</v>
      </c>
      <c r="E657" t="s">
        <v>97</v>
      </c>
      <c r="F657" t="s">
        <v>97</v>
      </c>
    </row>
    <row r="658" spans="1:6" x14ac:dyDescent="0.2">
      <c r="A658">
        <v>2008</v>
      </c>
      <c r="B658" t="s">
        <v>97</v>
      </c>
      <c r="C658">
        <v>659151</v>
      </c>
      <c r="D658" t="s">
        <v>97</v>
      </c>
      <c r="E658" t="s">
        <v>97</v>
      </c>
      <c r="F658" t="s">
        <v>97</v>
      </c>
    </row>
    <row r="659" spans="1:6" x14ac:dyDescent="0.2">
      <c r="A659">
        <v>2009</v>
      </c>
      <c r="B659" t="s">
        <v>97</v>
      </c>
      <c r="C659">
        <v>633787</v>
      </c>
      <c r="D659" t="s">
        <v>97</v>
      </c>
      <c r="E659" t="s">
        <v>97</v>
      </c>
      <c r="F659" t="s">
        <v>97</v>
      </c>
    </row>
    <row r="660" spans="1:6" x14ac:dyDescent="0.2">
      <c r="A660">
        <v>2010</v>
      </c>
      <c r="B660">
        <v>930252</v>
      </c>
      <c r="C660">
        <v>645265</v>
      </c>
      <c r="D660">
        <v>328887</v>
      </c>
      <c r="E660">
        <v>0.86651800000000001</v>
      </c>
      <c r="F660">
        <v>1.0658700000000001</v>
      </c>
    </row>
    <row r="661" spans="1:6" x14ac:dyDescent="0.2">
      <c r="A661">
        <v>2011</v>
      </c>
      <c r="B661" t="s">
        <v>97</v>
      </c>
      <c r="C661">
        <v>550334</v>
      </c>
      <c r="D661" t="s">
        <v>97</v>
      </c>
      <c r="E661" t="s">
        <v>97</v>
      </c>
      <c r="F661" t="s">
        <v>97</v>
      </c>
    </row>
    <row r="662" spans="1:6" x14ac:dyDescent="0.2">
      <c r="A662">
        <v>2012</v>
      </c>
      <c r="B662">
        <v>276876</v>
      </c>
      <c r="C662">
        <v>469295</v>
      </c>
      <c r="D662">
        <v>50014</v>
      </c>
      <c r="E662">
        <v>-3.8473000000000002</v>
      </c>
      <c r="F662">
        <v>-2.9447299999999998</v>
      </c>
    </row>
    <row r="663" spans="1:6" x14ac:dyDescent="0.2">
      <c r="A663">
        <v>2013</v>
      </c>
      <c r="B663" t="s">
        <v>97</v>
      </c>
      <c r="C663">
        <v>471855</v>
      </c>
      <c r="D663" t="s">
        <v>97</v>
      </c>
      <c r="E663" t="s">
        <v>97</v>
      </c>
      <c r="F663" t="s">
        <v>97</v>
      </c>
    </row>
    <row r="664" spans="1:6" x14ac:dyDescent="0.2">
      <c r="A664">
        <v>2014</v>
      </c>
      <c r="B664">
        <v>723928</v>
      </c>
      <c r="C664">
        <v>551958</v>
      </c>
      <c r="D664">
        <v>175996</v>
      </c>
      <c r="E664">
        <v>0.97712100000000002</v>
      </c>
      <c r="F664">
        <v>1.13182</v>
      </c>
    </row>
    <row r="665" spans="1:6" x14ac:dyDescent="0.2">
      <c r="A665">
        <v>2015</v>
      </c>
      <c r="B665" t="s">
        <v>97</v>
      </c>
      <c r="C665">
        <v>584712</v>
      </c>
      <c r="D665" t="s">
        <v>97</v>
      </c>
      <c r="E665" t="s">
        <v>97</v>
      </c>
      <c r="F665" t="s">
        <v>97</v>
      </c>
    </row>
    <row r="666" spans="1:6" x14ac:dyDescent="0.2">
      <c r="A666">
        <v>2016</v>
      </c>
      <c r="B666">
        <v>448166</v>
      </c>
      <c r="C666">
        <v>528295</v>
      </c>
      <c r="D666">
        <v>138454</v>
      </c>
      <c r="E666">
        <v>-0.57874199999999998</v>
      </c>
      <c r="F666">
        <v>-0.54481500000000005</v>
      </c>
    </row>
    <row r="667" spans="1:6" x14ac:dyDescent="0.2">
      <c r="A667">
        <v>2017</v>
      </c>
      <c r="B667" t="s">
        <v>97</v>
      </c>
      <c r="C667">
        <v>477748</v>
      </c>
      <c r="D667" t="s">
        <v>97</v>
      </c>
      <c r="E667" t="s">
        <v>97</v>
      </c>
      <c r="F667" t="s">
        <v>97</v>
      </c>
    </row>
    <row r="668" spans="1:6" x14ac:dyDescent="0.2">
      <c r="A668">
        <v>2018</v>
      </c>
      <c r="B668">
        <v>355213</v>
      </c>
      <c r="C668">
        <v>458012</v>
      </c>
      <c r="D668">
        <v>108171</v>
      </c>
      <c r="E668">
        <v>-0.95033800000000002</v>
      </c>
      <c r="F668">
        <v>-0.85352300000000003</v>
      </c>
    </row>
    <row r="669" spans="1:6" x14ac:dyDescent="0.2">
      <c r="A669">
        <v>2019</v>
      </c>
      <c r="B669" t="s">
        <v>97</v>
      </c>
      <c r="C669">
        <v>399395</v>
      </c>
      <c r="D669" t="s">
        <v>97</v>
      </c>
      <c r="E669" t="s">
        <v>97</v>
      </c>
      <c r="F669" t="s">
        <v>97</v>
      </c>
    </row>
    <row r="672" spans="1:6" x14ac:dyDescent="0.2">
      <c r="A672" t="s">
        <v>98</v>
      </c>
    </row>
    <row r="673" spans="1:13" x14ac:dyDescent="0.2">
      <c r="B673">
        <v>1.39703</v>
      </c>
      <c r="C673">
        <v>1.39703</v>
      </c>
      <c r="D673">
        <v>1.39703</v>
      </c>
      <c r="E673">
        <v>1.39703</v>
      </c>
      <c r="F673">
        <v>1.39703</v>
      </c>
      <c r="G673">
        <v>1.39703</v>
      </c>
      <c r="H673">
        <v>1.39703</v>
      </c>
      <c r="I673">
        <v>1.39703</v>
      </c>
      <c r="J673">
        <v>1.39703</v>
      </c>
      <c r="K673">
        <v>1.39703</v>
      </c>
      <c r="L673">
        <v>1.39703</v>
      </c>
      <c r="M673">
        <v>1.39703</v>
      </c>
    </row>
    <row r="675" spans="1:13" x14ac:dyDescent="0.2">
      <c r="A675" t="s">
        <v>99</v>
      </c>
    </row>
    <row r="676" spans="1:13" x14ac:dyDescent="0.2">
      <c r="A676">
        <v>1977</v>
      </c>
      <c r="B676">
        <v>0</v>
      </c>
      <c r="C676">
        <v>9.0999999999999998E-2</v>
      </c>
      <c r="D676">
        <v>0.41799999999999998</v>
      </c>
      <c r="E676">
        <v>0.26600000000000001</v>
      </c>
      <c r="F676">
        <v>0.20100000000000001</v>
      </c>
      <c r="G676">
        <v>1.6E-2</v>
      </c>
      <c r="H676">
        <v>5.0000000000000001E-3</v>
      </c>
      <c r="I676">
        <v>3.0000000000000001E-3</v>
      </c>
      <c r="J676">
        <v>0</v>
      </c>
      <c r="K676">
        <v>0</v>
      </c>
      <c r="L676">
        <v>0</v>
      </c>
    </row>
    <row r="677" spans="1:13" x14ac:dyDescent="0.2">
      <c r="A677">
        <v>1978</v>
      </c>
      <c r="B677">
        <v>0</v>
      </c>
      <c r="C677">
        <v>2.9000000000000001E-2</v>
      </c>
      <c r="D677">
        <v>0.65100000000000002</v>
      </c>
      <c r="E677">
        <v>0.16800000000000001</v>
      </c>
      <c r="F677">
        <v>0.1</v>
      </c>
      <c r="G677">
        <v>4.1000000000000002E-2</v>
      </c>
      <c r="H677">
        <v>6.0000000000000001E-3</v>
      </c>
      <c r="I677">
        <v>4.0000000000000001E-3</v>
      </c>
      <c r="J677">
        <v>1E-3</v>
      </c>
      <c r="K677">
        <v>0</v>
      </c>
      <c r="L677">
        <v>0</v>
      </c>
    </row>
    <row r="678" spans="1:13" x14ac:dyDescent="0.2">
      <c r="A678">
        <v>1979</v>
      </c>
      <c r="B678">
        <v>0</v>
      </c>
      <c r="C678">
        <v>0</v>
      </c>
      <c r="D678">
        <v>9.40941E-2</v>
      </c>
      <c r="E678">
        <v>0.56356399999999995</v>
      </c>
      <c r="F678">
        <v>0.27327299999999999</v>
      </c>
      <c r="G678">
        <v>4.6045999999999997E-2</v>
      </c>
      <c r="H678">
        <v>2.3022999999999998E-2</v>
      </c>
      <c r="I678">
        <v>0</v>
      </c>
      <c r="J678">
        <v>0</v>
      </c>
      <c r="K678">
        <v>0</v>
      </c>
      <c r="L678">
        <v>0</v>
      </c>
    </row>
    <row r="679" spans="1:13" x14ac:dyDescent="0.2">
      <c r="A679">
        <v>1980</v>
      </c>
      <c r="B679">
        <v>0</v>
      </c>
      <c r="C679">
        <v>0</v>
      </c>
      <c r="D679">
        <v>0.44555400000000001</v>
      </c>
      <c r="E679">
        <v>0.207792</v>
      </c>
      <c r="F679">
        <v>0.25374600000000003</v>
      </c>
      <c r="G679">
        <v>5.8941100000000003E-2</v>
      </c>
      <c r="H679">
        <v>2.0979000000000001E-2</v>
      </c>
      <c r="I679">
        <v>7.9920100000000008E-3</v>
      </c>
      <c r="J679">
        <v>4.9950000000000003E-3</v>
      </c>
      <c r="K679">
        <v>0</v>
      </c>
      <c r="L679">
        <v>0</v>
      </c>
    </row>
    <row r="680" spans="1:13" x14ac:dyDescent="0.2">
      <c r="A680">
        <v>1981</v>
      </c>
      <c r="B680">
        <v>0</v>
      </c>
      <c r="C680">
        <v>0</v>
      </c>
      <c r="D680">
        <v>0.16700000000000001</v>
      </c>
      <c r="E680">
        <v>0.53100000000000003</v>
      </c>
      <c r="F680">
        <v>0</v>
      </c>
      <c r="G680">
        <v>0.05</v>
      </c>
      <c r="H680">
        <v>0.252</v>
      </c>
      <c r="I680">
        <v>0</v>
      </c>
      <c r="J680">
        <v>0</v>
      </c>
      <c r="K680">
        <v>0</v>
      </c>
      <c r="L680">
        <v>0</v>
      </c>
    </row>
    <row r="681" spans="1:13" x14ac:dyDescent="0.2">
      <c r="A681">
        <v>1982</v>
      </c>
      <c r="B681">
        <v>0</v>
      </c>
      <c r="C681">
        <v>0</v>
      </c>
      <c r="D681">
        <v>6.00601E-3</v>
      </c>
      <c r="E681">
        <v>7.9079099999999999E-2</v>
      </c>
      <c r="F681">
        <v>0.778779</v>
      </c>
      <c r="G681">
        <v>0.116116</v>
      </c>
      <c r="H681">
        <v>2.002E-2</v>
      </c>
      <c r="I681">
        <v>0</v>
      </c>
      <c r="J681">
        <v>0</v>
      </c>
      <c r="K681">
        <v>0</v>
      </c>
      <c r="L681">
        <v>0</v>
      </c>
    </row>
    <row r="682" spans="1:13" x14ac:dyDescent="0.2">
      <c r="A682">
        <v>1983</v>
      </c>
      <c r="B682">
        <v>0</v>
      </c>
      <c r="C682">
        <v>0</v>
      </c>
      <c r="D682">
        <v>0.105105</v>
      </c>
      <c r="E682">
        <v>7.9079099999999999E-2</v>
      </c>
      <c r="F682">
        <v>0.14013999999999999</v>
      </c>
      <c r="G682">
        <v>0.587588</v>
      </c>
      <c r="H682">
        <v>8.8088100000000003E-2</v>
      </c>
      <c r="I682">
        <v>0</v>
      </c>
      <c r="J682">
        <v>0</v>
      </c>
      <c r="K682">
        <v>0</v>
      </c>
      <c r="L682">
        <v>0</v>
      </c>
    </row>
    <row r="683" spans="1:13" x14ac:dyDescent="0.2">
      <c r="A683">
        <v>1984</v>
      </c>
      <c r="B683">
        <v>0</v>
      </c>
      <c r="C683">
        <v>1.9980000000000002E-3</v>
      </c>
      <c r="D683">
        <v>1.8981000000000001E-2</v>
      </c>
      <c r="E683">
        <v>0.14285700000000001</v>
      </c>
      <c r="F683">
        <v>0.13786200000000001</v>
      </c>
      <c r="G683">
        <v>0.210789</v>
      </c>
      <c r="H683">
        <v>0.42557400000000001</v>
      </c>
      <c r="I683">
        <v>4.2957000000000002E-2</v>
      </c>
      <c r="J683">
        <v>1.8981000000000001E-2</v>
      </c>
      <c r="K683">
        <v>0</v>
      </c>
      <c r="L683">
        <v>0</v>
      </c>
    </row>
    <row r="684" spans="1:13" x14ac:dyDescent="0.2">
      <c r="A684">
        <v>1985</v>
      </c>
      <c r="B684">
        <v>0</v>
      </c>
      <c r="C684">
        <v>1.0999999999999999E-2</v>
      </c>
      <c r="D684">
        <v>0.26800000000000002</v>
      </c>
      <c r="E684">
        <v>0.14799999999999999</v>
      </c>
      <c r="F684">
        <v>0.158</v>
      </c>
      <c r="G684">
        <v>0.10100000000000001</v>
      </c>
      <c r="H684">
        <v>9.1999999999999998E-2</v>
      </c>
      <c r="I684">
        <v>0.19600000000000001</v>
      </c>
      <c r="J684">
        <v>2.1000000000000001E-2</v>
      </c>
      <c r="K684">
        <v>5.0000000000000001E-3</v>
      </c>
      <c r="L684">
        <v>0</v>
      </c>
    </row>
    <row r="685" spans="1:13" x14ac:dyDescent="0.2">
      <c r="A685">
        <v>1986</v>
      </c>
      <c r="B685">
        <v>0</v>
      </c>
      <c r="C685">
        <v>7.0070100000000001E-3</v>
      </c>
      <c r="D685">
        <v>0.22822799999999999</v>
      </c>
      <c r="E685">
        <v>0.12912899999999999</v>
      </c>
      <c r="F685">
        <v>8.8088100000000003E-2</v>
      </c>
      <c r="G685">
        <v>0.10610600000000001</v>
      </c>
      <c r="H685">
        <v>9.0090100000000006E-2</v>
      </c>
      <c r="I685">
        <v>0.116116</v>
      </c>
      <c r="J685">
        <v>0.19719700000000001</v>
      </c>
      <c r="K685">
        <v>2.1021000000000001E-2</v>
      </c>
      <c r="L685">
        <v>1.7017000000000001E-2</v>
      </c>
    </row>
    <row r="686" spans="1:13" x14ac:dyDescent="0.2">
      <c r="A686">
        <v>1987</v>
      </c>
      <c r="B686">
        <v>0</v>
      </c>
      <c r="C686">
        <v>1.3986E-2</v>
      </c>
      <c r="D686">
        <v>0.268731</v>
      </c>
      <c r="E686">
        <v>0.19580400000000001</v>
      </c>
      <c r="F686">
        <v>0.117882</v>
      </c>
      <c r="G686">
        <v>4.8951000000000001E-2</v>
      </c>
      <c r="H686">
        <v>6.0939100000000003E-2</v>
      </c>
      <c r="I686">
        <v>5.5944099999999997E-2</v>
      </c>
      <c r="J686">
        <v>4.3956000000000002E-2</v>
      </c>
      <c r="K686">
        <v>0.17382600000000001</v>
      </c>
      <c r="L686">
        <v>1.9980000000000001E-2</v>
      </c>
    </row>
    <row r="687" spans="1:13" x14ac:dyDescent="0.2">
      <c r="A687">
        <v>1988</v>
      </c>
      <c r="B687">
        <v>0</v>
      </c>
      <c r="C687">
        <v>8.9999999999999993E-3</v>
      </c>
      <c r="D687">
        <v>0.223</v>
      </c>
      <c r="E687">
        <v>0.504</v>
      </c>
      <c r="F687">
        <v>0.13800000000000001</v>
      </c>
      <c r="G687">
        <v>0.04</v>
      </c>
      <c r="H687">
        <v>3.4000000000000002E-2</v>
      </c>
      <c r="I687">
        <v>1.4E-2</v>
      </c>
      <c r="J687">
        <v>2.1999999999999999E-2</v>
      </c>
      <c r="K687">
        <v>5.0000000000000001E-3</v>
      </c>
      <c r="L687">
        <v>1.0999999999999999E-2</v>
      </c>
    </row>
    <row r="688" spans="1:13" x14ac:dyDescent="0.2">
      <c r="A688">
        <v>1990</v>
      </c>
      <c r="B688">
        <v>0</v>
      </c>
      <c r="C688">
        <v>5.7572699999999997E-2</v>
      </c>
      <c r="D688">
        <v>0.251577</v>
      </c>
      <c r="E688">
        <v>0.43434899999999999</v>
      </c>
      <c r="F688">
        <v>0.15781899999999999</v>
      </c>
      <c r="G688">
        <v>5.8575700000000001E-2</v>
      </c>
      <c r="H688">
        <v>2.66938E-2</v>
      </c>
      <c r="I688">
        <v>3.7371800000000001E-3</v>
      </c>
      <c r="J688">
        <v>2.94261E-3</v>
      </c>
      <c r="K688">
        <v>9.6303199999999995E-4</v>
      </c>
      <c r="L688">
        <v>5.7703700000000004E-3</v>
      </c>
    </row>
    <row r="689" spans="1:12" x14ac:dyDescent="0.2">
      <c r="A689">
        <v>1991</v>
      </c>
      <c r="B689">
        <v>0</v>
      </c>
      <c r="C689">
        <v>0</v>
      </c>
      <c r="D689">
        <v>0.13882700000000001</v>
      </c>
      <c r="E689">
        <v>0.21739600000000001</v>
      </c>
      <c r="F689">
        <v>0.26053100000000001</v>
      </c>
      <c r="G689">
        <v>0.19137999999999999</v>
      </c>
      <c r="H689">
        <v>0.13201499999999999</v>
      </c>
      <c r="I689">
        <v>3.4720899999999999E-2</v>
      </c>
      <c r="J689">
        <v>6.16169E-3</v>
      </c>
      <c r="K689">
        <v>1.1740199999999999E-2</v>
      </c>
      <c r="L689">
        <v>7.2281300000000001E-3</v>
      </c>
    </row>
    <row r="690" spans="1:12" x14ac:dyDescent="0.2">
      <c r="A690">
        <v>1992</v>
      </c>
      <c r="B690">
        <v>0</v>
      </c>
      <c r="C690">
        <v>0</v>
      </c>
      <c r="D690">
        <v>3.4802300000000001E-2</v>
      </c>
      <c r="E690">
        <v>0.77870300000000003</v>
      </c>
      <c r="F690">
        <v>0.11093500000000001</v>
      </c>
      <c r="G690">
        <v>5.2267500000000001E-2</v>
      </c>
      <c r="H690">
        <v>2.3292E-2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1993</v>
      </c>
      <c r="B691">
        <v>0</v>
      </c>
      <c r="C691">
        <v>0</v>
      </c>
      <c r="D691">
        <v>0.142537</v>
      </c>
      <c r="E691">
        <v>0.19287799999999999</v>
      </c>
      <c r="F691">
        <v>0.40904600000000002</v>
      </c>
      <c r="G691">
        <v>0.12790599999999999</v>
      </c>
      <c r="H691">
        <v>7.1108099999999994E-2</v>
      </c>
      <c r="I691">
        <v>4.3884100000000002E-2</v>
      </c>
      <c r="J691">
        <v>6.40984E-3</v>
      </c>
      <c r="K691">
        <v>6.2320800000000001E-3</v>
      </c>
      <c r="L691">
        <v>0</v>
      </c>
    </row>
    <row r="692" spans="1:12" x14ac:dyDescent="0.2">
      <c r="A692">
        <v>1994</v>
      </c>
      <c r="B692">
        <v>0</v>
      </c>
      <c r="C692">
        <v>4.7599099999999999E-4</v>
      </c>
      <c r="D692">
        <v>9.4536599999999998E-2</v>
      </c>
      <c r="E692">
        <v>7.0421300000000006E-2</v>
      </c>
      <c r="F692">
        <v>0.23861399999999999</v>
      </c>
      <c r="G692">
        <v>0.37141299999999999</v>
      </c>
      <c r="H692">
        <v>4.7879400000000003E-2</v>
      </c>
      <c r="I692">
        <v>8.4659100000000001E-2</v>
      </c>
      <c r="J692">
        <v>5.4389399999999997E-2</v>
      </c>
      <c r="K692">
        <v>3.1313599999999997E-2</v>
      </c>
      <c r="L692">
        <v>6.2977399999999996E-3</v>
      </c>
    </row>
    <row r="693" spans="1:12" x14ac:dyDescent="0.2">
      <c r="A693">
        <v>1995</v>
      </c>
      <c r="B693">
        <v>0</v>
      </c>
      <c r="C693">
        <v>9.6605599999999997E-4</v>
      </c>
      <c r="D693">
        <v>0.150897</v>
      </c>
      <c r="E693">
        <v>0.246031</v>
      </c>
      <c r="F693">
        <v>7.1689900000000001E-2</v>
      </c>
      <c r="G693">
        <v>0.13719500000000001</v>
      </c>
      <c r="H693">
        <v>0.241759</v>
      </c>
      <c r="I693">
        <v>2.9318400000000001E-2</v>
      </c>
      <c r="J693">
        <v>4.2656899999999998E-2</v>
      </c>
      <c r="K693">
        <v>5.7704699999999998E-2</v>
      </c>
      <c r="L693">
        <v>2.1782300000000001E-2</v>
      </c>
    </row>
    <row r="694" spans="1:12" x14ac:dyDescent="0.2">
      <c r="A694">
        <v>1996</v>
      </c>
      <c r="B694">
        <v>0</v>
      </c>
      <c r="C694">
        <v>1.17207E-4</v>
      </c>
      <c r="D694">
        <v>2.2408399999999998E-2</v>
      </c>
      <c r="E694">
        <v>0.38967200000000002</v>
      </c>
      <c r="F694">
        <v>0.134496</v>
      </c>
      <c r="G694">
        <v>8.6713499999999999E-2</v>
      </c>
      <c r="H694">
        <v>0.11922000000000001</v>
      </c>
      <c r="I694">
        <v>0.19370499999999999</v>
      </c>
      <c r="J694">
        <v>1.7457400000000001E-2</v>
      </c>
      <c r="K694">
        <v>2.06888E-2</v>
      </c>
      <c r="L694">
        <v>1.55225E-2</v>
      </c>
    </row>
    <row r="695" spans="1:12" x14ac:dyDescent="0.2">
      <c r="A695">
        <v>1997</v>
      </c>
      <c r="B695">
        <v>0</v>
      </c>
      <c r="C695">
        <v>0</v>
      </c>
      <c r="D695">
        <v>0.17475499999999999</v>
      </c>
      <c r="E695">
        <v>4.7547199999999998E-2</v>
      </c>
      <c r="F695">
        <v>0.67692600000000003</v>
      </c>
      <c r="G695">
        <v>3.7965400000000003E-2</v>
      </c>
      <c r="H695">
        <v>1.5941299999999999E-2</v>
      </c>
      <c r="I695">
        <v>6.8198699999999996E-3</v>
      </c>
      <c r="J695">
        <v>3.6408599999999999E-2</v>
      </c>
      <c r="K695">
        <v>3.63021E-3</v>
      </c>
      <c r="L695" s="41">
        <v>6.2936899999999997E-6</v>
      </c>
    </row>
    <row r="696" spans="1:12" x14ac:dyDescent="0.2">
      <c r="A696">
        <v>1998</v>
      </c>
      <c r="B696">
        <v>0</v>
      </c>
      <c r="C696">
        <v>0</v>
      </c>
      <c r="D696">
        <v>0.11981899999999999</v>
      </c>
      <c r="E696">
        <v>0.168929</v>
      </c>
      <c r="F696">
        <v>0.16366800000000001</v>
      </c>
      <c r="G696">
        <v>0.269291</v>
      </c>
      <c r="H696">
        <v>0.120447</v>
      </c>
      <c r="I696">
        <v>4.3177199999999999E-2</v>
      </c>
      <c r="J696">
        <v>3.8091100000000003E-2</v>
      </c>
      <c r="K696">
        <v>5.6681599999999999E-2</v>
      </c>
      <c r="L696">
        <v>1.9895699999999999E-2</v>
      </c>
    </row>
    <row r="697" spans="1:12" x14ac:dyDescent="0.2">
      <c r="A697">
        <v>1999</v>
      </c>
      <c r="B697">
        <v>0</v>
      </c>
      <c r="C697">
        <v>1.5228E-2</v>
      </c>
      <c r="D697">
        <v>1.41047E-2</v>
      </c>
      <c r="E697">
        <v>0.49918200000000001</v>
      </c>
      <c r="F697">
        <v>0.115311</v>
      </c>
      <c r="G697">
        <v>9.2444899999999997E-2</v>
      </c>
      <c r="H697">
        <v>0.12945000000000001</v>
      </c>
      <c r="I697">
        <v>6.8265699999999999E-2</v>
      </c>
      <c r="J697">
        <v>2.3397500000000002E-2</v>
      </c>
      <c r="K697">
        <v>1.9357800000000001E-2</v>
      </c>
      <c r="L697">
        <v>2.32582E-2</v>
      </c>
    </row>
    <row r="698" spans="1:12" x14ac:dyDescent="0.2">
      <c r="A698">
        <v>2000</v>
      </c>
      <c r="B698">
        <v>0</v>
      </c>
      <c r="C698">
        <v>8.1209000000000003E-3</v>
      </c>
      <c r="D698">
        <v>0.13422200000000001</v>
      </c>
      <c r="E698">
        <v>9.6397300000000005E-2</v>
      </c>
      <c r="F698">
        <v>0.40083299999999999</v>
      </c>
      <c r="G698">
        <v>0.113422</v>
      </c>
      <c r="H698">
        <v>6.5333500000000003E-2</v>
      </c>
      <c r="I698">
        <v>0.12554599999999999</v>
      </c>
      <c r="J698">
        <v>2.9114999999999999E-2</v>
      </c>
      <c r="K698">
        <v>1.1731800000000001E-2</v>
      </c>
      <c r="L698">
        <v>1.52795E-2</v>
      </c>
    </row>
    <row r="699" spans="1:12" x14ac:dyDescent="0.2">
      <c r="A699">
        <v>2001</v>
      </c>
      <c r="B699">
        <v>0</v>
      </c>
      <c r="C699">
        <v>2.0846199999999999E-2</v>
      </c>
      <c r="D699">
        <v>0.22922100000000001</v>
      </c>
      <c r="E699">
        <v>0.15104000000000001</v>
      </c>
      <c r="F699">
        <v>9.6689600000000001E-2</v>
      </c>
      <c r="G699">
        <v>0.30289100000000002</v>
      </c>
      <c r="H699">
        <v>9.0865500000000002E-2</v>
      </c>
      <c r="I699">
        <v>5.12057E-2</v>
      </c>
      <c r="J699">
        <v>4.29941E-2</v>
      </c>
      <c r="K699">
        <v>8.7022999999999996E-3</v>
      </c>
      <c r="L699">
        <v>5.5444999999999999E-3</v>
      </c>
    </row>
    <row r="700" spans="1:12" x14ac:dyDescent="0.2">
      <c r="A700">
        <v>2002</v>
      </c>
      <c r="B700">
        <v>0</v>
      </c>
      <c r="C700">
        <v>2.2889400000000001E-2</v>
      </c>
      <c r="D700">
        <v>0.266905</v>
      </c>
      <c r="E700">
        <v>0.29862899999999998</v>
      </c>
      <c r="F700">
        <v>9.2694600000000002E-2</v>
      </c>
      <c r="G700">
        <v>4.5836599999999998E-2</v>
      </c>
      <c r="H700">
        <v>0.19070400000000001</v>
      </c>
      <c r="I700">
        <v>3.8049699999999999E-2</v>
      </c>
      <c r="J700">
        <v>1.8395399999999999E-2</v>
      </c>
      <c r="K700">
        <v>1.96524E-2</v>
      </c>
      <c r="L700">
        <v>6.2440999999999998E-3</v>
      </c>
    </row>
    <row r="701" spans="1:12" x14ac:dyDescent="0.2">
      <c r="A701">
        <v>2003</v>
      </c>
      <c r="B701">
        <v>0</v>
      </c>
      <c r="C701">
        <v>7.1636299999999998E-3</v>
      </c>
      <c r="D701">
        <v>0.18268400000000001</v>
      </c>
      <c r="E701">
        <v>0.45332</v>
      </c>
      <c r="F701">
        <v>0.18878500000000001</v>
      </c>
      <c r="G701">
        <v>5.4478600000000002E-2</v>
      </c>
      <c r="H701">
        <v>2.99443E-2</v>
      </c>
      <c r="I701">
        <v>6.4231200000000002E-2</v>
      </c>
      <c r="J701">
        <v>7.1421399999999999E-3</v>
      </c>
      <c r="K701">
        <v>4.5084499999999998E-3</v>
      </c>
      <c r="L701">
        <v>7.7428899999999997E-3</v>
      </c>
    </row>
    <row r="702" spans="1:12" x14ac:dyDescent="0.2">
      <c r="A702">
        <v>2004</v>
      </c>
      <c r="B702">
        <v>0</v>
      </c>
      <c r="C702">
        <v>7.7152199999999996E-4</v>
      </c>
      <c r="D702">
        <v>0.17762</v>
      </c>
      <c r="E702">
        <v>0.27357199999999998</v>
      </c>
      <c r="F702">
        <v>0.384052</v>
      </c>
      <c r="G702">
        <v>0.10706400000000001</v>
      </c>
      <c r="H702">
        <v>2.08367E-2</v>
      </c>
      <c r="I702">
        <v>1.35116E-2</v>
      </c>
      <c r="J702">
        <v>1.916E-2</v>
      </c>
      <c r="K702">
        <v>0</v>
      </c>
      <c r="L702">
        <v>3.4122800000000002E-3</v>
      </c>
    </row>
    <row r="703" spans="1:12" x14ac:dyDescent="0.2">
      <c r="A703">
        <v>2005</v>
      </c>
      <c r="B703">
        <v>0</v>
      </c>
      <c r="C703">
        <v>1.3129399999999999E-2</v>
      </c>
      <c r="D703">
        <v>3.6230699999999998E-2</v>
      </c>
      <c r="E703">
        <v>0.32324799999999998</v>
      </c>
      <c r="F703">
        <v>0.24929000000000001</v>
      </c>
      <c r="G703">
        <v>0.26521400000000001</v>
      </c>
      <c r="H703">
        <v>8.8657299999999994E-2</v>
      </c>
      <c r="I703">
        <v>1.4114700000000001E-2</v>
      </c>
      <c r="J703">
        <v>2.3054099999999999E-3</v>
      </c>
      <c r="K703">
        <v>7.8112499999999996E-3</v>
      </c>
      <c r="L703">
        <v>0</v>
      </c>
    </row>
    <row r="704" spans="1:12" x14ac:dyDescent="0.2">
      <c r="A704">
        <v>2006</v>
      </c>
      <c r="B704">
        <v>0</v>
      </c>
      <c r="C704">
        <v>3.3036700000000002E-2</v>
      </c>
      <c r="D704">
        <v>0.155415</v>
      </c>
      <c r="E704">
        <v>5.2592199999999999E-2</v>
      </c>
      <c r="F704">
        <v>0.311556</v>
      </c>
      <c r="G704">
        <v>0.188217</v>
      </c>
      <c r="H704">
        <v>0.21000199999999999</v>
      </c>
      <c r="I704">
        <v>3.8222399999999997E-2</v>
      </c>
      <c r="J704">
        <v>5.2028400000000002E-3</v>
      </c>
      <c r="K704">
        <v>3.3708599999999998E-3</v>
      </c>
      <c r="L704">
        <v>2.38528E-3</v>
      </c>
    </row>
    <row r="705" spans="1:12" x14ac:dyDescent="0.2">
      <c r="A705">
        <v>2007</v>
      </c>
      <c r="B705">
        <v>0</v>
      </c>
      <c r="C705">
        <v>2.4791000000000001E-2</v>
      </c>
      <c r="D705">
        <v>0.21607999999999999</v>
      </c>
      <c r="E705">
        <v>0.12800300000000001</v>
      </c>
      <c r="F705">
        <v>5.9354400000000002E-2</v>
      </c>
      <c r="G705">
        <v>0.21945100000000001</v>
      </c>
      <c r="H705">
        <v>0.17502400000000001</v>
      </c>
      <c r="I705">
        <v>0.13717099999999999</v>
      </c>
      <c r="J705">
        <v>2.9604599999999998E-2</v>
      </c>
      <c r="K705">
        <v>8.4855699999999996E-3</v>
      </c>
      <c r="L705">
        <v>2.03345E-3</v>
      </c>
    </row>
    <row r="706" spans="1:12" x14ac:dyDescent="0.2">
      <c r="A706">
        <v>2008</v>
      </c>
      <c r="B706">
        <v>0</v>
      </c>
      <c r="C706">
        <v>5.84398E-2</v>
      </c>
      <c r="D706">
        <v>0.14141799999999999</v>
      </c>
      <c r="E706">
        <v>0.17986199999999999</v>
      </c>
      <c r="F706">
        <v>8.10173E-2</v>
      </c>
      <c r="G706">
        <v>6.6977300000000003E-2</v>
      </c>
      <c r="H706">
        <v>0.213252</v>
      </c>
      <c r="I706">
        <v>0.11207399999999999</v>
      </c>
      <c r="J706">
        <v>0.123765</v>
      </c>
      <c r="K706">
        <v>1.7469200000000001E-2</v>
      </c>
      <c r="L706">
        <v>5.7257300000000001E-3</v>
      </c>
    </row>
    <row r="707" spans="1:12" x14ac:dyDescent="0.2">
      <c r="A707">
        <v>2009</v>
      </c>
      <c r="B707">
        <v>0</v>
      </c>
      <c r="C707">
        <v>3.7479499999999999E-2</v>
      </c>
      <c r="D707">
        <v>0.25528800000000001</v>
      </c>
      <c r="E707">
        <v>0.125802</v>
      </c>
      <c r="F707">
        <v>0.159916</v>
      </c>
      <c r="G707">
        <v>7.0444699999999999E-2</v>
      </c>
      <c r="H707">
        <v>6.8454500000000001E-2</v>
      </c>
      <c r="I707">
        <v>0.13270399999999999</v>
      </c>
      <c r="J707">
        <v>6.5912999999999999E-2</v>
      </c>
      <c r="K707">
        <v>6.9661299999999995E-2</v>
      </c>
      <c r="L707">
        <v>1.43371E-2</v>
      </c>
    </row>
    <row r="708" spans="1:12" x14ac:dyDescent="0.2">
      <c r="A708">
        <v>2010</v>
      </c>
      <c r="B708">
        <v>0</v>
      </c>
      <c r="C708">
        <v>1.4054199999999999E-2</v>
      </c>
      <c r="D708">
        <v>0.159442</v>
      </c>
      <c r="E708">
        <v>0.39629900000000001</v>
      </c>
      <c r="F708">
        <v>0.109627</v>
      </c>
      <c r="G708">
        <v>0.114076</v>
      </c>
      <c r="H708">
        <v>5.4254700000000003E-2</v>
      </c>
      <c r="I708">
        <v>3.2070599999999998E-2</v>
      </c>
      <c r="J708">
        <v>6.6341700000000003E-2</v>
      </c>
      <c r="K708">
        <v>3.9149299999999998E-2</v>
      </c>
      <c r="L708">
        <v>1.46865E-2</v>
      </c>
    </row>
    <row r="709" spans="1:12" x14ac:dyDescent="0.2">
      <c r="A709">
        <v>2011</v>
      </c>
      <c r="B709">
        <v>0</v>
      </c>
      <c r="C709">
        <v>1.53282E-2</v>
      </c>
      <c r="D709">
        <v>4.3846099999999999E-2</v>
      </c>
      <c r="E709">
        <v>0.25593900000000003</v>
      </c>
      <c r="F709">
        <v>0.325681</v>
      </c>
      <c r="G709">
        <v>9.7110199999999994E-2</v>
      </c>
      <c r="H709">
        <v>7.1019600000000002E-2</v>
      </c>
      <c r="I709">
        <v>1.6925599999999999E-2</v>
      </c>
      <c r="J709">
        <v>3.9609100000000001E-2</v>
      </c>
      <c r="K709">
        <v>6.4550700000000003E-2</v>
      </c>
      <c r="L709">
        <v>6.9991300000000006E-2</v>
      </c>
    </row>
    <row r="710" spans="1:12" x14ac:dyDescent="0.2">
      <c r="A710">
        <v>2012</v>
      </c>
      <c r="B710">
        <v>0</v>
      </c>
      <c r="C710">
        <v>2.2760200000000001E-3</v>
      </c>
      <c r="D710">
        <v>9.63141E-2</v>
      </c>
      <c r="E710">
        <v>4.5960800000000003E-2</v>
      </c>
      <c r="F710">
        <v>0.274922</v>
      </c>
      <c r="G710">
        <v>0.26996399999999998</v>
      </c>
      <c r="H710">
        <v>7.3955699999999999E-2</v>
      </c>
      <c r="I710">
        <v>4.1717200000000003E-2</v>
      </c>
      <c r="J710">
        <v>3.4908700000000001E-2</v>
      </c>
      <c r="K710">
        <v>3.06488E-2</v>
      </c>
      <c r="L710">
        <v>0.129333</v>
      </c>
    </row>
    <row r="711" spans="1:12" x14ac:dyDescent="0.2">
      <c r="A711">
        <v>2013</v>
      </c>
      <c r="B711">
        <v>0</v>
      </c>
      <c r="C711">
        <v>2.28504E-2</v>
      </c>
      <c r="D711">
        <v>0.108819</v>
      </c>
      <c r="E711">
        <v>0.29335800000000001</v>
      </c>
      <c r="F711">
        <v>6.7329100000000003E-2</v>
      </c>
      <c r="G711">
        <v>0.2165</v>
      </c>
      <c r="H711">
        <v>0.17183899999999999</v>
      </c>
      <c r="I711">
        <v>3.6960100000000003E-2</v>
      </c>
      <c r="J711">
        <v>1.9351500000000001E-2</v>
      </c>
      <c r="K711">
        <v>1.2494399999999999E-2</v>
      </c>
      <c r="L711">
        <v>5.0498300000000003E-2</v>
      </c>
    </row>
    <row r="712" spans="1:12" x14ac:dyDescent="0.2">
      <c r="A712">
        <v>2014</v>
      </c>
      <c r="B712">
        <v>0</v>
      </c>
      <c r="C712">
        <v>1.00503E-2</v>
      </c>
      <c r="D712">
        <v>0.50251299999999999</v>
      </c>
      <c r="E712">
        <v>5.8291500000000003E-2</v>
      </c>
      <c r="F712">
        <v>0.17286399999999999</v>
      </c>
      <c r="G712">
        <v>6.13065E-2</v>
      </c>
      <c r="H712">
        <v>8.6432200000000001E-2</v>
      </c>
      <c r="I712">
        <v>6.13065E-2</v>
      </c>
      <c r="J712">
        <v>9.0452299999999996E-3</v>
      </c>
      <c r="K712">
        <v>1.2060299999999999E-2</v>
      </c>
      <c r="L712">
        <v>2.61307E-2</v>
      </c>
    </row>
    <row r="713" spans="1:12" x14ac:dyDescent="0.2">
      <c r="A713">
        <v>2015</v>
      </c>
      <c r="B713">
        <v>0</v>
      </c>
      <c r="C713">
        <v>6.8142200000000002E-3</v>
      </c>
      <c r="D713">
        <v>0.189112</v>
      </c>
      <c r="E713">
        <v>0.152338</v>
      </c>
      <c r="F713">
        <v>0.123012</v>
      </c>
      <c r="G713">
        <v>0.15441099999999999</v>
      </c>
      <c r="H713">
        <v>8.0007900000000007E-2</v>
      </c>
      <c r="I713">
        <v>0.16459299999999999</v>
      </c>
      <c r="J713">
        <v>9.0109099999999998E-2</v>
      </c>
      <c r="K713">
        <v>2.3046899999999999E-2</v>
      </c>
      <c r="L713">
        <v>1.65562E-2</v>
      </c>
    </row>
    <row r="714" spans="1:12" x14ac:dyDescent="0.2">
      <c r="A714">
        <v>2016</v>
      </c>
      <c r="B714">
        <v>0</v>
      </c>
      <c r="C714">
        <v>1.48811E-3</v>
      </c>
      <c r="D714">
        <v>9.9701899999999996E-2</v>
      </c>
      <c r="E714">
        <v>0.34548600000000002</v>
      </c>
      <c r="F714">
        <v>0.12171800000000001</v>
      </c>
      <c r="G714">
        <v>0.104071</v>
      </c>
      <c r="H714">
        <v>0.117839</v>
      </c>
      <c r="I714">
        <v>5.6297199999999999E-2</v>
      </c>
      <c r="J714">
        <v>0.101287</v>
      </c>
      <c r="K714">
        <v>4.3171800000000003E-2</v>
      </c>
      <c r="L714">
        <v>8.9401199999999993E-3</v>
      </c>
    </row>
    <row r="715" spans="1:12" x14ac:dyDescent="0.2">
      <c r="A715">
        <v>2017</v>
      </c>
      <c r="B715">
        <v>0</v>
      </c>
      <c r="C715">
        <v>1.0946000000000001E-2</v>
      </c>
      <c r="D715">
        <v>2.2092799999999999E-2</v>
      </c>
      <c r="E715">
        <v>0.235489</v>
      </c>
      <c r="F715">
        <v>0.32315700000000003</v>
      </c>
      <c r="G715">
        <v>0.12743499999999999</v>
      </c>
      <c r="H715">
        <v>0.109861</v>
      </c>
      <c r="I715">
        <v>5.6838699999999999E-2</v>
      </c>
      <c r="J715">
        <v>3.7156099999999997E-2</v>
      </c>
      <c r="K715">
        <v>3.7256499999999998E-2</v>
      </c>
      <c r="L715">
        <v>3.9766999999999997E-2</v>
      </c>
    </row>
    <row r="716" spans="1:12" x14ac:dyDescent="0.2">
      <c r="A716">
        <v>2018</v>
      </c>
      <c r="B716">
        <v>0</v>
      </c>
      <c r="C716">
        <v>6.8038200000000004E-3</v>
      </c>
      <c r="D716">
        <v>0.110552</v>
      </c>
      <c r="E716">
        <v>3.88972E-2</v>
      </c>
      <c r="F716">
        <v>0.28729700000000002</v>
      </c>
      <c r="G716">
        <v>0.31770199999999998</v>
      </c>
      <c r="H716">
        <v>8.9076900000000001E-2</v>
      </c>
      <c r="I716">
        <v>6.5291699999999994E-2</v>
      </c>
      <c r="J716">
        <v>4.2789899999999999E-2</v>
      </c>
      <c r="K716">
        <v>1.8128399999999999E-2</v>
      </c>
      <c r="L716">
        <v>2.34614E-2</v>
      </c>
    </row>
    <row r="718" spans="1:12" x14ac:dyDescent="0.2">
      <c r="A718" t="s">
        <v>100</v>
      </c>
    </row>
    <row r="719" spans="1:12" x14ac:dyDescent="0.2">
      <c r="A719">
        <v>1977</v>
      </c>
      <c r="B719">
        <v>4.69682E-3</v>
      </c>
      <c r="C719">
        <v>8.24381E-2</v>
      </c>
      <c r="D719">
        <v>0.360238</v>
      </c>
      <c r="E719">
        <v>0.23217099999999999</v>
      </c>
      <c r="F719">
        <v>0.17482300000000001</v>
      </c>
      <c r="G719">
        <v>6.3407400000000003E-2</v>
      </c>
      <c r="H719">
        <v>3.4687099999999998E-2</v>
      </c>
      <c r="I719">
        <v>1.80769E-2</v>
      </c>
      <c r="J719">
        <v>9.0167600000000004E-3</v>
      </c>
      <c r="K719">
        <v>6.7968799999999999E-3</v>
      </c>
      <c r="L719">
        <v>1.3648199999999999E-2</v>
      </c>
    </row>
    <row r="720" spans="1:12" x14ac:dyDescent="0.2">
      <c r="A720">
        <v>1978</v>
      </c>
      <c r="B720">
        <v>2.1927100000000001E-2</v>
      </c>
      <c r="C720">
        <v>2.8062500000000001E-2</v>
      </c>
      <c r="D720">
        <v>0.37499199999999999</v>
      </c>
      <c r="E720">
        <v>0.33176800000000001</v>
      </c>
      <c r="F720">
        <v>0.118058</v>
      </c>
      <c r="G720">
        <v>6.3754000000000005E-2</v>
      </c>
      <c r="H720">
        <v>2.5056200000000001E-2</v>
      </c>
      <c r="I720">
        <v>1.3147600000000001E-2</v>
      </c>
      <c r="J720">
        <v>6.89516E-3</v>
      </c>
      <c r="K720">
        <v>5.3894900000000003E-3</v>
      </c>
      <c r="L720">
        <v>1.09506E-2</v>
      </c>
    </row>
    <row r="721" spans="1:12" x14ac:dyDescent="0.2">
      <c r="A721">
        <v>1979</v>
      </c>
      <c r="B721">
        <v>5.1897699999999998E-3</v>
      </c>
      <c r="C721">
        <v>0.1191</v>
      </c>
      <c r="D721">
        <v>0.108584</v>
      </c>
      <c r="E721">
        <v>0.41964499999999999</v>
      </c>
      <c r="F721">
        <v>0.231127</v>
      </c>
      <c r="G721">
        <v>5.5491899999999997E-2</v>
      </c>
      <c r="H721">
        <v>2.92713E-2</v>
      </c>
      <c r="I721">
        <v>1.115E-2</v>
      </c>
      <c r="J721">
        <v>5.6090599999999999E-3</v>
      </c>
      <c r="K721">
        <v>4.75729E-3</v>
      </c>
      <c r="L721">
        <v>1.00739E-2</v>
      </c>
    </row>
    <row r="722" spans="1:12" x14ac:dyDescent="0.2">
      <c r="A722">
        <v>1980</v>
      </c>
      <c r="B722">
        <v>2.5360700000000001E-3</v>
      </c>
      <c r="C722">
        <v>2.3901800000000001E-2</v>
      </c>
      <c r="D722">
        <v>0.444857</v>
      </c>
      <c r="E722">
        <v>0.14195199999999999</v>
      </c>
      <c r="F722">
        <v>0.22810900000000001</v>
      </c>
      <c r="G722">
        <v>0.102063</v>
      </c>
      <c r="H722">
        <v>2.9068400000000001E-2</v>
      </c>
      <c r="I722">
        <v>1.15797E-2</v>
      </c>
      <c r="J722">
        <v>4.2682400000000004E-3</v>
      </c>
      <c r="K722">
        <v>3.5396400000000001E-3</v>
      </c>
      <c r="L722">
        <v>8.1254399999999994E-3</v>
      </c>
    </row>
    <row r="723" spans="1:12" x14ac:dyDescent="0.2">
      <c r="A723">
        <v>1981</v>
      </c>
      <c r="B723">
        <v>2.50724E-3</v>
      </c>
      <c r="C723">
        <v>1.2434499999999999E-2</v>
      </c>
      <c r="D723">
        <v>9.70829E-2</v>
      </c>
      <c r="E723">
        <v>0.57160900000000003</v>
      </c>
      <c r="F723">
        <v>8.7961300000000006E-2</v>
      </c>
      <c r="G723">
        <v>0.12449</v>
      </c>
      <c r="H723">
        <v>7.5124200000000002E-2</v>
      </c>
      <c r="I723">
        <v>1.4414E-2</v>
      </c>
      <c r="J723">
        <v>4.3169000000000003E-3</v>
      </c>
      <c r="K723">
        <v>2.9835199999999999E-3</v>
      </c>
      <c r="L723">
        <v>7.0768000000000003E-3</v>
      </c>
    </row>
    <row r="724" spans="1:12" x14ac:dyDescent="0.2">
      <c r="A724">
        <v>1982</v>
      </c>
      <c r="B724">
        <v>1.46904E-3</v>
      </c>
      <c r="C724">
        <v>1.18674E-2</v>
      </c>
      <c r="D724">
        <v>4.0561199999999999E-2</v>
      </c>
      <c r="E724">
        <v>0.119007</v>
      </c>
      <c r="F724">
        <v>0.65076100000000003</v>
      </c>
      <c r="G724">
        <v>7.9319200000000006E-2</v>
      </c>
      <c r="H724">
        <v>6.23861E-2</v>
      </c>
      <c r="I724">
        <v>2.0537199999999999E-2</v>
      </c>
      <c r="J724">
        <v>4.8454300000000004E-3</v>
      </c>
      <c r="K724">
        <v>2.93355E-3</v>
      </c>
      <c r="L724">
        <v>6.3131100000000002E-3</v>
      </c>
    </row>
    <row r="725" spans="1:12" x14ac:dyDescent="0.2">
      <c r="A725">
        <v>1983</v>
      </c>
      <c r="B725">
        <v>2.3602800000000002E-3</v>
      </c>
      <c r="C725">
        <v>9.25868E-3</v>
      </c>
      <c r="D725">
        <v>6.0856300000000002E-2</v>
      </c>
      <c r="E725">
        <v>9.1103799999999999E-2</v>
      </c>
      <c r="F725">
        <v>0.171821</v>
      </c>
      <c r="G725">
        <v>0.54608999999999996</v>
      </c>
      <c r="H725">
        <v>6.6395399999999993E-2</v>
      </c>
      <c r="I725">
        <v>2.8785399999999999E-2</v>
      </c>
      <c r="J725">
        <v>1.0997099999999999E-2</v>
      </c>
      <c r="K725">
        <v>4.3665300000000004E-3</v>
      </c>
      <c r="L725">
        <v>7.96527E-3</v>
      </c>
    </row>
    <row r="726" spans="1:12" x14ac:dyDescent="0.2">
      <c r="A726">
        <v>1984</v>
      </c>
      <c r="B726">
        <v>3.40092E-3</v>
      </c>
      <c r="C726">
        <v>1.7699099999999999E-2</v>
      </c>
      <c r="D726">
        <v>5.5275600000000001E-2</v>
      </c>
      <c r="E726">
        <v>0.14860999999999999</v>
      </c>
      <c r="F726">
        <v>0.13472300000000001</v>
      </c>
      <c r="G726">
        <v>0.18351000000000001</v>
      </c>
      <c r="H726">
        <v>0.361952</v>
      </c>
      <c r="I726">
        <v>5.3098399999999997E-2</v>
      </c>
      <c r="J726">
        <v>1.9020499999999999E-2</v>
      </c>
      <c r="K726">
        <v>1.0328499999999999E-2</v>
      </c>
      <c r="L726">
        <v>1.23819E-2</v>
      </c>
    </row>
    <row r="727" spans="1:12" x14ac:dyDescent="0.2">
      <c r="A727">
        <v>1985</v>
      </c>
      <c r="B727">
        <v>6.84506E-3</v>
      </c>
      <c r="C727">
        <v>2.7066900000000001E-2</v>
      </c>
      <c r="D727">
        <v>0.14721200000000001</v>
      </c>
      <c r="E727">
        <v>0.139767</v>
      </c>
      <c r="F727">
        <v>0.17655799999999999</v>
      </c>
      <c r="G727">
        <v>0.11554499999999999</v>
      </c>
      <c r="H727">
        <v>0.117724</v>
      </c>
      <c r="I727">
        <v>0.190582</v>
      </c>
      <c r="J727">
        <v>3.9050500000000002E-2</v>
      </c>
      <c r="K727">
        <v>1.6837100000000001E-2</v>
      </c>
      <c r="L727">
        <v>2.28124E-2</v>
      </c>
    </row>
    <row r="728" spans="1:12" x14ac:dyDescent="0.2">
      <c r="A728">
        <v>1986</v>
      </c>
      <c r="B728">
        <v>6.4607400000000004E-3</v>
      </c>
      <c r="C728">
        <v>4.7252200000000001E-2</v>
      </c>
      <c r="D728">
        <v>0.17255899999999999</v>
      </c>
      <c r="E728">
        <v>0.19548199999999999</v>
      </c>
      <c r="F728">
        <v>0.114119</v>
      </c>
      <c r="G728">
        <v>0.12101000000000001</v>
      </c>
      <c r="H728">
        <v>7.5196499999999999E-2</v>
      </c>
      <c r="I728">
        <v>7.7546500000000004E-2</v>
      </c>
      <c r="J728">
        <v>0.12016300000000001</v>
      </c>
      <c r="K728">
        <v>3.43865E-2</v>
      </c>
      <c r="L728">
        <v>3.5824500000000002E-2</v>
      </c>
    </row>
    <row r="729" spans="1:12" x14ac:dyDescent="0.2">
      <c r="A729">
        <v>1987</v>
      </c>
      <c r="B729">
        <v>8.3390800000000005E-3</v>
      </c>
      <c r="C729">
        <v>3.8649299999999998E-2</v>
      </c>
      <c r="D729">
        <v>0.25003700000000001</v>
      </c>
      <c r="E729">
        <v>0.232321</v>
      </c>
      <c r="F729">
        <v>0.14996200000000001</v>
      </c>
      <c r="G729">
        <v>6.8324099999999999E-2</v>
      </c>
      <c r="H729">
        <v>6.6721199999999994E-2</v>
      </c>
      <c r="I729">
        <v>3.9417300000000002E-2</v>
      </c>
      <c r="J729">
        <v>3.7639100000000002E-2</v>
      </c>
      <c r="K729">
        <v>6.00908E-2</v>
      </c>
      <c r="L729">
        <v>4.8498399999999997E-2</v>
      </c>
    </row>
    <row r="730" spans="1:12" x14ac:dyDescent="0.2">
      <c r="A730">
        <v>1988</v>
      </c>
      <c r="B730">
        <v>5.4088299999999999E-3</v>
      </c>
      <c r="C730">
        <v>4.2553899999999999E-2</v>
      </c>
      <c r="D730">
        <v>0.18193400000000001</v>
      </c>
      <c r="E730">
        <v>0.40426499999999999</v>
      </c>
      <c r="F730">
        <v>0.14524699999999999</v>
      </c>
      <c r="G730">
        <v>7.0192199999999996E-2</v>
      </c>
      <c r="H730">
        <v>3.34688E-2</v>
      </c>
      <c r="I730">
        <v>2.77939E-2</v>
      </c>
      <c r="J730">
        <v>1.5488699999999999E-2</v>
      </c>
      <c r="K730">
        <v>1.99463E-2</v>
      </c>
      <c r="L730">
        <v>5.3701899999999997E-2</v>
      </c>
    </row>
    <row r="731" spans="1:12" x14ac:dyDescent="0.2">
      <c r="A731">
        <v>1990</v>
      </c>
      <c r="B731">
        <v>5.0523399999999998E-3</v>
      </c>
      <c r="C731">
        <v>6.7797200000000002E-2</v>
      </c>
      <c r="D731">
        <v>0.15537500000000001</v>
      </c>
      <c r="E731">
        <v>0.36987599999999998</v>
      </c>
      <c r="F731">
        <v>0.17740300000000001</v>
      </c>
      <c r="G731">
        <v>0.106643</v>
      </c>
      <c r="H731">
        <v>4.21997E-2</v>
      </c>
      <c r="I731">
        <v>2.0907200000000001E-2</v>
      </c>
      <c r="J731">
        <v>9.0767999999999995E-3</v>
      </c>
      <c r="K731">
        <v>1.16387E-2</v>
      </c>
      <c r="L731">
        <v>3.4031100000000002E-2</v>
      </c>
    </row>
    <row r="732" spans="1:12" x14ac:dyDescent="0.2">
      <c r="A732">
        <v>1991</v>
      </c>
      <c r="B732">
        <v>2.78342E-3</v>
      </c>
      <c r="C732">
        <v>2.7291200000000002E-2</v>
      </c>
      <c r="D732">
        <v>0.25956499999999999</v>
      </c>
      <c r="E732">
        <v>0.21778</v>
      </c>
      <c r="F732">
        <v>0.23586599999999999</v>
      </c>
      <c r="G732">
        <v>0.10773000000000001</v>
      </c>
      <c r="H732">
        <v>6.9687499999999999E-2</v>
      </c>
      <c r="I732">
        <v>2.6454200000000001E-2</v>
      </c>
      <c r="J732">
        <v>1.1950499999999999E-2</v>
      </c>
      <c r="K732">
        <v>1.0189699999999999E-2</v>
      </c>
      <c r="L732">
        <v>3.07021E-2</v>
      </c>
    </row>
    <row r="733" spans="1:12" x14ac:dyDescent="0.2">
      <c r="A733">
        <v>1992</v>
      </c>
      <c r="B733">
        <v>3.9843400000000003E-3</v>
      </c>
      <c r="C733">
        <v>1.31874E-2</v>
      </c>
      <c r="D733">
        <v>9.2593400000000006E-2</v>
      </c>
      <c r="E733">
        <v>0.43014200000000002</v>
      </c>
      <c r="F733">
        <v>0.16623399999999999</v>
      </c>
      <c r="G733">
        <v>0.13886599999999999</v>
      </c>
      <c r="H733">
        <v>6.3659800000000002E-2</v>
      </c>
      <c r="I733">
        <v>3.8592899999999999E-2</v>
      </c>
      <c r="J733">
        <v>1.5192199999999999E-2</v>
      </c>
      <c r="K733">
        <v>1.11013E-2</v>
      </c>
      <c r="L733">
        <v>2.6447100000000001E-2</v>
      </c>
    </row>
    <row r="734" spans="1:12" x14ac:dyDescent="0.2">
      <c r="A734">
        <v>1993</v>
      </c>
      <c r="B734">
        <v>6.9834500000000004E-3</v>
      </c>
      <c r="C734">
        <v>2.0107699999999999E-2</v>
      </c>
      <c r="D734">
        <v>5.0368400000000001E-2</v>
      </c>
      <c r="E734">
        <v>0.18244099999999999</v>
      </c>
      <c r="F734">
        <v>0.41322399999999998</v>
      </c>
      <c r="G734">
        <v>0.125499</v>
      </c>
      <c r="H734">
        <v>9.1305700000000004E-2</v>
      </c>
      <c r="I734">
        <v>4.2815199999999998E-2</v>
      </c>
      <c r="J734">
        <v>2.4787900000000002E-2</v>
      </c>
      <c r="K734">
        <v>1.4581800000000001E-2</v>
      </c>
      <c r="L734">
        <v>2.78868E-2</v>
      </c>
    </row>
    <row r="735" spans="1:12" x14ac:dyDescent="0.2">
      <c r="A735">
        <v>1994</v>
      </c>
      <c r="B735">
        <v>3.0175699999999998E-3</v>
      </c>
      <c r="C735">
        <v>3.4295899999999997E-2</v>
      </c>
      <c r="D735">
        <v>8.0891000000000005E-2</v>
      </c>
      <c r="E735">
        <v>0.107514</v>
      </c>
      <c r="F735">
        <v>0.21122299999999999</v>
      </c>
      <c r="G735">
        <v>0.32631100000000002</v>
      </c>
      <c r="H735">
        <v>9.1140299999999994E-2</v>
      </c>
      <c r="I735">
        <v>6.2219700000000003E-2</v>
      </c>
      <c r="J735">
        <v>2.9837200000000001E-2</v>
      </c>
      <c r="K735">
        <v>2.12975E-2</v>
      </c>
      <c r="L735">
        <v>3.2253499999999997E-2</v>
      </c>
    </row>
    <row r="736" spans="1:12" x14ac:dyDescent="0.2">
      <c r="A736">
        <v>1995</v>
      </c>
      <c r="B736">
        <v>3.1978800000000002E-3</v>
      </c>
      <c r="C736">
        <v>1.45393E-2</v>
      </c>
      <c r="D736">
        <v>0.14103199999999999</v>
      </c>
      <c r="E736">
        <v>0.18864500000000001</v>
      </c>
      <c r="F736">
        <v>0.122215</v>
      </c>
      <c r="G736">
        <v>0.15778300000000001</v>
      </c>
      <c r="H736">
        <v>0.20743700000000001</v>
      </c>
      <c r="I736">
        <v>6.4837699999999998E-2</v>
      </c>
      <c r="J736">
        <v>3.7600599999999998E-2</v>
      </c>
      <c r="K736">
        <v>2.39042E-2</v>
      </c>
      <c r="L736">
        <v>3.88084E-2</v>
      </c>
    </row>
    <row r="737" spans="1:12" x14ac:dyDescent="0.2">
      <c r="A737">
        <v>1996</v>
      </c>
      <c r="B737">
        <v>8.6184399999999998E-3</v>
      </c>
      <c r="C737">
        <v>1.51535E-2</v>
      </c>
      <c r="D737">
        <v>5.7672300000000003E-2</v>
      </c>
      <c r="E737">
        <v>0.32249</v>
      </c>
      <c r="F737">
        <v>0.18904199999999999</v>
      </c>
      <c r="G737">
        <v>9.0573600000000004E-2</v>
      </c>
      <c r="H737">
        <v>9.9210699999999999E-2</v>
      </c>
      <c r="I737">
        <v>0.11543100000000001</v>
      </c>
      <c r="J737">
        <v>3.7680100000000001E-2</v>
      </c>
      <c r="K737">
        <v>2.5117899999999999E-2</v>
      </c>
      <c r="L737">
        <v>3.9010200000000002E-2</v>
      </c>
    </row>
    <row r="738" spans="1:12" x14ac:dyDescent="0.2">
      <c r="A738">
        <v>1997</v>
      </c>
      <c r="B738">
        <v>1.98468E-3</v>
      </c>
      <c r="C738">
        <v>4.1650399999999997E-2</v>
      </c>
      <c r="D738">
        <v>6.4124899999999999E-2</v>
      </c>
      <c r="E738">
        <v>0.144173</v>
      </c>
      <c r="F738">
        <v>0.37338900000000003</v>
      </c>
      <c r="G738">
        <v>0.14480499999999999</v>
      </c>
      <c r="H738">
        <v>5.9546300000000003E-2</v>
      </c>
      <c r="I738">
        <v>5.35973E-2</v>
      </c>
      <c r="J738">
        <v>5.2319699999999997E-2</v>
      </c>
      <c r="K738">
        <v>2.50774E-2</v>
      </c>
      <c r="L738">
        <v>3.9332899999999997E-2</v>
      </c>
    </row>
    <row r="739" spans="1:12" x14ac:dyDescent="0.2">
      <c r="A739">
        <v>1998</v>
      </c>
      <c r="B739">
        <v>2.91559E-3</v>
      </c>
      <c r="C739">
        <v>9.58146E-3</v>
      </c>
      <c r="D739">
        <v>0.170514</v>
      </c>
      <c r="E739">
        <v>0.16517799999999999</v>
      </c>
      <c r="F739">
        <v>0.16408500000000001</v>
      </c>
      <c r="G739">
        <v>0.25602000000000003</v>
      </c>
      <c r="H739">
        <v>9.8827399999999996E-2</v>
      </c>
      <c r="I739">
        <v>3.7074700000000002E-2</v>
      </c>
      <c r="J739">
        <v>2.7419200000000001E-2</v>
      </c>
      <c r="K739">
        <v>3.05665E-2</v>
      </c>
      <c r="L739">
        <v>3.7816900000000001E-2</v>
      </c>
    </row>
    <row r="740" spans="1:12" x14ac:dyDescent="0.2">
      <c r="A740">
        <v>1999</v>
      </c>
      <c r="B740">
        <v>5.27065E-3</v>
      </c>
      <c r="C740">
        <v>1.28199E-2</v>
      </c>
      <c r="D740">
        <v>3.8801000000000002E-2</v>
      </c>
      <c r="E740">
        <v>0.447079</v>
      </c>
      <c r="F740">
        <v>0.14069599999999999</v>
      </c>
      <c r="G740">
        <v>9.8239900000000005E-2</v>
      </c>
      <c r="H740">
        <v>0.138712</v>
      </c>
      <c r="I740">
        <v>5.42447E-2</v>
      </c>
      <c r="J740">
        <v>1.7029800000000001E-2</v>
      </c>
      <c r="K740">
        <v>1.4685200000000001E-2</v>
      </c>
      <c r="L740">
        <v>3.2422199999999998E-2</v>
      </c>
    </row>
    <row r="741" spans="1:12" x14ac:dyDescent="0.2">
      <c r="A741">
        <v>2000</v>
      </c>
      <c r="B741">
        <v>1.1296799999999999E-2</v>
      </c>
      <c r="C741">
        <v>3.01716E-2</v>
      </c>
      <c r="D741">
        <v>8.6155099999999998E-2</v>
      </c>
      <c r="E741">
        <v>0.105715</v>
      </c>
      <c r="F741">
        <v>0.40575</v>
      </c>
      <c r="G741">
        <v>0.117788</v>
      </c>
      <c r="H741">
        <v>7.6798900000000003E-2</v>
      </c>
      <c r="I741">
        <v>9.6806699999999996E-2</v>
      </c>
      <c r="J741">
        <v>3.0518900000000002E-2</v>
      </c>
      <c r="K741">
        <v>1.22083E-2</v>
      </c>
      <c r="L741">
        <v>2.6790899999999999E-2</v>
      </c>
    </row>
    <row r="742" spans="1:12" x14ac:dyDescent="0.2">
      <c r="A742">
        <v>2001</v>
      </c>
      <c r="B742">
        <v>6.9936800000000004E-3</v>
      </c>
      <c r="C742">
        <v>6.3013200000000005E-2</v>
      </c>
      <c r="D742">
        <v>0.18695899999999999</v>
      </c>
      <c r="E742">
        <v>0.15731999999999999</v>
      </c>
      <c r="F742">
        <v>9.4929299999999994E-2</v>
      </c>
      <c r="G742">
        <v>0.28963499999999998</v>
      </c>
      <c r="H742">
        <v>8.6633100000000005E-2</v>
      </c>
      <c r="I742">
        <v>4.4177399999999999E-2</v>
      </c>
      <c r="J742">
        <v>3.5468100000000002E-2</v>
      </c>
      <c r="K742">
        <v>1.5134699999999999E-2</v>
      </c>
      <c r="L742">
        <v>1.9736500000000001E-2</v>
      </c>
    </row>
    <row r="743" spans="1:12" x14ac:dyDescent="0.2">
      <c r="A743">
        <v>2002</v>
      </c>
      <c r="B743">
        <v>6.2038600000000003E-3</v>
      </c>
      <c r="C743">
        <v>3.3567199999999998E-2</v>
      </c>
      <c r="D743">
        <v>0.28572500000000001</v>
      </c>
      <c r="E743">
        <v>0.282746</v>
      </c>
      <c r="F743">
        <v>0.108434</v>
      </c>
      <c r="G743">
        <v>5.3973500000000001E-2</v>
      </c>
      <c r="H743">
        <v>0.150031</v>
      </c>
      <c r="I743">
        <v>3.9139199999999999E-2</v>
      </c>
      <c r="J743">
        <v>1.3843599999999999E-2</v>
      </c>
      <c r="K743">
        <v>1.21872E-2</v>
      </c>
      <c r="L743">
        <v>1.41499E-2</v>
      </c>
    </row>
    <row r="744" spans="1:12" x14ac:dyDescent="0.2">
      <c r="A744">
        <v>2003</v>
      </c>
      <c r="B744">
        <v>1.0004300000000001E-3</v>
      </c>
      <c r="C744">
        <v>2.84453E-2</v>
      </c>
      <c r="D744">
        <v>0.16086700000000001</v>
      </c>
      <c r="E744">
        <v>0.45265699999999998</v>
      </c>
      <c r="F744">
        <v>0.19151699999999999</v>
      </c>
      <c r="G744">
        <v>5.8850100000000002E-2</v>
      </c>
      <c r="H744">
        <v>2.7780800000000001E-2</v>
      </c>
      <c r="I744">
        <v>4.98515E-2</v>
      </c>
      <c r="J744">
        <v>1.31939E-2</v>
      </c>
      <c r="K744">
        <v>5.4567699999999997E-3</v>
      </c>
      <c r="L744">
        <v>1.03798E-2</v>
      </c>
    </row>
    <row r="745" spans="1:12" x14ac:dyDescent="0.2">
      <c r="A745">
        <v>2004</v>
      </c>
      <c r="B745">
        <v>1.17961E-3</v>
      </c>
      <c r="C745">
        <v>6.3743699999999999E-3</v>
      </c>
      <c r="D745">
        <v>0.16609299999999999</v>
      </c>
      <c r="E745">
        <v>0.26595800000000003</v>
      </c>
      <c r="F745">
        <v>0.37337700000000001</v>
      </c>
      <c r="G745">
        <v>0.114078</v>
      </c>
      <c r="H745">
        <v>3.2505699999999998E-2</v>
      </c>
      <c r="I745">
        <v>1.2260800000000001E-2</v>
      </c>
      <c r="J745">
        <v>1.5116599999999999E-2</v>
      </c>
      <c r="K745">
        <v>5.8519899999999996E-3</v>
      </c>
      <c r="L745">
        <v>7.2045700000000004E-3</v>
      </c>
    </row>
    <row r="746" spans="1:12" x14ac:dyDescent="0.2">
      <c r="A746">
        <v>2005</v>
      </c>
      <c r="B746">
        <v>1.74986E-3</v>
      </c>
      <c r="C746">
        <v>1.1493400000000001E-2</v>
      </c>
      <c r="D746">
        <v>4.3048700000000002E-2</v>
      </c>
      <c r="E746">
        <v>0.31570500000000001</v>
      </c>
      <c r="F746">
        <v>0.24455399999999999</v>
      </c>
      <c r="G746">
        <v>0.25986199999999998</v>
      </c>
      <c r="H746">
        <v>8.2554000000000002E-2</v>
      </c>
      <c r="I746">
        <v>1.96905E-2</v>
      </c>
      <c r="J746">
        <v>6.1176199999999998E-3</v>
      </c>
      <c r="K746">
        <v>7.5692499999999996E-3</v>
      </c>
      <c r="L746">
        <v>7.6550100000000003E-3</v>
      </c>
    </row>
    <row r="747" spans="1:12" x14ac:dyDescent="0.2">
      <c r="A747">
        <v>2006</v>
      </c>
      <c r="B747">
        <v>1.51676E-3</v>
      </c>
      <c r="C747">
        <v>2.4208400000000001E-2</v>
      </c>
      <c r="D747">
        <v>0.10963299999999999</v>
      </c>
      <c r="E747">
        <v>7.7649099999999999E-2</v>
      </c>
      <c r="F747">
        <v>0.304645</v>
      </c>
      <c r="G747">
        <v>0.194386</v>
      </c>
      <c r="H747">
        <v>0.20224300000000001</v>
      </c>
      <c r="I747">
        <v>5.6414699999999998E-2</v>
      </c>
      <c r="J747">
        <v>1.26175E-2</v>
      </c>
      <c r="K747">
        <v>5.1745200000000002E-3</v>
      </c>
      <c r="L747">
        <v>1.1511800000000001E-2</v>
      </c>
    </row>
    <row r="748" spans="1:12" x14ac:dyDescent="0.2">
      <c r="A748">
        <v>2007</v>
      </c>
      <c r="B748">
        <v>4.7693099999999997E-3</v>
      </c>
      <c r="C748">
        <v>2.04856E-2</v>
      </c>
      <c r="D748">
        <v>0.18328700000000001</v>
      </c>
      <c r="E748">
        <v>0.131969</v>
      </c>
      <c r="F748">
        <v>6.8276400000000001E-2</v>
      </c>
      <c r="G748">
        <v>0.22814699999999999</v>
      </c>
      <c r="H748">
        <v>0.16802400000000001</v>
      </c>
      <c r="I748">
        <v>0.13304199999999999</v>
      </c>
      <c r="J748">
        <v>3.94773E-2</v>
      </c>
      <c r="K748">
        <v>1.02843E-2</v>
      </c>
      <c r="L748">
        <v>1.22392E-2</v>
      </c>
    </row>
    <row r="749" spans="1:12" x14ac:dyDescent="0.2">
      <c r="A749">
        <v>2008</v>
      </c>
      <c r="B749">
        <v>4.7645600000000001E-3</v>
      </c>
      <c r="C749">
        <v>5.6693800000000003E-2</v>
      </c>
      <c r="D749">
        <v>0.120921</v>
      </c>
      <c r="E749">
        <v>0.19080800000000001</v>
      </c>
      <c r="F749">
        <v>9.9853899999999995E-2</v>
      </c>
      <c r="G749">
        <v>6.43764E-2</v>
      </c>
      <c r="H749">
        <v>0.20507400000000001</v>
      </c>
      <c r="I749">
        <v>0.120508</v>
      </c>
      <c r="J749">
        <v>9.1098999999999999E-2</v>
      </c>
      <c r="K749">
        <v>2.9075799999999999E-2</v>
      </c>
      <c r="L749">
        <v>1.6825E-2</v>
      </c>
    </row>
    <row r="750" spans="1:12" x14ac:dyDescent="0.2">
      <c r="A750">
        <v>2009</v>
      </c>
      <c r="B750">
        <v>1.5928100000000001E-3</v>
      </c>
      <c r="C750">
        <v>4.2671300000000002E-2</v>
      </c>
      <c r="D750">
        <v>0.247893</v>
      </c>
      <c r="E750">
        <v>0.13524700000000001</v>
      </c>
      <c r="F750">
        <v>0.16112299999999999</v>
      </c>
      <c r="G750">
        <v>8.5268300000000005E-2</v>
      </c>
      <c r="H750">
        <v>5.5039100000000001E-2</v>
      </c>
      <c r="I750">
        <v>0.122589</v>
      </c>
      <c r="J750">
        <v>7.0546899999999996E-2</v>
      </c>
      <c r="K750">
        <v>4.6777699999999998E-2</v>
      </c>
      <c r="L750">
        <v>3.1252299999999997E-2</v>
      </c>
    </row>
    <row r="751" spans="1:12" x14ac:dyDescent="0.2">
      <c r="A751">
        <v>2010</v>
      </c>
      <c r="B751">
        <v>3.2135499999999999E-3</v>
      </c>
      <c r="C751">
        <v>1.1184700000000001E-2</v>
      </c>
      <c r="D751">
        <v>0.16142999999999999</v>
      </c>
      <c r="E751">
        <v>0.36724000000000001</v>
      </c>
      <c r="F751">
        <v>0.11185</v>
      </c>
      <c r="G751">
        <v>0.113952</v>
      </c>
      <c r="H751">
        <v>5.7466499999999997E-2</v>
      </c>
      <c r="I751">
        <v>3.0765799999999999E-2</v>
      </c>
      <c r="J751">
        <v>5.7935100000000003E-2</v>
      </c>
      <c r="K751">
        <v>3.7875600000000002E-2</v>
      </c>
      <c r="L751">
        <v>4.70871E-2</v>
      </c>
    </row>
    <row r="752" spans="1:12" x14ac:dyDescent="0.2">
      <c r="A752">
        <v>2011</v>
      </c>
      <c r="B752">
        <v>2.2891500000000002E-3</v>
      </c>
      <c r="C752">
        <v>2.2716699999999999E-2</v>
      </c>
      <c r="D752">
        <v>4.7101200000000003E-2</v>
      </c>
      <c r="E752">
        <v>0.26683400000000002</v>
      </c>
      <c r="F752">
        <v>0.31748100000000001</v>
      </c>
      <c r="G752">
        <v>9.3251700000000007E-2</v>
      </c>
      <c r="H752">
        <v>7.4807200000000004E-2</v>
      </c>
      <c r="I752">
        <v>3.4914300000000002E-2</v>
      </c>
      <c r="J752">
        <v>2.1472499999999999E-2</v>
      </c>
      <c r="K752">
        <v>4.5964999999999999E-2</v>
      </c>
      <c r="L752">
        <v>7.3167300000000005E-2</v>
      </c>
    </row>
    <row r="753" spans="1:12" x14ac:dyDescent="0.2">
      <c r="A753">
        <v>2012</v>
      </c>
      <c r="B753">
        <v>3.4031299999999999E-3</v>
      </c>
      <c r="C753">
        <v>1.5857E-2</v>
      </c>
      <c r="D753">
        <v>0.109891</v>
      </c>
      <c r="E753">
        <v>7.9093800000000006E-2</v>
      </c>
      <c r="F753">
        <v>0.27543899999999999</v>
      </c>
      <c r="G753">
        <v>0.26005899999999998</v>
      </c>
      <c r="H753">
        <v>6.8305400000000002E-2</v>
      </c>
      <c r="I753">
        <v>4.6342000000000001E-2</v>
      </c>
      <c r="J753">
        <v>2.4948000000000001E-2</v>
      </c>
      <c r="K753">
        <v>2.74445E-2</v>
      </c>
      <c r="L753">
        <v>8.9217299999999999E-2</v>
      </c>
    </row>
    <row r="754" spans="1:12" x14ac:dyDescent="0.2">
      <c r="A754">
        <v>2013</v>
      </c>
      <c r="B754">
        <v>4.2527499999999996E-3</v>
      </c>
      <c r="C754">
        <v>2.51094E-2</v>
      </c>
      <c r="D754">
        <v>0.11573600000000001</v>
      </c>
      <c r="E754">
        <v>0.24469399999999999</v>
      </c>
      <c r="F754">
        <v>8.43444E-2</v>
      </c>
      <c r="G754">
        <v>0.21857299999999999</v>
      </c>
      <c r="H754">
        <v>0.159224</v>
      </c>
      <c r="I754">
        <v>4.3341699999999997E-2</v>
      </c>
      <c r="J754">
        <v>2.7438500000000001E-2</v>
      </c>
      <c r="K754">
        <v>2.2783000000000001E-2</v>
      </c>
      <c r="L754">
        <v>5.4503200000000002E-2</v>
      </c>
    </row>
    <row r="755" spans="1:12" x14ac:dyDescent="0.2">
      <c r="A755">
        <v>2014</v>
      </c>
      <c r="B755">
        <v>2.1772900000000001E-3</v>
      </c>
      <c r="C755">
        <v>3.1858499999999998E-2</v>
      </c>
      <c r="D755">
        <v>0.34566400000000003</v>
      </c>
      <c r="E755">
        <v>0.111067</v>
      </c>
      <c r="F755">
        <v>0.16312199999999999</v>
      </c>
      <c r="G755">
        <v>6.4736000000000002E-2</v>
      </c>
      <c r="H755">
        <v>0.11637</v>
      </c>
      <c r="I755">
        <v>8.4872100000000006E-2</v>
      </c>
      <c r="J755">
        <v>2.6657500000000001E-2</v>
      </c>
      <c r="K755">
        <v>1.8455200000000001E-2</v>
      </c>
      <c r="L755">
        <v>3.5020700000000002E-2</v>
      </c>
    </row>
    <row r="756" spans="1:12" x14ac:dyDescent="0.2">
      <c r="A756">
        <v>2015</v>
      </c>
      <c r="B756">
        <v>7.2147400000000005E-4</v>
      </c>
      <c r="C756">
        <v>1.9876399999999999E-2</v>
      </c>
      <c r="D756">
        <v>0.20274400000000001</v>
      </c>
      <c r="E756">
        <v>0.17379</v>
      </c>
      <c r="F756">
        <v>0.11795899999999999</v>
      </c>
      <c r="G756">
        <v>0.15071200000000001</v>
      </c>
      <c r="H756">
        <v>6.6175800000000007E-2</v>
      </c>
      <c r="I756">
        <v>0.133377</v>
      </c>
      <c r="J756">
        <v>7.9334199999999994E-2</v>
      </c>
      <c r="K756">
        <v>2.4136500000000002E-2</v>
      </c>
      <c r="L756">
        <v>3.1173800000000002E-2</v>
      </c>
    </row>
    <row r="757" spans="1:12" x14ac:dyDescent="0.2">
      <c r="A757">
        <v>2016</v>
      </c>
      <c r="B757">
        <v>2.03484E-3</v>
      </c>
      <c r="C757">
        <v>5.3756100000000003E-3</v>
      </c>
      <c r="D757">
        <v>0.104506</v>
      </c>
      <c r="E757">
        <v>0.32688200000000001</v>
      </c>
      <c r="F757">
        <v>0.15068100000000001</v>
      </c>
      <c r="G757">
        <v>0.100382</v>
      </c>
      <c r="H757">
        <v>0.11733</v>
      </c>
      <c r="I757">
        <v>5.25891E-2</v>
      </c>
      <c r="J757">
        <v>7.3542999999999997E-2</v>
      </c>
      <c r="K757">
        <v>3.6838200000000001E-2</v>
      </c>
      <c r="L757">
        <v>2.9838400000000001E-2</v>
      </c>
    </row>
    <row r="758" spans="1:12" x14ac:dyDescent="0.2">
      <c r="A758">
        <v>2017</v>
      </c>
      <c r="B758">
        <v>1.81741E-3</v>
      </c>
      <c r="C758">
        <v>1.4690999999999999E-2</v>
      </c>
      <c r="D758">
        <v>2.8519900000000001E-2</v>
      </c>
      <c r="E758">
        <v>0.225658</v>
      </c>
      <c r="F758">
        <v>0.31516100000000002</v>
      </c>
      <c r="G758">
        <v>0.15289</v>
      </c>
      <c r="H758">
        <v>8.8874499999999995E-2</v>
      </c>
      <c r="I758">
        <v>7.3449899999999999E-2</v>
      </c>
      <c r="J758">
        <v>2.9256999999999998E-2</v>
      </c>
      <c r="K758">
        <v>2.9172799999999999E-2</v>
      </c>
      <c r="L758">
        <v>4.0508599999999999E-2</v>
      </c>
    </row>
    <row r="759" spans="1:12" x14ac:dyDescent="0.2">
      <c r="A759">
        <v>2018</v>
      </c>
      <c r="B759">
        <v>2.09026E-3</v>
      </c>
      <c r="C759">
        <v>1.34018E-2</v>
      </c>
      <c r="D759">
        <v>9.3625899999999998E-2</v>
      </c>
      <c r="E759">
        <v>5.7438099999999999E-2</v>
      </c>
      <c r="F759">
        <v>0.27414500000000003</v>
      </c>
      <c r="G759">
        <v>0.29486600000000002</v>
      </c>
      <c r="H759">
        <v>0.112376</v>
      </c>
      <c r="I759">
        <v>5.6348000000000002E-2</v>
      </c>
      <c r="J759">
        <v>3.9761900000000003E-2</v>
      </c>
      <c r="K759">
        <v>1.82902E-2</v>
      </c>
      <c r="L759">
        <v>3.7656099999999998E-2</v>
      </c>
    </row>
    <row r="761" spans="1:12" x14ac:dyDescent="0.2">
      <c r="A761" t="s">
        <v>101</v>
      </c>
    </row>
    <row r="762" spans="1:12" x14ac:dyDescent="0.2">
      <c r="A762">
        <v>1977</v>
      </c>
      <c r="B762">
        <v>0.50490800000000002</v>
      </c>
    </row>
    <row r="763" spans="1:12" x14ac:dyDescent="0.2">
      <c r="A763">
        <v>1978</v>
      </c>
      <c r="B763">
        <v>1.0641499999999999</v>
      </c>
    </row>
    <row r="764" spans="1:12" x14ac:dyDescent="0.2">
      <c r="A764">
        <v>1979</v>
      </c>
      <c r="B764">
        <v>0.75009899999999996</v>
      </c>
    </row>
    <row r="765" spans="1:12" x14ac:dyDescent="0.2">
      <c r="A765">
        <v>1980</v>
      </c>
      <c r="B765">
        <v>0.45902799999999999</v>
      </c>
    </row>
    <row r="766" spans="1:12" x14ac:dyDescent="0.2">
      <c r="A766">
        <v>1981</v>
      </c>
      <c r="B766">
        <v>1.78464</v>
      </c>
    </row>
    <row r="767" spans="1:12" x14ac:dyDescent="0.2">
      <c r="A767">
        <v>1982</v>
      </c>
      <c r="B767">
        <v>0.92139199999999999</v>
      </c>
    </row>
    <row r="768" spans="1:12" x14ac:dyDescent="0.2">
      <c r="A768">
        <v>1983</v>
      </c>
      <c r="B768">
        <v>0.71161200000000002</v>
      </c>
    </row>
    <row r="769" spans="1:2" x14ac:dyDescent="0.2">
      <c r="A769">
        <v>1984</v>
      </c>
      <c r="B769">
        <v>0.588229</v>
      </c>
    </row>
    <row r="770" spans="1:2" x14ac:dyDescent="0.2">
      <c r="A770">
        <v>1985</v>
      </c>
      <c r="B770">
        <v>0.89420100000000002</v>
      </c>
    </row>
    <row r="771" spans="1:2" x14ac:dyDescent="0.2">
      <c r="A771">
        <v>1986</v>
      </c>
      <c r="B771">
        <v>0.94032300000000002</v>
      </c>
    </row>
    <row r="772" spans="1:2" x14ac:dyDescent="0.2">
      <c r="A772">
        <v>1987</v>
      </c>
      <c r="B772">
        <v>1.1747000000000001</v>
      </c>
    </row>
    <row r="773" spans="1:2" x14ac:dyDescent="0.2">
      <c r="A773">
        <v>1988</v>
      </c>
      <c r="B773">
        <v>0.80664499999999995</v>
      </c>
    </row>
    <row r="774" spans="1:2" x14ac:dyDescent="0.2">
      <c r="A774">
        <v>1990</v>
      </c>
      <c r="B774">
        <v>0.83540700000000001</v>
      </c>
    </row>
    <row r="775" spans="1:2" x14ac:dyDescent="0.2">
      <c r="A775">
        <v>1991</v>
      </c>
      <c r="B775">
        <v>0.38150600000000001</v>
      </c>
    </row>
    <row r="776" spans="1:2" x14ac:dyDescent="0.2">
      <c r="A776">
        <v>1992</v>
      </c>
      <c r="B776">
        <v>0.43556699999999998</v>
      </c>
    </row>
    <row r="777" spans="1:2" x14ac:dyDescent="0.2">
      <c r="A777">
        <v>1993</v>
      </c>
      <c r="B777">
        <v>0.21521699999999999</v>
      </c>
    </row>
    <row r="778" spans="1:2" x14ac:dyDescent="0.2">
      <c r="A778">
        <v>1994</v>
      </c>
      <c r="B778">
        <v>0.60726400000000003</v>
      </c>
    </row>
    <row r="779" spans="1:2" x14ac:dyDescent="0.2">
      <c r="A779">
        <v>1995</v>
      </c>
      <c r="B779">
        <v>0.55959700000000001</v>
      </c>
    </row>
    <row r="780" spans="1:2" x14ac:dyDescent="0.2">
      <c r="A780">
        <v>1996</v>
      </c>
      <c r="B780">
        <v>0.58121400000000001</v>
      </c>
    </row>
    <row r="781" spans="1:2" x14ac:dyDescent="0.2">
      <c r="A781">
        <v>1997</v>
      </c>
      <c r="B781">
        <v>0.64839000000000002</v>
      </c>
    </row>
    <row r="782" spans="1:2" x14ac:dyDescent="0.2">
      <c r="A782">
        <v>1998</v>
      </c>
      <c r="B782">
        <v>0.42664999999999997</v>
      </c>
    </row>
    <row r="783" spans="1:2" x14ac:dyDescent="0.2">
      <c r="A783">
        <v>1999</v>
      </c>
      <c r="B783">
        <v>0.57489100000000004</v>
      </c>
    </row>
    <row r="784" spans="1:2" x14ac:dyDescent="0.2">
      <c r="A784">
        <v>2000</v>
      </c>
      <c r="B784">
        <v>0.79016900000000001</v>
      </c>
    </row>
    <row r="785" spans="1:2" x14ac:dyDescent="0.2">
      <c r="A785">
        <v>2001</v>
      </c>
      <c r="B785">
        <v>0.61405799999999999</v>
      </c>
    </row>
    <row r="786" spans="1:2" x14ac:dyDescent="0.2">
      <c r="A786">
        <v>2002</v>
      </c>
      <c r="B786">
        <v>0.49476999999999999</v>
      </c>
    </row>
    <row r="787" spans="1:2" x14ac:dyDescent="0.2">
      <c r="A787">
        <v>2003</v>
      </c>
      <c r="B787">
        <v>0.60736599999999996</v>
      </c>
    </row>
    <row r="788" spans="1:2" x14ac:dyDescent="0.2">
      <c r="A788">
        <v>2004</v>
      </c>
      <c r="B788">
        <v>0.46561000000000002</v>
      </c>
    </row>
    <row r="789" spans="1:2" x14ac:dyDescent="0.2">
      <c r="A789">
        <v>2005</v>
      </c>
      <c r="B789">
        <v>0.41931000000000002</v>
      </c>
    </row>
    <row r="790" spans="1:2" x14ac:dyDescent="0.2">
      <c r="A790">
        <v>2006</v>
      </c>
      <c r="B790">
        <v>0.81043799999999999</v>
      </c>
    </row>
    <row r="791" spans="1:2" x14ac:dyDescent="0.2">
      <c r="A791">
        <v>2007</v>
      </c>
      <c r="B791">
        <v>0.56561099999999997</v>
      </c>
    </row>
    <row r="792" spans="1:2" x14ac:dyDescent="0.2">
      <c r="A792">
        <v>2008</v>
      </c>
      <c r="B792">
        <v>0.75400999999999996</v>
      </c>
    </row>
    <row r="793" spans="1:2" x14ac:dyDescent="0.2">
      <c r="A793">
        <v>2009</v>
      </c>
      <c r="B793">
        <v>0.69740999999999997</v>
      </c>
    </row>
    <row r="794" spans="1:2" x14ac:dyDescent="0.2">
      <c r="A794">
        <v>2010</v>
      </c>
      <c r="B794">
        <v>0.67148300000000005</v>
      </c>
    </row>
    <row r="795" spans="1:2" x14ac:dyDescent="0.2">
      <c r="A795">
        <v>2011</v>
      </c>
      <c r="B795">
        <v>0.64298</v>
      </c>
    </row>
    <row r="796" spans="1:2" x14ac:dyDescent="0.2">
      <c r="A796">
        <v>2012</v>
      </c>
      <c r="B796">
        <v>0.89534100000000005</v>
      </c>
    </row>
    <row r="797" spans="1:2" x14ac:dyDescent="0.2">
      <c r="A797">
        <v>2013</v>
      </c>
      <c r="B797">
        <v>0.53420000000000001</v>
      </c>
    </row>
    <row r="798" spans="1:2" x14ac:dyDescent="0.2">
      <c r="A798">
        <v>2014</v>
      </c>
      <c r="B798">
        <v>1.5591600000000001</v>
      </c>
    </row>
    <row r="799" spans="1:2" x14ac:dyDescent="0.2">
      <c r="A799">
        <v>2015</v>
      </c>
      <c r="B799">
        <v>0.819218</v>
      </c>
    </row>
    <row r="800" spans="1:2" x14ac:dyDescent="0.2">
      <c r="A800">
        <v>2016</v>
      </c>
      <c r="B800">
        <v>0.92783400000000005</v>
      </c>
    </row>
    <row r="801" spans="1:12" x14ac:dyDescent="0.2">
      <c r="A801">
        <v>2017</v>
      </c>
      <c r="B801">
        <v>0.66043300000000005</v>
      </c>
    </row>
    <row r="802" spans="1:12" x14ac:dyDescent="0.2">
      <c r="A802">
        <v>2018</v>
      </c>
      <c r="B802">
        <v>0.73167800000000005</v>
      </c>
    </row>
    <row r="804" spans="1:12" x14ac:dyDescent="0.2">
      <c r="A804" t="s">
        <v>102</v>
      </c>
    </row>
    <row r="805" spans="1:12" x14ac:dyDescent="0.2">
      <c r="A805">
        <v>1991</v>
      </c>
      <c r="B805">
        <v>0</v>
      </c>
      <c r="C805">
        <v>4.8048E-2</v>
      </c>
      <c r="D805">
        <v>0.56156200000000001</v>
      </c>
      <c r="E805">
        <v>9.1091099999999994E-2</v>
      </c>
      <c r="F805">
        <v>0.17317299999999999</v>
      </c>
      <c r="G805">
        <v>5.4054100000000001E-2</v>
      </c>
      <c r="H805">
        <v>5.8058100000000001E-2</v>
      </c>
      <c r="I805">
        <v>1.001E-2</v>
      </c>
      <c r="J805">
        <v>4.0039999999999997E-3</v>
      </c>
      <c r="K805">
        <v>0</v>
      </c>
      <c r="L805">
        <v>0</v>
      </c>
    </row>
    <row r="806" spans="1:12" x14ac:dyDescent="0.2">
      <c r="A806">
        <v>1994</v>
      </c>
      <c r="B806">
        <v>0</v>
      </c>
      <c r="C806">
        <v>1.40281E-2</v>
      </c>
      <c r="D806">
        <v>0.18837699999999999</v>
      </c>
      <c r="E806">
        <v>0.13026099999999999</v>
      </c>
      <c r="F806">
        <v>0.210421</v>
      </c>
      <c r="G806">
        <v>0.24649299999999999</v>
      </c>
      <c r="H806">
        <v>5.81162E-2</v>
      </c>
      <c r="I806">
        <v>7.7154299999999995E-2</v>
      </c>
      <c r="J806">
        <v>2.5050099999999999E-2</v>
      </c>
      <c r="K806">
        <v>4.3086199999999998E-2</v>
      </c>
      <c r="L806">
        <v>7.0140300000000001E-3</v>
      </c>
    </row>
    <row r="807" spans="1:12" x14ac:dyDescent="0.2">
      <c r="A807">
        <v>1997</v>
      </c>
      <c r="B807">
        <v>0</v>
      </c>
      <c r="C807">
        <v>0.103239</v>
      </c>
      <c r="D807">
        <v>0.22469600000000001</v>
      </c>
      <c r="E807">
        <v>0.181174</v>
      </c>
      <c r="F807">
        <v>0.23380600000000001</v>
      </c>
      <c r="G807">
        <v>7.1862300000000004E-2</v>
      </c>
      <c r="H807">
        <v>3.6437200000000003E-2</v>
      </c>
      <c r="I807">
        <v>4.9595100000000003E-2</v>
      </c>
      <c r="J807">
        <v>6.7813799999999994E-2</v>
      </c>
      <c r="K807">
        <v>1.01215E-2</v>
      </c>
      <c r="L807">
        <v>2.1255099999999999E-2</v>
      </c>
    </row>
    <row r="808" spans="1:12" x14ac:dyDescent="0.2">
      <c r="A808">
        <v>2000</v>
      </c>
      <c r="B808">
        <v>0</v>
      </c>
      <c r="C808">
        <v>0.28799999999999998</v>
      </c>
      <c r="D808">
        <v>8.2000000000000003E-2</v>
      </c>
      <c r="E808">
        <v>2.7E-2</v>
      </c>
      <c r="F808">
        <v>0.24199999999999999</v>
      </c>
      <c r="G808">
        <v>7.2999999999999995E-2</v>
      </c>
      <c r="H808">
        <v>7.5999999999999998E-2</v>
      </c>
      <c r="I808">
        <v>0.127</v>
      </c>
      <c r="J808">
        <v>0.04</v>
      </c>
      <c r="K808">
        <v>0.02</v>
      </c>
      <c r="L808">
        <v>2.5000000000000001E-2</v>
      </c>
    </row>
    <row r="809" spans="1:12" x14ac:dyDescent="0.2">
      <c r="A809">
        <v>2002</v>
      </c>
      <c r="B809" s="41">
        <v>2.65E-5</v>
      </c>
      <c r="C809">
        <v>4.2681400000000001E-2</v>
      </c>
      <c r="D809">
        <v>0.51522299999999999</v>
      </c>
      <c r="E809">
        <v>0.29318499999999997</v>
      </c>
      <c r="F809">
        <v>5.2501800000000001E-2</v>
      </c>
      <c r="G809">
        <v>1.7707299999999999E-2</v>
      </c>
      <c r="H809">
        <v>4.3078699999999998E-2</v>
      </c>
      <c r="I809">
        <v>1.9746300000000001E-2</v>
      </c>
      <c r="J809">
        <v>7.9873099999999992E-3</v>
      </c>
      <c r="K809">
        <v>7.0170099999999997E-3</v>
      </c>
      <c r="L809">
        <v>8.4600500000000004E-4</v>
      </c>
    </row>
    <row r="810" spans="1:12" x14ac:dyDescent="0.2">
      <c r="A810">
        <v>2004</v>
      </c>
      <c r="B810">
        <v>0</v>
      </c>
      <c r="C810">
        <v>3.11436E-2</v>
      </c>
      <c r="D810">
        <v>0.33787499999999998</v>
      </c>
      <c r="E810">
        <v>0.27179900000000001</v>
      </c>
      <c r="F810">
        <v>0.260961</v>
      </c>
      <c r="G810">
        <v>5.6023999999999997E-2</v>
      </c>
      <c r="H810">
        <v>1.3494000000000001E-2</v>
      </c>
      <c r="I810">
        <v>7.6642500000000001E-3</v>
      </c>
      <c r="J810">
        <v>8.9476799999999995E-3</v>
      </c>
      <c r="K810">
        <v>4.9659300000000003E-3</v>
      </c>
      <c r="L810">
        <v>7.12635E-3</v>
      </c>
    </row>
    <row r="811" spans="1:12" x14ac:dyDescent="0.2">
      <c r="A811">
        <v>2006</v>
      </c>
      <c r="B811">
        <v>0</v>
      </c>
      <c r="C811">
        <v>0.138872</v>
      </c>
      <c r="D811">
        <v>0.13303999999999999</v>
      </c>
      <c r="E811">
        <v>5.28748E-2</v>
      </c>
      <c r="F811">
        <v>0.160416</v>
      </c>
      <c r="G811">
        <v>0.16747500000000001</v>
      </c>
      <c r="H811">
        <v>0.24282200000000001</v>
      </c>
      <c r="I811">
        <v>7.8305100000000002E-2</v>
      </c>
      <c r="J811">
        <v>9.95856E-3</v>
      </c>
      <c r="K811">
        <v>2.28519E-4</v>
      </c>
      <c r="L811">
        <v>1.60083E-2</v>
      </c>
    </row>
    <row r="812" spans="1:12" x14ac:dyDescent="0.2">
      <c r="A812">
        <v>2010</v>
      </c>
      <c r="B812">
        <v>0</v>
      </c>
      <c r="C812">
        <v>3.2978899999999998E-2</v>
      </c>
      <c r="D812">
        <v>0.28185399999999999</v>
      </c>
      <c r="E812">
        <v>0.29263600000000001</v>
      </c>
      <c r="F812">
        <v>5.99991E-2</v>
      </c>
      <c r="G812">
        <v>6.3498399999999997E-2</v>
      </c>
      <c r="H812">
        <v>2.8658599999999999E-2</v>
      </c>
      <c r="I812">
        <v>3.6907099999999998E-2</v>
      </c>
      <c r="J812">
        <v>7.2157499999999999E-2</v>
      </c>
      <c r="K812">
        <v>4.9520500000000002E-2</v>
      </c>
      <c r="L812">
        <v>8.1789399999999998E-2</v>
      </c>
    </row>
    <row r="813" spans="1:12" x14ac:dyDescent="0.2">
      <c r="A813">
        <v>2012</v>
      </c>
      <c r="B813">
        <v>0</v>
      </c>
      <c r="C813">
        <v>0.12709799999999999</v>
      </c>
      <c r="D813">
        <v>0.20143900000000001</v>
      </c>
      <c r="E813">
        <v>8.1534800000000004E-2</v>
      </c>
      <c r="F813">
        <v>0.19664300000000001</v>
      </c>
      <c r="G813">
        <v>0.134293</v>
      </c>
      <c r="H813">
        <v>4.0767400000000002E-2</v>
      </c>
      <c r="I813">
        <v>4.0767400000000002E-2</v>
      </c>
      <c r="J813">
        <v>3.5971200000000002E-2</v>
      </c>
      <c r="K813">
        <v>1.6786599999999999E-2</v>
      </c>
      <c r="L813">
        <v>0.12470000000000001</v>
      </c>
    </row>
    <row r="814" spans="1:12" x14ac:dyDescent="0.2">
      <c r="A814">
        <v>2014</v>
      </c>
      <c r="B814">
        <v>0</v>
      </c>
      <c r="C814">
        <v>0.10123500000000001</v>
      </c>
      <c r="D814">
        <v>0.14324999999999999</v>
      </c>
      <c r="E814">
        <v>0.13842199999999999</v>
      </c>
      <c r="F814">
        <v>0.120001</v>
      </c>
      <c r="G814">
        <v>8.0540700000000007E-2</v>
      </c>
      <c r="H814">
        <v>0.15865199999999999</v>
      </c>
      <c r="I814">
        <v>0.13813600000000001</v>
      </c>
      <c r="J814">
        <v>4.0620400000000001E-2</v>
      </c>
      <c r="K814">
        <v>2.1059700000000001E-2</v>
      </c>
      <c r="L814">
        <v>5.8083799999999998E-2</v>
      </c>
    </row>
    <row r="815" spans="1:12" x14ac:dyDescent="0.2">
      <c r="A815">
        <v>2016</v>
      </c>
      <c r="B815">
        <v>0</v>
      </c>
      <c r="C815">
        <v>4.2785200000000002E-2</v>
      </c>
      <c r="D815">
        <v>0.283497</v>
      </c>
      <c r="E815">
        <v>0.30532999999999999</v>
      </c>
      <c r="F815">
        <v>8.2027000000000003E-2</v>
      </c>
      <c r="G815">
        <v>6.44898E-2</v>
      </c>
      <c r="H815">
        <v>6.3768900000000003E-2</v>
      </c>
      <c r="I815">
        <v>3.40909E-2</v>
      </c>
      <c r="J815">
        <v>4.8991199999999999E-2</v>
      </c>
      <c r="K815">
        <v>5.33041E-2</v>
      </c>
      <c r="L815">
        <v>2.17165E-2</v>
      </c>
    </row>
    <row r="816" spans="1:12" x14ac:dyDescent="0.2">
      <c r="A816">
        <v>2018</v>
      </c>
      <c r="B816">
        <v>0</v>
      </c>
      <c r="C816">
        <v>4.99579E-2</v>
      </c>
      <c r="D816">
        <v>0.16018199999999999</v>
      </c>
      <c r="E816">
        <v>3.61941E-2</v>
      </c>
      <c r="F816">
        <v>0.17146900000000001</v>
      </c>
      <c r="G816">
        <v>0.224442</v>
      </c>
      <c r="H816">
        <v>0.11562799999999999</v>
      </c>
      <c r="I816">
        <v>6.09904E-2</v>
      </c>
      <c r="J816">
        <v>9.0891299999999994E-2</v>
      </c>
      <c r="K816">
        <v>2.6966500000000001E-2</v>
      </c>
      <c r="L816">
        <v>6.3278699999999993E-2</v>
      </c>
    </row>
    <row r="818" spans="1:12" x14ac:dyDescent="0.2">
      <c r="A818" t="s">
        <v>103</v>
      </c>
    </row>
    <row r="819" spans="1:12" x14ac:dyDescent="0.2">
      <c r="A819">
        <v>1991</v>
      </c>
      <c r="B819">
        <v>5.0870400000000001E-3</v>
      </c>
      <c r="C819">
        <v>6.1039200000000002E-2</v>
      </c>
      <c r="D819">
        <v>0.38314100000000001</v>
      </c>
      <c r="E819">
        <v>0.15251600000000001</v>
      </c>
      <c r="F819">
        <v>0.12594</v>
      </c>
      <c r="G819">
        <v>7.0426500000000003E-2</v>
      </c>
      <c r="H819">
        <v>6.8577100000000002E-2</v>
      </c>
      <c r="I819">
        <v>3.61391E-2</v>
      </c>
      <c r="J819">
        <v>2.0251399999999999E-2</v>
      </c>
      <c r="K819">
        <v>1.9284699999999998E-2</v>
      </c>
      <c r="L819">
        <v>5.8933600000000003E-2</v>
      </c>
    </row>
    <row r="820" spans="1:12" x14ac:dyDescent="0.2">
      <c r="A820">
        <v>1994</v>
      </c>
      <c r="B820">
        <v>6.33696E-3</v>
      </c>
      <c r="C820">
        <v>0.111386</v>
      </c>
      <c r="D820">
        <v>0.19462299999999999</v>
      </c>
      <c r="E820">
        <v>0.12191200000000001</v>
      </c>
      <c r="F820">
        <v>0.13004499999999999</v>
      </c>
      <c r="G820">
        <v>0.190721</v>
      </c>
      <c r="H820">
        <v>7.2678599999999996E-2</v>
      </c>
      <c r="I820">
        <v>6.5546099999999996E-2</v>
      </c>
      <c r="J820">
        <v>3.6397600000000002E-2</v>
      </c>
      <c r="K820">
        <v>2.90358E-2</v>
      </c>
      <c r="L820">
        <v>4.4762799999999998E-2</v>
      </c>
    </row>
    <row r="821" spans="1:12" x14ac:dyDescent="0.2">
      <c r="A821">
        <v>1997</v>
      </c>
      <c r="B821">
        <v>5.0125200000000003E-3</v>
      </c>
      <c r="C821">
        <v>0.15218899999999999</v>
      </c>
      <c r="D821">
        <v>0.16989699999999999</v>
      </c>
      <c r="E821">
        <v>0.16270000000000001</v>
      </c>
      <c r="F821">
        <v>0.22665199999999999</v>
      </c>
      <c r="G821">
        <v>8.4068400000000001E-2</v>
      </c>
      <c r="H821">
        <v>4.0263599999999997E-2</v>
      </c>
      <c r="I821">
        <v>4.4123999999999997E-2</v>
      </c>
      <c r="J821">
        <v>5.0022900000000002E-2</v>
      </c>
      <c r="K821">
        <v>2.6043E-2</v>
      </c>
      <c r="L821">
        <v>4.2231400000000002E-2</v>
      </c>
    </row>
    <row r="822" spans="1:12" x14ac:dyDescent="0.2">
      <c r="A822">
        <v>2000</v>
      </c>
      <c r="B822">
        <v>4.4721499999999997E-2</v>
      </c>
      <c r="C822">
        <v>0.136938</v>
      </c>
      <c r="D822">
        <v>0.169242</v>
      </c>
      <c r="E822">
        <v>0.105932</v>
      </c>
      <c r="F822">
        <v>0.27497300000000002</v>
      </c>
      <c r="G822">
        <v>7.2655600000000001E-2</v>
      </c>
      <c r="H822">
        <v>5.2898800000000003E-2</v>
      </c>
      <c r="I822">
        <v>7.0635400000000001E-2</v>
      </c>
      <c r="J822">
        <v>2.72605E-2</v>
      </c>
      <c r="K822">
        <v>1.45676E-2</v>
      </c>
      <c r="L822">
        <v>3.4108800000000002E-2</v>
      </c>
    </row>
    <row r="823" spans="1:12" x14ac:dyDescent="0.2">
      <c r="A823">
        <v>2002</v>
      </c>
      <c r="B823">
        <v>1.7058E-2</v>
      </c>
      <c r="C823">
        <v>0.10576099999999999</v>
      </c>
      <c r="D823">
        <v>0.477053</v>
      </c>
      <c r="E823">
        <v>0.20143900000000001</v>
      </c>
      <c r="F823">
        <v>5.0950599999999999E-2</v>
      </c>
      <c r="G823">
        <v>2.31688E-2</v>
      </c>
      <c r="H823">
        <v>6.6488800000000001E-2</v>
      </c>
      <c r="I823">
        <v>2.16072E-2</v>
      </c>
      <c r="J823">
        <v>1.0919399999999999E-2</v>
      </c>
      <c r="K823">
        <v>1.2265099999999999E-2</v>
      </c>
      <c r="L823">
        <v>1.4668199999999999E-2</v>
      </c>
    </row>
    <row r="824" spans="1:12" x14ac:dyDescent="0.2">
      <c r="A824">
        <v>2004</v>
      </c>
      <c r="B824">
        <v>4.2438099999999998E-3</v>
      </c>
      <c r="C824">
        <v>2.1895399999999999E-2</v>
      </c>
      <c r="D824">
        <v>0.29991000000000001</v>
      </c>
      <c r="E824">
        <v>0.26314399999999999</v>
      </c>
      <c r="F824">
        <v>0.25359700000000002</v>
      </c>
      <c r="G824">
        <v>7.8030600000000006E-2</v>
      </c>
      <c r="H824">
        <v>2.65875E-2</v>
      </c>
      <c r="I824">
        <v>1.3212700000000001E-2</v>
      </c>
      <c r="J824">
        <v>2.15097E-2</v>
      </c>
      <c r="K824">
        <v>9.5968700000000004E-3</v>
      </c>
      <c r="L824">
        <v>1.2940699999999999E-2</v>
      </c>
    </row>
    <row r="825" spans="1:12" x14ac:dyDescent="0.2">
      <c r="A825">
        <v>2006</v>
      </c>
      <c r="B825">
        <v>5.45657E-3</v>
      </c>
      <c r="C825">
        <v>5.4513899999999997E-2</v>
      </c>
      <c r="D825">
        <v>0.11577900000000001</v>
      </c>
      <c r="E825">
        <v>8.5614700000000002E-2</v>
      </c>
      <c r="F825">
        <v>0.25353500000000001</v>
      </c>
      <c r="G825">
        <v>0.16495599999999999</v>
      </c>
      <c r="H825">
        <v>0.19936899999999999</v>
      </c>
      <c r="I825">
        <v>7.2695499999999996E-2</v>
      </c>
      <c r="J825">
        <v>2.01969E-2</v>
      </c>
      <c r="K825">
        <v>1.02141E-2</v>
      </c>
      <c r="L825">
        <v>2.3774300000000002E-2</v>
      </c>
    </row>
    <row r="826" spans="1:12" x14ac:dyDescent="0.2">
      <c r="A826">
        <v>2010</v>
      </c>
      <c r="B826">
        <v>9.4681999999999995E-3</v>
      </c>
      <c r="C826">
        <v>3.07055E-2</v>
      </c>
      <c r="D826">
        <v>0.29068500000000003</v>
      </c>
      <c r="E826">
        <v>0.31293300000000002</v>
      </c>
      <c r="F826">
        <v>6.83222E-2</v>
      </c>
      <c r="G826">
        <v>6.5054600000000004E-2</v>
      </c>
      <c r="H826">
        <v>4.1187399999999999E-2</v>
      </c>
      <c r="I826">
        <v>2.76998E-2</v>
      </c>
      <c r="J826">
        <v>5.6461299999999999E-2</v>
      </c>
      <c r="K826">
        <v>4.2643800000000003E-2</v>
      </c>
      <c r="L826">
        <v>5.5660800000000003E-2</v>
      </c>
    </row>
    <row r="827" spans="1:12" x14ac:dyDescent="0.2">
      <c r="A827">
        <v>2012</v>
      </c>
      <c r="B827">
        <v>1.2194200000000001E-2</v>
      </c>
      <c r="C827">
        <v>5.5841300000000003E-2</v>
      </c>
      <c r="D827">
        <v>0.23818400000000001</v>
      </c>
      <c r="E827">
        <v>0.110585</v>
      </c>
      <c r="F827">
        <v>0.22306599999999999</v>
      </c>
      <c r="G827">
        <v>0.162137</v>
      </c>
      <c r="H827">
        <v>5.0945900000000002E-2</v>
      </c>
      <c r="I827">
        <v>4.3800499999999999E-2</v>
      </c>
      <c r="J827">
        <v>2.2059499999999999E-2</v>
      </c>
      <c r="K827">
        <v>2.0305199999999999E-2</v>
      </c>
      <c r="L827">
        <v>6.4304200000000006E-2</v>
      </c>
    </row>
    <row r="828" spans="1:12" x14ac:dyDescent="0.2">
      <c r="A828">
        <v>2014</v>
      </c>
      <c r="B828">
        <v>1.1414499999999999E-2</v>
      </c>
      <c r="C828">
        <v>0.116537</v>
      </c>
      <c r="D828">
        <v>0.22112000000000001</v>
      </c>
      <c r="E828">
        <v>0.15064900000000001</v>
      </c>
      <c r="F828">
        <v>0.14285700000000001</v>
      </c>
      <c r="G828">
        <v>5.2913099999999998E-2</v>
      </c>
      <c r="H828">
        <v>0.12756999999999999</v>
      </c>
      <c r="I828">
        <v>9.4540600000000002E-2</v>
      </c>
      <c r="J828">
        <v>2.7787599999999999E-2</v>
      </c>
      <c r="K828">
        <v>1.95368E-2</v>
      </c>
      <c r="L828">
        <v>3.7511099999999999E-2</v>
      </c>
    </row>
    <row r="829" spans="1:12" x14ac:dyDescent="0.2">
      <c r="A829">
        <v>2016</v>
      </c>
      <c r="B829">
        <v>8.8619200000000006E-3</v>
      </c>
      <c r="C829">
        <v>2.2310699999999999E-2</v>
      </c>
      <c r="D829">
        <v>0.22789400000000001</v>
      </c>
      <c r="E829">
        <v>0.32319300000000001</v>
      </c>
      <c r="F829">
        <v>0.133627</v>
      </c>
      <c r="G829">
        <v>6.7729600000000001E-2</v>
      </c>
      <c r="H829">
        <v>7.6671199999999995E-2</v>
      </c>
      <c r="I829">
        <v>3.33853E-2</v>
      </c>
      <c r="J829">
        <v>4.4367299999999998E-2</v>
      </c>
      <c r="K829">
        <v>3.3119099999999999E-2</v>
      </c>
      <c r="L829">
        <v>3.1624699999999999E-2</v>
      </c>
    </row>
    <row r="830" spans="1:12" x14ac:dyDescent="0.2">
      <c r="A830">
        <v>2018</v>
      </c>
      <c r="B830">
        <v>1.12195E-2</v>
      </c>
      <c r="C830">
        <v>7.1762999999999993E-2</v>
      </c>
      <c r="D830">
        <v>0.24266799999999999</v>
      </c>
      <c r="E830">
        <v>8.5989399999999994E-2</v>
      </c>
      <c r="F830">
        <v>0.17357900000000001</v>
      </c>
      <c r="G830">
        <v>0.16752700000000001</v>
      </c>
      <c r="H830">
        <v>9.7158900000000006E-2</v>
      </c>
      <c r="I830">
        <v>4.8367399999999998E-2</v>
      </c>
      <c r="J830">
        <v>3.5562499999999997E-2</v>
      </c>
      <c r="K830">
        <v>2.1131E-2</v>
      </c>
      <c r="L830">
        <v>4.8637199999999998E-2</v>
      </c>
    </row>
    <row r="832" spans="1:12" x14ac:dyDescent="0.2">
      <c r="A832" t="s">
        <v>104</v>
      </c>
    </row>
    <row r="833" spans="1:2" x14ac:dyDescent="0.2">
      <c r="A833">
        <v>1991</v>
      </c>
      <c r="B833">
        <v>0.70388799999999996</v>
      </c>
    </row>
    <row r="834" spans="1:2" x14ac:dyDescent="0.2">
      <c r="A834">
        <v>1994</v>
      </c>
      <c r="B834">
        <v>0.62630200000000003</v>
      </c>
    </row>
    <row r="835" spans="1:2" x14ac:dyDescent="0.2">
      <c r="A835">
        <v>1997</v>
      </c>
      <c r="B835">
        <v>0.29990499999999998</v>
      </c>
    </row>
    <row r="836" spans="1:2" x14ac:dyDescent="0.2">
      <c r="A836">
        <v>2000</v>
      </c>
      <c r="B836">
        <v>0.88902599999999998</v>
      </c>
    </row>
    <row r="837" spans="1:2" x14ac:dyDescent="0.2">
      <c r="A837">
        <v>2002</v>
      </c>
      <c r="B837">
        <v>0.64933099999999999</v>
      </c>
    </row>
    <row r="838" spans="1:2" x14ac:dyDescent="0.2">
      <c r="A838">
        <v>2004</v>
      </c>
      <c r="B838">
        <v>0.351686</v>
      </c>
    </row>
    <row r="839" spans="1:2" x14ac:dyDescent="0.2">
      <c r="A839">
        <v>2006</v>
      </c>
      <c r="B839">
        <v>0.774536</v>
      </c>
    </row>
    <row r="840" spans="1:2" x14ac:dyDescent="0.2">
      <c r="A840">
        <v>2010</v>
      </c>
      <c r="B840">
        <v>0.35727700000000001</v>
      </c>
    </row>
    <row r="841" spans="1:2" x14ac:dyDescent="0.2">
      <c r="A841">
        <v>2012</v>
      </c>
      <c r="B841">
        <v>0.76063499999999995</v>
      </c>
    </row>
    <row r="842" spans="1:2" x14ac:dyDescent="0.2">
      <c r="A842">
        <v>2014</v>
      </c>
      <c r="B842">
        <v>0.60185200000000005</v>
      </c>
    </row>
    <row r="843" spans="1:2" x14ac:dyDescent="0.2">
      <c r="A843">
        <v>2016</v>
      </c>
      <c r="B843">
        <v>0.44102000000000002</v>
      </c>
    </row>
    <row r="844" spans="1:2" x14ac:dyDescent="0.2">
      <c r="A844">
        <v>2018</v>
      </c>
      <c r="B844">
        <v>0.69413899999999995</v>
      </c>
    </row>
    <row r="846" spans="1:2" x14ac:dyDescent="0.2">
      <c r="A846" t="s">
        <v>105</v>
      </c>
    </row>
    <row r="847" spans="1:2" x14ac:dyDescent="0.2">
      <c r="A847">
        <v>1.3847700000000001</v>
      </c>
    </row>
    <row r="849" spans="1:44" x14ac:dyDescent="0.2">
      <c r="A849" t="s">
        <v>106</v>
      </c>
    </row>
    <row r="850" spans="1:44" x14ac:dyDescent="0.2">
      <c r="B850">
        <v>21763</v>
      </c>
      <c r="C850">
        <v>24249</v>
      </c>
      <c r="D850">
        <v>23264</v>
      </c>
      <c r="E850">
        <v>20488</v>
      </c>
      <c r="F850">
        <v>19688</v>
      </c>
      <c r="G850">
        <v>19874</v>
      </c>
      <c r="H850">
        <v>11726</v>
      </c>
      <c r="I850">
        <v>36055</v>
      </c>
      <c r="J850">
        <v>37860</v>
      </c>
      <c r="K850">
        <v>31990</v>
      </c>
      <c r="L850">
        <v>30061</v>
      </c>
      <c r="M850">
        <v>22084</v>
      </c>
      <c r="N850">
        <v>17994</v>
      </c>
      <c r="O850">
        <v>22206</v>
      </c>
      <c r="P850">
        <v>26626</v>
      </c>
      <c r="Q850">
        <v>48532</v>
      </c>
      <c r="R850">
        <v>66006</v>
      </c>
      <c r="S850">
        <v>65360</v>
      </c>
      <c r="T850">
        <v>81554</v>
      </c>
      <c r="U850">
        <v>103942</v>
      </c>
      <c r="V850">
        <v>65842</v>
      </c>
      <c r="W850">
        <v>57097</v>
      </c>
      <c r="X850">
        <v>56237</v>
      </c>
      <c r="Y850">
        <v>47230</v>
      </c>
      <c r="Z850">
        <v>61563</v>
      </c>
      <c r="AA850">
        <v>45288</v>
      </c>
      <c r="AB850">
        <v>54045</v>
      </c>
      <c r="AC850">
        <v>60562</v>
      </c>
      <c r="AD850">
        <v>62012</v>
      </c>
      <c r="AE850">
        <v>61895</v>
      </c>
      <c r="AF850">
        <v>58747</v>
      </c>
      <c r="AG850">
        <v>58082</v>
      </c>
      <c r="AH850">
        <v>72807</v>
      </c>
      <c r="AI850">
        <v>68647</v>
      </c>
      <c r="AJ850">
        <v>51810</v>
      </c>
      <c r="AK850">
        <v>47825</v>
      </c>
      <c r="AL850">
        <v>23181</v>
      </c>
      <c r="AM850">
        <v>30947.200000000001</v>
      </c>
      <c r="AN850">
        <v>53270</v>
      </c>
      <c r="AO850">
        <v>52511</v>
      </c>
      <c r="AP850">
        <v>64451</v>
      </c>
      <c r="AQ850">
        <v>70394</v>
      </c>
      <c r="AR850">
        <v>57951</v>
      </c>
    </row>
    <row r="852" spans="1:44" x14ac:dyDescent="0.2">
      <c r="A852" t="s">
        <v>107</v>
      </c>
    </row>
    <row r="853" spans="1:44" x14ac:dyDescent="0.2">
      <c r="B853">
        <v>21797.3</v>
      </c>
      <c r="C853">
        <v>24266.400000000001</v>
      </c>
      <c r="D853">
        <v>23285.599999999999</v>
      </c>
      <c r="E853">
        <v>20502.099999999999</v>
      </c>
      <c r="F853">
        <v>19683.2</v>
      </c>
      <c r="G853">
        <v>19858.099999999999</v>
      </c>
      <c r="H853">
        <v>11721.9</v>
      </c>
      <c r="I853">
        <v>36058.300000000003</v>
      </c>
      <c r="J853">
        <v>37932.5</v>
      </c>
      <c r="K853">
        <v>32090</v>
      </c>
      <c r="L853">
        <v>30130.400000000001</v>
      </c>
      <c r="M853">
        <v>22118</v>
      </c>
      <c r="N853">
        <v>18011.099999999999</v>
      </c>
      <c r="O853">
        <v>22213.599999999999</v>
      </c>
      <c r="P853">
        <v>26640.7</v>
      </c>
      <c r="Q853">
        <v>48540.4</v>
      </c>
      <c r="R853">
        <v>65997.2</v>
      </c>
      <c r="S853">
        <v>65378.6</v>
      </c>
      <c r="T853">
        <v>81635.8</v>
      </c>
      <c r="U853">
        <v>103924</v>
      </c>
      <c r="V853">
        <v>65774.600000000006</v>
      </c>
      <c r="W853">
        <v>57061.599999999999</v>
      </c>
      <c r="X853">
        <v>56199.7</v>
      </c>
      <c r="Y853">
        <v>47269</v>
      </c>
      <c r="Z853">
        <v>61762.9</v>
      </c>
      <c r="AA853">
        <v>45430.3</v>
      </c>
      <c r="AB853">
        <v>54162.1</v>
      </c>
      <c r="AC853">
        <v>60564.1</v>
      </c>
      <c r="AD853">
        <v>62047.5</v>
      </c>
      <c r="AE853">
        <v>61899.6</v>
      </c>
      <c r="AF853">
        <v>58797.3</v>
      </c>
      <c r="AG853">
        <v>58137.7</v>
      </c>
      <c r="AH853">
        <v>73001.100000000006</v>
      </c>
      <c r="AI853">
        <v>68900.399999999994</v>
      </c>
      <c r="AJ853">
        <v>51954.7</v>
      </c>
      <c r="AK853">
        <v>47917.599999999999</v>
      </c>
      <c r="AL853">
        <v>23154.2</v>
      </c>
      <c r="AM853">
        <v>30916.7</v>
      </c>
      <c r="AN853">
        <v>52968.4</v>
      </c>
      <c r="AO853">
        <v>52358.3</v>
      </c>
      <c r="AP853">
        <v>64308.1</v>
      </c>
      <c r="AQ853">
        <v>70303.899999999994</v>
      </c>
      <c r="AR853">
        <v>57951</v>
      </c>
    </row>
    <row r="855" spans="1:44" x14ac:dyDescent="0.2">
      <c r="A855" t="s">
        <v>108</v>
      </c>
    </row>
    <row r="856" spans="1:44" x14ac:dyDescent="0.2">
      <c r="A856">
        <v>1977</v>
      </c>
      <c r="B856">
        <v>5.4940599999999999E-2</v>
      </c>
      <c r="C856">
        <v>0.14907200000000001</v>
      </c>
    </row>
    <row r="857" spans="1:44" x14ac:dyDescent="0.2">
      <c r="A857">
        <v>1978</v>
      </c>
      <c r="B857">
        <v>5.5687899999999999E-2</v>
      </c>
      <c r="C857">
        <v>0.143896</v>
      </c>
    </row>
    <row r="858" spans="1:44" x14ac:dyDescent="0.2">
      <c r="A858">
        <v>1979</v>
      </c>
      <c r="B858">
        <v>3.1874600000000003E-2</v>
      </c>
      <c r="C858">
        <v>8.4749099999999994E-2</v>
      </c>
    </row>
    <row r="859" spans="1:44" x14ac:dyDescent="0.2">
      <c r="A859">
        <v>1980</v>
      </c>
      <c r="B859">
        <v>2.4955499999999999E-2</v>
      </c>
      <c r="C859">
        <v>6.3275499999999998E-2</v>
      </c>
    </row>
    <row r="860" spans="1:44" x14ac:dyDescent="0.2">
      <c r="A860">
        <v>1981</v>
      </c>
      <c r="B860">
        <v>1.9739799999999998E-2</v>
      </c>
      <c r="C860">
        <v>4.4722199999999997E-2</v>
      </c>
    </row>
    <row r="861" spans="1:44" x14ac:dyDescent="0.2">
      <c r="A861">
        <v>1982</v>
      </c>
      <c r="B861">
        <v>1.6086699999999999E-2</v>
      </c>
      <c r="C861">
        <v>4.52129E-2</v>
      </c>
    </row>
    <row r="862" spans="1:44" x14ac:dyDescent="0.2">
      <c r="A862">
        <v>1983</v>
      </c>
      <c r="B862">
        <v>1.05167E-2</v>
      </c>
      <c r="C862">
        <v>2.8523E-2</v>
      </c>
    </row>
    <row r="863" spans="1:44" x14ac:dyDescent="0.2">
      <c r="A863">
        <v>1984</v>
      </c>
      <c r="B863">
        <v>4.0347000000000001E-2</v>
      </c>
      <c r="C863">
        <v>9.7534899999999994E-2</v>
      </c>
    </row>
    <row r="864" spans="1:44" x14ac:dyDescent="0.2">
      <c r="A864">
        <v>1985</v>
      </c>
      <c r="B864">
        <v>6.3494700000000001E-2</v>
      </c>
      <c r="C864">
        <v>0.127799</v>
      </c>
    </row>
    <row r="865" spans="1:3" x14ac:dyDescent="0.2">
      <c r="A865">
        <v>1986</v>
      </c>
      <c r="B865">
        <v>6.9561899999999996E-2</v>
      </c>
      <c r="C865">
        <v>0.128085</v>
      </c>
    </row>
    <row r="866" spans="1:3" x14ac:dyDescent="0.2">
      <c r="A866">
        <v>1987</v>
      </c>
      <c r="B866">
        <v>5.3326100000000001E-2</v>
      </c>
      <c r="C866">
        <v>9.7937999999999997E-2</v>
      </c>
    </row>
    <row r="867" spans="1:3" x14ac:dyDescent="0.2">
      <c r="A867">
        <v>1988</v>
      </c>
      <c r="B867">
        <v>4.65326E-2</v>
      </c>
      <c r="C867">
        <v>0.10388699999999999</v>
      </c>
    </row>
    <row r="868" spans="1:3" x14ac:dyDescent="0.2">
      <c r="A868">
        <v>1989</v>
      </c>
      <c r="B868">
        <v>2.8767999999999998E-2</v>
      </c>
      <c r="C868">
        <v>5.8741799999999997E-2</v>
      </c>
    </row>
    <row r="869" spans="1:3" x14ac:dyDescent="0.2">
      <c r="A869">
        <v>1990</v>
      </c>
      <c r="B869">
        <v>2.5295499999999999E-2</v>
      </c>
      <c r="C869">
        <v>5.2267399999999999E-2</v>
      </c>
    </row>
    <row r="870" spans="1:3" x14ac:dyDescent="0.2">
      <c r="A870">
        <v>1991</v>
      </c>
      <c r="B870">
        <v>4.1202900000000001E-2</v>
      </c>
      <c r="C870">
        <v>8.2111400000000001E-2</v>
      </c>
    </row>
    <row r="871" spans="1:3" x14ac:dyDescent="0.2">
      <c r="A871">
        <v>1992</v>
      </c>
      <c r="B871">
        <v>5.5808200000000002E-2</v>
      </c>
      <c r="C871">
        <v>0.106207</v>
      </c>
    </row>
    <row r="872" spans="1:3" x14ac:dyDescent="0.2">
      <c r="A872">
        <v>1993</v>
      </c>
      <c r="B872">
        <v>8.3213099999999998E-2</v>
      </c>
      <c r="C872">
        <v>0.15904699999999999</v>
      </c>
    </row>
    <row r="873" spans="1:3" x14ac:dyDescent="0.2">
      <c r="A873">
        <v>1994</v>
      </c>
      <c r="B873">
        <v>0.10738200000000001</v>
      </c>
      <c r="C873">
        <v>0.20036599999999999</v>
      </c>
    </row>
    <row r="874" spans="1:3" x14ac:dyDescent="0.2">
      <c r="A874">
        <v>1995</v>
      </c>
      <c r="B874">
        <v>0.17305000000000001</v>
      </c>
      <c r="C874">
        <v>0.30959799999999998</v>
      </c>
    </row>
    <row r="875" spans="1:3" x14ac:dyDescent="0.2">
      <c r="A875">
        <v>1996</v>
      </c>
      <c r="B875">
        <v>0.245613</v>
      </c>
      <c r="C875">
        <v>0.45045099999999999</v>
      </c>
    </row>
    <row r="876" spans="1:3" x14ac:dyDescent="0.2">
      <c r="A876">
        <v>1997</v>
      </c>
      <c r="B876">
        <v>0.14679200000000001</v>
      </c>
      <c r="C876">
        <v>0.26191199999999998</v>
      </c>
    </row>
    <row r="877" spans="1:3" x14ac:dyDescent="0.2">
      <c r="A877">
        <v>1998</v>
      </c>
      <c r="B877">
        <v>0.17709</v>
      </c>
      <c r="C877">
        <v>0.31329200000000001</v>
      </c>
    </row>
    <row r="878" spans="1:3" x14ac:dyDescent="0.2">
      <c r="A878">
        <v>1999</v>
      </c>
      <c r="B878">
        <v>0.129555</v>
      </c>
      <c r="C878">
        <v>0.240763</v>
      </c>
    </row>
    <row r="879" spans="1:3" x14ac:dyDescent="0.2">
      <c r="A879">
        <v>2000</v>
      </c>
      <c r="B879">
        <v>0.11813700000000001</v>
      </c>
      <c r="C879">
        <v>0.230793</v>
      </c>
    </row>
    <row r="880" spans="1:3" x14ac:dyDescent="0.2">
      <c r="A880">
        <v>2001</v>
      </c>
      <c r="B880">
        <v>0.15531</v>
      </c>
      <c r="C880">
        <v>0.30229</v>
      </c>
    </row>
    <row r="881" spans="1:3" x14ac:dyDescent="0.2">
      <c r="A881">
        <v>2002</v>
      </c>
      <c r="B881">
        <v>0.11104799999999999</v>
      </c>
      <c r="C881">
        <v>0.23116100000000001</v>
      </c>
    </row>
    <row r="882" spans="1:3" x14ac:dyDescent="0.2">
      <c r="A882">
        <v>2003</v>
      </c>
      <c r="B882">
        <v>9.4316300000000006E-2</v>
      </c>
      <c r="C882">
        <v>0.18370600000000001</v>
      </c>
    </row>
    <row r="883" spans="1:3" x14ac:dyDescent="0.2">
      <c r="A883">
        <v>2004</v>
      </c>
      <c r="B883">
        <v>7.5363299999999994E-2</v>
      </c>
      <c r="C883">
        <v>0.136402</v>
      </c>
    </row>
    <row r="884" spans="1:3" x14ac:dyDescent="0.2">
      <c r="A884">
        <v>2005</v>
      </c>
      <c r="B884">
        <v>7.2317199999999998E-2</v>
      </c>
      <c r="C884">
        <v>0.13311400000000001</v>
      </c>
    </row>
    <row r="885" spans="1:3" x14ac:dyDescent="0.2">
      <c r="A885">
        <v>2006</v>
      </c>
      <c r="B885">
        <v>8.1561800000000004E-2</v>
      </c>
      <c r="C885">
        <v>0.143958</v>
      </c>
    </row>
    <row r="886" spans="1:3" x14ac:dyDescent="0.2">
      <c r="A886">
        <v>2007</v>
      </c>
      <c r="B886">
        <v>8.1197500000000006E-2</v>
      </c>
      <c r="C886">
        <v>0.144653</v>
      </c>
    </row>
    <row r="887" spans="1:3" x14ac:dyDescent="0.2">
      <c r="A887">
        <v>2008</v>
      </c>
      <c r="B887">
        <v>0.10158</v>
      </c>
      <c r="C887">
        <v>0.176705</v>
      </c>
    </row>
    <row r="888" spans="1:3" x14ac:dyDescent="0.2">
      <c r="A888">
        <v>2009</v>
      </c>
      <c r="B888">
        <v>0.15305299999999999</v>
      </c>
      <c r="C888">
        <v>0.27127699999999999</v>
      </c>
    </row>
    <row r="889" spans="1:3" x14ac:dyDescent="0.2">
      <c r="A889">
        <v>2010</v>
      </c>
      <c r="B889">
        <v>0.14497399999999999</v>
      </c>
      <c r="C889">
        <v>0.24392</v>
      </c>
    </row>
    <row r="890" spans="1:3" x14ac:dyDescent="0.2">
      <c r="A890">
        <v>2011</v>
      </c>
      <c r="B890">
        <v>9.7983100000000004E-2</v>
      </c>
      <c r="C890">
        <v>0.16103500000000001</v>
      </c>
    </row>
    <row r="891" spans="1:3" x14ac:dyDescent="0.2">
      <c r="A891">
        <v>2012</v>
      </c>
      <c r="B891">
        <v>0.11537799999999999</v>
      </c>
      <c r="C891">
        <v>0.18190600000000001</v>
      </c>
    </row>
    <row r="892" spans="1:3" x14ac:dyDescent="0.2">
      <c r="A892">
        <v>2013</v>
      </c>
      <c r="B892">
        <v>4.8602600000000003E-2</v>
      </c>
      <c r="C892">
        <v>7.4414999999999995E-2</v>
      </c>
    </row>
    <row r="893" spans="1:3" x14ac:dyDescent="0.2">
      <c r="A893">
        <v>2014</v>
      </c>
      <c r="B893">
        <v>5.4532400000000002E-2</v>
      </c>
      <c r="C893">
        <v>8.0703200000000003E-2</v>
      </c>
    </row>
    <row r="894" spans="1:3" x14ac:dyDescent="0.2">
      <c r="A894">
        <v>2015</v>
      </c>
      <c r="B894">
        <v>0.121406</v>
      </c>
      <c r="C894">
        <v>0.25219000000000003</v>
      </c>
    </row>
    <row r="895" spans="1:3" x14ac:dyDescent="0.2">
      <c r="A895">
        <v>2016</v>
      </c>
      <c r="B895">
        <v>0.121336</v>
      </c>
      <c r="C895">
        <v>0.24485399999999999</v>
      </c>
    </row>
    <row r="896" spans="1:3" x14ac:dyDescent="0.2">
      <c r="A896">
        <v>2017</v>
      </c>
      <c r="B896">
        <v>0.14293600000000001</v>
      </c>
      <c r="C896">
        <v>0.25530399999999998</v>
      </c>
    </row>
    <row r="897" spans="1:13" x14ac:dyDescent="0.2">
      <c r="A897">
        <v>2018</v>
      </c>
      <c r="B897">
        <v>0.16126499999999999</v>
      </c>
      <c r="C897">
        <v>0.29386499999999999</v>
      </c>
    </row>
    <row r="898" spans="1:13" x14ac:dyDescent="0.2">
      <c r="A898">
        <v>2019</v>
      </c>
      <c r="B898">
        <v>0.172629</v>
      </c>
      <c r="C898">
        <v>0.31457400000000002</v>
      </c>
    </row>
    <row r="900" spans="1:13" x14ac:dyDescent="0.2">
      <c r="A900" t="s">
        <v>109</v>
      </c>
    </row>
    <row r="901" spans="1:13" x14ac:dyDescent="0.2">
      <c r="A901">
        <v>1</v>
      </c>
      <c r="B901">
        <v>1977</v>
      </c>
      <c r="C901">
        <v>1.8789799999999999E-2</v>
      </c>
      <c r="D901">
        <v>0.19969799999999999</v>
      </c>
      <c r="E901">
        <v>1.41856</v>
      </c>
      <c r="F901">
        <v>2.71333</v>
      </c>
      <c r="G901">
        <v>2.63273</v>
      </c>
      <c r="H901">
        <v>1.61172</v>
      </c>
      <c r="I901">
        <v>0.97818400000000005</v>
      </c>
      <c r="J901">
        <v>0.58185600000000004</v>
      </c>
      <c r="K901">
        <v>0.34995700000000002</v>
      </c>
      <c r="L901">
        <v>0.247589</v>
      </c>
      <c r="M901">
        <v>0.247589</v>
      </c>
    </row>
    <row r="902" spans="1:13" x14ac:dyDescent="0.2">
      <c r="A902">
        <v>1</v>
      </c>
      <c r="B902">
        <v>1978</v>
      </c>
      <c r="C902">
        <v>1.7994E-2</v>
      </c>
      <c r="D902">
        <v>0.18321799999999999</v>
      </c>
      <c r="E902">
        <v>1.54443</v>
      </c>
      <c r="F902">
        <v>2.3498999999999999</v>
      </c>
      <c r="G902">
        <v>2.5839599999999998</v>
      </c>
      <c r="H902">
        <v>1.7537</v>
      </c>
      <c r="I902">
        <v>1.081</v>
      </c>
      <c r="J902">
        <v>0.62040300000000004</v>
      </c>
      <c r="K902">
        <v>0.36096299999999998</v>
      </c>
      <c r="L902">
        <v>0.25221399999999999</v>
      </c>
      <c r="M902">
        <v>0.25221399999999999</v>
      </c>
    </row>
    <row r="903" spans="1:13" x14ac:dyDescent="0.2">
      <c r="A903">
        <v>1</v>
      </c>
      <c r="B903">
        <v>1979</v>
      </c>
      <c r="C903">
        <v>1.7924900000000001E-2</v>
      </c>
      <c r="D903">
        <v>0.138407</v>
      </c>
      <c r="E903">
        <v>1.0223500000000001</v>
      </c>
      <c r="F903">
        <v>2.65882</v>
      </c>
      <c r="G903">
        <v>2.5754999999999999</v>
      </c>
      <c r="H903">
        <v>1.8140099999999999</v>
      </c>
      <c r="I903">
        <v>1.2157800000000001</v>
      </c>
      <c r="J903">
        <v>0.67039599999999999</v>
      </c>
      <c r="K903">
        <v>0.37301699999999999</v>
      </c>
      <c r="L903">
        <v>0.25689299999999998</v>
      </c>
      <c r="M903">
        <v>0.25689299999999998</v>
      </c>
    </row>
    <row r="904" spans="1:13" x14ac:dyDescent="0.2">
      <c r="A904">
        <v>1</v>
      </c>
      <c r="B904">
        <v>1980</v>
      </c>
      <c r="C904">
        <v>1.8002899999999999E-2</v>
      </c>
      <c r="D904">
        <v>0.13436100000000001</v>
      </c>
      <c r="E904">
        <v>0.85026299999999999</v>
      </c>
      <c r="F904">
        <v>2.26851</v>
      </c>
      <c r="G904">
        <v>2.5355400000000001</v>
      </c>
      <c r="H904">
        <v>1.95658</v>
      </c>
      <c r="I904">
        <v>1.5435399999999999</v>
      </c>
      <c r="J904">
        <v>0.76522800000000002</v>
      </c>
      <c r="K904">
        <v>0.39451599999999998</v>
      </c>
      <c r="L904">
        <v>0.26673200000000002</v>
      </c>
      <c r="M904">
        <v>0.26673200000000002</v>
      </c>
    </row>
    <row r="905" spans="1:13" x14ac:dyDescent="0.2">
      <c r="A905">
        <v>1</v>
      </c>
      <c r="B905">
        <v>1981</v>
      </c>
      <c r="C905">
        <v>1.77726E-2</v>
      </c>
      <c r="D905">
        <v>0.13014500000000001</v>
      </c>
      <c r="E905">
        <v>0.81102600000000002</v>
      </c>
      <c r="F905">
        <v>1.6518900000000001</v>
      </c>
      <c r="G905">
        <v>2.1416300000000001</v>
      </c>
      <c r="H905">
        <v>2.1724899999999998</v>
      </c>
      <c r="I905">
        <v>2.26559</v>
      </c>
      <c r="J905">
        <v>0.84336699999999998</v>
      </c>
      <c r="K905">
        <v>0.40988000000000002</v>
      </c>
      <c r="L905">
        <v>0.27810699999999999</v>
      </c>
      <c r="M905">
        <v>0.27810699999999999</v>
      </c>
    </row>
    <row r="906" spans="1:13" x14ac:dyDescent="0.2">
      <c r="A906">
        <v>1</v>
      </c>
      <c r="B906">
        <v>1982</v>
      </c>
      <c r="C906">
        <v>1.7337700000000001E-2</v>
      </c>
      <c r="D906">
        <v>0.120585</v>
      </c>
      <c r="E906">
        <v>0.61154299999999995</v>
      </c>
      <c r="F906">
        <v>1.45146</v>
      </c>
      <c r="G906">
        <v>2.8105699999999998</v>
      </c>
      <c r="H906">
        <v>2.54271</v>
      </c>
      <c r="I906">
        <v>1.64385</v>
      </c>
      <c r="J906">
        <v>0.79133600000000004</v>
      </c>
      <c r="K906">
        <v>0.42567500000000003</v>
      </c>
      <c r="L906">
        <v>0.29246699999999998</v>
      </c>
      <c r="M906">
        <v>0.29246699999999998</v>
      </c>
    </row>
    <row r="907" spans="1:13" x14ac:dyDescent="0.2">
      <c r="A907">
        <v>1</v>
      </c>
      <c r="B907">
        <v>1983</v>
      </c>
      <c r="C907">
        <v>1.6297699999999998E-2</v>
      </c>
      <c r="D907">
        <v>0.118119</v>
      </c>
      <c r="E907">
        <v>0.67086199999999996</v>
      </c>
      <c r="F907">
        <v>1.5025999999999999</v>
      </c>
      <c r="G907">
        <v>2.3069999999999999</v>
      </c>
      <c r="H907">
        <v>2.71217</v>
      </c>
      <c r="I907">
        <v>1.7582500000000001</v>
      </c>
      <c r="J907">
        <v>0.82287600000000005</v>
      </c>
      <c r="K907">
        <v>0.45913300000000001</v>
      </c>
      <c r="L907">
        <v>0.31634899999999999</v>
      </c>
      <c r="M907">
        <v>0.31634899999999999</v>
      </c>
    </row>
    <row r="908" spans="1:13" x14ac:dyDescent="0.2">
      <c r="A908">
        <v>1</v>
      </c>
      <c r="B908">
        <v>1984</v>
      </c>
      <c r="C908">
        <v>1.49693E-2</v>
      </c>
      <c r="D908">
        <v>0.11459999999999999</v>
      </c>
      <c r="E908">
        <v>0.66867699999999997</v>
      </c>
      <c r="F908">
        <v>1.58558</v>
      </c>
      <c r="G908">
        <v>2.1821799999999998</v>
      </c>
      <c r="H908">
        <v>2.4174000000000002</v>
      </c>
      <c r="I908">
        <v>1.8435900000000001</v>
      </c>
      <c r="J908">
        <v>0.94398400000000005</v>
      </c>
      <c r="K908">
        <v>0.531551</v>
      </c>
      <c r="L908">
        <v>0.34873399999999999</v>
      </c>
      <c r="M908">
        <v>0.34873399999999999</v>
      </c>
    </row>
    <row r="909" spans="1:13" x14ac:dyDescent="0.2">
      <c r="A909">
        <v>1</v>
      </c>
      <c r="B909">
        <v>1985</v>
      </c>
      <c r="C909">
        <v>1.3466199999999999E-2</v>
      </c>
      <c r="D909">
        <v>0.116193</v>
      </c>
      <c r="E909">
        <v>0.95533100000000004</v>
      </c>
      <c r="F909">
        <v>1.7559199999999999</v>
      </c>
      <c r="G909">
        <v>2.01275</v>
      </c>
      <c r="H909">
        <v>2.00583</v>
      </c>
      <c r="I909">
        <v>1.6226100000000001</v>
      </c>
      <c r="J909">
        <v>1.0635699999999999</v>
      </c>
      <c r="K909">
        <v>0.65144100000000005</v>
      </c>
      <c r="L909">
        <v>0.401453</v>
      </c>
      <c r="M909">
        <v>0.401453</v>
      </c>
    </row>
    <row r="910" spans="1:13" x14ac:dyDescent="0.2">
      <c r="A910">
        <v>1</v>
      </c>
      <c r="B910">
        <v>1986</v>
      </c>
      <c r="C910">
        <v>1.2482200000000001E-2</v>
      </c>
      <c r="D910">
        <v>0.106626</v>
      </c>
      <c r="E910">
        <v>0.874363</v>
      </c>
      <c r="F910">
        <v>1.57565</v>
      </c>
      <c r="G910">
        <v>1.84131</v>
      </c>
      <c r="H910">
        <v>1.8016799999999999</v>
      </c>
      <c r="I910">
        <v>1.6498600000000001</v>
      </c>
      <c r="J910">
        <v>1.2950200000000001</v>
      </c>
      <c r="K910">
        <v>0.86788799999999999</v>
      </c>
      <c r="L910">
        <v>0.48755900000000002</v>
      </c>
      <c r="M910">
        <v>0.48755900000000002</v>
      </c>
    </row>
    <row r="911" spans="1:13" x14ac:dyDescent="0.2">
      <c r="A911">
        <v>1</v>
      </c>
      <c r="B911">
        <v>1987</v>
      </c>
      <c r="C911">
        <v>1.1905600000000001E-2</v>
      </c>
      <c r="D911">
        <v>0.102561</v>
      </c>
      <c r="E911">
        <v>0.79125800000000002</v>
      </c>
      <c r="F911">
        <v>1.7388300000000001</v>
      </c>
      <c r="G911">
        <v>1.8365899999999999</v>
      </c>
      <c r="H911">
        <v>1.65011</v>
      </c>
      <c r="I911">
        <v>1.5320800000000001</v>
      </c>
      <c r="J911">
        <v>1.26525</v>
      </c>
      <c r="K911">
        <v>0.87734000000000001</v>
      </c>
      <c r="L911">
        <v>0.59703899999999999</v>
      </c>
      <c r="M911">
        <v>0.59703899999999999</v>
      </c>
    </row>
    <row r="912" spans="1:13" x14ac:dyDescent="0.2">
      <c r="A912">
        <v>1</v>
      </c>
      <c r="B912">
        <v>1988</v>
      </c>
      <c r="C912">
        <v>1.17048E-2</v>
      </c>
      <c r="D912">
        <v>9.89902E-2</v>
      </c>
      <c r="E912">
        <v>0.80092200000000002</v>
      </c>
      <c r="F912">
        <v>2.2325599999999999</v>
      </c>
      <c r="G912">
        <v>1.9292</v>
      </c>
      <c r="H912">
        <v>1.5064599999999999</v>
      </c>
      <c r="I912">
        <v>1.3811500000000001</v>
      </c>
      <c r="J912">
        <v>1.12233</v>
      </c>
      <c r="K912">
        <v>0.81406699999999999</v>
      </c>
      <c r="L912">
        <v>0.551311</v>
      </c>
      <c r="M912">
        <v>0.551311</v>
      </c>
    </row>
    <row r="913" spans="1:13" x14ac:dyDescent="0.2">
      <c r="A913">
        <v>1</v>
      </c>
      <c r="B913">
        <v>1989</v>
      </c>
      <c r="C913">
        <v>1.17692E-2</v>
      </c>
      <c r="D913">
        <v>0.102911</v>
      </c>
      <c r="E913">
        <v>0.74623499999999998</v>
      </c>
      <c r="F913">
        <v>2.0419100000000001</v>
      </c>
      <c r="G913">
        <v>2.0327299999999999</v>
      </c>
      <c r="H913">
        <v>1.5882099999999999</v>
      </c>
      <c r="I913">
        <v>1.36947</v>
      </c>
      <c r="J913">
        <v>1.1079399999999999</v>
      </c>
      <c r="K913">
        <v>0.81252000000000002</v>
      </c>
      <c r="L913">
        <v>0.59314999999999996</v>
      </c>
      <c r="M913">
        <v>0.59314999999999996</v>
      </c>
    </row>
    <row r="914" spans="1:13" x14ac:dyDescent="0.2">
      <c r="A914">
        <v>1</v>
      </c>
      <c r="B914">
        <v>1990</v>
      </c>
      <c r="C914">
        <v>1.1537199999999999E-2</v>
      </c>
      <c r="D914">
        <v>9.85539E-2</v>
      </c>
      <c r="E914">
        <v>0.77888299999999999</v>
      </c>
      <c r="F914">
        <v>2.0662699999999998</v>
      </c>
      <c r="G914">
        <v>1.97448</v>
      </c>
      <c r="H914">
        <v>1.53596</v>
      </c>
      <c r="I914">
        <v>1.36097</v>
      </c>
      <c r="J914">
        <v>1.10236</v>
      </c>
      <c r="K914">
        <v>0.83043100000000003</v>
      </c>
      <c r="L914">
        <v>0.62028000000000005</v>
      </c>
      <c r="M914">
        <v>0.62028000000000005</v>
      </c>
    </row>
    <row r="915" spans="1:13" x14ac:dyDescent="0.2">
      <c r="A915">
        <v>1</v>
      </c>
      <c r="B915">
        <v>1991</v>
      </c>
      <c r="C915">
        <v>1.1465599999999999E-2</v>
      </c>
      <c r="D915">
        <v>8.8249599999999997E-2</v>
      </c>
      <c r="E915">
        <v>0.539659</v>
      </c>
      <c r="F915">
        <v>1.60867</v>
      </c>
      <c r="G915">
        <v>1.9928600000000001</v>
      </c>
      <c r="H915">
        <v>1.7760199999999999</v>
      </c>
      <c r="I915">
        <v>1.50261</v>
      </c>
      <c r="J915">
        <v>1.18703</v>
      </c>
      <c r="K915">
        <v>0.89382200000000001</v>
      </c>
      <c r="L915">
        <v>0.69981000000000004</v>
      </c>
      <c r="M915">
        <v>0.69981000000000004</v>
      </c>
    </row>
    <row r="916" spans="1:13" x14ac:dyDescent="0.2">
      <c r="A916">
        <v>1</v>
      </c>
      <c r="B916">
        <v>1992</v>
      </c>
      <c r="C916">
        <v>1.1056E-2</v>
      </c>
      <c r="D916">
        <v>7.7812500000000007E-2</v>
      </c>
      <c r="E916">
        <v>0.43366100000000002</v>
      </c>
      <c r="F916">
        <v>1.3395600000000001</v>
      </c>
      <c r="G916">
        <v>1.90307</v>
      </c>
      <c r="H916">
        <v>1.8480799999999999</v>
      </c>
      <c r="I916">
        <v>1.58264</v>
      </c>
      <c r="J916">
        <v>1.27186</v>
      </c>
      <c r="K916">
        <v>0.97392299999999998</v>
      </c>
      <c r="L916">
        <v>0.779169</v>
      </c>
      <c r="M916">
        <v>0.779169</v>
      </c>
    </row>
    <row r="917" spans="1:13" x14ac:dyDescent="0.2">
      <c r="A917">
        <v>1</v>
      </c>
      <c r="B917">
        <v>1993</v>
      </c>
      <c r="C917">
        <v>1.0337499999999999E-2</v>
      </c>
      <c r="D917">
        <v>6.7653099999999994E-2</v>
      </c>
      <c r="E917">
        <v>0.36532300000000001</v>
      </c>
      <c r="F917">
        <v>1.0919399999999999</v>
      </c>
      <c r="G917">
        <v>1.7372300000000001</v>
      </c>
      <c r="H917">
        <v>1.9113199999999999</v>
      </c>
      <c r="I917">
        <v>1.6648499999999999</v>
      </c>
      <c r="J917">
        <v>1.37829</v>
      </c>
      <c r="K917">
        <v>1.0669299999999999</v>
      </c>
      <c r="L917">
        <v>0.85306000000000004</v>
      </c>
      <c r="M917">
        <v>0.85306000000000004</v>
      </c>
    </row>
    <row r="918" spans="1:13" x14ac:dyDescent="0.2">
      <c r="A918">
        <v>1</v>
      </c>
      <c r="B918">
        <v>1994</v>
      </c>
      <c r="C918">
        <v>9.4318000000000006E-3</v>
      </c>
      <c r="D918">
        <v>5.7436399999999999E-2</v>
      </c>
      <c r="E918">
        <v>0.31271399999999999</v>
      </c>
      <c r="F918">
        <v>0.93676099999999995</v>
      </c>
      <c r="G918">
        <v>1.6219399999999999</v>
      </c>
      <c r="H918">
        <v>1.86592</v>
      </c>
      <c r="I918">
        <v>1.6940500000000001</v>
      </c>
      <c r="J918">
        <v>1.5072099999999999</v>
      </c>
      <c r="K918">
        <v>1.1739599999999999</v>
      </c>
      <c r="L918">
        <v>0.91028900000000001</v>
      </c>
      <c r="M918">
        <v>0.91028900000000001</v>
      </c>
    </row>
    <row r="919" spans="1:13" x14ac:dyDescent="0.2">
      <c r="A919">
        <v>1</v>
      </c>
      <c r="B919">
        <v>1995</v>
      </c>
      <c r="C919">
        <v>8.5394600000000005E-3</v>
      </c>
      <c r="D919">
        <v>5.2097999999999998E-2</v>
      </c>
      <c r="E919">
        <v>0.276536</v>
      </c>
      <c r="F919">
        <v>0.91186100000000003</v>
      </c>
      <c r="G919">
        <v>1.43472</v>
      </c>
      <c r="H919">
        <v>1.73864</v>
      </c>
      <c r="I919">
        <v>1.7890699999999999</v>
      </c>
      <c r="J919">
        <v>1.5882000000000001</v>
      </c>
      <c r="K919">
        <v>1.2465599999999999</v>
      </c>
      <c r="L919">
        <v>0.97689000000000004</v>
      </c>
      <c r="M919">
        <v>0.97689000000000004</v>
      </c>
    </row>
    <row r="920" spans="1:13" x14ac:dyDescent="0.2">
      <c r="A920">
        <v>1</v>
      </c>
      <c r="B920">
        <v>1996</v>
      </c>
      <c r="C920">
        <v>7.6347899999999998E-3</v>
      </c>
      <c r="D920">
        <v>4.7569699999999999E-2</v>
      </c>
      <c r="E920">
        <v>0.24968299999999999</v>
      </c>
      <c r="F920">
        <v>0.83347700000000002</v>
      </c>
      <c r="G920">
        <v>1.35219</v>
      </c>
      <c r="H920">
        <v>1.68005</v>
      </c>
      <c r="I920">
        <v>1.83399</v>
      </c>
      <c r="J920">
        <v>1.72739</v>
      </c>
      <c r="K920">
        <v>1.2773699999999999</v>
      </c>
      <c r="L920">
        <v>0.99532600000000004</v>
      </c>
      <c r="M920">
        <v>0.99532600000000004</v>
      </c>
    </row>
    <row r="921" spans="1:13" x14ac:dyDescent="0.2">
      <c r="A921">
        <v>1</v>
      </c>
      <c r="B921">
        <v>1997</v>
      </c>
      <c r="C921">
        <v>6.8152500000000001E-3</v>
      </c>
      <c r="D921">
        <v>4.4363899999999998E-2</v>
      </c>
      <c r="E921">
        <v>0.24673500000000001</v>
      </c>
      <c r="F921">
        <v>0.81676199999999999</v>
      </c>
      <c r="G921">
        <v>1.42536</v>
      </c>
      <c r="H921">
        <v>1.6286499999999999</v>
      </c>
      <c r="I921">
        <v>1.78424</v>
      </c>
      <c r="J921">
        <v>1.6957899999999999</v>
      </c>
      <c r="K921">
        <v>1.31471</v>
      </c>
      <c r="L921">
        <v>1.0182899999999999</v>
      </c>
      <c r="M921">
        <v>1.0182899999999999</v>
      </c>
    </row>
    <row r="922" spans="1:13" x14ac:dyDescent="0.2">
      <c r="A922">
        <v>1</v>
      </c>
      <c r="B922">
        <v>1998</v>
      </c>
      <c r="C922">
        <v>5.9548600000000002E-3</v>
      </c>
      <c r="D922">
        <v>4.1365100000000002E-2</v>
      </c>
      <c r="E922">
        <v>0.23270299999999999</v>
      </c>
      <c r="F922">
        <v>0.87205299999999997</v>
      </c>
      <c r="G922">
        <v>1.38818</v>
      </c>
      <c r="H922">
        <v>1.5821099999999999</v>
      </c>
      <c r="I922">
        <v>1.76911</v>
      </c>
      <c r="J922">
        <v>1.7379199999999999</v>
      </c>
      <c r="K922">
        <v>1.3468500000000001</v>
      </c>
      <c r="L922">
        <v>1.0118799999999999</v>
      </c>
      <c r="M922">
        <v>1.0118799999999999</v>
      </c>
    </row>
    <row r="923" spans="1:13" x14ac:dyDescent="0.2">
      <c r="A923">
        <v>1</v>
      </c>
      <c r="B923">
        <v>1999</v>
      </c>
      <c r="C923">
        <v>5.0902300000000003E-3</v>
      </c>
      <c r="D923">
        <v>3.9613200000000001E-2</v>
      </c>
      <c r="E923">
        <v>0.257689</v>
      </c>
      <c r="F923">
        <v>0.99950600000000001</v>
      </c>
      <c r="G923">
        <v>1.31023</v>
      </c>
      <c r="H923">
        <v>1.5461</v>
      </c>
      <c r="I923">
        <v>1.7162200000000001</v>
      </c>
      <c r="J923">
        <v>1.8583799999999999</v>
      </c>
      <c r="K923">
        <v>1.35595</v>
      </c>
      <c r="L923">
        <v>0.95561099999999999</v>
      </c>
      <c r="M923">
        <v>0.95561099999999999</v>
      </c>
    </row>
    <row r="924" spans="1:13" x14ac:dyDescent="0.2">
      <c r="A924">
        <v>1</v>
      </c>
      <c r="B924">
        <v>2000</v>
      </c>
      <c r="C924">
        <v>4.4208600000000004E-3</v>
      </c>
      <c r="D924">
        <v>3.6319299999999999E-2</v>
      </c>
      <c r="E924">
        <v>0.33826299999999998</v>
      </c>
      <c r="F924">
        <v>0.93589</v>
      </c>
      <c r="G924">
        <v>1.30321</v>
      </c>
      <c r="H924">
        <v>1.57281</v>
      </c>
      <c r="I924">
        <v>1.79498</v>
      </c>
      <c r="J924">
        <v>1.9536100000000001</v>
      </c>
      <c r="K924">
        <v>1.30826</v>
      </c>
      <c r="L924">
        <v>0.87611799999999995</v>
      </c>
      <c r="M924">
        <v>0.87611799999999995</v>
      </c>
    </row>
    <row r="925" spans="1:13" x14ac:dyDescent="0.2">
      <c r="A925">
        <v>1</v>
      </c>
      <c r="B925">
        <v>2001</v>
      </c>
      <c r="C925">
        <v>4.4054699999999999E-3</v>
      </c>
      <c r="D925">
        <v>3.4927899999999998E-2</v>
      </c>
      <c r="E925">
        <v>0.32630700000000001</v>
      </c>
      <c r="F925">
        <v>0.95512399999999997</v>
      </c>
      <c r="G925">
        <v>1.38063</v>
      </c>
      <c r="H925">
        <v>1.6411800000000001</v>
      </c>
      <c r="I925">
        <v>1.9463699999999999</v>
      </c>
      <c r="J925">
        <v>1.8277399999999999</v>
      </c>
      <c r="K925">
        <v>1.24047</v>
      </c>
      <c r="L925">
        <v>0.82142700000000002</v>
      </c>
      <c r="M925">
        <v>0.82142700000000002</v>
      </c>
    </row>
    <row r="926" spans="1:13" x14ac:dyDescent="0.2">
      <c r="A926">
        <v>1</v>
      </c>
      <c r="B926">
        <v>2002</v>
      </c>
      <c r="C926">
        <v>4.7212E-3</v>
      </c>
      <c r="D926">
        <v>3.8806500000000001E-2</v>
      </c>
      <c r="E926">
        <v>0.295348</v>
      </c>
      <c r="F926">
        <v>0.97656500000000002</v>
      </c>
      <c r="G926">
        <v>1.3984099999999999</v>
      </c>
      <c r="H926">
        <v>1.6718</v>
      </c>
      <c r="I926">
        <v>2.0816300000000001</v>
      </c>
      <c r="J926">
        <v>1.76311</v>
      </c>
      <c r="K926">
        <v>1.17154</v>
      </c>
      <c r="L926">
        <v>0.79904200000000003</v>
      </c>
      <c r="M926">
        <v>0.79904200000000003</v>
      </c>
    </row>
    <row r="927" spans="1:13" x14ac:dyDescent="0.2">
      <c r="A927">
        <v>1</v>
      </c>
      <c r="B927">
        <v>2003</v>
      </c>
      <c r="C927">
        <v>5.2383000000000004E-3</v>
      </c>
      <c r="D927">
        <v>4.3166200000000002E-2</v>
      </c>
      <c r="E927">
        <v>0.37717299999999998</v>
      </c>
      <c r="F927">
        <v>0.98979300000000003</v>
      </c>
      <c r="G927">
        <v>1.48584</v>
      </c>
      <c r="H927">
        <v>1.71919</v>
      </c>
      <c r="I927">
        <v>1.9477599999999999</v>
      </c>
      <c r="J927">
        <v>1.7685</v>
      </c>
      <c r="K927">
        <v>1.1183099999999999</v>
      </c>
      <c r="L927">
        <v>0.77251499999999995</v>
      </c>
      <c r="M927">
        <v>0.77251499999999995</v>
      </c>
    </row>
    <row r="928" spans="1:13" x14ac:dyDescent="0.2">
      <c r="A928">
        <v>1</v>
      </c>
      <c r="B928">
        <v>2004</v>
      </c>
      <c r="C928">
        <v>5.9111099999999998E-3</v>
      </c>
      <c r="D928">
        <v>5.8312700000000002E-2</v>
      </c>
      <c r="E928">
        <v>0.44735399999999997</v>
      </c>
      <c r="F928">
        <v>1.15378</v>
      </c>
      <c r="G928">
        <v>1.58524</v>
      </c>
      <c r="H928">
        <v>1.7182999999999999</v>
      </c>
      <c r="I928">
        <v>1.80992</v>
      </c>
      <c r="J928">
        <v>1.60632</v>
      </c>
      <c r="K928">
        <v>1.1016999999999999</v>
      </c>
      <c r="L928">
        <v>0.75658499999999995</v>
      </c>
      <c r="M928">
        <v>0.75658499999999995</v>
      </c>
    </row>
    <row r="929" spans="1:13" x14ac:dyDescent="0.2">
      <c r="A929">
        <v>1</v>
      </c>
      <c r="B929">
        <v>2005</v>
      </c>
      <c r="C929">
        <v>6.5104200000000003E-3</v>
      </c>
      <c r="D929">
        <v>7.8410999999999995E-2</v>
      </c>
      <c r="E929">
        <v>0.54592399999999996</v>
      </c>
      <c r="F929">
        <v>1.22506</v>
      </c>
      <c r="G929">
        <v>1.5899099999999999</v>
      </c>
      <c r="H929">
        <v>1.7110099999999999</v>
      </c>
      <c r="I929">
        <v>1.8407</v>
      </c>
      <c r="J929">
        <v>1.4675</v>
      </c>
      <c r="K929">
        <v>1.04522</v>
      </c>
      <c r="L929">
        <v>0.74488100000000002</v>
      </c>
      <c r="M929">
        <v>0.74488100000000002</v>
      </c>
    </row>
    <row r="930" spans="1:13" x14ac:dyDescent="0.2">
      <c r="A930">
        <v>1</v>
      </c>
      <c r="B930">
        <v>2006</v>
      </c>
      <c r="C930">
        <v>6.7878799999999996E-3</v>
      </c>
      <c r="D930">
        <v>0.10211199999999999</v>
      </c>
      <c r="E930">
        <v>0.87597199999999997</v>
      </c>
      <c r="F930">
        <v>1.18801</v>
      </c>
      <c r="G930">
        <v>1.48451</v>
      </c>
      <c r="H930">
        <v>1.59378</v>
      </c>
      <c r="I930">
        <v>1.76502</v>
      </c>
      <c r="J930">
        <v>1.4145700000000001</v>
      </c>
      <c r="K930">
        <v>1.05714</v>
      </c>
      <c r="L930">
        <v>0.75605</v>
      </c>
      <c r="M930">
        <v>0.75605</v>
      </c>
    </row>
    <row r="931" spans="1:13" x14ac:dyDescent="0.2">
      <c r="A931">
        <v>1</v>
      </c>
      <c r="B931">
        <v>2007</v>
      </c>
      <c r="C931">
        <v>6.6535400000000003E-3</v>
      </c>
      <c r="D931">
        <v>0.103717</v>
      </c>
      <c r="E931">
        <v>0.90560300000000005</v>
      </c>
      <c r="F931">
        <v>1.2961100000000001</v>
      </c>
      <c r="G931">
        <v>1.2898000000000001</v>
      </c>
      <c r="H931">
        <v>1.43211</v>
      </c>
      <c r="I931">
        <v>1.7815000000000001</v>
      </c>
      <c r="J931">
        <v>1.5080800000000001</v>
      </c>
      <c r="K931">
        <v>1.13429</v>
      </c>
      <c r="L931">
        <v>0.771069</v>
      </c>
      <c r="M931">
        <v>0.771069</v>
      </c>
    </row>
    <row r="932" spans="1:13" x14ac:dyDescent="0.2">
      <c r="A932">
        <v>1</v>
      </c>
      <c r="B932">
        <v>2008</v>
      </c>
      <c r="C932">
        <v>6.45701E-3</v>
      </c>
      <c r="D932">
        <v>8.9347300000000004E-2</v>
      </c>
      <c r="E932">
        <v>0.71562300000000001</v>
      </c>
      <c r="F932">
        <v>1.16517</v>
      </c>
      <c r="G932">
        <v>1.2348600000000001</v>
      </c>
      <c r="H932">
        <v>1.4794400000000001</v>
      </c>
      <c r="I932">
        <v>1.7395700000000001</v>
      </c>
      <c r="J932">
        <v>1.5903</v>
      </c>
      <c r="K932">
        <v>1.36572</v>
      </c>
      <c r="L932">
        <v>0.80675399999999997</v>
      </c>
      <c r="M932">
        <v>0.80675399999999997</v>
      </c>
    </row>
    <row r="933" spans="1:13" x14ac:dyDescent="0.2">
      <c r="A933">
        <v>1</v>
      </c>
      <c r="B933">
        <v>2009</v>
      </c>
      <c r="C933">
        <v>6.2921799999999996E-3</v>
      </c>
      <c r="D933">
        <v>6.9891400000000006E-2</v>
      </c>
      <c r="E933">
        <v>0.48880800000000002</v>
      </c>
      <c r="F933">
        <v>1.08022</v>
      </c>
      <c r="G933">
        <v>1.3929</v>
      </c>
      <c r="H933">
        <v>1.4960199999999999</v>
      </c>
      <c r="I933">
        <v>1.77244</v>
      </c>
      <c r="J933">
        <v>1.6036999999999999</v>
      </c>
      <c r="K933">
        <v>1.3006800000000001</v>
      </c>
      <c r="L933">
        <v>0.89452600000000004</v>
      </c>
      <c r="M933">
        <v>0.89452600000000004</v>
      </c>
    </row>
    <row r="934" spans="1:13" x14ac:dyDescent="0.2">
      <c r="A934">
        <v>1</v>
      </c>
      <c r="B934">
        <v>2010</v>
      </c>
      <c r="C934">
        <v>5.8698500000000002E-3</v>
      </c>
      <c r="D934">
        <v>5.9319299999999998E-2</v>
      </c>
      <c r="E934">
        <v>0.36433700000000002</v>
      </c>
      <c r="F934">
        <v>1.08368</v>
      </c>
      <c r="G934">
        <v>1.42685</v>
      </c>
      <c r="H934">
        <v>1.6641699999999999</v>
      </c>
      <c r="I934">
        <v>1.68251</v>
      </c>
      <c r="J934">
        <v>1.52369</v>
      </c>
      <c r="K934">
        <v>1.32941</v>
      </c>
      <c r="L934">
        <v>0.93008199999999996</v>
      </c>
      <c r="M934">
        <v>0.93008199999999996</v>
      </c>
    </row>
    <row r="935" spans="1:13" x14ac:dyDescent="0.2">
      <c r="A935">
        <v>1</v>
      </c>
      <c r="B935">
        <v>2011</v>
      </c>
      <c r="C935">
        <v>5.3615299999999998E-3</v>
      </c>
      <c r="D935">
        <v>4.9506099999999997E-2</v>
      </c>
      <c r="E935">
        <v>0.30279600000000001</v>
      </c>
      <c r="F935">
        <v>0.76324199999999998</v>
      </c>
      <c r="G935">
        <v>1.2884800000000001</v>
      </c>
      <c r="H935">
        <v>1.6434899999999999</v>
      </c>
      <c r="I935">
        <v>1.60636</v>
      </c>
      <c r="J935">
        <v>1.4182300000000001</v>
      </c>
      <c r="K935">
        <v>1.4262900000000001</v>
      </c>
      <c r="L935">
        <v>1.2481199999999999</v>
      </c>
      <c r="M935">
        <v>1.2481199999999999</v>
      </c>
    </row>
    <row r="936" spans="1:13" x14ac:dyDescent="0.2">
      <c r="A936">
        <v>1</v>
      </c>
      <c r="B936">
        <v>2012</v>
      </c>
      <c r="C936">
        <v>4.7336599999999998E-3</v>
      </c>
      <c r="D936">
        <v>4.5363899999999999E-2</v>
      </c>
      <c r="E936">
        <v>0.29724200000000001</v>
      </c>
      <c r="F936">
        <v>0.65179699999999996</v>
      </c>
      <c r="G936">
        <v>1.05924</v>
      </c>
      <c r="H936">
        <v>1.50766</v>
      </c>
      <c r="I936">
        <v>1.5766100000000001</v>
      </c>
      <c r="J936">
        <v>1.4254500000000001</v>
      </c>
      <c r="K936">
        <v>1.4462900000000001</v>
      </c>
      <c r="L936">
        <v>1.49281</v>
      </c>
      <c r="M936">
        <v>1.49281</v>
      </c>
    </row>
    <row r="937" spans="1:13" x14ac:dyDescent="0.2">
      <c r="A937">
        <v>1</v>
      </c>
      <c r="B937">
        <v>2013</v>
      </c>
      <c r="C937">
        <v>4.17148E-3</v>
      </c>
      <c r="D937">
        <v>5.0702799999999999E-2</v>
      </c>
      <c r="E937">
        <v>0.48670400000000003</v>
      </c>
      <c r="F937">
        <v>0.999641</v>
      </c>
      <c r="G937">
        <v>1.06436</v>
      </c>
      <c r="H937">
        <v>1.36063</v>
      </c>
      <c r="I937">
        <v>1.5310900000000001</v>
      </c>
      <c r="J937">
        <v>1.45858</v>
      </c>
      <c r="K937">
        <v>1.41357</v>
      </c>
      <c r="L937">
        <v>1.31528</v>
      </c>
      <c r="M937">
        <v>1.31528</v>
      </c>
    </row>
    <row r="938" spans="1:13" x14ac:dyDescent="0.2">
      <c r="A938">
        <v>1</v>
      </c>
      <c r="B938">
        <v>2014</v>
      </c>
      <c r="C938">
        <v>3.7314900000000001E-3</v>
      </c>
      <c r="D938">
        <v>5.03749E-2</v>
      </c>
      <c r="E938">
        <v>1.1591400000000001</v>
      </c>
      <c r="F938">
        <v>0.77665899999999999</v>
      </c>
      <c r="G938">
        <v>1.1357900000000001</v>
      </c>
      <c r="H938">
        <v>1.3492999999999999</v>
      </c>
      <c r="I938">
        <v>1.2728699999999999</v>
      </c>
      <c r="J938">
        <v>1.43651</v>
      </c>
      <c r="K938">
        <v>1.4799100000000001</v>
      </c>
      <c r="L938">
        <v>1.1678500000000001</v>
      </c>
      <c r="M938">
        <v>1.1678500000000001</v>
      </c>
    </row>
    <row r="939" spans="1:13" x14ac:dyDescent="0.2">
      <c r="A939">
        <v>1</v>
      </c>
      <c r="B939">
        <v>2015</v>
      </c>
      <c r="C939">
        <v>3.6915099999999998E-3</v>
      </c>
      <c r="D939">
        <v>3.9514599999999997E-2</v>
      </c>
      <c r="E939">
        <v>0.37971300000000002</v>
      </c>
      <c r="F939">
        <v>0.72690500000000002</v>
      </c>
      <c r="G939">
        <v>1.0331300000000001</v>
      </c>
      <c r="H939">
        <v>1.37466</v>
      </c>
      <c r="I939">
        <v>1.6608799999999999</v>
      </c>
      <c r="J939">
        <v>2.0772400000000002</v>
      </c>
      <c r="K939">
        <v>1.73847</v>
      </c>
      <c r="L939">
        <v>0.98289400000000005</v>
      </c>
      <c r="M939">
        <v>0.98289400000000005</v>
      </c>
    </row>
    <row r="940" spans="1:13" x14ac:dyDescent="0.2">
      <c r="A940">
        <v>1</v>
      </c>
      <c r="B940">
        <v>2016</v>
      </c>
      <c r="C940">
        <v>3.6272100000000001E-3</v>
      </c>
      <c r="D940">
        <v>3.5848999999999999E-2</v>
      </c>
      <c r="E940">
        <v>0.27516299999999999</v>
      </c>
      <c r="F940">
        <v>0.85658299999999998</v>
      </c>
      <c r="G940">
        <v>0.90198299999999998</v>
      </c>
      <c r="H940">
        <v>1.3008999999999999</v>
      </c>
      <c r="I940">
        <v>1.71757</v>
      </c>
      <c r="J940">
        <v>1.9975700000000001</v>
      </c>
      <c r="K940">
        <v>2.0179800000000001</v>
      </c>
      <c r="L940">
        <v>0.94639200000000001</v>
      </c>
      <c r="M940">
        <v>0.94639200000000001</v>
      </c>
    </row>
    <row r="941" spans="1:13" x14ac:dyDescent="0.2">
      <c r="A941">
        <v>1</v>
      </c>
      <c r="B941">
        <v>2017</v>
      </c>
      <c r="C941">
        <v>3.5820000000000001E-3</v>
      </c>
      <c r="D941">
        <v>3.3796399999999997E-2</v>
      </c>
      <c r="E941">
        <v>0.249579</v>
      </c>
      <c r="F941">
        <v>0.82267299999999999</v>
      </c>
      <c r="G941">
        <v>1.22116</v>
      </c>
      <c r="H941">
        <v>1.3534900000000001</v>
      </c>
      <c r="I941">
        <v>1.7861499999999999</v>
      </c>
      <c r="J941">
        <v>1.75421</v>
      </c>
      <c r="K941">
        <v>1.71468</v>
      </c>
      <c r="L941">
        <v>1.03034</v>
      </c>
      <c r="M941">
        <v>1.03034</v>
      </c>
    </row>
    <row r="942" spans="1:13" x14ac:dyDescent="0.2">
      <c r="A942">
        <v>1</v>
      </c>
      <c r="B942">
        <v>2018</v>
      </c>
      <c r="C942">
        <v>3.5198199999999999E-3</v>
      </c>
      <c r="D942">
        <v>3.3229500000000002E-2</v>
      </c>
      <c r="E942">
        <v>0.27666400000000002</v>
      </c>
      <c r="F942">
        <v>0.67630500000000005</v>
      </c>
      <c r="G942">
        <v>1.49519</v>
      </c>
      <c r="H942">
        <v>1.8222499999999999</v>
      </c>
      <c r="I942">
        <v>1.4727300000000001</v>
      </c>
      <c r="J942">
        <v>1.80183</v>
      </c>
      <c r="K942">
        <v>1.5611699999999999</v>
      </c>
      <c r="L942">
        <v>0.92855299999999996</v>
      </c>
      <c r="M942">
        <v>0.92855299999999996</v>
      </c>
    </row>
    <row r="943" spans="1:13" x14ac:dyDescent="0.2">
      <c r="A943">
        <v>1</v>
      </c>
      <c r="B943">
        <v>2019</v>
      </c>
      <c r="C943">
        <v>3.5198199999999999E-3</v>
      </c>
      <c r="D943">
        <v>3.3229500000000002E-2</v>
      </c>
      <c r="E943">
        <v>0.27666400000000002</v>
      </c>
      <c r="F943">
        <v>0.67630500000000005</v>
      </c>
      <c r="G943">
        <v>1.49519</v>
      </c>
      <c r="H943">
        <v>1.8222499999999999</v>
      </c>
      <c r="I943">
        <v>1.4727300000000001</v>
      </c>
      <c r="J943">
        <v>1.80183</v>
      </c>
      <c r="K943">
        <v>1.5611699999999999</v>
      </c>
      <c r="L943">
        <v>0.92855299999999996</v>
      </c>
      <c r="M943">
        <v>0.92855299999999996</v>
      </c>
    </row>
    <row r="946" spans="1:13" x14ac:dyDescent="0.2">
      <c r="A946" t="s">
        <v>110</v>
      </c>
    </row>
    <row r="947" spans="1:13" x14ac:dyDescent="0.2">
      <c r="A947">
        <v>1</v>
      </c>
      <c r="B947">
        <v>1977</v>
      </c>
      <c r="C947">
        <v>1.53895E-2</v>
      </c>
      <c r="D947">
        <v>0.144987</v>
      </c>
      <c r="E947">
        <v>0.58588200000000001</v>
      </c>
      <c r="F947">
        <v>0.83115300000000003</v>
      </c>
      <c r="G947">
        <v>0.78516399999999997</v>
      </c>
      <c r="H947">
        <v>0.85794800000000004</v>
      </c>
      <c r="I947">
        <v>1.10995</v>
      </c>
      <c r="J947">
        <v>1.27041</v>
      </c>
      <c r="K947">
        <v>1.1568499999999999</v>
      </c>
      <c r="L947">
        <v>0.98851699999999998</v>
      </c>
      <c r="M947">
        <v>0.98851699999999998</v>
      </c>
    </row>
    <row r="948" spans="1:13" x14ac:dyDescent="0.2">
      <c r="A948">
        <v>1</v>
      </c>
      <c r="B948">
        <v>1978</v>
      </c>
      <c r="C948">
        <v>1.53895E-2</v>
      </c>
      <c r="D948">
        <v>0.144987</v>
      </c>
      <c r="E948">
        <v>0.58588200000000001</v>
      </c>
      <c r="F948">
        <v>0.83115300000000003</v>
      </c>
      <c r="G948">
        <v>0.78516399999999997</v>
      </c>
      <c r="H948">
        <v>0.85794800000000004</v>
      </c>
      <c r="I948">
        <v>1.10995</v>
      </c>
      <c r="J948">
        <v>1.27041</v>
      </c>
      <c r="K948">
        <v>1.1568499999999999</v>
      </c>
      <c r="L948">
        <v>0.98851699999999998</v>
      </c>
      <c r="M948">
        <v>0.98851699999999998</v>
      </c>
    </row>
    <row r="949" spans="1:13" x14ac:dyDescent="0.2">
      <c r="A949">
        <v>1</v>
      </c>
      <c r="B949">
        <v>1979</v>
      </c>
      <c r="C949">
        <v>1.53895E-2</v>
      </c>
      <c r="D949">
        <v>0.144987</v>
      </c>
      <c r="E949">
        <v>0.58588200000000001</v>
      </c>
      <c r="F949">
        <v>0.83115300000000003</v>
      </c>
      <c r="G949">
        <v>0.78516399999999997</v>
      </c>
      <c r="H949">
        <v>0.85794800000000004</v>
      </c>
      <c r="I949">
        <v>1.10995</v>
      </c>
      <c r="J949">
        <v>1.27041</v>
      </c>
      <c r="K949">
        <v>1.1568499999999999</v>
      </c>
      <c r="L949">
        <v>0.98851699999999998</v>
      </c>
      <c r="M949">
        <v>0.98851699999999998</v>
      </c>
    </row>
    <row r="950" spans="1:13" x14ac:dyDescent="0.2">
      <c r="A950">
        <v>1</v>
      </c>
      <c r="B950">
        <v>1980</v>
      </c>
      <c r="C950">
        <v>1.53895E-2</v>
      </c>
      <c r="D950">
        <v>0.144987</v>
      </c>
      <c r="E950">
        <v>0.58588200000000001</v>
      </c>
      <c r="F950">
        <v>0.83115300000000003</v>
      </c>
      <c r="G950">
        <v>0.78516399999999997</v>
      </c>
      <c r="H950">
        <v>0.85794800000000004</v>
      </c>
      <c r="I950">
        <v>1.10995</v>
      </c>
      <c r="J950">
        <v>1.27041</v>
      </c>
      <c r="K950">
        <v>1.1568499999999999</v>
      </c>
      <c r="L950">
        <v>0.98851699999999998</v>
      </c>
      <c r="M950">
        <v>0.98851699999999998</v>
      </c>
    </row>
    <row r="951" spans="1:13" x14ac:dyDescent="0.2">
      <c r="A951">
        <v>1</v>
      </c>
      <c r="B951">
        <v>1981</v>
      </c>
      <c r="C951">
        <v>1.53895E-2</v>
      </c>
      <c r="D951">
        <v>0.144987</v>
      </c>
      <c r="E951">
        <v>0.58588200000000001</v>
      </c>
      <c r="F951">
        <v>0.83115300000000003</v>
      </c>
      <c r="G951">
        <v>0.78516399999999997</v>
      </c>
      <c r="H951">
        <v>0.85794800000000004</v>
      </c>
      <c r="I951">
        <v>1.10995</v>
      </c>
      <c r="J951">
        <v>1.27041</v>
      </c>
      <c r="K951">
        <v>1.1568499999999999</v>
      </c>
      <c r="L951">
        <v>0.98851699999999998</v>
      </c>
      <c r="M951">
        <v>0.98851699999999998</v>
      </c>
    </row>
    <row r="952" spans="1:13" x14ac:dyDescent="0.2">
      <c r="A952">
        <v>1</v>
      </c>
      <c r="B952">
        <v>1982</v>
      </c>
      <c r="C952">
        <v>1.53895E-2</v>
      </c>
      <c r="D952">
        <v>0.144987</v>
      </c>
      <c r="E952">
        <v>0.58588200000000001</v>
      </c>
      <c r="F952">
        <v>0.83115300000000003</v>
      </c>
      <c r="G952">
        <v>0.78516399999999997</v>
      </c>
      <c r="H952">
        <v>0.85794800000000004</v>
      </c>
      <c r="I952">
        <v>1.10995</v>
      </c>
      <c r="J952">
        <v>1.27041</v>
      </c>
      <c r="K952">
        <v>1.1568499999999999</v>
      </c>
      <c r="L952">
        <v>0.98851699999999998</v>
      </c>
      <c r="M952">
        <v>0.98851699999999998</v>
      </c>
    </row>
    <row r="953" spans="1:13" x14ac:dyDescent="0.2">
      <c r="A953">
        <v>1</v>
      </c>
      <c r="B953">
        <v>1983</v>
      </c>
      <c r="C953">
        <v>1.53895E-2</v>
      </c>
      <c r="D953">
        <v>0.144987</v>
      </c>
      <c r="E953">
        <v>0.58588200000000001</v>
      </c>
      <c r="F953">
        <v>0.83115300000000003</v>
      </c>
      <c r="G953">
        <v>0.78516399999999997</v>
      </c>
      <c r="H953">
        <v>0.85794800000000004</v>
      </c>
      <c r="I953">
        <v>1.10995</v>
      </c>
      <c r="J953">
        <v>1.27041</v>
      </c>
      <c r="K953">
        <v>1.1568499999999999</v>
      </c>
      <c r="L953">
        <v>0.98851699999999998</v>
      </c>
      <c r="M953">
        <v>0.98851699999999998</v>
      </c>
    </row>
    <row r="954" spans="1:13" x14ac:dyDescent="0.2">
      <c r="A954">
        <v>1</v>
      </c>
      <c r="B954">
        <v>1984</v>
      </c>
      <c r="C954">
        <v>1.53895E-2</v>
      </c>
      <c r="D954">
        <v>0.144987</v>
      </c>
      <c r="E954">
        <v>0.58588200000000001</v>
      </c>
      <c r="F954">
        <v>0.83115300000000003</v>
      </c>
      <c r="G954">
        <v>0.78516399999999997</v>
      </c>
      <c r="H954">
        <v>0.85794800000000004</v>
      </c>
      <c r="I954">
        <v>1.10995</v>
      </c>
      <c r="J954">
        <v>1.27041</v>
      </c>
      <c r="K954">
        <v>1.1568499999999999</v>
      </c>
      <c r="L954">
        <v>0.98851699999999998</v>
      </c>
      <c r="M954">
        <v>0.98851699999999998</v>
      </c>
    </row>
    <row r="955" spans="1:13" x14ac:dyDescent="0.2">
      <c r="A955">
        <v>1</v>
      </c>
      <c r="B955">
        <v>1985</v>
      </c>
      <c r="C955">
        <v>1.53895E-2</v>
      </c>
      <c r="D955">
        <v>0.144987</v>
      </c>
      <c r="E955">
        <v>0.58588200000000001</v>
      </c>
      <c r="F955">
        <v>0.83115300000000003</v>
      </c>
      <c r="G955">
        <v>0.78516399999999997</v>
      </c>
      <c r="H955">
        <v>0.85794800000000004</v>
      </c>
      <c r="I955">
        <v>1.10995</v>
      </c>
      <c r="J955">
        <v>1.27041</v>
      </c>
      <c r="K955">
        <v>1.1568499999999999</v>
      </c>
      <c r="L955">
        <v>0.98851699999999998</v>
      </c>
      <c r="M955">
        <v>0.98851699999999998</v>
      </c>
    </row>
    <row r="956" spans="1:13" x14ac:dyDescent="0.2">
      <c r="A956">
        <v>1</v>
      </c>
      <c r="B956">
        <v>1986</v>
      </c>
      <c r="C956">
        <v>1.53895E-2</v>
      </c>
      <c r="D956">
        <v>0.144987</v>
      </c>
      <c r="E956">
        <v>0.58588200000000001</v>
      </c>
      <c r="F956">
        <v>0.83115300000000003</v>
      </c>
      <c r="G956">
        <v>0.78516399999999997</v>
      </c>
      <c r="H956">
        <v>0.85794800000000004</v>
      </c>
      <c r="I956">
        <v>1.10995</v>
      </c>
      <c r="J956">
        <v>1.27041</v>
      </c>
      <c r="K956">
        <v>1.1568499999999999</v>
      </c>
      <c r="L956">
        <v>0.98851699999999998</v>
      </c>
      <c r="M956">
        <v>0.98851699999999998</v>
      </c>
    </row>
    <row r="957" spans="1:13" x14ac:dyDescent="0.2">
      <c r="A957">
        <v>1</v>
      </c>
      <c r="B957">
        <v>1987</v>
      </c>
      <c r="C957">
        <v>1.53895E-2</v>
      </c>
      <c r="D957">
        <v>0.144987</v>
      </c>
      <c r="E957">
        <v>0.58588200000000001</v>
      </c>
      <c r="F957">
        <v>0.83115300000000003</v>
      </c>
      <c r="G957">
        <v>0.78516399999999997</v>
      </c>
      <c r="H957">
        <v>0.85794800000000004</v>
      </c>
      <c r="I957">
        <v>1.10995</v>
      </c>
      <c r="J957">
        <v>1.27041</v>
      </c>
      <c r="K957">
        <v>1.1568499999999999</v>
      </c>
      <c r="L957">
        <v>0.98851699999999998</v>
      </c>
      <c r="M957">
        <v>0.98851699999999998</v>
      </c>
    </row>
    <row r="958" spans="1:13" x14ac:dyDescent="0.2">
      <c r="A958">
        <v>1</v>
      </c>
      <c r="B958">
        <v>1988</v>
      </c>
      <c r="C958">
        <v>1.53895E-2</v>
      </c>
      <c r="D958">
        <v>0.144987</v>
      </c>
      <c r="E958">
        <v>0.58588200000000001</v>
      </c>
      <c r="F958">
        <v>0.83115300000000003</v>
      </c>
      <c r="G958">
        <v>0.78516399999999997</v>
      </c>
      <c r="H958">
        <v>0.85794800000000004</v>
      </c>
      <c r="I958">
        <v>1.10995</v>
      </c>
      <c r="J958">
        <v>1.27041</v>
      </c>
      <c r="K958">
        <v>1.1568499999999999</v>
      </c>
      <c r="L958">
        <v>0.98851699999999998</v>
      </c>
      <c r="M958">
        <v>0.98851699999999998</v>
      </c>
    </row>
    <row r="959" spans="1:13" x14ac:dyDescent="0.2">
      <c r="A959">
        <v>1</v>
      </c>
      <c r="B959">
        <v>1989</v>
      </c>
      <c r="C959">
        <v>1.53895E-2</v>
      </c>
      <c r="D959">
        <v>0.144987</v>
      </c>
      <c r="E959">
        <v>0.58588200000000001</v>
      </c>
      <c r="F959">
        <v>0.83115300000000003</v>
      </c>
      <c r="G959">
        <v>0.78516399999999997</v>
      </c>
      <c r="H959">
        <v>0.85794800000000004</v>
      </c>
      <c r="I959">
        <v>1.10995</v>
      </c>
      <c r="J959">
        <v>1.27041</v>
      </c>
      <c r="K959">
        <v>1.1568499999999999</v>
      </c>
      <c r="L959">
        <v>0.98851699999999998</v>
      </c>
      <c r="M959">
        <v>0.98851699999999998</v>
      </c>
    </row>
    <row r="960" spans="1:13" x14ac:dyDescent="0.2">
      <c r="A960">
        <v>1</v>
      </c>
      <c r="B960">
        <v>1990</v>
      </c>
      <c r="C960">
        <v>1.53895E-2</v>
      </c>
      <c r="D960">
        <v>0.144987</v>
      </c>
      <c r="E960">
        <v>0.58588200000000001</v>
      </c>
      <c r="F960">
        <v>0.83115300000000003</v>
      </c>
      <c r="G960">
        <v>0.78516399999999997</v>
      </c>
      <c r="H960">
        <v>0.85794800000000004</v>
      </c>
      <c r="I960">
        <v>1.10995</v>
      </c>
      <c r="J960">
        <v>1.27041</v>
      </c>
      <c r="K960">
        <v>1.1568499999999999</v>
      </c>
      <c r="L960">
        <v>0.98851699999999998</v>
      </c>
      <c r="M960">
        <v>0.98851699999999998</v>
      </c>
    </row>
    <row r="961" spans="1:13" x14ac:dyDescent="0.2">
      <c r="A961">
        <v>1</v>
      </c>
      <c r="B961">
        <v>1991</v>
      </c>
      <c r="C961">
        <v>1.53895E-2</v>
      </c>
      <c r="D961">
        <v>0.144987</v>
      </c>
      <c r="E961">
        <v>0.58588200000000001</v>
      </c>
      <c r="F961">
        <v>0.83115300000000003</v>
      </c>
      <c r="G961">
        <v>0.78516399999999997</v>
      </c>
      <c r="H961">
        <v>0.85794800000000004</v>
      </c>
      <c r="I961">
        <v>1.10995</v>
      </c>
      <c r="J961">
        <v>1.27041</v>
      </c>
      <c r="K961">
        <v>1.1568499999999999</v>
      </c>
      <c r="L961">
        <v>0.98851699999999998</v>
      </c>
      <c r="M961">
        <v>0.98851699999999998</v>
      </c>
    </row>
    <row r="962" spans="1:13" x14ac:dyDescent="0.2">
      <c r="A962">
        <v>1</v>
      </c>
      <c r="B962">
        <v>1992</v>
      </c>
      <c r="C962">
        <v>1.53895E-2</v>
      </c>
      <c r="D962">
        <v>0.144987</v>
      </c>
      <c r="E962">
        <v>0.58588200000000001</v>
      </c>
      <c r="F962">
        <v>0.83115300000000003</v>
      </c>
      <c r="G962">
        <v>0.78516399999999997</v>
      </c>
      <c r="H962">
        <v>0.85794800000000004</v>
      </c>
      <c r="I962">
        <v>1.10995</v>
      </c>
      <c r="J962">
        <v>1.27041</v>
      </c>
      <c r="K962">
        <v>1.1568499999999999</v>
      </c>
      <c r="L962">
        <v>0.98851699999999998</v>
      </c>
      <c r="M962">
        <v>0.98851699999999998</v>
      </c>
    </row>
    <row r="963" spans="1:13" x14ac:dyDescent="0.2">
      <c r="A963">
        <v>1</v>
      </c>
      <c r="B963">
        <v>1993</v>
      </c>
      <c r="C963">
        <v>1.53895E-2</v>
      </c>
      <c r="D963">
        <v>0.144987</v>
      </c>
      <c r="E963">
        <v>0.58588200000000001</v>
      </c>
      <c r="F963">
        <v>0.83115300000000003</v>
      </c>
      <c r="G963">
        <v>0.78516399999999997</v>
      </c>
      <c r="H963">
        <v>0.85794800000000004</v>
      </c>
      <c r="I963">
        <v>1.10995</v>
      </c>
      <c r="J963">
        <v>1.27041</v>
      </c>
      <c r="K963">
        <v>1.1568499999999999</v>
      </c>
      <c r="L963">
        <v>0.98851699999999998</v>
      </c>
      <c r="M963">
        <v>0.98851699999999998</v>
      </c>
    </row>
    <row r="964" spans="1:13" x14ac:dyDescent="0.2">
      <c r="A964">
        <v>1</v>
      </c>
      <c r="B964">
        <v>1994</v>
      </c>
      <c r="C964">
        <v>1.53895E-2</v>
      </c>
      <c r="D964">
        <v>0.144987</v>
      </c>
      <c r="E964">
        <v>0.58588200000000001</v>
      </c>
      <c r="F964">
        <v>0.83115300000000003</v>
      </c>
      <c r="G964">
        <v>0.78516399999999997</v>
      </c>
      <c r="H964">
        <v>0.85794800000000004</v>
      </c>
      <c r="I964">
        <v>1.10995</v>
      </c>
      <c r="J964">
        <v>1.27041</v>
      </c>
      <c r="K964">
        <v>1.1568499999999999</v>
      </c>
      <c r="L964">
        <v>0.98851699999999998</v>
      </c>
      <c r="M964">
        <v>0.98851699999999998</v>
      </c>
    </row>
    <row r="965" spans="1:13" x14ac:dyDescent="0.2">
      <c r="A965">
        <v>1</v>
      </c>
      <c r="B965">
        <v>1995</v>
      </c>
      <c r="C965">
        <v>1.53895E-2</v>
      </c>
      <c r="D965">
        <v>0.144987</v>
      </c>
      <c r="E965">
        <v>0.58588200000000001</v>
      </c>
      <c r="F965">
        <v>0.83115300000000003</v>
      </c>
      <c r="G965">
        <v>0.78516399999999997</v>
      </c>
      <c r="H965">
        <v>0.85794800000000004</v>
      </c>
      <c r="I965">
        <v>1.10995</v>
      </c>
      <c r="J965">
        <v>1.27041</v>
      </c>
      <c r="K965">
        <v>1.1568499999999999</v>
      </c>
      <c r="L965">
        <v>0.98851699999999998</v>
      </c>
      <c r="M965">
        <v>0.98851699999999998</v>
      </c>
    </row>
    <row r="966" spans="1:13" x14ac:dyDescent="0.2">
      <c r="A966">
        <v>1</v>
      </c>
      <c r="B966">
        <v>1996</v>
      </c>
      <c r="C966">
        <v>1.53895E-2</v>
      </c>
      <c r="D966">
        <v>0.144987</v>
      </c>
      <c r="E966">
        <v>0.58588200000000001</v>
      </c>
      <c r="F966">
        <v>0.83115300000000003</v>
      </c>
      <c r="G966">
        <v>0.78516399999999997</v>
      </c>
      <c r="H966">
        <v>0.85794800000000004</v>
      </c>
      <c r="I966">
        <v>1.10995</v>
      </c>
      <c r="J966">
        <v>1.27041</v>
      </c>
      <c r="K966">
        <v>1.1568499999999999</v>
      </c>
      <c r="L966">
        <v>0.98851699999999998</v>
      </c>
      <c r="M966">
        <v>0.98851699999999998</v>
      </c>
    </row>
    <row r="967" spans="1:13" x14ac:dyDescent="0.2">
      <c r="A967">
        <v>1</v>
      </c>
      <c r="B967">
        <v>1997</v>
      </c>
      <c r="C967">
        <v>1.53895E-2</v>
      </c>
      <c r="D967">
        <v>0.144987</v>
      </c>
      <c r="E967">
        <v>0.58588200000000001</v>
      </c>
      <c r="F967">
        <v>0.83115300000000003</v>
      </c>
      <c r="G967">
        <v>0.78516399999999997</v>
      </c>
      <c r="H967">
        <v>0.85794800000000004</v>
      </c>
      <c r="I967">
        <v>1.10995</v>
      </c>
      <c r="J967">
        <v>1.27041</v>
      </c>
      <c r="K967">
        <v>1.1568499999999999</v>
      </c>
      <c r="L967">
        <v>0.98851699999999998</v>
      </c>
      <c r="M967">
        <v>0.98851699999999998</v>
      </c>
    </row>
    <row r="968" spans="1:13" x14ac:dyDescent="0.2">
      <c r="A968">
        <v>1</v>
      </c>
      <c r="B968">
        <v>1998</v>
      </c>
      <c r="C968">
        <v>1.53895E-2</v>
      </c>
      <c r="D968">
        <v>0.144987</v>
      </c>
      <c r="E968">
        <v>0.58588200000000001</v>
      </c>
      <c r="F968">
        <v>0.83115300000000003</v>
      </c>
      <c r="G968">
        <v>0.78516399999999997</v>
      </c>
      <c r="H968">
        <v>0.85794800000000004</v>
      </c>
      <c r="I968">
        <v>1.10995</v>
      </c>
      <c r="J968">
        <v>1.27041</v>
      </c>
      <c r="K968">
        <v>1.1568499999999999</v>
      </c>
      <c r="L968">
        <v>0.98851699999999998</v>
      </c>
      <c r="M968">
        <v>0.98851699999999998</v>
      </c>
    </row>
    <row r="969" spans="1:13" x14ac:dyDescent="0.2">
      <c r="A969">
        <v>1</v>
      </c>
      <c r="B969">
        <v>1999</v>
      </c>
      <c r="C969">
        <v>1.53895E-2</v>
      </c>
      <c r="D969">
        <v>0.144987</v>
      </c>
      <c r="E969">
        <v>0.58588200000000001</v>
      </c>
      <c r="F969">
        <v>0.83115300000000003</v>
      </c>
      <c r="G969">
        <v>0.78516399999999997</v>
      </c>
      <c r="H969">
        <v>0.85794800000000004</v>
      </c>
      <c r="I969">
        <v>1.10995</v>
      </c>
      <c r="J969">
        <v>1.27041</v>
      </c>
      <c r="K969">
        <v>1.1568499999999999</v>
      </c>
      <c r="L969">
        <v>0.98851699999999998</v>
      </c>
      <c r="M969">
        <v>0.98851699999999998</v>
      </c>
    </row>
    <row r="970" spans="1:13" x14ac:dyDescent="0.2">
      <c r="A970">
        <v>1</v>
      </c>
      <c r="B970">
        <v>2000</v>
      </c>
      <c r="C970">
        <v>1.53895E-2</v>
      </c>
      <c r="D970">
        <v>0.144987</v>
      </c>
      <c r="E970">
        <v>0.58588200000000001</v>
      </c>
      <c r="F970">
        <v>0.83115300000000003</v>
      </c>
      <c r="G970">
        <v>0.78516399999999997</v>
      </c>
      <c r="H970">
        <v>0.85794800000000004</v>
      </c>
      <c r="I970">
        <v>1.10995</v>
      </c>
      <c r="J970">
        <v>1.27041</v>
      </c>
      <c r="K970">
        <v>1.1568499999999999</v>
      </c>
      <c r="L970">
        <v>0.98851699999999998</v>
      </c>
      <c r="M970">
        <v>0.98851699999999998</v>
      </c>
    </row>
    <row r="971" spans="1:13" x14ac:dyDescent="0.2">
      <c r="A971">
        <v>1</v>
      </c>
      <c r="B971">
        <v>2001</v>
      </c>
      <c r="C971">
        <v>1.53895E-2</v>
      </c>
      <c r="D971">
        <v>0.144987</v>
      </c>
      <c r="E971">
        <v>0.58588200000000001</v>
      </c>
      <c r="F971">
        <v>0.83115300000000003</v>
      </c>
      <c r="G971">
        <v>0.78516399999999997</v>
      </c>
      <c r="H971">
        <v>0.85794800000000004</v>
      </c>
      <c r="I971">
        <v>1.10995</v>
      </c>
      <c r="J971">
        <v>1.27041</v>
      </c>
      <c r="K971">
        <v>1.1568499999999999</v>
      </c>
      <c r="L971">
        <v>0.98851699999999998</v>
      </c>
      <c r="M971">
        <v>0.98851699999999998</v>
      </c>
    </row>
    <row r="972" spans="1:13" x14ac:dyDescent="0.2">
      <c r="A972">
        <v>1</v>
      </c>
      <c r="B972">
        <v>2002</v>
      </c>
      <c r="C972">
        <v>1.53895E-2</v>
      </c>
      <c r="D972">
        <v>0.144987</v>
      </c>
      <c r="E972">
        <v>0.58588200000000001</v>
      </c>
      <c r="F972">
        <v>0.83115300000000003</v>
      </c>
      <c r="G972">
        <v>0.78516399999999997</v>
      </c>
      <c r="H972">
        <v>0.85794800000000004</v>
      </c>
      <c r="I972">
        <v>1.10995</v>
      </c>
      <c r="J972">
        <v>1.27041</v>
      </c>
      <c r="K972">
        <v>1.1568499999999999</v>
      </c>
      <c r="L972">
        <v>0.98851699999999998</v>
      </c>
      <c r="M972">
        <v>0.98851699999999998</v>
      </c>
    </row>
    <row r="973" spans="1:13" x14ac:dyDescent="0.2">
      <c r="A973">
        <v>1</v>
      </c>
      <c r="B973">
        <v>2003</v>
      </c>
      <c r="C973">
        <v>1.53895E-2</v>
      </c>
      <c r="D973">
        <v>0.144987</v>
      </c>
      <c r="E973">
        <v>0.58588200000000001</v>
      </c>
      <c r="F973">
        <v>0.83115300000000003</v>
      </c>
      <c r="G973">
        <v>0.78516399999999997</v>
      </c>
      <c r="H973">
        <v>0.85794800000000004</v>
      </c>
      <c r="I973">
        <v>1.10995</v>
      </c>
      <c r="J973">
        <v>1.27041</v>
      </c>
      <c r="K973">
        <v>1.1568499999999999</v>
      </c>
      <c r="L973">
        <v>0.98851699999999998</v>
      </c>
      <c r="M973">
        <v>0.98851699999999998</v>
      </c>
    </row>
    <row r="974" spans="1:13" x14ac:dyDescent="0.2">
      <c r="A974">
        <v>1</v>
      </c>
      <c r="B974">
        <v>2004</v>
      </c>
      <c r="C974">
        <v>1.53895E-2</v>
      </c>
      <c r="D974">
        <v>0.144987</v>
      </c>
      <c r="E974">
        <v>0.58588200000000001</v>
      </c>
      <c r="F974">
        <v>0.83115300000000003</v>
      </c>
      <c r="G974">
        <v>0.78516399999999997</v>
      </c>
      <c r="H974">
        <v>0.85794800000000004</v>
      </c>
      <c r="I974">
        <v>1.10995</v>
      </c>
      <c r="J974">
        <v>1.27041</v>
      </c>
      <c r="K974">
        <v>1.1568499999999999</v>
      </c>
      <c r="L974">
        <v>0.98851699999999998</v>
      </c>
      <c r="M974">
        <v>0.98851699999999998</v>
      </c>
    </row>
    <row r="975" spans="1:13" x14ac:dyDescent="0.2">
      <c r="A975">
        <v>1</v>
      </c>
      <c r="B975">
        <v>2005</v>
      </c>
      <c r="C975">
        <v>1.53895E-2</v>
      </c>
      <c r="D975">
        <v>0.144987</v>
      </c>
      <c r="E975">
        <v>0.58588200000000001</v>
      </c>
      <c r="F975">
        <v>0.83115300000000003</v>
      </c>
      <c r="G975">
        <v>0.78516399999999997</v>
      </c>
      <c r="H975">
        <v>0.85794800000000004</v>
      </c>
      <c r="I975">
        <v>1.10995</v>
      </c>
      <c r="J975">
        <v>1.27041</v>
      </c>
      <c r="K975">
        <v>1.1568499999999999</v>
      </c>
      <c r="L975">
        <v>0.98851699999999998</v>
      </c>
      <c r="M975">
        <v>0.98851699999999998</v>
      </c>
    </row>
    <row r="976" spans="1:13" x14ac:dyDescent="0.2">
      <c r="A976">
        <v>1</v>
      </c>
      <c r="B976">
        <v>2006</v>
      </c>
      <c r="C976">
        <v>1.53895E-2</v>
      </c>
      <c r="D976">
        <v>0.144987</v>
      </c>
      <c r="E976">
        <v>0.58588200000000001</v>
      </c>
      <c r="F976">
        <v>0.83115300000000003</v>
      </c>
      <c r="G976">
        <v>0.78516399999999997</v>
      </c>
      <c r="H976">
        <v>0.85794800000000004</v>
      </c>
      <c r="I976">
        <v>1.10995</v>
      </c>
      <c r="J976">
        <v>1.27041</v>
      </c>
      <c r="K976">
        <v>1.1568499999999999</v>
      </c>
      <c r="L976">
        <v>0.98851699999999998</v>
      </c>
      <c r="M976">
        <v>0.98851699999999998</v>
      </c>
    </row>
    <row r="977" spans="1:13" x14ac:dyDescent="0.2">
      <c r="A977">
        <v>1</v>
      </c>
      <c r="B977">
        <v>2007</v>
      </c>
      <c r="C977">
        <v>1.53895E-2</v>
      </c>
      <c r="D977">
        <v>0.144987</v>
      </c>
      <c r="E977">
        <v>0.58588200000000001</v>
      </c>
      <c r="F977">
        <v>0.83115300000000003</v>
      </c>
      <c r="G977">
        <v>0.78516399999999997</v>
      </c>
      <c r="H977">
        <v>0.85794800000000004</v>
      </c>
      <c r="I977">
        <v>1.10995</v>
      </c>
      <c r="J977">
        <v>1.27041</v>
      </c>
      <c r="K977">
        <v>1.1568499999999999</v>
      </c>
      <c r="L977">
        <v>0.98851699999999998</v>
      </c>
      <c r="M977">
        <v>0.98851699999999998</v>
      </c>
    </row>
    <row r="978" spans="1:13" x14ac:dyDescent="0.2">
      <c r="A978">
        <v>1</v>
      </c>
      <c r="B978">
        <v>2008</v>
      </c>
      <c r="C978">
        <v>1.53895E-2</v>
      </c>
      <c r="D978">
        <v>0.144987</v>
      </c>
      <c r="E978">
        <v>0.58588200000000001</v>
      </c>
      <c r="F978">
        <v>0.83115300000000003</v>
      </c>
      <c r="G978">
        <v>0.78516399999999997</v>
      </c>
      <c r="H978">
        <v>0.85794800000000004</v>
      </c>
      <c r="I978">
        <v>1.10995</v>
      </c>
      <c r="J978">
        <v>1.27041</v>
      </c>
      <c r="K978">
        <v>1.1568499999999999</v>
      </c>
      <c r="L978">
        <v>0.98851699999999998</v>
      </c>
      <c r="M978">
        <v>0.98851699999999998</v>
      </c>
    </row>
    <row r="979" spans="1:13" x14ac:dyDescent="0.2">
      <c r="A979">
        <v>1</v>
      </c>
      <c r="B979">
        <v>2009</v>
      </c>
      <c r="C979">
        <v>1.53895E-2</v>
      </c>
      <c r="D979">
        <v>0.144987</v>
      </c>
      <c r="E979">
        <v>0.58588200000000001</v>
      </c>
      <c r="F979">
        <v>0.83115300000000003</v>
      </c>
      <c r="G979">
        <v>0.78516399999999997</v>
      </c>
      <c r="H979">
        <v>0.85794800000000004</v>
      </c>
      <c r="I979">
        <v>1.10995</v>
      </c>
      <c r="J979">
        <v>1.27041</v>
      </c>
      <c r="K979">
        <v>1.1568499999999999</v>
      </c>
      <c r="L979">
        <v>0.98851699999999998</v>
      </c>
      <c r="M979">
        <v>0.98851699999999998</v>
      </c>
    </row>
    <row r="980" spans="1:13" x14ac:dyDescent="0.2">
      <c r="A980">
        <v>1</v>
      </c>
      <c r="B980">
        <v>2010</v>
      </c>
      <c r="C980">
        <v>1.53895E-2</v>
      </c>
      <c r="D980">
        <v>0.144987</v>
      </c>
      <c r="E980">
        <v>0.58588200000000001</v>
      </c>
      <c r="F980">
        <v>0.83115300000000003</v>
      </c>
      <c r="G980">
        <v>0.78516399999999997</v>
      </c>
      <c r="H980">
        <v>0.85794800000000004</v>
      </c>
      <c r="I980">
        <v>1.10995</v>
      </c>
      <c r="J980">
        <v>1.27041</v>
      </c>
      <c r="K980">
        <v>1.1568499999999999</v>
      </c>
      <c r="L980">
        <v>0.98851699999999998</v>
      </c>
      <c r="M980">
        <v>0.98851699999999998</v>
      </c>
    </row>
    <row r="981" spans="1:13" x14ac:dyDescent="0.2">
      <c r="A981">
        <v>1</v>
      </c>
      <c r="B981">
        <v>2011</v>
      </c>
      <c r="C981">
        <v>1.53895E-2</v>
      </c>
      <c r="D981">
        <v>0.144987</v>
      </c>
      <c r="E981">
        <v>0.58588200000000001</v>
      </c>
      <c r="F981">
        <v>0.83115300000000003</v>
      </c>
      <c r="G981">
        <v>0.78516399999999997</v>
      </c>
      <c r="H981">
        <v>0.85794800000000004</v>
      </c>
      <c r="I981">
        <v>1.10995</v>
      </c>
      <c r="J981">
        <v>1.27041</v>
      </c>
      <c r="K981">
        <v>1.1568499999999999</v>
      </c>
      <c r="L981">
        <v>0.98851699999999998</v>
      </c>
      <c r="M981">
        <v>0.98851699999999998</v>
      </c>
    </row>
    <row r="982" spans="1:13" x14ac:dyDescent="0.2">
      <c r="A982">
        <v>1</v>
      </c>
      <c r="B982">
        <v>2012</v>
      </c>
      <c r="C982">
        <v>1.53895E-2</v>
      </c>
      <c r="D982">
        <v>0.144987</v>
      </c>
      <c r="E982">
        <v>0.58588200000000001</v>
      </c>
      <c r="F982">
        <v>0.83115300000000003</v>
      </c>
      <c r="G982">
        <v>0.78516399999999997</v>
      </c>
      <c r="H982">
        <v>0.85794800000000004</v>
      </c>
      <c r="I982">
        <v>1.10995</v>
      </c>
      <c r="J982">
        <v>1.27041</v>
      </c>
      <c r="K982">
        <v>1.1568499999999999</v>
      </c>
      <c r="L982">
        <v>0.98851699999999998</v>
      </c>
      <c r="M982">
        <v>0.98851699999999998</v>
      </c>
    </row>
    <row r="983" spans="1:13" x14ac:dyDescent="0.2">
      <c r="A983">
        <v>1</v>
      </c>
      <c r="B983">
        <v>2013</v>
      </c>
      <c r="C983">
        <v>1.53895E-2</v>
      </c>
      <c r="D983">
        <v>0.144987</v>
      </c>
      <c r="E983">
        <v>0.58588200000000001</v>
      </c>
      <c r="F983">
        <v>0.83115300000000003</v>
      </c>
      <c r="G983">
        <v>0.78516399999999997</v>
      </c>
      <c r="H983">
        <v>0.85794800000000004</v>
      </c>
      <c r="I983">
        <v>1.10995</v>
      </c>
      <c r="J983">
        <v>1.27041</v>
      </c>
      <c r="K983">
        <v>1.1568499999999999</v>
      </c>
      <c r="L983">
        <v>0.98851699999999998</v>
      </c>
      <c r="M983">
        <v>0.98851699999999998</v>
      </c>
    </row>
    <row r="984" spans="1:13" x14ac:dyDescent="0.2">
      <c r="A984">
        <v>1</v>
      </c>
      <c r="B984">
        <v>2014</v>
      </c>
      <c r="C984">
        <v>1.53895E-2</v>
      </c>
      <c r="D984">
        <v>0.144987</v>
      </c>
      <c r="E984">
        <v>0.58588200000000001</v>
      </c>
      <c r="F984">
        <v>0.83115300000000003</v>
      </c>
      <c r="G984">
        <v>0.78516399999999997</v>
      </c>
      <c r="H984">
        <v>0.85794800000000004</v>
      </c>
      <c r="I984">
        <v>1.10995</v>
      </c>
      <c r="J984">
        <v>1.27041</v>
      </c>
      <c r="K984">
        <v>1.1568499999999999</v>
      </c>
      <c r="L984">
        <v>0.98851699999999998</v>
      </c>
      <c r="M984">
        <v>0.98851699999999998</v>
      </c>
    </row>
    <row r="985" spans="1:13" x14ac:dyDescent="0.2">
      <c r="A985">
        <v>1</v>
      </c>
      <c r="B985">
        <v>2015</v>
      </c>
      <c r="C985">
        <v>1.53895E-2</v>
      </c>
      <c r="D985">
        <v>0.144987</v>
      </c>
      <c r="E985">
        <v>0.58588200000000001</v>
      </c>
      <c r="F985">
        <v>0.83115300000000003</v>
      </c>
      <c r="G985">
        <v>0.78516399999999997</v>
      </c>
      <c r="H985">
        <v>0.85794800000000004</v>
      </c>
      <c r="I985">
        <v>1.10995</v>
      </c>
      <c r="J985">
        <v>1.27041</v>
      </c>
      <c r="K985">
        <v>1.1568499999999999</v>
      </c>
      <c r="L985">
        <v>0.98851699999999998</v>
      </c>
      <c r="M985">
        <v>0.98851699999999998</v>
      </c>
    </row>
    <row r="986" spans="1:13" x14ac:dyDescent="0.2">
      <c r="A986">
        <v>1</v>
      </c>
      <c r="B986">
        <v>2016</v>
      </c>
      <c r="C986">
        <v>1.53895E-2</v>
      </c>
      <c r="D986">
        <v>0.144987</v>
      </c>
      <c r="E986">
        <v>0.58588200000000001</v>
      </c>
      <c r="F986">
        <v>0.83115300000000003</v>
      </c>
      <c r="G986">
        <v>0.78516399999999997</v>
      </c>
      <c r="H986">
        <v>0.85794800000000004</v>
      </c>
      <c r="I986">
        <v>1.10995</v>
      </c>
      <c r="J986">
        <v>1.27041</v>
      </c>
      <c r="K986">
        <v>1.1568499999999999</v>
      </c>
      <c r="L986">
        <v>0.98851699999999998</v>
      </c>
      <c r="M986">
        <v>0.98851699999999998</v>
      </c>
    </row>
    <row r="987" spans="1:13" x14ac:dyDescent="0.2">
      <c r="A987">
        <v>1</v>
      </c>
      <c r="B987">
        <v>2017</v>
      </c>
      <c r="C987">
        <v>1.53895E-2</v>
      </c>
      <c r="D987">
        <v>0.144987</v>
      </c>
      <c r="E987">
        <v>0.58588200000000001</v>
      </c>
      <c r="F987">
        <v>0.83115300000000003</v>
      </c>
      <c r="G987">
        <v>0.78516399999999997</v>
      </c>
      <c r="H987">
        <v>0.85794800000000004</v>
      </c>
      <c r="I987">
        <v>1.10995</v>
      </c>
      <c r="J987">
        <v>1.27041</v>
      </c>
      <c r="K987">
        <v>1.1568499999999999</v>
      </c>
      <c r="L987">
        <v>0.98851699999999998</v>
      </c>
      <c r="M987">
        <v>0.98851699999999998</v>
      </c>
    </row>
    <row r="988" spans="1:13" x14ac:dyDescent="0.2">
      <c r="A988">
        <v>1</v>
      </c>
      <c r="B988">
        <v>2018</v>
      </c>
      <c r="C988">
        <v>1.53895E-2</v>
      </c>
      <c r="D988">
        <v>0.144987</v>
      </c>
      <c r="E988">
        <v>0.58588200000000001</v>
      </c>
      <c r="F988">
        <v>0.83115300000000003</v>
      </c>
      <c r="G988">
        <v>0.78516399999999997</v>
      </c>
      <c r="H988">
        <v>0.85794800000000004</v>
      </c>
      <c r="I988">
        <v>1.10995</v>
      </c>
      <c r="J988">
        <v>1.27041</v>
      </c>
      <c r="K988">
        <v>1.1568499999999999</v>
      </c>
      <c r="L988">
        <v>0.98851699999999998</v>
      </c>
      <c r="M988">
        <v>0.98851699999999998</v>
      </c>
    </row>
    <row r="989" spans="1:13" x14ac:dyDescent="0.2">
      <c r="A989">
        <v>1</v>
      </c>
      <c r="B989">
        <v>2019</v>
      </c>
      <c r="C989">
        <v>1.53895E-2</v>
      </c>
      <c r="D989">
        <v>0.144987</v>
      </c>
      <c r="E989">
        <v>0.58588200000000001</v>
      </c>
      <c r="F989">
        <v>0.83115300000000003</v>
      </c>
      <c r="G989">
        <v>0.78516399999999997</v>
      </c>
      <c r="H989">
        <v>0.85794800000000004</v>
      </c>
      <c r="I989">
        <v>1.10995</v>
      </c>
      <c r="J989">
        <v>1.27041</v>
      </c>
      <c r="K989">
        <v>1.1568499999999999</v>
      </c>
      <c r="L989">
        <v>0.98851699999999998</v>
      </c>
      <c r="M989">
        <v>0.98851699999999998</v>
      </c>
    </row>
    <row r="992" spans="1:13" x14ac:dyDescent="0.2">
      <c r="A992" t="s">
        <v>111</v>
      </c>
    </row>
    <row r="993" spans="1:4" x14ac:dyDescent="0.2">
      <c r="A993">
        <v>1967</v>
      </c>
      <c r="B993">
        <v>242957</v>
      </c>
      <c r="C993">
        <v>502.75900000000001</v>
      </c>
      <c r="D993">
        <v>420.55399999999997</v>
      </c>
    </row>
    <row r="994" spans="1:4" x14ac:dyDescent="0.2">
      <c r="A994">
        <v>1968</v>
      </c>
      <c r="B994">
        <v>242957</v>
      </c>
      <c r="C994">
        <v>502.75900000000001</v>
      </c>
      <c r="D994">
        <v>409.06900000000002</v>
      </c>
    </row>
    <row r="995" spans="1:4" x14ac:dyDescent="0.2">
      <c r="A995">
        <v>1969</v>
      </c>
      <c r="B995">
        <v>242739</v>
      </c>
      <c r="C995">
        <v>502.73099999999999</v>
      </c>
      <c r="D995">
        <v>390.87099999999998</v>
      </c>
    </row>
    <row r="996" spans="1:4" x14ac:dyDescent="0.2">
      <c r="A996">
        <v>1970</v>
      </c>
      <c r="B996">
        <v>240856</v>
      </c>
      <c r="C996">
        <v>502.48599999999999</v>
      </c>
      <c r="D996">
        <v>363.69799999999998</v>
      </c>
    </row>
    <row r="997" spans="1:4" x14ac:dyDescent="0.2">
      <c r="A997">
        <v>1971</v>
      </c>
      <c r="B997">
        <v>235422</v>
      </c>
      <c r="C997">
        <v>501.75599999999997</v>
      </c>
      <c r="D997">
        <v>317.01499999999999</v>
      </c>
    </row>
    <row r="998" spans="1:4" x14ac:dyDescent="0.2">
      <c r="A998">
        <v>1972</v>
      </c>
      <c r="B998">
        <v>227343</v>
      </c>
      <c r="C998">
        <v>500.61099999999999</v>
      </c>
      <c r="D998">
        <v>262.28899999999999</v>
      </c>
    </row>
    <row r="999" spans="1:4" x14ac:dyDescent="0.2">
      <c r="A999">
        <v>1973</v>
      </c>
      <c r="B999">
        <v>218873</v>
      </c>
      <c r="C999">
        <v>499.32499999999999</v>
      </c>
      <c r="D999">
        <v>345.25099999999998</v>
      </c>
    </row>
    <row r="1000" spans="1:4" x14ac:dyDescent="0.2">
      <c r="A1000">
        <v>1974</v>
      </c>
      <c r="B1000">
        <v>208934</v>
      </c>
      <c r="C1000">
        <v>497.69400000000002</v>
      </c>
      <c r="D1000">
        <v>330.03399999999999</v>
      </c>
    </row>
    <row r="1001" spans="1:4" x14ac:dyDescent="0.2">
      <c r="A1001">
        <v>1975</v>
      </c>
      <c r="B1001">
        <v>196884</v>
      </c>
      <c r="C1001">
        <v>495.512</v>
      </c>
      <c r="D1001">
        <v>701.97699999999998</v>
      </c>
    </row>
    <row r="1002" spans="1:4" x14ac:dyDescent="0.2">
      <c r="A1002">
        <v>1976</v>
      </c>
      <c r="B1002">
        <v>185010</v>
      </c>
      <c r="C1002">
        <v>493.10700000000003</v>
      </c>
      <c r="D1002">
        <v>819.10699999999997</v>
      </c>
    </row>
    <row r="1003" spans="1:4" x14ac:dyDescent="0.2">
      <c r="A1003">
        <v>1977</v>
      </c>
      <c r="B1003">
        <v>177853</v>
      </c>
      <c r="C1003">
        <v>491.51400000000001</v>
      </c>
      <c r="D1003">
        <v>365.70499999999998</v>
      </c>
    </row>
    <row r="1004" spans="1:4" x14ac:dyDescent="0.2">
      <c r="A1004">
        <v>1978</v>
      </c>
      <c r="B1004">
        <v>175113</v>
      </c>
      <c r="C1004">
        <v>490.87299999999999</v>
      </c>
      <c r="D1004">
        <v>2143.84</v>
      </c>
    </row>
    <row r="1005" spans="1:4" x14ac:dyDescent="0.2">
      <c r="A1005">
        <v>1979</v>
      </c>
      <c r="B1005">
        <v>181726</v>
      </c>
      <c r="C1005">
        <v>492.39</v>
      </c>
      <c r="D1005">
        <v>532.86099999999999</v>
      </c>
    </row>
    <row r="1006" spans="1:4" x14ac:dyDescent="0.2">
      <c r="A1006">
        <v>1980</v>
      </c>
      <c r="B1006">
        <v>196520</v>
      </c>
      <c r="C1006">
        <v>495.44200000000001</v>
      </c>
      <c r="D1006">
        <v>311.98899999999998</v>
      </c>
    </row>
    <row r="1007" spans="1:4" x14ac:dyDescent="0.2">
      <c r="A1007">
        <v>1981</v>
      </c>
      <c r="B1007">
        <v>231928</v>
      </c>
      <c r="C1007">
        <v>501.27</v>
      </c>
      <c r="D1007">
        <v>340.75700000000001</v>
      </c>
    </row>
    <row r="1008" spans="1:4" x14ac:dyDescent="0.2">
      <c r="A1008">
        <v>1982</v>
      </c>
      <c r="B1008">
        <v>292664</v>
      </c>
      <c r="C1008">
        <v>508.154</v>
      </c>
      <c r="D1008">
        <v>217.09</v>
      </c>
    </row>
    <row r="1009" spans="1:4" x14ac:dyDescent="0.2">
      <c r="A1009">
        <v>1983</v>
      </c>
      <c r="B1009">
        <v>323361</v>
      </c>
      <c r="C1009">
        <v>510.69600000000003</v>
      </c>
      <c r="D1009">
        <v>296.904</v>
      </c>
    </row>
    <row r="1010" spans="1:4" x14ac:dyDescent="0.2">
      <c r="A1010">
        <v>1984</v>
      </c>
      <c r="B1010">
        <v>291800</v>
      </c>
      <c r="C1010">
        <v>508.07499999999999</v>
      </c>
      <c r="D1010">
        <v>322.887</v>
      </c>
    </row>
    <row r="1011" spans="1:4" x14ac:dyDescent="0.2">
      <c r="A1011">
        <v>1985</v>
      </c>
      <c r="B1011">
        <v>254632</v>
      </c>
      <c r="C1011">
        <v>504.20400000000001</v>
      </c>
      <c r="D1011">
        <v>520.02800000000002</v>
      </c>
    </row>
    <row r="1012" spans="1:4" x14ac:dyDescent="0.2">
      <c r="A1012">
        <v>1986</v>
      </c>
      <c r="B1012">
        <v>214695</v>
      </c>
      <c r="C1012">
        <v>498.65699999999998</v>
      </c>
      <c r="D1012">
        <v>448.17899999999997</v>
      </c>
    </row>
    <row r="1013" spans="1:4" x14ac:dyDescent="0.2">
      <c r="A1013">
        <v>1987</v>
      </c>
      <c r="B1013">
        <v>180191</v>
      </c>
      <c r="C1013">
        <v>492.04700000000003</v>
      </c>
      <c r="D1013">
        <v>615.17100000000005</v>
      </c>
    </row>
    <row r="1014" spans="1:4" x14ac:dyDescent="0.2">
      <c r="A1014">
        <v>1988</v>
      </c>
      <c r="B1014">
        <v>161423</v>
      </c>
      <c r="C1014">
        <v>487.37400000000002</v>
      </c>
      <c r="D1014">
        <v>488.63900000000001</v>
      </c>
    </row>
    <row r="1015" spans="1:4" x14ac:dyDescent="0.2">
      <c r="A1015">
        <v>1989</v>
      </c>
      <c r="B1015">
        <v>160024</v>
      </c>
      <c r="C1015">
        <v>486.98599999999999</v>
      </c>
      <c r="D1015">
        <v>1234.27</v>
      </c>
    </row>
    <row r="1016" spans="1:4" x14ac:dyDescent="0.2">
      <c r="A1016">
        <v>1990</v>
      </c>
      <c r="B1016">
        <v>166520</v>
      </c>
      <c r="C1016">
        <v>488.738</v>
      </c>
      <c r="D1016">
        <v>581.26499999999999</v>
      </c>
    </row>
    <row r="1017" spans="1:4" x14ac:dyDescent="0.2">
      <c r="A1017">
        <v>1991</v>
      </c>
      <c r="B1017">
        <v>178437</v>
      </c>
      <c r="C1017">
        <v>491.649</v>
      </c>
      <c r="D1017">
        <v>337.42599999999999</v>
      </c>
    </row>
    <row r="1018" spans="1:4" x14ac:dyDescent="0.2">
      <c r="A1018">
        <v>1992</v>
      </c>
      <c r="B1018">
        <v>200589</v>
      </c>
      <c r="C1018">
        <v>496.209</v>
      </c>
      <c r="D1018">
        <v>530.35599999999999</v>
      </c>
    </row>
    <row r="1019" spans="1:4" x14ac:dyDescent="0.2">
      <c r="A1019">
        <v>1993</v>
      </c>
      <c r="B1019">
        <v>227186</v>
      </c>
      <c r="C1019">
        <v>500.58800000000002</v>
      </c>
      <c r="D1019">
        <v>890.44</v>
      </c>
    </row>
    <row r="1020" spans="1:4" x14ac:dyDescent="0.2">
      <c r="A1020">
        <v>1994</v>
      </c>
      <c r="B1020">
        <v>229810</v>
      </c>
      <c r="C1020">
        <v>500.96800000000002</v>
      </c>
      <c r="D1020">
        <v>352.28100000000001</v>
      </c>
    </row>
    <row r="1021" spans="1:4" x14ac:dyDescent="0.2">
      <c r="A1021">
        <v>1995</v>
      </c>
      <c r="B1021">
        <v>200937</v>
      </c>
      <c r="C1021">
        <v>496.27300000000002</v>
      </c>
      <c r="D1021">
        <v>348.59100000000001</v>
      </c>
    </row>
    <row r="1022" spans="1:4" x14ac:dyDescent="0.2">
      <c r="A1022">
        <v>1996</v>
      </c>
      <c r="B1022">
        <v>178585</v>
      </c>
      <c r="C1022">
        <v>491.68299999999999</v>
      </c>
      <c r="D1022">
        <v>909.52099999999996</v>
      </c>
    </row>
    <row r="1023" spans="1:4" x14ac:dyDescent="0.2">
      <c r="A1023">
        <v>1997</v>
      </c>
      <c r="B1023">
        <v>159442</v>
      </c>
      <c r="C1023">
        <v>486.822</v>
      </c>
      <c r="D1023">
        <v>208.06200000000001</v>
      </c>
    </row>
    <row r="1024" spans="1:4" x14ac:dyDescent="0.2">
      <c r="A1024">
        <v>1998</v>
      </c>
      <c r="B1024">
        <v>142253</v>
      </c>
      <c r="C1024">
        <v>481.45699999999999</v>
      </c>
      <c r="D1024">
        <v>324.51499999999999</v>
      </c>
    </row>
    <row r="1025" spans="1:4" x14ac:dyDescent="0.2">
      <c r="A1025">
        <v>1999</v>
      </c>
      <c r="B1025">
        <v>131847</v>
      </c>
      <c r="C1025">
        <v>477.60399999999998</v>
      </c>
      <c r="D1025">
        <v>766.74300000000005</v>
      </c>
    </row>
    <row r="1026" spans="1:4" x14ac:dyDescent="0.2">
      <c r="A1026">
        <v>2000</v>
      </c>
      <c r="B1026">
        <v>136919</v>
      </c>
      <c r="C1026">
        <v>479.548</v>
      </c>
      <c r="D1026">
        <v>1742.96</v>
      </c>
    </row>
    <row r="1027" spans="1:4" x14ac:dyDescent="0.2">
      <c r="A1027">
        <v>2001</v>
      </c>
      <c r="B1027">
        <v>133003</v>
      </c>
      <c r="C1027">
        <v>478.05900000000003</v>
      </c>
      <c r="D1027">
        <v>1133.05</v>
      </c>
    </row>
    <row r="1028" spans="1:4" x14ac:dyDescent="0.2">
      <c r="A1028">
        <v>2002</v>
      </c>
      <c r="B1028">
        <v>124596</v>
      </c>
      <c r="C1028">
        <v>474.58300000000003</v>
      </c>
      <c r="D1028">
        <v>1271.99</v>
      </c>
    </row>
    <row r="1029" spans="1:4" x14ac:dyDescent="0.2">
      <c r="A1029">
        <v>2003</v>
      </c>
      <c r="B1029">
        <v>160645</v>
      </c>
      <c r="C1029">
        <v>487.15899999999999</v>
      </c>
      <c r="D1029">
        <v>272.495</v>
      </c>
    </row>
    <row r="1030" spans="1:4" x14ac:dyDescent="0.2">
      <c r="A1030">
        <v>2004</v>
      </c>
      <c r="B1030">
        <v>229912</v>
      </c>
      <c r="C1030">
        <v>500.983</v>
      </c>
      <c r="D1030">
        <v>367.65199999999999</v>
      </c>
    </row>
    <row r="1031" spans="1:4" x14ac:dyDescent="0.2">
      <c r="A1031">
        <v>2005</v>
      </c>
      <c r="B1031">
        <v>285740</v>
      </c>
      <c r="C1031">
        <v>507.50900000000001</v>
      </c>
      <c r="D1031">
        <v>497.97399999999999</v>
      </c>
    </row>
    <row r="1032" spans="1:4" x14ac:dyDescent="0.2">
      <c r="A1032">
        <v>2006</v>
      </c>
      <c r="B1032">
        <v>296845</v>
      </c>
      <c r="C1032">
        <v>508.529</v>
      </c>
      <c r="D1032">
        <v>346.26100000000002</v>
      </c>
    </row>
    <row r="1033" spans="1:4" x14ac:dyDescent="0.2">
      <c r="A1033">
        <v>2007</v>
      </c>
      <c r="B1033">
        <v>269672</v>
      </c>
      <c r="C1033">
        <v>505.892</v>
      </c>
      <c r="D1033">
        <v>926.95</v>
      </c>
    </row>
    <row r="1034" spans="1:4" x14ac:dyDescent="0.2">
      <c r="A1034">
        <v>2008</v>
      </c>
      <c r="B1034">
        <v>226520</v>
      </c>
      <c r="C1034">
        <v>500.49</v>
      </c>
      <c r="D1034">
        <v>794.94100000000003</v>
      </c>
    </row>
    <row r="1035" spans="1:4" x14ac:dyDescent="0.2">
      <c r="A1035">
        <v>2009</v>
      </c>
      <c r="B1035">
        <v>195848</v>
      </c>
      <c r="C1035">
        <v>495.31299999999999</v>
      </c>
      <c r="D1035">
        <v>242.88800000000001</v>
      </c>
    </row>
    <row r="1036" spans="1:4" x14ac:dyDescent="0.2">
      <c r="A1036">
        <v>2010</v>
      </c>
      <c r="B1036">
        <v>173983</v>
      </c>
      <c r="C1036">
        <v>490.60300000000001</v>
      </c>
      <c r="D1036">
        <v>520.03700000000003</v>
      </c>
    </row>
    <row r="1037" spans="1:4" x14ac:dyDescent="0.2">
      <c r="A1037">
        <v>2011</v>
      </c>
      <c r="B1037">
        <v>172794</v>
      </c>
      <c r="C1037">
        <v>490.31599999999997</v>
      </c>
      <c r="D1037">
        <v>357.423</v>
      </c>
    </row>
    <row r="1038" spans="1:4" x14ac:dyDescent="0.2">
      <c r="A1038">
        <v>2012</v>
      </c>
      <c r="B1038">
        <v>178590</v>
      </c>
      <c r="C1038">
        <v>491.68400000000003</v>
      </c>
      <c r="D1038">
        <v>543.08699999999999</v>
      </c>
    </row>
    <row r="1039" spans="1:4" x14ac:dyDescent="0.2">
      <c r="A1039">
        <v>2013</v>
      </c>
      <c r="B1039">
        <v>167456</v>
      </c>
      <c r="C1039">
        <v>488.98</v>
      </c>
      <c r="D1039">
        <v>826.90099999999995</v>
      </c>
    </row>
    <row r="1040" spans="1:4" x14ac:dyDescent="0.2">
      <c r="A1040">
        <v>2014</v>
      </c>
      <c r="B1040">
        <v>159641</v>
      </c>
      <c r="C1040">
        <v>486.87799999999999</v>
      </c>
      <c r="D1040">
        <v>564.38699999999994</v>
      </c>
    </row>
    <row r="1041" spans="1:4" x14ac:dyDescent="0.2">
      <c r="A1041">
        <v>2015</v>
      </c>
      <c r="B1041">
        <v>163367</v>
      </c>
      <c r="C1041">
        <v>487.90300000000002</v>
      </c>
      <c r="D1041">
        <v>162.084</v>
      </c>
    </row>
    <row r="1042" spans="1:4" x14ac:dyDescent="0.2">
      <c r="A1042">
        <v>2016</v>
      </c>
      <c r="B1042">
        <v>164481</v>
      </c>
      <c r="C1042">
        <v>488.202</v>
      </c>
      <c r="D1042">
        <v>448.18599999999998</v>
      </c>
    </row>
    <row r="1043" spans="1:4" x14ac:dyDescent="0.2">
      <c r="A1043">
        <v>2017</v>
      </c>
      <c r="B1043">
        <v>171760</v>
      </c>
      <c r="C1043">
        <v>490.06299999999999</v>
      </c>
      <c r="D1043">
        <v>386.577</v>
      </c>
    </row>
    <row r="1044" spans="1:4" x14ac:dyDescent="0.2">
      <c r="A1044">
        <v>2018</v>
      </c>
      <c r="B1044">
        <v>164629</v>
      </c>
      <c r="C1044">
        <v>488.24099999999999</v>
      </c>
      <c r="D1044">
        <v>420.51100000000002</v>
      </c>
    </row>
    <row r="1045" spans="1:4" x14ac:dyDescent="0.2">
      <c r="A1045">
        <v>2019</v>
      </c>
      <c r="B1045">
        <v>137403</v>
      </c>
      <c r="C1045">
        <v>479.72699999999998</v>
      </c>
      <c r="D1045">
        <v>459.57</v>
      </c>
    </row>
    <row r="1047" spans="1:4" x14ac:dyDescent="0.2">
      <c r="A1047" t="s">
        <v>112</v>
      </c>
    </row>
    <row r="1048" spans="1:4" x14ac:dyDescent="0.2">
      <c r="A1048">
        <v>0</v>
      </c>
      <c r="B1048">
        <v>0</v>
      </c>
    </row>
    <row r="1049" spans="1:4" x14ac:dyDescent="0.2">
      <c r="A1049">
        <v>9718.27</v>
      </c>
      <c r="B1049">
        <v>201.10400000000001</v>
      </c>
    </row>
    <row r="1050" spans="1:4" x14ac:dyDescent="0.2">
      <c r="A1050">
        <v>19436.5</v>
      </c>
      <c r="B1050">
        <v>292.51499999999999</v>
      </c>
    </row>
    <row r="1051" spans="1:4" x14ac:dyDescent="0.2">
      <c r="A1051">
        <v>29154.799999999999</v>
      </c>
      <c r="B1051">
        <v>344.74900000000002</v>
      </c>
    </row>
    <row r="1052" spans="1:4" x14ac:dyDescent="0.2">
      <c r="A1052">
        <v>38873.1</v>
      </c>
      <c r="B1052">
        <v>378.548</v>
      </c>
    </row>
    <row r="1053" spans="1:4" x14ac:dyDescent="0.2">
      <c r="A1053">
        <v>48591.3</v>
      </c>
      <c r="B1053">
        <v>402.20800000000003</v>
      </c>
    </row>
    <row r="1054" spans="1:4" x14ac:dyDescent="0.2">
      <c r="A1054">
        <v>58309.599999999999</v>
      </c>
      <c r="B1054">
        <v>419.69499999999999</v>
      </c>
    </row>
    <row r="1055" spans="1:4" x14ac:dyDescent="0.2">
      <c r="A1055">
        <v>68027.899999999994</v>
      </c>
      <c r="B1055">
        <v>433.14699999999999</v>
      </c>
    </row>
    <row r="1056" spans="1:4" x14ac:dyDescent="0.2">
      <c r="A1056">
        <v>77746.100000000006</v>
      </c>
      <c r="B1056">
        <v>443.815</v>
      </c>
    </row>
    <row r="1057" spans="1:2" x14ac:dyDescent="0.2">
      <c r="A1057">
        <v>87464.4</v>
      </c>
      <c r="B1057">
        <v>452.483</v>
      </c>
    </row>
    <row r="1058" spans="1:2" x14ac:dyDescent="0.2">
      <c r="A1058">
        <v>97182.7</v>
      </c>
      <c r="B1058">
        <v>459.666</v>
      </c>
    </row>
    <row r="1059" spans="1:2" x14ac:dyDescent="0.2">
      <c r="A1059">
        <v>106901</v>
      </c>
      <c r="B1059">
        <v>465.714</v>
      </c>
    </row>
    <row r="1060" spans="1:2" x14ac:dyDescent="0.2">
      <c r="A1060">
        <v>116619</v>
      </c>
      <c r="B1060">
        <v>470.87700000000001</v>
      </c>
    </row>
    <row r="1061" spans="1:2" x14ac:dyDescent="0.2">
      <c r="A1061">
        <v>126337</v>
      </c>
      <c r="B1061">
        <v>475.33600000000001</v>
      </c>
    </row>
    <row r="1062" spans="1:2" x14ac:dyDescent="0.2">
      <c r="A1062">
        <v>136056</v>
      </c>
      <c r="B1062">
        <v>479.226</v>
      </c>
    </row>
    <row r="1063" spans="1:2" x14ac:dyDescent="0.2">
      <c r="A1063">
        <v>145774</v>
      </c>
      <c r="B1063">
        <v>482.649</v>
      </c>
    </row>
    <row r="1064" spans="1:2" x14ac:dyDescent="0.2">
      <c r="A1064">
        <v>155492</v>
      </c>
      <c r="B1064">
        <v>485.685</v>
      </c>
    </row>
    <row r="1065" spans="1:2" x14ac:dyDescent="0.2">
      <c r="A1065">
        <v>165211</v>
      </c>
      <c r="B1065">
        <v>488.39499999999998</v>
      </c>
    </row>
    <row r="1066" spans="1:2" x14ac:dyDescent="0.2">
      <c r="A1066">
        <v>174929</v>
      </c>
      <c r="B1066">
        <v>490.83</v>
      </c>
    </row>
    <row r="1067" spans="1:2" x14ac:dyDescent="0.2">
      <c r="A1067">
        <v>184647</v>
      </c>
      <c r="B1067">
        <v>493.029</v>
      </c>
    </row>
    <row r="1068" spans="1:2" x14ac:dyDescent="0.2">
      <c r="A1068">
        <v>194365</v>
      </c>
      <c r="B1068">
        <v>495.02499999999998</v>
      </c>
    </row>
    <row r="1069" spans="1:2" x14ac:dyDescent="0.2">
      <c r="A1069">
        <v>204084</v>
      </c>
      <c r="B1069">
        <v>496.84500000000003</v>
      </c>
    </row>
    <row r="1070" spans="1:2" x14ac:dyDescent="0.2">
      <c r="A1070">
        <v>213802</v>
      </c>
      <c r="B1070">
        <v>498.51100000000002</v>
      </c>
    </row>
    <row r="1071" spans="1:2" x14ac:dyDescent="0.2">
      <c r="A1071">
        <v>223520</v>
      </c>
      <c r="B1071">
        <v>500.04199999999997</v>
      </c>
    </row>
    <row r="1072" spans="1:2" x14ac:dyDescent="0.2">
      <c r="A1072">
        <v>233238</v>
      </c>
      <c r="B1072">
        <v>501.45400000000001</v>
      </c>
    </row>
    <row r="1073" spans="1:15" x14ac:dyDescent="0.2">
      <c r="A1073">
        <v>242957</v>
      </c>
      <c r="B1073">
        <v>502.75900000000001</v>
      </c>
    </row>
    <row r="1074" spans="1:15" x14ac:dyDescent="0.2">
      <c r="A1074">
        <v>252675</v>
      </c>
      <c r="B1074">
        <v>503.971</v>
      </c>
    </row>
    <row r="1075" spans="1:15" x14ac:dyDescent="0.2">
      <c r="A1075">
        <v>262393</v>
      </c>
      <c r="B1075">
        <v>505.09800000000001</v>
      </c>
    </row>
    <row r="1076" spans="1:15" x14ac:dyDescent="0.2">
      <c r="A1076">
        <v>272111</v>
      </c>
      <c r="B1076">
        <v>506.149</v>
      </c>
    </row>
    <row r="1077" spans="1:15" x14ac:dyDescent="0.2">
      <c r="A1077">
        <v>281830</v>
      </c>
      <c r="B1077">
        <v>507.13099999999997</v>
      </c>
    </row>
    <row r="1078" spans="1:15" x14ac:dyDescent="0.2">
      <c r="A1078">
        <v>291548</v>
      </c>
      <c r="B1078">
        <v>508.05200000000002</v>
      </c>
    </row>
    <row r="1081" spans="1:15" x14ac:dyDescent="0.2">
      <c r="A1081" t="s">
        <v>113</v>
      </c>
    </row>
    <row r="1082" spans="1:15" x14ac:dyDescent="0.2">
      <c r="B1082">
        <v>2.8056000000000001E-2</v>
      </c>
      <c r="C1082">
        <v>134.624</v>
      </c>
      <c r="D1082">
        <v>0</v>
      </c>
      <c r="E1082">
        <v>93.802700000000002</v>
      </c>
      <c r="F1082">
        <v>9.6621100000000002</v>
      </c>
      <c r="G1082">
        <v>23.340900000000001</v>
      </c>
      <c r="H1082">
        <v>0</v>
      </c>
      <c r="I1082">
        <v>4.3616200000000003</v>
      </c>
      <c r="J1082">
        <v>0.59967000000000004</v>
      </c>
      <c r="K1082">
        <v>9.0440500000000005E-4</v>
      </c>
      <c r="L1082">
        <v>1.3973500000000001</v>
      </c>
      <c r="M1082" s="41">
        <v>8.6775599999999996E-5</v>
      </c>
      <c r="N1082">
        <v>4.0339199999999999E-3</v>
      </c>
      <c r="O1082">
        <v>267.822</v>
      </c>
    </row>
    <row r="1085" spans="1:15" x14ac:dyDescent="0.2">
      <c r="A1085" t="s">
        <v>114</v>
      </c>
    </row>
    <row r="1086" spans="1:15" x14ac:dyDescent="0.2">
      <c r="A1086" t="s">
        <v>115</v>
      </c>
    </row>
    <row r="1087" spans="1:15" x14ac:dyDescent="0.2">
      <c r="A1087" t="s">
        <v>116</v>
      </c>
    </row>
    <row r="1088" spans="1:15" x14ac:dyDescent="0.2">
      <c r="A1088" t="s">
        <v>117</v>
      </c>
    </row>
    <row r="1089" spans="1:5" x14ac:dyDescent="0.2">
      <c r="A1089" t="s">
        <v>118</v>
      </c>
    </row>
    <row r="1090" spans="1:5" x14ac:dyDescent="0.2">
      <c r="A1090" t="s">
        <v>119</v>
      </c>
    </row>
    <row r="1091" spans="1:5" x14ac:dyDescent="0.2">
      <c r="A1091" t="s">
        <v>120</v>
      </c>
    </row>
    <row r="1092" spans="1:5" x14ac:dyDescent="0.2">
      <c r="A1092" t="s">
        <v>121</v>
      </c>
    </row>
    <row r="1093" spans="1:5" x14ac:dyDescent="0.2">
      <c r="A1093" t="s">
        <v>122</v>
      </c>
    </row>
    <row r="1094" spans="1:5" x14ac:dyDescent="0.2">
      <c r="A1094" t="s">
        <v>123</v>
      </c>
    </row>
    <row r="1095" spans="1:5" x14ac:dyDescent="0.2">
      <c r="A1095" t="s">
        <v>124</v>
      </c>
    </row>
    <row r="1096" spans="1:5" x14ac:dyDescent="0.2">
      <c r="A1096" t="s">
        <v>125</v>
      </c>
    </row>
    <row r="1097" spans="1:5" x14ac:dyDescent="0.2">
      <c r="A1097" t="s">
        <v>126</v>
      </c>
    </row>
    <row r="1098" spans="1:5" x14ac:dyDescent="0.2">
      <c r="A1098" t="s">
        <v>127</v>
      </c>
    </row>
    <row r="1099" spans="1:5" x14ac:dyDescent="0.2">
      <c r="A1099" t="s">
        <v>128</v>
      </c>
    </row>
    <row r="1100" spans="1:5" x14ac:dyDescent="0.2">
      <c r="A1100" t="s">
        <v>129</v>
      </c>
    </row>
    <row r="1101" spans="1:5" x14ac:dyDescent="0.2">
      <c r="B1101">
        <v>58.145099999999999</v>
      </c>
      <c r="C1101">
        <v>35.569800000000001</v>
      </c>
      <c r="D1101">
        <v>8.7763400000000005E-2</v>
      </c>
      <c r="E1101">
        <v>0</v>
      </c>
    </row>
    <row r="1103" spans="1:5" x14ac:dyDescent="0.2">
      <c r="A1103" t="s">
        <v>130</v>
      </c>
    </row>
    <row r="1104" spans="1:5" x14ac:dyDescent="0.2">
      <c r="A1104">
        <v>9.6621100000000002</v>
      </c>
    </row>
    <row r="1107" spans="1:5" x14ac:dyDescent="0.2">
      <c r="A1107" t="s">
        <v>131</v>
      </c>
    </row>
    <row r="1108" spans="1:5" x14ac:dyDescent="0.2">
      <c r="A1108">
        <v>23.340879999999999</v>
      </c>
    </row>
    <row r="1110" spans="1:5" x14ac:dyDescent="0.2">
      <c r="A1110" t="s">
        <v>132</v>
      </c>
    </row>
    <row r="1111" spans="1:5" x14ac:dyDescent="0.2">
      <c r="A1111">
        <v>4.24681</v>
      </c>
      <c r="B1111">
        <v>0</v>
      </c>
      <c r="C1111">
        <v>0.1148</v>
      </c>
    </row>
    <row r="1114" spans="1:5" x14ac:dyDescent="0.2">
      <c r="B1114" t="s">
        <v>133</v>
      </c>
    </row>
    <row r="1115" spans="1:5" x14ac:dyDescent="0.2">
      <c r="A1115">
        <v>0.49241000000000001</v>
      </c>
      <c r="B1115">
        <v>-0.32940999999999998</v>
      </c>
      <c r="C1115">
        <v>13.731450000000001</v>
      </c>
      <c r="D1115">
        <v>-7.0843400000000001</v>
      </c>
      <c r="E1115">
        <v>-5.7180200000000001</v>
      </c>
    </row>
    <row r="1117" spans="1:5" x14ac:dyDescent="0.2">
      <c r="A1117" t="s">
        <v>134</v>
      </c>
    </row>
    <row r="1118" spans="1:5" x14ac:dyDescent="0.2">
      <c r="A1118">
        <v>0.57928000000000002</v>
      </c>
    </row>
    <row r="1119" spans="1:5" x14ac:dyDescent="0.2">
      <c r="A1119" t="s">
        <v>135</v>
      </c>
    </row>
    <row r="1120" spans="1:5" x14ac:dyDescent="0.2">
      <c r="A1120">
        <v>0.49241000000000001</v>
      </c>
    </row>
    <row r="1121" spans="1:5" x14ac:dyDescent="0.2">
      <c r="A1121" t="s">
        <v>136</v>
      </c>
    </row>
    <row r="1122" spans="1:5" x14ac:dyDescent="0.2">
      <c r="A1122">
        <v>8.9999999999999998E-4</v>
      </c>
      <c r="B1122">
        <v>0</v>
      </c>
    </row>
    <row r="1124" spans="1:5" x14ac:dyDescent="0.2">
      <c r="A1124" t="s">
        <v>137</v>
      </c>
    </row>
    <row r="1125" spans="1:5" x14ac:dyDescent="0.2">
      <c r="B1125">
        <v>1.3973500000000001</v>
      </c>
      <c r="C1125">
        <v>1.39703</v>
      </c>
      <c r="D1125">
        <v>1</v>
      </c>
      <c r="E1125">
        <v>0.2</v>
      </c>
    </row>
    <row r="1126" spans="1:5" x14ac:dyDescent="0.2">
      <c r="A1126" t="s">
        <v>138</v>
      </c>
    </row>
    <row r="1127" spans="1:5" x14ac:dyDescent="0.2">
      <c r="B1127">
        <v>1.3973500000000001</v>
      </c>
      <c r="C1127">
        <v>1</v>
      </c>
      <c r="D1127">
        <v>1</v>
      </c>
      <c r="E1127">
        <v>0.2</v>
      </c>
    </row>
    <row r="1129" spans="1:5" x14ac:dyDescent="0.2">
      <c r="A1129" t="s">
        <v>139</v>
      </c>
    </row>
    <row r="1130" spans="1:5" x14ac:dyDescent="0.2">
      <c r="B1130">
        <v>0</v>
      </c>
      <c r="C1130">
        <v>0.3</v>
      </c>
      <c r="D1130">
        <v>0.3</v>
      </c>
      <c r="E1130">
        <v>0.05</v>
      </c>
    </row>
    <row r="1132" spans="1:5" x14ac:dyDescent="0.2">
      <c r="A1132" t="s">
        <v>140</v>
      </c>
    </row>
    <row r="1133" spans="1:5" x14ac:dyDescent="0.2">
      <c r="B1133">
        <v>0</v>
      </c>
      <c r="C1133">
        <v>0.8</v>
      </c>
      <c r="D1133">
        <v>0.8</v>
      </c>
      <c r="E1133">
        <v>300</v>
      </c>
    </row>
    <row r="1135" spans="1:5" x14ac:dyDescent="0.2">
      <c r="A1135" t="s">
        <v>141</v>
      </c>
    </row>
    <row r="1136" spans="1:5" x14ac:dyDescent="0.2">
      <c r="B1136">
        <v>9.0000000000000006E-5</v>
      </c>
      <c r="C1136">
        <v>0.49241000000000001</v>
      </c>
      <c r="D1136">
        <v>0.6</v>
      </c>
      <c r="E1136">
        <v>15</v>
      </c>
    </row>
    <row r="1138" spans="1:3" x14ac:dyDescent="0.2">
      <c r="A1138" t="s">
        <v>142</v>
      </c>
    </row>
    <row r="1139" spans="1:3" x14ac:dyDescent="0.2">
      <c r="A1139">
        <v>541</v>
      </c>
    </row>
    <row r="1141" spans="1:3" x14ac:dyDescent="0.2">
      <c r="A1141" t="s">
        <v>143</v>
      </c>
    </row>
    <row r="1142" spans="1:3" x14ac:dyDescent="0.2">
      <c r="A1142">
        <v>0.8</v>
      </c>
      <c r="B1142">
        <v>300</v>
      </c>
      <c r="C1142">
        <v>-6</v>
      </c>
    </row>
    <row r="1144" spans="1:3" x14ac:dyDescent="0.2">
      <c r="A1144" t="s">
        <v>144</v>
      </c>
    </row>
    <row r="1145" spans="1:3" x14ac:dyDescent="0.2">
      <c r="A1145">
        <v>0.6</v>
      </c>
      <c r="B1145">
        <v>15</v>
      </c>
      <c r="C1145">
        <v>4</v>
      </c>
    </row>
    <row r="1147" spans="1:3" x14ac:dyDescent="0.2">
      <c r="A1147" t="s">
        <v>145</v>
      </c>
    </row>
    <row r="1148" spans="1:3" x14ac:dyDescent="0.2">
      <c r="A1148">
        <v>1967</v>
      </c>
      <c r="B1148">
        <v>2019</v>
      </c>
    </row>
    <row r="1150" spans="1:3" x14ac:dyDescent="0.2">
      <c r="A1150" t="s">
        <v>146</v>
      </c>
    </row>
    <row r="1151" spans="1:3" x14ac:dyDescent="0.2">
      <c r="A1151">
        <v>1977</v>
      </c>
      <c r="B1151">
        <v>2017</v>
      </c>
    </row>
    <row r="1153" spans="1:4" x14ac:dyDescent="0.2">
      <c r="A1153" t="s">
        <v>147</v>
      </c>
    </row>
    <row r="1154" spans="1:4" x14ac:dyDescent="0.2">
      <c r="A1154">
        <v>1977</v>
      </c>
      <c r="B1154">
        <v>2019</v>
      </c>
    </row>
    <row r="1156" spans="1:4" x14ac:dyDescent="0.2">
      <c r="A1156" t="s">
        <v>148</v>
      </c>
    </row>
    <row r="1157" spans="1:4" x14ac:dyDescent="0.2">
      <c r="A1157">
        <v>0.3</v>
      </c>
      <c r="B1157">
        <v>0.05</v>
      </c>
      <c r="C1157">
        <v>-4</v>
      </c>
    </row>
    <row r="1159" spans="1:4" x14ac:dyDescent="0.2">
      <c r="A1159" t="s">
        <v>149</v>
      </c>
    </row>
    <row r="1160" spans="1:4" x14ac:dyDescent="0.2">
      <c r="B1160">
        <v>1</v>
      </c>
      <c r="C1160">
        <v>0.2</v>
      </c>
      <c r="D1160">
        <v>4</v>
      </c>
    </row>
    <row r="1161" spans="1:4" x14ac:dyDescent="0.2">
      <c r="A1161" t="s">
        <v>150</v>
      </c>
    </row>
    <row r="1162" spans="1:4" x14ac:dyDescent="0.2">
      <c r="B1162">
        <v>1</v>
      </c>
      <c r="C1162">
        <v>0.2</v>
      </c>
      <c r="D1162">
        <v>-4</v>
      </c>
    </row>
    <row r="1164" spans="1:4" x14ac:dyDescent="0.2">
      <c r="A1164" t="s">
        <v>151</v>
      </c>
    </row>
    <row r="1165" spans="1:4" x14ac:dyDescent="0.2">
      <c r="A1165">
        <v>0.05</v>
      </c>
    </row>
    <row r="1167" spans="1:4" x14ac:dyDescent="0.2">
      <c r="A1167" t="s">
        <v>152</v>
      </c>
    </row>
    <row r="1168" spans="1:4" x14ac:dyDescent="0.2">
      <c r="A1168">
        <v>10</v>
      </c>
    </row>
    <row r="1170" spans="1:45" x14ac:dyDescent="0.2">
      <c r="A1170" t="s">
        <v>153</v>
      </c>
    </row>
    <row r="1171" spans="1:45" x14ac:dyDescent="0.2">
      <c r="A1171">
        <v>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3" spans="1:45" x14ac:dyDescent="0.2">
      <c r="A1173" t="s">
        <v>154</v>
      </c>
    </row>
    <row r="1174" spans="1:45" x14ac:dyDescent="0.2">
      <c r="A1174">
        <v>1</v>
      </c>
      <c r="B1174">
        <v>1</v>
      </c>
    </row>
    <row r="1176" spans="1:45" x14ac:dyDescent="0.2">
      <c r="A1176" t="s">
        <v>155</v>
      </c>
    </row>
    <row r="1177" spans="1:45" x14ac:dyDescent="0.2">
      <c r="B1177">
        <v>5</v>
      </c>
    </row>
    <row r="1179" spans="1:45" x14ac:dyDescent="0.2">
      <c r="A1179" t="s">
        <v>156</v>
      </c>
    </row>
    <row r="1180" spans="1:45" x14ac:dyDescent="0.2">
      <c r="B1180">
        <v>10</v>
      </c>
    </row>
    <row r="1182" spans="1:45" x14ac:dyDescent="0.2">
      <c r="A1182" t="s">
        <v>157</v>
      </c>
    </row>
    <row r="1183" spans="1:45" x14ac:dyDescent="0.2">
      <c r="B1183">
        <v>10</v>
      </c>
    </row>
    <row r="1185" spans="1:2" x14ac:dyDescent="0.2">
      <c r="A1185" t="s">
        <v>158</v>
      </c>
    </row>
    <row r="1186" spans="1:2" x14ac:dyDescent="0.2">
      <c r="B1186">
        <v>4</v>
      </c>
    </row>
    <row r="1188" spans="1:2" x14ac:dyDescent="0.2">
      <c r="A1188" t="s">
        <v>159</v>
      </c>
    </row>
    <row r="1189" spans="1:2" x14ac:dyDescent="0.2">
      <c r="B1189">
        <v>-1</v>
      </c>
    </row>
    <row r="1191" spans="1:2" x14ac:dyDescent="0.2">
      <c r="A1191" t="s">
        <v>160</v>
      </c>
    </row>
    <row r="1192" spans="1:2" x14ac:dyDescent="0.2">
      <c r="B1192">
        <v>-1</v>
      </c>
    </row>
    <row r="1194" spans="1:2" x14ac:dyDescent="0.2">
      <c r="A1194" t="s">
        <v>161</v>
      </c>
    </row>
    <row r="1195" spans="1:2" x14ac:dyDescent="0.2">
      <c r="B1195">
        <v>5</v>
      </c>
    </row>
    <row r="1197" spans="1:2" x14ac:dyDescent="0.2">
      <c r="A1197" t="s">
        <v>162</v>
      </c>
    </row>
    <row r="1198" spans="1:2" x14ac:dyDescent="0.2">
      <c r="B1198">
        <v>-2</v>
      </c>
    </row>
    <row r="1200" spans="1:2" x14ac:dyDescent="0.2">
      <c r="A1200" t="s">
        <v>163</v>
      </c>
    </row>
    <row r="1201" spans="1:8" x14ac:dyDescent="0.2">
      <c r="B1201">
        <v>-1</v>
      </c>
    </row>
    <row r="1203" spans="1:8" x14ac:dyDescent="0.2">
      <c r="A1203" t="s">
        <v>164</v>
      </c>
    </row>
    <row r="1204" spans="1:8" x14ac:dyDescent="0.2">
      <c r="A1204">
        <v>1.0734699999999999</v>
      </c>
    </row>
    <row r="1205" spans="1:8" x14ac:dyDescent="0.2">
      <c r="A1205" t="s">
        <v>165</v>
      </c>
    </row>
    <row r="1206" spans="1:8" x14ac:dyDescent="0.2">
      <c r="A1206">
        <v>1977</v>
      </c>
      <c r="B1206">
        <v>79.66086</v>
      </c>
      <c r="C1206">
        <v>4.8369</v>
      </c>
      <c r="D1206">
        <v>3.66</v>
      </c>
      <c r="E1206">
        <v>4.1201999999999996</v>
      </c>
      <c r="F1206">
        <v>1.01213</v>
      </c>
      <c r="G1206">
        <v>3.25515</v>
      </c>
      <c r="H1206">
        <v>4.0648499999999999</v>
      </c>
    </row>
    <row r="1207" spans="1:8" x14ac:dyDescent="0.2">
      <c r="A1207">
        <v>1978</v>
      </c>
      <c r="B1207">
        <v>21.026479999999999</v>
      </c>
      <c r="C1207">
        <v>3.62798</v>
      </c>
      <c r="D1207">
        <v>3.512</v>
      </c>
      <c r="E1207">
        <v>4.0198900000000002</v>
      </c>
      <c r="F1207">
        <v>0.96740000000000004</v>
      </c>
      <c r="G1207">
        <v>3.1250399999999998</v>
      </c>
      <c r="H1207">
        <v>3.8989600000000002</v>
      </c>
    </row>
    <row r="1208" spans="1:8" x14ac:dyDescent="0.2">
      <c r="A1208">
        <v>1979</v>
      </c>
      <c r="B1208">
        <v>40.355060000000002</v>
      </c>
      <c r="C1208">
        <v>62.947220000000002</v>
      </c>
      <c r="D1208">
        <v>4.3403400000000003</v>
      </c>
      <c r="E1208">
        <v>4.2392799999999999</v>
      </c>
      <c r="F1208">
        <v>0.80183000000000004</v>
      </c>
      <c r="G1208">
        <v>4.0196100000000001</v>
      </c>
      <c r="H1208">
        <v>4.6610699999999996</v>
      </c>
    </row>
    <row r="1209" spans="1:8" x14ac:dyDescent="0.2">
      <c r="A1209">
        <v>1980</v>
      </c>
      <c r="B1209">
        <v>107.8897</v>
      </c>
      <c r="C1209">
        <v>97.076660000000004</v>
      </c>
      <c r="D1209">
        <v>4.0459500000000004</v>
      </c>
      <c r="E1209">
        <v>4.1649500000000002</v>
      </c>
      <c r="F1209">
        <v>1.1724000000000001</v>
      </c>
      <c r="G1209">
        <v>3.577</v>
      </c>
      <c r="H1209">
        <v>4.5149100000000004</v>
      </c>
    </row>
    <row r="1210" spans="1:8" x14ac:dyDescent="0.2">
      <c r="A1210">
        <v>1981</v>
      </c>
      <c r="B1210">
        <v>15.618119999999999</v>
      </c>
      <c r="C1210">
        <v>180.23281</v>
      </c>
      <c r="D1210">
        <v>4.6890000000000001</v>
      </c>
      <c r="E1210">
        <v>4.5795199999999996</v>
      </c>
      <c r="F1210">
        <v>1.4697899999999999</v>
      </c>
      <c r="G1210">
        <v>4.2732799999999997</v>
      </c>
      <c r="H1210">
        <v>5.1047200000000004</v>
      </c>
    </row>
    <row r="1211" spans="1:8" x14ac:dyDescent="0.2">
      <c r="A1211">
        <v>1982</v>
      </c>
      <c r="B1211">
        <v>50.964030000000001</v>
      </c>
      <c r="C1211">
        <v>307.87081999999998</v>
      </c>
      <c r="D1211">
        <v>5.0650700000000004</v>
      </c>
      <c r="E1211">
        <v>5.0960200000000002</v>
      </c>
      <c r="F1211">
        <v>0.54320000000000002</v>
      </c>
      <c r="G1211">
        <v>4.9114300000000002</v>
      </c>
      <c r="H1211">
        <v>5.2187099999999997</v>
      </c>
    </row>
    <row r="1212" spans="1:8" x14ac:dyDescent="0.2">
      <c r="A1212">
        <v>1983</v>
      </c>
      <c r="B1212">
        <v>89.810230000000004</v>
      </c>
      <c r="C1212">
        <v>50.975740000000002</v>
      </c>
      <c r="D1212">
        <v>5.4744700000000002</v>
      </c>
      <c r="E1212">
        <v>5.6288200000000002</v>
      </c>
      <c r="F1212">
        <v>1.1019600000000001</v>
      </c>
      <c r="G1212">
        <v>5.1627900000000002</v>
      </c>
      <c r="H1212">
        <v>5.7861599999999997</v>
      </c>
    </row>
    <row r="1213" spans="1:8" x14ac:dyDescent="0.2">
      <c r="A1213">
        <v>1984</v>
      </c>
      <c r="B1213">
        <v>121.30976</v>
      </c>
      <c r="C1213">
        <v>89.110759999999999</v>
      </c>
      <c r="D1213">
        <v>6.0799200000000004</v>
      </c>
      <c r="E1213">
        <v>5.9428599999999996</v>
      </c>
      <c r="F1213">
        <v>1.2938099999999999</v>
      </c>
      <c r="G1213">
        <v>5.7139800000000003</v>
      </c>
      <c r="H1213">
        <v>6.4458599999999997</v>
      </c>
    </row>
    <row r="1214" spans="1:8" x14ac:dyDescent="0.2">
      <c r="A1214">
        <v>1985</v>
      </c>
      <c r="B1214">
        <v>59.470440000000004</v>
      </c>
      <c r="C1214">
        <v>16.273029999999999</v>
      </c>
      <c r="D1214">
        <v>5.2649999999999997</v>
      </c>
      <c r="E1214">
        <v>5.7572299999999998</v>
      </c>
      <c r="F1214">
        <v>1.9856400000000001</v>
      </c>
      <c r="G1214">
        <v>4.7033800000000001</v>
      </c>
      <c r="H1214">
        <v>5.8266200000000001</v>
      </c>
    </row>
    <row r="1215" spans="1:8" x14ac:dyDescent="0.2">
      <c r="A1215">
        <v>1986</v>
      </c>
      <c r="B1215">
        <v>55.920659999999998</v>
      </c>
      <c r="C1215">
        <v>45.062519999999999</v>
      </c>
      <c r="D1215">
        <v>6.0240200000000002</v>
      </c>
      <c r="E1215">
        <v>5.6633699999999996</v>
      </c>
      <c r="F1215">
        <v>2.4210099999999999</v>
      </c>
      <c r="G1215">
        <v>5.3392600000000003</v>
      </c>
      <c r="H1215">
        <v>6.7087899999999996</v>
      </c>
    </row>
    <row r="1216" spans="1:8" x14ac:dyDescent="0.2">
      <c r="A1216">
        <v>1987</v>
      </c>
      <c r="B1216">
        <v>36.232010000000002</v>
      </c>
      <c r="C1216">
        <v>24.74804</v>
      </c>
      <c r="D1216">
        <v>5.7282700000000002</v>
      </c>
      <c r="E1216">
        <v>5.18032</v>
      </c>
      <c r="F1216">
        <v>2.7259199999999999</v>
      </c>
      <c r="G1216">
        <v>4.9572599999999998</v>
      </c>
      <c r="H1216">
        <v>6.4992799999999997</v>
      </c>
    </row>
    <row r="1217" spans="1:8" x14ac:dyDescent="0.2">
      <c r="A1217">
        <v>1988</v>
      </c>
      <c r="B1217">
        <v>69.958799999999997</v>
      </c>
      <c r="C1217">
        <v>11.797090000000001</v>
      </c>
      <c r="D1217">
        <v>4.3520000000000003</v>
      </c>
      <c r="E1217">
        <v>4.7869799999999998</v>
      </c>
      <c r="F1217">
        <v>1.4940199999999999</v>
      </c>
      <c r="G1217">
        <v>3.92943</v>
      </c>
      <c r="H1217">
        <v>4.7745699999999998</v>
      </c>
    </row>
    <row r="1218" spans="1:8" x14ac:dyDescent="0.2">
      <c r="A1218">
        <v>1990</v>
      </c>
      <c r="B1218">
        <v>60.872199999999999</v>
      </c>
      <c r="C1218">
        <v>4.5756600000000001</v>
      </c>
      <c r="D1218">
        <v>4.0641600000000002</v>
      </c>
      <c r="E1218">
        <v>4.6482200000000002</v>
      </c>
      <c r="F1218">
        <v>1.24936</v>
      </c>
      <c r="G1218">
        <v>3.6996899999999999</v>
      </c>
      <c r="H1218">
        <v>4.4286399999999997</v>
      </c>
    </row>
    <row r="1219" spans="1:8" x14ac:dyDescent="0.2">
      <c r="A1219">
        <v>1991</v>
      </c>
      <c r="B1219">
        <v>41.19303</v>
      </c>
      <c r="C1219">
        <v>14.277950000000001</v>
      </c>
      <c r="D1219">
        <v>5.1912399999999996</v>
      </c>
      <c r="E1219">
        <v>4.7795100000000001</v>
      </c>
      <c r="F1219">
        <v>1.55575</v>
      </c>
      <c r="G1219">
        <v>3.9209700000000001</v>
      </c>
      <c r="H1219">
        <v>6.4615099999999996</v>
      </c>
    </row>
    <row r="1220" spans="1:8" x14ac:dyDescent="0.2">
      <c r="A1220">
        <v>1992</v>
      </c>
      <c r="B1220">
        <v>14.49574</v>
      </c>
      <c r="C1220">
        <v>0.92723</v>
      </c>
      <c r="D1220">
        <v>4.25054</v>
      </c>
      <c r="E1220">
        <v>4.9860899999999999</v>
      </c>
      <c r="F1220">
        <v>0.70828000000000002</v>
      </c>
      <c r="G1220">
        <v>3.43269</v>
      </c>
      <c r="H1220">
        <v>5.0683999999999996</v>
      </c>
    </row>
    <row r="1221" spans="1:8" x14ac:dyDescent="0.2">
      <c r="A1221">
        <v>1993</v>
      </c>
      <c r="B1221">
        <v>42.558790000000002</v>
      </c>
      <c r="C1221">
        <v>10.17568</v>
      </c>
      <c r="D1221">
        <v>4.98062</v>
      </c>
      <c r="E1221">
        <v>5.4044999999999996</v>
      </c>
      <c r="F1221">
        <v>1.35215</v>
      </c>
      <c r="G1221">
        <v>3.0684</v>
      </c>
      <c r="H1221">
        <v>6.8928500000000001</v>
      </c>
    </row>
    <row r="1222" spans="1:8" x14ac:dyDescent="0.2">
      <c r="A1222">
        <v>1994</v>
      </c>
      <c r="B1222">
        <v>75.030820000000006</v>
      </c>
      <c r="C1222">
        <v>144.10306</v>
      </c>
      <c r="D1222">
        <v>5.8721399999999999</v>
      </c>
      <c r="E1222">
        <v>5.7303499999999996</v>
      </c>
      <c r="F1222">
        <v>1.7020200000000001</v>
      </c>
      <c r="G1222">
        <v>5.2288300000000003</v>
      </c>
      <c r="H1222">
        <v>6.5154399999999999</v>
      </c>
    </row>
    <row r="1223" spans="1:8" x14ac:dyDescent="0.2">
      <c r="A1223">
        <v>1995</v>
      </c>
      <c r="B1223">
        <v>72.951130000000006</v>
      </c>
      <c r="C1223">
        <v>185755.03550999999</v>
      </c>
      <c r="D1223">
        <v>5.7477900000000002</v>
      </c>
      <c r="E1223">
        <v>5.7428299999999997</v>
      </c>
      <c r="F1223">
        <v>2.1392799999999998</v>
      </c>
      <c r="G1223">
        <v>4.8556499999999998</v>
      </c>
      <c r="H1223">
        <v>6.6399299999999997</v>
      </c>
    </row>
    <row r="1224" spans="1:8" x14ac:dyDescent="0.2">
      <c r="A1224">
        <v>1996</v>
      </c>
      <c r="B1224">
        <v>61.711469999999998</v>
      </c>
      <c r="C1224">
        <v>297.67885999999999</v>
      </c>
      <c r="D1224">
        <v>5.7378400000000003</v>
      </c>
      <c r="E1224">
        <v>5.6278899999999998</v>
      </c>
      <c r="F1224">
        <v>1.8969</v>
      </c>
      <c r="G1224">
        <v>4.9289899999999998</v>
      </c>
      <c r="H1224">
        <v>6.5466800000000003</v>
      </c>
    </row>
    <row r="1225" spans="1:8" x14ac:dyDescent="0.2">
      <c r="A1225">
        <v>1997</v>
      </c>
      <c r="B1225">
        <v>11.542949999999999</v>
      </c>
      <c r="C1225">
        <v>2.9088799999999999</v>
      </c>
      <c r="D1225">
        <v>4.8570700000000002</v>
      </c>
      <c r="E1225">
        <v>5.5900400000000001</v>
      </c>
      <c r="F1225">
        <v>1.2501100000000001</v>
      </c>
      <c r="G1225">
        <v>3.7389399999999999</v>
      </c>
      <c r="H1225">
        <v>5.9752000000000001</v>
      </c>
    </row>
    <row r="1226" spans="1:8" x14ac:dyDescent="0.2">
      <c r="A1226">
        <v>1998</v>
      </c>
      <c r="B1226">
        <v>148.24757</v>
      </c>
      <c r="C1226">
        <v>50.405999999999999</v>
      </c>
      <c r="D1226">
        <v>5.7862999999999998</v>
      </c>
      <c r="E1226">
        <v>5.5076999999999998</v>
      </c>
      <c r="F1226">
        <v>1.97797</v>
      </c>
      <c r="G1226">
        <v>5.0249699999999997</v>
      </c>
      <c r="H1226">
        <v>6.5476200000000002</v>
      </c>
    </row>
    <row r="1227" spans="1:8" x14ac:dyDescent="0.2">
      <c r="A1227">
        <v>1999</v>
      </c>
      <c r="B1227">
        <v>220.17806999999999</v>
      </c>
      <c r="C1227">
        <v>6796.9413400000003</v>
      </c>
      <c r="D1227">
        <v>5.3129900000000001</v>
      </c>
      <c r="E1227">
        <v>5.2902500000000003</v>
      </c>
      <c r="F1227">
        <v>1.8748100000000001</v>
      </c>
      <c r="G1227">
        <v>4.8771100000000001</v>
      </c>
      <c r="H1227">
        <v>5.7488799999999998</v>
      </c>
    </row>
    <row r="1228" spans="1:8" x14ac:dyDescent="0.2">
      <c r="A1228">
        <v>2000</v>
      </c>
      <c r="B1228">
        <v>146.55341999999999</v>
      </c>
      <c r="C1228">
        <v>80466.105460000006</v>
      </c>
      <c r="D1228">
        <v>5.4983199999999997</v>
      </c>
      <c r="E1228">
        <v>5.4919399999999996</v>
      </c>
      <c r="F1228">
        <v>1.80884</v>
      </c>
      <c r="G1228">
        <v>5.1251800000000003</v>
      </c>
      <c r="H1228">
        <v>5.8714500000000003</v>
      </c>
    </row>
    <row r="1229" spans="1:8" x14ac:dyDescent="0.2">
      <c r="A1229">
        <v>2001</v>
      </c>
      <c r="B1229">
        <v>165.82830999999999</v>
      </c>
      <c r="C1229">
        <v>3397.6673799999999</v>
      </c>
      <c r="D1229">
        <v>5.2149700000000001</v>
      </c>
      <c r="E1229">
        <v>5.1831500000000004</v>
      </c>
      <c r="F1229">
        <v>1.8551500000000001</v>
      </c>
      <c r="G1229">
        <v>4.7582700000000004</v>
      </c>
      <c r="H1229">
        <v>5.6716800000000003</v>
      </c>
    </row>
    <row r="1230" spans="1:8" x14ac:dyDescent="0.2">
      <c r="A1230">
        <v>2002</v>
      </c>
      <c r="B1230">
        <v>273.44560999999999</v>
      </c>
      <c r="C1230">
        <v>151.24314000000001</v>
      </c>
      <c r="D1230">
        <v>4.8495900000000001</v>
      </c>
      <c r="E1230">
        <v>4.6929499999999997</v>
      </c>
      <c r="F1230">
        <v>1.9264399999999999</v>
      </c>
      <c r="G1230">
        <v>4.3823699999999999</v>
      </c>
      <c r="H1230">
        <v>5.3168199999999999</v>
      </c>
    </row>
    <row r="1231" spans="1:8" x14ac:dyDescent="0.2">
      <c r="A1231">
        <v>2003</v>
      </c>
      <c r="B1231">
        <v>372.81740000000002</v>
      </c>
      <c r="C1231">
        <v>4842.1266100000003</v>
      </c>
      <c r="D1231">
        <v>4.5644499999999999</v>
      </c>
      <c r="E1231">
        <v>4.5425800000000001</v>
      </c>
      <c r="F1231">
        <v>1.52213</v>
      </c>
      <c r="G1231">
        <v>4.3125</v>
      </c>
      <c r="H1231">
        <v>4.8163900000000002</v>
      </c>
    </row>
    <row r="1232" spans="1:8" x14ac:dyDescent="0.2">
      <c r="A1232">
        <v>2004</v>
      </c>
      <c r="B1232">
        <v>504.09305000000001</v>
      </c>
      <c r="C1232">
        <v>314.9264</v>
      </c>
      <c r="D1232">
        <v>4.6552600000000002</v>
      </c>
      <c r="E1232">
        <v>4.7268400000000002</v>
      </c>
      <c r="F1232">
        <v>1.2702599999999999</v>
      </c>
      <c r="G1232">
        <v>4.4332900000000004</v>
      </c>
      <c r="H1232">
        <v>4.87723</v>
      </c>
    </row>
    <row r="1233" spans="1:12" x14ac:dyDescent="0.2">
      <c r="A1233">
        <v>2005</v>
      </c>
      <c r="B1233">
        <v>693.34937000000002</v>
      </c>
      <c r="C1233">
        <v>599.24473</v>
      </c>
      <c r="D1233">
        <v>5.0980499999999997</v>
      </c>
      <c r="E1233">
        <v>5.1490099999999996</v>
      </c>
      <c r="F1233">
        <v>1.2473000000000001</v>
      </c>
      <c r="G1233">
        <v>4.8922999999999996</v>
      </c>
      <c r="H1233">
        <v>5.3037999999999998</v>
      </c>
    </row>
    <row r="1234" spans="1:12" x14ac:dyDescent="0.2">
      <c r="A1234">
        <v>2006</v>
      </c>
      <c r="B1234">
        <v>201.90667999999999</v>
      </c>
      <c r="C1234">
        <v>49.118160000000003</v>
      </c>
      <c r="D1234">
        <v>5.3123300000000002</v>
      </c>
      <c r="E1234">
        <v>5.5379199999999997</v>
      </c>
      <c r="F1234">
        <v>1.5810299999999999</v>
      </c>
      <c r="G1234">
        <v>5.04413</v>
      </c>
      <c r="H1234">
        <v>5.5805400000000001</v>
      </c>
    </row>
    <row r="1235" spans="1:12" x14ac:dyDescent="0.2">
      <c r="A1235">
        <v>2007</v>
      </c>
      <c r="B1235">
        <v>411.66919999999999</v>
      </c>
      <c r="C1235">
        <v>177.39791</v>
      </c>
      <c r="D1235">
        <v>5.51952</v>
      </c>
      <c r="E1235">
        <v>5.6670100000000003</v>
      </c>
      <c r="F1235">
        <v>1.96434</v>
      </c>
      <c r="G1235">
        <v>5.1909900000000002</v>
      </c>
      <c r="H1235">
        <v>5.8480600000000003</v>
      </c>
    </row>
    <row r="1236" spans="1:12" x14ac:dyDescent="0.2">
      <c r="A1236">
        <v>2008</v>
      </c>
      <c r="B1236">
        <v>276.23997000000003</v>
      </c>
      <c r="C1236">
        <v>18907.76512</v>
      </c>
      <c r="D1236">
        <v>5.8084499999999997</v>
      </c>
      <c r="E1236">
        <v>5.82498</v>
      </c>
      <c r="F1236">
        <v>2.2736900000000002</v>
      </c>
      <c r="G1236">
        <v>5.4522700000000004</v>
      </c>
      <c r="H1236">
        <v>6.1646299999999998</v>
      </c>
    </row>
    <row r="1237" spans="1:12" x14ac:dyDescent="0.2">
      <c r="A1237">
        <v>2009</v>
      </c>
      <c r="B1237">
        <v>342.96816999999999</v>
      </c>
      <c r="C1237">
        <v>2118.2981199999999</v>
      </c>
      <c r="D1237">
        <v>5.5546300000000004</v>
      </c>
      <c r="E1237">
        <v>5.50129</v>
      </c>
      <c r="F1237">
        <v>2.4550999999999998</v>
      </c>
      <c r="G1237">
        <v>5.1757999999999997</v>
      </c>
      <c r="H1237">
        <v>5.9334600000000002</v>
      </c>
    </row>
    <row r="1238" spans="1:12" x14ac:dyDescent="0.2">
      <c r="A1238">
        <v>2010</v>
      </c>
      <c r="B1238">
        <v>336.75324000000001</v>
      </c>
      <c r="C1238">
        <v>137.45186000000001</v>
      </c>
      <c r="D1238">
        <v>5.11069</v>
      </c>
      <c r="E1238">
        <v>5.2883199999999997</v>
      </c>
      <c r="F1238">
        <v>2.0825300000000002</v>
      </c>
      <c r="G1238">
        <v>4.7772100000000002</v>
      </c>
      <c r="H1238">
        <v>5.4441600000000001</v>
      </c>
    </row>
    <row r="1239" spans="1:12" x14ac:dyDescent="0.2">
      <c r="A1239">
        <v>2011</v>
      </c>
      <c r="B1239">
        <v>277.95774</v>
      </c>
      <c r="C1239">
        <v>276.65093000000002</v>
      </c>
      <c r="D1239">
        <v>5.80145</v>
      </c>
      <c r="E1239">
        <v>5.6639799999999996</v>
      </c>
      <c r="F1239">
        <v>2.2864100000000001</v>
      </c>
      <c r="G1239">
        <v>5.3750299999999998</v>
      </c>
      <c r="H1239">
        <v>6.2278700000000002</v>
      </c>
    </row>
    <row r="1240" spans="1:12" x14ac:dyDescent="0.2">
      <c r="A1240">
        <v>2012</v>
      </c>
      <c r="B1240">
        <v>189.80323000000001</v>
      </c>
      <c r="C1240">
        <v>31.434840000000001</v>
      </c>
      <c r="D1240">
        <v>6.3664899999999998</v>
      </c>
      <c r="E1240">
        <v>5.9479499999999996</v>
      </c>
      <c r="F1240">
        <v>2.3465699999999998</v>
      </c>
      <c r="G1240">
        <v>5.9882999999999997</v>
      </c>
      <c r="H1240">
        <v>6.7446700000000002</v>
      </c>
    </row>
    <row r="1241" spans="1:12" x14ac:dyDescent="0.2">
      <c r="A1241">
        <v>2013</v>
      </c>
      <c r="B1241">
        <v>352.31855000000002</v>
      </c>
      <c r="C1241">
        <v>327.88301999999999</v>
      </c>
      <c r="D1241">
        <v>5.5343799999999996</v>
      </c>
      <c r="E1241">
        <v>5.6492300000000002</v>
      </c>
      <c r="F1241">
        <v>2.0796999999999999</v>
      </c>
      <c r="G1241">
        <v>5.1413500000000001</v>
      </c>
      <c r="H1241">
        <v>5.9273999999999996</v>
      </c>
    </row>
    <row r="1242" spans="1:12" x14ac:dyDescent="0.2">
      <c r="A1242">
        <v>2014</v>
      </c>
      <c r="B1242">
        <v>58.545639999999999</v>
      </c>
      <c r="C1242">
        <v>19.05021</v>
      </c>
      <c r="D1242">
        <v>4.57789</v>
      </c>
      <c r="E1242">
        <v>5.0544399999999996</v>
      </c>
      <c r="F1242">
        <v>2.07999</v>
      </c>
      <c r="G1242">
        <v>4.2415799999999999</v>
      </c>
      <c r="H1242">
        <v>4.9142000000000001</v>
      </c>
    </row>
    <row r="1243" spans="1:12" x14ac:dyDescent="0.2">
      <c r="A1243">
        <v>2015</v>
      </c>
      <c r="B1243">
        <v>319.50448</v>
      </c>
      <c r="C1243">
        <v>176.44842</v>
      </c>
      <c r="D1243">
        <v>5.8322099999999999</v>
      </c>
      <c r="E1243">
        <v>5.6664599999999998</v>
      </c>
      <c r="F1243">
        <v>2.2016499999999999</v>
      </c>
      <c r="G1243">
        <v>5.5346599999999997</v>
      </c>
      <c r="H1243">
        <v>6.1297600000000001</v>
      </c>
    </row>
    <row r="1244" spans="1:12" x14ac:dyDescent="0.2">
      <c r="A1244">
        <v>2016</v>
      </c>
      <c r="B1244">
        <v>267.09843999999998</v>
      </c>
      <c r="C1244">
        <v>2314.7908699999998</v>
      </c>
      <c r="D1244">
        <v>5.6339300000000003</v>
      </c>
      <c r="E1244">
        <v>5.5900400000000001</v>
      </c>
      <c r="F1244">
        <v>2.1117900000000001</v>
      </c>
      <c r="G1244">
        <v>5.359</v>
      </c>
      <c r="H1244">
        <v>5.9088700000000003</v>
      </c>
    </row>
    <row r="1245" spans="1:12" x14ac:dyDescent="0.2">
      <c r="A1245">
        <v>2017</v>
      </c>
      <c r="B1245">
        <v>455.58051999999998</v>
      </c>
      <c r="C1245">
        <v>1238.1054999999999</v>
      </c>
      <c r="D1245">
        <v>5.77867</v>
      </c>
      <c r="E1245">
        <v>5.7228899999999996</v>
      </c>
      <c r="F1245">
        <v>1.96265</v>
      </c>
      <c r="G1245">
        <v>5.5011099999999997</v>
      </c>
      <c r="H1245">
        <v>6.0562300000000002</v>
      </c>
    </row>
    <row r="1246" spans="1:12" x14ac:dyDescent="0.2">
      <c r="A1246">
        <v>2018</v>
      </c>
      <c r="B1246">
        <v>352.13027</v>
      </c>
      <c r="C1246">
        <v>930.14727000000005</v>
      </c>
      <c r="D1246">
        <v>5.8138899999999998</v>
      </c>
      <c r="E1246">
        <v>5.8718399999999997</v>
      </c>
      <c r="F1246">
        <v>1.76749</v>
      </c>
      <c r="G1246">
        <v>5.56393</v>
      </c>
      <c r="H1246">
        <v>6.0638500000000004</v>
      </c>
    </row>
    <row r="1247" spans="1:12" x14ac:dyDescent="0.2">
      <c r="A1247" t="s">
        <v>166</v>
      </c>
    </row>
    <row r="1248" spans="1:12" x14ac:dyDescent="0.2">
      <c r="A1248">
        <v>1977</v>
      </c>
      <c r="B1248">
        <v>0.32600000000000001</v>
      </c>
      <c r="C1248">
        <v>5.7218999999999998</v>
      </c>
      <c r="D1248">
        <v>25.003520000000002</v>
      </c>
      <c r="E1248">
        <v>16.114529999999998</v>
      </c>
      <c r="F1248">
        <v>12.14227</v>
      </c>
      <c r="G1248">
        <v>4.2941399999999996</v>
      </c>
      <c r="H1248">
        <v>2.3719899999999998</v>
      </c>
      <c r="I1248">
        <v>1.2115400000000001</v>
      </c>
      <c r="J1248">
        <v>0.58365999999999996</v>
      </c>
      <c r="K1248">
        <v>0.32100000000000001</v>
      </c>
      <c r="L1248">
        <v>1.0798700000000001</v>
      </c>
    </row>
    <row r="1249" spans="1:12" x14ac:dyDescent="0.2">
      <c r="A1249">
        <v>1978</v>
      </c>
      <c r="B1249">
        <v>1.8550599999999999</v>
      </c>
      <c r="C1249">
        <v>2.3741300000000001</v>
      </c>
      <c r="D1249">
        <v>31.724920000000001</v>
      </c>
      <c r="E1249">
        <v>28.06823</v>
      </c>
      <c r="F1249">
        <v>9.9513200000000008</v>
      </c>
      <c r="G1249">
        <v>5.37155</v>
      </c>
      <c r="H1249">
        <v>2.00589</v>
      </c>
      <c r="I1249">
        <v>1.0802700000000001</v>
      </c>
      <c r="J1249">
        <v>0.54969000000000001</v>
      </c>
      <c r="K1249">
        <v>0.31059999999999999</v>
      </c>
      <c r="L1249">
        <v>1.0568599999999999</v>
      </c>
    </row>
    <row r="1250" spans="1:12" x14ac:dyDescent="0.2">
      <c r="A1250">
        <v>1979</v>
      </c>
      <c r="B1250">
        <v>0.26295000000000002</v>
      </c>
      <c r="C1250">
        <v>6.0345500000000003</v>
      </c>
      <c r="D1250">
        <v>5.5017399999999999</v>
      </c>
      <c r="E1250">
        <v>21.262869999999999</v>
      </c>
      <c r="F1250">
        <v>11.70753</v>
      </c>
      <c r="G1250">
        <v>2.6704300000000001</v>
      </c>
      <c r="H1250">
        <v>1.47228</v>
      </c>
      <c r="I1250">
        <v>0.50585000000000002</v>
      </c>
      <c r="J1250">
        <v>0.26893</v>
      </c>
      <c r="K1250">
        <v>0.16350000000000001</v>
      </c>
      <c r="L1250">
        <v>0.58398000000000005</v>
      </c>
    </row>
    <row r="1251" spans="1:12" x14ac:dyDescent="0.2">
      <c r="A1251">
        <v>1980</v>
      </c>
      <c r="B1251">
        <v>0.12107</v>
      </c>
      <c r="C1251">
        <v>1.14106</v>
      </c>
      <c r="D1251">
        <v>21.237259999999999</v>
      </c>
      <c r="E1251">
        <v>6.7764600000000002</v>
      </c>
      <c r="F1251">
        <v>10.914440000000001</v>
      </c>
      <c r="G1251">
        <v>4.8268599999999999</v>
      </c>
      <c r="H1251">
        <v>1.25525</v>
      </c>
      <c r="I1251">
        <v>0.52186999999999995</v>
      </c>
      <c r="J1251">
        <v>0.16993</v>
      </c>
      <c r="K1251">
        <v>0.11049</v>
      </c>
      <c r="L1251">
        <v>0.44680999999999998</v>
      </c>
    </row>
    <row r="1252" spans="1:12" x14ac:dyDescent="0.2">
      <c r="A1252">
        <v>1981</v>
      </c>
      <c r="B1252">
        <v>0.10326</v>
      </c>
      <c r="C1252">
        <v>0.51212999999999997</v>
      </c>
      <c r="D1252">
        <v>3.9984799999999998</v>
      </c>
      <c r="E1252">
        <v>23.542960000000001</v>
      </c>
      <c r="F1252">
        <v>3.5664799999999999</v>
      </c>
      <c r="G1252">
        <v>5.1935500000000001</v>
      </c>
      <c r="H1252">
        <v>3.1251500000000001</v>
      </c>
      <c r="I1252">
        <v>0.39073000000000002</v>
      </c>
      <c r="J1252">
        <v>0.16153999999999999</v>
      </c>
      <c r="K1252">
        <v>6.9650000000000004E-2</v>
      </c>
      <c r="L1252">
        <v>0.33842</v>
      </c>
    </row>
    <row r="1253" spans="1:12" x14ac:dyDescent="0.2">
      <c r="A1253">
        <v>1982</v>
      </c>
      <c r="B1253">
        <v>5.2299999999999999E-2</v>
      </c>
      <c r="C1253">
        <v>0.42252000000000001</v>
      </c>
      <c r="D1253">
        <v>1.4441200000000001</v>
      </c>
      <c r="E1253">
        <v>4.2368300000000003</v>
      </c>
      <c r="F1253">
        <v>23.26839</v>
      </c>
      <c r="G1253">
        <v>2.4521700000000002</v>
      </c>
      <c r="H1253">
        <v>2.2906200000000001</v>
      </c>
      <c r="I1253">
        <v>0.63978000000000002</v>
      </c>
      <c r="J1253">
        <v>0.11763999999999999</v>
      </c>
      <c r="K1253">
        <v>6.9139999999999993E-2</v>
      </c>
      <c r="L1253">
        <v>0.25775999999999999</v>
      </c>
    </row>
    <row r="1254" spans="1:12" x14ac:dyDescent="0.2">
      <c r="A1254">
        <v>1983</v>
      </c>
      <c r="B1254">
        <v>4.3959999999999999E-2</v>
      </c>
      <c r="C1254">
        <v>0.17244999999999999</v>
      </c>
      <c r="D1254">
        <v>1.13348</v>
      </c>
      <c r="E1254">
        <v>1.6968399999999999</v>
      </c>
      <c r="F1254">
        <v>3.1847699999999999</v>
      </c>
      <c r="G1254">
        <v>10.47603</v>
      </c>
      <c r="H1254">
        <v>0.79669000000000001</v>
      </c>
      <c r="I1254">
        <v>0.54540999999999995</v>
      </c>
      <c r="J1254">
        <v>0.17817</v>
      </c>
      <c r="K1254">
        <v>4.2119999999999998E-2</v>
      </c>
      <c r="L1254">
        <v>0.17055999999999999</v>
      </c>
    </row>
    <row r="1255" spans="1:12" x14ac:dyDescent="0.2">
      <c r="A1255">
        <v>1984</v>
      </c>
      <c r="B1255">
        <v>0.16843</v>
      </c>
      <c r="C1255">
        <v>0.87655000000000005</v>
      </c>
      <c r="D1255">
        <v>2.7375400000000001</v>
      </c>
      <c r="E1255">
        <v>7.3600300000000001</v>
      </c>
      <c r="F1255">
        <v>6.6634799999999998</v>
      </c>
      <c r="G1255">
        <v>8.9439600000000006</v>
      </c>
      <c r="H1255">
        <v>19.249700000000001</v>
      </c>
      <c r="I1255">
        <v>1.18241</v>
      </c>
      <c r="J1255">
        <v>0.98670000000000002</v>
      </c>
      <c r="K1255">
        <v>0.38108999999999998</v>
      </c>
      <c r="L1255">
        <v>0.66076000000000001</v>
      </c>
    </row>
    <row r="1256" spans="1:12" x14ac:dyDescent="0.2">
      <c r="A1256">
        <v>1985</v>
      </c>
      <c r="B1256">
        <v>0.38399</v>
      </c>
      <c r="C1256">
        <v>1.51837</v>
      </c>
      <c r="D1256">
        <v>8.2581699999999998</v>
      </c>
      <c r="E1256">
        <v>7.8405100000000001</v>
      </c>
      <c r="F1256">
        <v>9.9171499999999995</v>
      </c>
      <c r="G1256">
        <v>6.4201499999999996</v>
      </c>
      <c r="H1256">
        <v>6.3322799999999999</v>
      </c>
      <c r="I1256">
        <v>12.057449999999999</v>
      </c>
      <c r="J1256">
        <v>0.91432999999999998</v>
      </c>
      <c r="K1256">
        <v>0.84872999999999998</v>
      </c>
      <c r="L1256">
        <v>1.3712800000000001</v>
      </c>
    </row>
    <row r="1257" spans="1:12" x14ac:dyDescent="0.2">
      <c r="A1257">
        <v>1986</v>
      </c>
      <c r="B1257">
        <v>0.33606000000000003</v>
      </c>
      <c r="C1257">
        <v>2.4578600000000002</v>
      </c>
      <c r="D1257">
        <v>8.9757999999999996</v>
      </c>
      <c r="E1257">
        <v>10.168189999999999</v>
      </c>
      <c r="F1257">
        <v>5.9229900000000004</v>
      </c>
      <c r="G1257">
        <v>6.3477300000000003</v>
      </c>
      <c r="H1257">
        <v>3.7955700000000001</v>
      </c>
      <c r="I1257">
        <v>3.7226300000000001</v>
      </c>
      <c r="J1257">
        <v>7.4891399999999999</v>
      </c>
      <c r="K1257">
        <v>0.53476999999999997</v>
      </c>
      <c r="L1257">
        <v>2.1246800000000001</v>
      </c>
    </row>
    <row r="1258" spans="1:12" x14ac:dyDescent="0.2">
      <c r="A1258">
        <v>1987</v>
      </c>
      <c r="B1258">
        <v>0.33732000000000001</v>
      </c>
      <c r="C1258">
        <v>1.5633699999999999</v>
      </c>
      <c r="D1258">
        <v>10.11406</v>
      </c>
      <c r="E1258">
        <v>9.3974700000000002</v>
      </c>
      <c r="F1258">
        <v>6.0651000000000002</v>
      </c>
      <c r="G1258">
        <v>2.7020599999999999</v>
      </c>
      <c r="H1258">
        <v>2.7600099999999999</v>
      </c>
      <c r="I1258">
        <v>1.5067600000000001</v>
      </c>
      <c r="J1258">
        <v>1.33575</v>
      </c>
      <c r="K1258">
        <v>2.7917200000000002</v>
      </c>
      <c r="L1258">
        <v>1.78955</v>
      </c>
    </row>
    <row r="1259" spans="1:12" x14ac:dyDescent="0.2">
      <c r="A1259">
        <v>1988</v>
      </c>
      <c r="B1259">
        <v>0.22986999999999999</v>
      </c>
      <c r="C1259">
        <v>1.8084899999999999</v>
      </c>
      <c r="D1259">
        <v>7.7319599999999999</v>
      </c>
      <c r="E1259">
        <v>17.181010000000001</v>
      </c>
      <c r="F1259">
        <v>6.1516000000000002</v>
      </c>
      <c r="G1259">
        <v>2.9541900000000001</v>
      </c>
      <c r="H1259">
        <v>1.3538399999999999</v>
      </c>
      <c r="I1259">
        <v>1.2212499999999999</v>
      </c>
      <c r="J1259">
        <v>0.59401999999999999</v>
      </c>
      <c r="K1259">
        <v>0.52298999999999995</v>
      </c>
      <c r="L1259">
        <v>2.6567500000000002</v>
      </c>
    </row>
    <row r="1260" spans="1:12" x14ac:dyDescent="0.2">
      <c r="A1260">
        <v>1989</v>
      </c>
      <c r="B1260">
        <v>0.36098000000000002</v>
      </c>
      <c r="C1260">
        <v>0.92406999999999995</v>
      </c>
      <c r="D1260">
        <v>6.1658200000000001</v>
      </c>
      <c r="E1260">
        <v>8.6103799999999993</v>
      </c>
      <c r="F1260">
        <v>6.5964099999999997</v>
      </c>
      <c r="G1260">
        <v>2.1646299999999998</v>
      </c>
      <c r="H1260">
        <v>1.1634</v>
      </c>
      <c r="I1260">
        <v>0.47360999999999998</v>
      </c>
      <c r="J1260">
        <v>0.3896</v>
      </c>
      <c r="K1260">
        <v>0.19275</v>
      </c>
      <c r="L1260">
        <v>1.5333699999999999</v>
      </c>
    </row>
    <row r="1261" spans="1:12" x14ac:dyDescent="0.2">
      <c r="A1261">
        <v>1990</v>
      </c>
      <c r="B1261">
        <v>0.14654</v>
      </c>
      <c r="C1261">
        <v>1.96635</v>
      </c>
      <c r="D1261">
        <v>4.5064000000000002</v>
      </c>
      <c r="E1261">
        <v>10.727819999999999</v>
      </c>
      <c r="F1261">
        <v>5.1353299999999997</v>
      </c>
      <c r="G1261">
        <v>3.0908000000000002</v>
      </c>
      <c r="H1261">
        <v>1.1604699999999999</v>
      </c>
      <c r="I1261">
        <v>0.58965000000000001</v>
      </c>
      <c r="J1261">
        <v>0.22514000000000001</v>
      </c>
      <c r="K1261">
        <v>0.18995000000000001</v>
      </c>
      <c r="L1261">
        <v>1.1566799999999999</v>
      </c>
    </row>
    <row r="1262" spans="1:12" x14ac:dyDescent="0.2">
      <c r="A1262">
        <v>1991</v>
      </c>
      <c r="B1262">
        <v>0.13769000000000001</v>
      </c>
      <c r="C1262">
        <v>1.35</v>
      </c>
      <c r="D1262">
        <v>12.83972</v>
      </c>
      <c r="E1262">
        <v>10.77277</v>
      </c>
      <c r="F1262">
        <v>11.68454</v>
      </c>
      <c r="G1262">
        <v>5.2447800000000004</v>
      </c>
      <c r="H1262">
        <v>3.4717199999999999</v>
      </c>
      <c r="I1262">
        <v>1.1719900000000001</v>
      </c>
      <c r="J1262">
        <v>0.55869000000000002</v>
      </c>
      <c r="K1262">
        <v>0.22334999999999999</v>
      </c>
      <c r="L1262">
        <v>1.79358</v>
      </c>
    </row>
    <row r="1263" spans="1:12" x14ac:dyDescent="0.2">
      <c r="A1263">
        <v>1992</v>
      </c>
      <c r="B1263">
        <v>0.28262999999999999</v>
      </c>
      <c r="C1263">
        <v>0.93545</v>
      </c>
      <c r="D1263">
        <v>6.5681200000000004</v>
      </c>
      <c r="E1263">
        <v>30.512720000000002</v>
      </c>
      <c r="F1263">
        <v>11.7462</v>
      </c>
      <c r="G1263">
        <v>9.9176699999999993</v>
      </c>
      <c r="H1263">
        <v>4.3279500000000004</v>
      </c>
      <c r="I1263">
        <v>2.7598400000000001</v>
      </c>
      <c r="J1263">
        <v>0.91647000000000001</v>
      </c>
      <c r="K1263">
        <v>0.46955000000000002</v>
      </c>
      <c r="L1263">
        <v>2.1741999999999999</v>
      </c>
    </row>
    <row r="1264" spans="1:12" x14ac:dyDescent="0.2">
      <c r="A1264">
        <v>1993</v>
      </c>
      <c r="B1264">
        <v>0.66147999999999996</v>
      </c>
      <c r="C1264">
        <v>1.9046400000000001</v>
      </c>
      <c r="D1264">
        <v>4.7709799999999998</v>
      </c>
      <c r="E1264">
        <v>17.28096</v>
      </c>
      <c r="F1264">
        <v>39.263460000000002</v>
      </c>
      <c r="G1264">
        <v>11.43426</v>
      </c>
      <c r="H1264">
        <v>8.7564499999999992</v>
      </c>
      <c r="I1264">
        <v>3.7648299999999999</v>
      </c>
      <c r="J1264">
        <v>2.36232</v>
      </c>
      <c r="K1264">
        <v>0.83326</v>
      </c>
      <c r="L1264">
        <v>3.0218400000000001</v>
      </c>
    </row>
    <row r="1265" spans="1:12" x14ac:dyDescent="0.2">
      <c r="A1265">
        <v>1994</v>
      </c>
      <c r="B1265">
        <v>0.30809999999999998</v>
      </c>
      <c r="C1265">
        <v>3.5016400000000001</v>
      </c>
      <c r="D1265">
        <v>8.2590500000000002</v>
      </c>
      <c r="E1265">
        <v>10.977180000000001</v>
      </c>
      <c r="F1265">
        <v>21.557749999999999</v>
      </c>
      <c r="G1265">
        <v>34.003610000000002</v>
      </c>
      <c r="H1265">
        <v>8.17713</v>
      </c>
      <c r="I1265">
        <v>6.5271999999999997</v>
      </c>
      <c r="J1265">
        <v>2.7189299999999998</v>
      </c>
      <c r="K1265">
        <v>1.7557100000000001</v>
      </c>
      <c r="L1265">
        <v>3.61755</v>
      </c>
    </row>
    <row r="1266" spans="1:12" x14ac:dyDescent="0.2">
      <c r="A1266">
        <v>1995</v>
      </c>
      <c r="B1266">
        <v>0.44473000000000001</v>
      </c>
      <c r="C1266">
        <v>2.0219800000000001</v>
      </c>
      <c r="D1266">
        <v>19.613320000000002</v>
      </c>
      <c r="E1266">
        <v>26.235040000000001</v>
      </c>
      <c r="F1266">
        <v>16.957129999999999</v>
      </c>
      <c r="G1266">
        <v>21.87923</v>
      </c>
      <c r="H1266">
        <v>30.314979999999998</v>
      </c>
      <c r="I1266">
        <v>7.3133900000000001</v>
      </c>
      <c r="J1266">
        <v>5.3478899999999996</v>
      </c>
      <c r="K1266">
        <v>2.3342999999999998</v>
      </c>
      <c r="L1266">
        <v>6.0400200000000002</v>
      </c>
    </row>
    <row r="1267" spans="1:12" x14ac:dyDescent="0.2">
      <c r="A1267">
        <v>1996</v>
      </c>
      <c r="B1267">
        <v>1.47217</v>
      </c>
      <c r="C1267">
        <v>2.58847</v>
      </c>
      <c r="D1267">
        <v>9.8513800000000007</v>
      </c>
      <c r="E1267">
        <v>55.087470000000003</v>
      </c>
      <c r="F1267">
        <v>32.271619999999999</v>
      </c>
      <c r="G1267">
        <v>15.132379999999999</v>
      </c>
      <c r="H1267">
        <v>16.807099999999998</v>
      </c>
      <c r="I1267">
        <v>21.458659999999998</v>
      </c>
      <c r="J1267">
        <v>4.6168800000000001</v>
      </c>
      <c r="K1267">
        <v>3.5714899999999998</v>
      </c>
      <c r="L1267">
        <v>7.3188899999999997</v>
      </c>
    </row>
    <row r="1268" spans="1:12" x14ac:dyDescent="0.2">
      <c r="A1268">
        <v>1997</v>
      </c>
      <c r="B1268">
        <v>0.17974000000000001</v>
      </c>
      <c r="C1268">
        <v>3.7721</v>
      </c>
      <c r="D1268">
        <v>5.8075299999999999</v>
      </c>
      <c r="E1268">
        <v>13.056929999999999</v>
      </c>
      <c r="F1268">
        <v>33.918999999999997</v>
      </c>
      <c r="G1268">
        <v>12.87603</v>
      </c>
      <c r="H1268">
        <v>5.0381499999999999</v>
      </c>
      <c r="I1268">
        <v>4.7979900000000004</v>
      </c>
      <c r="J1268">
        <v>5.2493600000000002</v>
      </c>
      <c r="K1268">
        <v>1.28331</v>
      </c>
      <c r="L1268">
        <v>4.0352100000000002</v>
      </c>
    </row>
    <row r="1269" spans="1:12" x14ac:dyDescent="0.2">
      <c r="A1269">
        <v>1998</v>
      </c>
      <c r="B1269">
        <v>0.29550999999999999</v>
      </c>
      <c r="C1269">
        <v>0.97111999999999998</v>
      </c>
      <c r="D1269">
        <v>17.28228</v>
      </c>
      <c r="E1269">
        <v>16.741489999999999</v>
      </c>
      <c r="F1269">
        <v>16.602329999999998</v>
      </c>
      <c r="G1269">
        <v>26.428599999999999</v>
      </c>
      <c r="H1269">
        <v>9.5171299999999999</v>
      </c>
      <c r="I1269">
        <v>3.3060800000000001</v>
      </c>
      <c r="J1269">
        <v>2.6678199999999999</v>
      </c>
      <c r="K1269">
        <v>2.9960399999999998</v>
      </c>
      <c r="L1269">
        <v>4.0121700000000002</v>
      </c>
    </row>
    <row r="1270" spans="1:12" x14ac:dyDescent="0.2">
      <c r="A1270">
        <v>1999</v>
      </c>
      <c r="B1270">
        <v>0.43670999999999999</v>
      </c>
      <c r="C1270">
        <v>1.0622</v>
      </c>
      <c r="D1270">
        <v>3.2149000000000001</v>
      </c>
      <c r="E1270">
        <v>37.043970000000002</v>
      </c>
      <c r="F1270">
        <v>11.59928</v>
      </c>
      <c r="G1270">
        <v>8.00197</v>
      </c>
      <c r="H1270">
        <v>12.053509999999999</v>
      </c>
      <c r="I1270">
        <v>4.0929700000000002</v>
      </c>
      <c r="J1270">
        <v>1.0912999999999999</v>
      </c>
      <c r="K1270">
        <v>0.85197000000000001</v>
      </c>
      <c r="L1270">
        <v>3.0763400000000001</v>
      </c>
    </row>
    <row r="1271" spans="1:12" x14ac:dyDescent="0.2">
      <c r="A1271">
        <v>2000</v>
      </c>
      <c r="B1271">
        <v>0.78624000000000005</v>
      </c>
      <c r="C1271">
        <v>2.0998899999999998</v>
      </c>
      <c r="D1271">
        <v>5.9962499999999999</v>
      </c>
      <c r="E1271">
        <v>7.3572899999999999</v>
      </c>
      <c r="F1271">
        <v>28.341930000000001</v>
      </c>
      <c r="G1271">
        <v>7.8790300000000002</v>
      </c>
      <c r="H1271">
        <v>5.1089799999999999</v>
      </c>
      <c r="I1271">
        <v>7.3923899999999998</v>
      </c>
      <c r="J1271">
        <v>1.5916699999999999</v>
      </c>
      <c r="K1271">
        <v>0.41317999999999999</v>
      </c>
      <c r="L1271">
        <v>2.1700400000000002</v>
      </c>
    </row>
    <row r="1272" spans="1:12" x14ac:dyDescent="0.2">
      <c r="A1272">
        <v>2001</v>
      </c>
      <c r="B1272">
        <v>0.66954999999999998</v>
      </c>
      <c r="C1272">
        <v>6.0326599999999999</v>
      </c>
      <c r="D1272">
        <v>17.898790000000002</v>
      </c>
      <c r="E1272">
        <v>15.061310000000001</v>
      </c>
      <c r="F1272">
        <v>9.0210299999999997</v>
      </c>
      <c r="G1272">
        <v>28.454460000000001</v>
      </c>
      <c r="H1272">
        <v>7.4789199999999996</v>
      </c>
      <c r="I1272">
        <v>3.9668299999999999</v>
      </c>
      <c r="J1272">
        <v>3.6932100000000001</v>
      </c>
      <c r="K1272">
        <v>0.84441999999999995</v>
      </c>
      <c r="L1272">
        <v>2.10318</v>
      </c>
    </row>
    <row r="1273" spans="1:12" x14ac:dyDescent="0.2">
      <c r="A1273">
        <v>2002</v>
      </c>
      <c r="B1273">
        <v>0.57599999999999996</v>
      </c>
      <c r="C1273">
        <v>3.1165600000000002</v>
      </c>
      <c r="D1273">
        <v>26.528279999999999</v>
      </c>
      <c r="E1273">
        <v>26.251850000000001</v>
      </c>
      <c r="F1273">
        <v>10.037839999999999</v>
      </c>
      <c r="G1273">
        <v>4.7314400000000001</v>
      </c>
      <c r="H1273">
        <v>14.976570000000001</v>
      </c>
      <c r="I1273">
        <v>2.7839100000000001</v>
      </c>
      <c r="J1273">
        <v>1.08795</v>
      </c>
      <c r="K1273">
        <v>1.0905800000000001</v>
      </c>
      <c r="L1273">
        <v>1.3612899999999999</v>
      </c>
    </row>
    <row r="1274" spans="1:12" x14ac:dyDescent="0.2">
      <c r="A1274">
        <v>2003</v>
      </c>
      <c r="B1274">
        <v>0.11627999999999999</v>
      </c>
      <c r="C1274">
        <v>3.3062900000000002</v>
      </c>
      <c r="D1274">
        <v>18.698170000000001</v>
      </c>
      <c r="E1274">
        <v>52.614739999999998</v>
      </c>
      <c r="F1274">
        <v>22.21894</v>
      </c>
      <c r="G1274">
        <v>6.6267399999999999</v>
      </c>
      <c r="H1274">
        <v>2.8833299999999999</v>
      </c>
      <c r="I1274">
        <v>6.5437700000000003</v>
      </c>
      <c r="J1274">
        <v>0.95243999999999995</v>
      </c>
      <c r="K1274">
        <v>0.40705000000000002</v>
      </c>
      <c r="L1274">
        <v>1.37504</v>
      </c>
    </row>
    <row r="1275" spans="1:12" x14ac:dyDescent="0.2">
      <c r="A1275">
        <v>2004</v>
      </c>
      <c r="B1275">
        <v>0.14147000000000001</v>
      </c>
      <c r="C1275">
        <v>0.76446000000000003</v>
      </c>
      <c r="D1275">
        <v>19.919160000000002</v>
      </c>
      <c r="E1275">
        <v>31.895630000000001</v>
      </c>
      <c r="F1275">
        <v>44.886069999999997</v>
      </c>
      <c r="G1275">
        <v>13.286720000000001</v>
      </c>
      <c r="H1275">
        <v>3.5536599999999998</v>
      </c>
      <c r="I1275">
        <v>1.2058</v>
      </c>
      <c r="J1275">
        <v>2.1234199999999999</v>
      </c>
      <c r="K1275">
        <v>0.35113</v>
      </c>
      <c r="L1275">
        <v>0.96772999999999998</v>
      </c>
    </row>
    <row r="1276" spans="1:12" x14ac:dyDescent="0.2">
      <c r="A1276">
        <v>2005</v>
      </c>
      <c r="B1276">
        <v>0.20251</v>
      </c>
      <c r="C1276">
        <v>1.3301099999999999</v>
      </c>
      <c r="D1276">
        <v>4.9819599999999999</v>
      </c>
      <c r="E1276">
        <v>36.536630000000002</v>
      </c>
      <c r="F1276">
        <v>28.270289999999999</v>
      </c>
      <c r="G1276">
        <v>30.50123</v>
      </c>
      <c r="H1276">
        <v>8.8741199999999996</v>
      </c>
      <c r="I1276">
        <v>1.8124400000000001</v>
      </c>
      <c r="J1276">
        <v>0.50475999999999999</v>
      </c>
      <c r="K1276">
        <v>0.95223000000000002</v>
      </c>
      <c r="L1276">
        <v>0.87317</v>
      </c>
    </row>
    <row r="1277" spans="1:12" x14ac:dyDescent="0.2">
      <c r="A1277">
        <v>2006</v>
      </c>
      <c r="B1277">
        <v>0.16556999999999999</v>
      </c>
      <c r="C1277">
        <v>2.6426699999999999</v>
      </c>
      <c r="D1277">
        <v>11.96787</v>
      </c>
      <c r="E1277">
        <v>8.4760399999999994</v>
      </c>
      <c r="F1277">
        <v>33.346820000000001</v>
      </c>
      <c r="G1277">
        <v>20.959330000000001</v>
      </c>
      <c r="H1277">
        <v>23.012260000000001</v>
      </c>
      <c r="I1277">
        <v>5.0291399999999999</v>
      </c>
      <c r="J1277">
        <v>0.99019999999999997</v>
      </c>
      <c r="K1277">
        <v>0.28471000000000002</v>
      </c>
      <c r="L1277">
        <v>1.4614799999999999</v>
      </c>
    </row>
    <row r="1278" spans="1:12" x14ac:dyDescent="0.2">
      <c r="A1278">
        <v>2007</v>
      </c>
      <c r="B1278">
        <v>0.43253999999999998</v>
      </c>
      <c r="C1278">
        <v>1.8578699999999999</v>
      </c>
      <c r="D1278">
        <v>16.622599999999998</v>
      </c>
      <c r="E1278">
        <v>11.968529999999999</v>
      </c>
      <c r="F1278">
        <v>6.1375599999999997</v>
      </c>
      <c r="G1278">
        <v>21.066859999999998</v>
      </c>
      <c r="H1278">
        <v>15.069380000000001</v>
      </c>
      <c r="I1278">
        <v>12.6828</v>
      </c>
      <c r="J1278">
        <v>2.6789800000000001</v>
      </c>
      <c r="K1278">
        <v>0.49409999999999998</v>
      </c>
      <c r="L1278">
        <v>1.2343200000000001</v>
      </c>
    </row>
    <row r="1279" spans="1:12" x14ac:dyDescent="0.2">
      <c r="A1279">
        <v>2008</v>
      </c>
      <c r="B1279">
        <v>0.45032</v>
      </c>
      <c r="C1279">
        <v>5.3583999999999996</v>
      </c>
      <c r="D1279">
        <v>11.42886</v>
      </c>
      <c r="E1279">
        <v>18.034369999999999</v>
      </c>
      <c r="F1279">
        <v>9.4234200000000001</v>
      </c>
      <c r="G1279">
        <v>5.7527400000000002</v>
      </c>
      <c r="H1279">
        <v>20.53023</v>
      </c>
      <c r="I1279">
        <v>10.704179999999999</v>
      </c>
      <c r="J1279">
        <v>9.3468800000000005</v>
      </c>
      <c r="K1279">
        <v>1.61818</v>
      </c>
      <c r="L1279">
        <v>1.5600700000000001</v>
      </c>
    </row>
    <row r="1280" spans="1:12" x14ac:dyDescent="0.2">
      <c r="A1280">
        <v>2009</v>
      </c>
      <c r="B1280">
        <v>0.20199</v>
      </c>
      <c r="C1280">
        <v>5.4113699999999998</v>
      </c>
      <c r="D1280">
        <v>31.436520000000002</v>
      </c>
      <c r="E1280">
        <v>17.151119999999999</v>
      </c>
      <c r="F1280">
        <v>20.463259999999998</v>
      </c>
      <c r="G1280">
        <v>10.71758</v>
      </c>
      <c r="H1280">
        <v>6.2629799999999998</v>
      </c>
      <c r="I1280">
        <v>17.15606</v>
      </c>
      <c r="J1280">
        <v>8.1720799999999993</v>
      </c>
      <c r="K1280">
        <v>5.9533500000000004</v>
      </c>
      <c r="L1280">
        <v>3.5324300000000002</v>
      </c>
    </row>
    <row r="1281" spans="1:12" x14ac:dyDescent="0.2">
      <c r="A1281">
        <v>2010</v>
      </c>
      <c r="B1281">
        <v>0.38217000000000001</v>
      </c>
      <c r="C1281">
        <v>1.3301400000000001</v>
      </c>
      <c r="D1281">
        <v>19.198129999999999</v>
      </c>
      <c r="E1281">
        <v>43.67483</v>
      </c>
      <c r="F1281">
        <v>13.219849999999999</v>
      </c>
      <c r="G1281">
        <v>13.68561</v>
      </c>
      <c r="H1281">
        <v>6.68154</v>
      </c>
      <c r="I1281">
        <v>2.9471400000000001</v>
      </c>
      <c r="J1281">
        <v>7.9979199999999997</v>
      </c>
      <c r="K1281">
        <v>3.4614199999999999</v>
      </c>
      <c r="L1281">
        <v>6.0411400000000004</v>
      </c>
    </row>
    <row r="1282" spans="1:12" x14ac:dyDescent="0.2">
      <c r="A1282">
        <v>2011</v>
      </c>
      <c r="B1282">
        <v>0.16217999999999999</v>
      </c>
      <c r="C1282">
        <v>1.6094200000000001</v>
      </c>
      <c r="D1282">
        <v>3.3370000000000002</v>
      </c>
      <c r="E1282">
        <v>18.90465</v>
      </c>
      <c r="F1282">
        <v>22.54025</v>
      </c>
      <c r="G1282">
        <v>6.33141</v>
      </c>
      <c r="H1282">
        <v>5.4001299999999999</v>
      </c>
      <c r="I1282">
        <v>2.3186599999999999</v>
      </c>
      <c r="J1282">
        <v>1.1496500000000001</v>
      </c>
      <c r="K1282">
        <v>3.2031499999999999</v>
      </c>
      <c r="L1282">
        <v>5.61198</v>
      </c>
    </row>
    <row r="1283" spans="1:12" x14ac:dyDescent="0.2">
      <c r="A1283">
        <v>2012</v>
      </c>
      <c r="B1283">
        <v>0.25618999999999997</v>
      </c>
      <c r="C1283">
        <v>1.1937199999999999</v>
      </c>
      <c r="D1283">
        <v>8.2726100000000002</v>
      </c>
      <c r="E1283">
        <v>5.9539600000000004</v>
      </c>
      <c r="F1283">
        <v>20.77242</v>
      </c>
      <c r="G1283">
        <v>19.835909999999998</v>
      </c>
      <c r="H1283">
        <v>4.4671000000000003</v>
      </c>
      <c r="I1283">
        <v>3.5597599999999998</v>
      </c>
      <c r="J1283">
        <v>1.7720400000000001</v>
      </c>
      <c r="K1283">
        <v>0.89915</v>
      </c>
      <c r="L1283">
        <v>7.9525800000000002</v>
      </c>
    </row>
    <row r="1284" spans="1:12" x14ac:dyDescent="0.2">
      <c r="A1284">
        <v>2013</v>
      </c>
      <c r="B1284">
        <v>0.14482999999999999</v>
      </c>
      <c r="C1284">
        <v>0.85509000000000002</v>
      </c>
      <c r="D1284">
        <v>3.9413299999999998</v>
      </c>
      <c r="E1284">
        <v>8.3330699999999993</v>
      </c>
      <c r="F1284">
        <v>2.84552</v>
      </c>
      <c r="G1284">
        <v>7.5646000000000004</v>
      </c>
      <c r="H1284">
        <v>5.5327999999999999</v>
      </c>
      <c r="I1284">
        <v>1.13208</v>
      </c>
      <c r="J1284">
        <v>0.97714999999999996</v>
      </c>
      <c r="K1284">
        <v>0.44650000000000001</v>
      </c>
      <c r="L1284">
        <v>2.1546500000000002</v>
      </c>
    </row>
    <row r="1285" spans="1:12" x14ac:dyDescent="0.2">
      <c r="A1285">
        <v>2014</v>
      </c>
      <c r="B1285">
        <v>9.9210000000000007E-2</v>
      </c>
      <c r="C1285">
        <v>1.4516500000000001</v>
      </c>
      <c r="D1285">
        <v>15.75041</v>
      </c>
      <c r="E1285">
        <v>5.0606499999999999</v>
      </c>
      <c r="F1285">
        <v>7.4496700000000002</v>
      </c>
      <c r="G1285">
        <v>2.8181400000000001</v>
      </c>
      <c r="H1285">
        <v>5.4972899999999996</v>
      </c>
      <c r="I1285">
        <v>3.9980099999999998</v>
      </c>
      <c r="J1285">
        <v>0.88532999999999995</v>
      </c>
      <c r="K1285">
        <v>0.62795000000000001</v>
      </c>
      <c r="L1285">
        <v>1.8010600000000001</v>
      </c>
    </row>
    <row r="1286" spans="1:12" x14ac:dyDescent="0.2">
      <c r="A1286">
        <v>2015</v>
      </c>
      <c r="B1286">
        <v>6.2740000000000004E-2</v>
      </c>
      <c r="C1286">
        <v>1.7285900000000001</v>
      </c>
      <c r="D1286">
        <v>17.63203</v>
      </c>
      <c r="E1286">
        <v>15.114039999999999</v>
      </c>
      <c r="F1286">
        <v>10.236370000000001</v>
      </c>
      <c r="G1286">
        <v>13.31108</v>
      </c>
      <c r="H1286">
        <v>5.0089699999999997</v>
      </c>
      <c r="I1286">
        <v>12.6868</v>
      </c>
      <c r="J1286">
        <v>6.9388500000000004</v>
      </c>
      <c r="K1286">
        <v>0.87861</v>
      </c>
      <c r="L1286">
        <v>3.0824199999999999</v>
      </c>
    </row>
    <row r="1287" spans="1:12" x14ac:dyDescent="0.2">
      <c r="A1287">
        <v>2016</v>
      </c>
      <c r="B1287">
        <v>0.17038</v>
      </c>
      <c r="C1287">
        <v>0.4501</v>
      </c>
      <c r="D1287">
        <v>8.7503399999999996</v>
      </c>
      <c r="E1287">
        <v>27.370439999999999</v>
      </c>
      <c r="F1287">
        <v>12.587479999999999</v>
      </c>
      <c r="G1287">
        <v>8.2927800000000005</v>
      </c>
      <c r="H1287">
        <v>10.224159999999999</v>
      </c>
      <c r="I1287">
        <v>3.5786699999999998</v>
      </c>
      <c r="J1287">
        <v>7.1148400000000001</v>
      </c>
      <c r="K1287">
        <v>2.3674400000000002</v>
      </c>
      <c r="L1287">
        <v>2.5114200000000002</v>
      </c>
    </row>
    <row r="1288" spans="1:12" x14ac:dyDescent="0.2">
      <c r="A1288">
        <v>2017</v>
      </c>
      <c r="B1288">
        <v>0.17094999999999999</v>
      </c>
      <c r="C1288">
        <v>1.3818999999999999</v>
      </c>
      <c r="D1288">
        <v>2.6827200000000002</v>
      </c>
      <c r="E1288">
        <v>21.226610000000001</v>
      </c>
      <c r="F1288">
        <v>29.702580000000001</v>
      </c>
      <c r="G1288">
        <v>14.21186</v>
      </c>
      <c r="H1288">
        <v>8.1152499999999996</v>
      </c>
      <c r="I1288">
        <v>7.2571099999999999</v>
      </c>
      <c r="J1288">
        <v>2.1012</v>
      </c>
      <c r="K1288">
        <v>2.5953499999999998</v>
      </c>
      <c r="L1288">
        <v>4.0707700000000004</v>
      </c>
    </row>
    <row r="1289" spans="1:12" x14ac:dyDescent="0.2">
      <c r="A1289">
        <v>2018</v>
      </c>
      <c r="B1289">
        <v>0.20616000000000001</v>
      </c>
      <c r="C1289">
        <v>1.3218000000000001</v>
      </c>
      <c r="D1289">
        <v>9.2341800000000003</v>
      </c>
      <c r="E1289">
        <v>5.6646900000000002</v>
      </c>
      <c r="F1289">
        <v>27.083320000000001</v>
      </c>
      <c r="G1289">
        <v>29.46602</v>
      </c>
      <c r="H1289">
        <v>10.43913</v>
      </c>
      <c r="I1289">
        <v>5.2167500000000002</v>
      </c>
      <c r="J1289">
        <v>4.1989999999999998</v>
      </c>
      <c r="K1289">
        <v>0.77759999999999996</v>
      </c>
      <c r="L1289">
        <v>4.3286800000000003</v>
      </c>
    </row>
    <row r="1290" spans="1:12" x14ac:dyDescent="0.2">
      <c r="A1290">
        <v>2019</v>
      </c>
      <c r="B1290">
        <v>0.24118000000000001</v>
      </c>
      <c r="C1290">
        <v>1.5387999999999999</v>
      </c>
      <c r="D1290">
        <v>8.5083900000000003</v>
      </c>
      <c r="E1290">
        <v>16.551100000000002</v>
      </c>
      <c r="F1290">
        <v>8.3154199999999996</v>
      </c>
      <c r="G1290">
        <v>19.895779999999998</v>
      </c>
      <c r="H1290">
        <v>14.331289999999999</v>
      </c>
      <c r="I1290">
        <v>7.7258599999999999</v>
      </c>
      <c r="J1290">
        <v>2.7062300000000001</v>
      </c>
      <c r="K1290">
        <v>1.60562</v>
      </c>
      <c r="L1290">
        <v>3.46929</v>
      </c>
    </row>
    <row r="1291" spans="1:12" x14ac:dyDescent="0.2">
      <c r="A1291" t="s">
        <v>167</v>
      </c>
    </row>
    <row r="1292" spans="1:12" x14ac:dyDescent="0.2">
      <c r="B1292">
        <v>53</v>
      </c>
      <c r="C1292">
        <v>170.50997000000001</v>
      </c>
      <c r="D1292">
        <v>438.74570999999997</v>
      </c>
      <c r="E1292">
        <v>532.37338999999997</v>
      </c>
      <c r="F1292">
        <v>702.88770999999997</v>
      </c>
      <c r="G1292">
        <v>741.48698999999999</v>
      </c>
      <c r="H1292">
        <v>835.17872</v>
      </c>
      <c r="I1292">
        <v>913.01365999999996</v>
      </c>
      <c r="J1292">
        <v>933.51253999999994</v>
      </c>
      <c r="K1292">
        <v>899.29859999999996</v>
      </c>
      <c r="L1292">
        <v>961.61914999999999</v>
      </c>
    </row>
    <row r="1293" spans="1:12" x14ac:dyDescent="0.2">
      <c r="A1293" t="s">
        <v>168</v>
      </c>
    </row>
    <row r="1294" spans="1:12" x14ac:dyDescent="0.2">
      <c r="B1294">
        <v>2.5000000000000001E-3</v>
      </c>
      <c r="C1294">
        <v>1.8499999999999999E-2</v>
      </c>
      <c r="D1294">
        <v>0.112</v>
      </c>
      <c r="E1294">
        <v>0.34399999999999997</v>
      </c>
      <c r="F1294">
        <v>0.47199999999999998</v>
      </c>
      <c r="G1294">
        <v>0.496</v>
      </c>
      <c r="H1294">
        <v>0.4995</v>
      </c>
      <c r="I1294">
        <v>0.5</v>
      </c>
      <c r="J1294">
        <v>0.5</v>
      </c>
      <c r="K1294">
        <v>0.5</v>
      </c>
      <c r="L1294">
        <v>0.5</v>
      </c>
    </row>
    <row r="1295" spans="1:12" x14ac:dyDescent="0.2">
      <c r="A1295" t="s">
        <v>169</v>
      </c>
    </row>
    <row r="1296" spans="1:12" x14ac:dyDescent="0.2">
      <c r="A1296">
        <v>1977</v>
      </c>
      <c r="B1296">
        <v>69.377780000000001</v>
      </c>
      <c r="C1296">
        <v>131.62311</v>
      </c>
      <c r="D1296">
        <v>225.38121000000001</v>
      </c>
      <c r="E1296">
        <v>305.60912000000002</v>
      </c>
      <c r="F1296">
        <v>399.99475000000001</v>
      </c>
      <c r="G1296">
        <v>469.7955</v>
      </c>
      <c r="H1296">
        <v>507.20478000000003</v>
      </c>
      <c r="I1296">
        <v>378.56164999999999</v>
      </c>
      <c r="J1296">
        <v>780.04309000000001</v>
      </c>
      <c r="K1296">
        <v>975.55271000000005</v>
      </c>
      <c r="L1296">
        <v>1071.5369800000001</v>
      </c>
    </row>
    <row r="1297" spans="1:12" x14ac:dyDescent="0.2">
      <c r="A1297">
        <v>1978</v>
      </c>
      <c r="B1297">
        <v>69.377780000000001</v>
      </c>
      <c r="C1297">
        <v>72.339129999999997</v>
      </c>
      <c r="D1297">
        <v>225.31768</v>
      </c>
      <c r="E1297">
        <v>299.52440000000001</v>
      </c>
      <c r="F1297">
        <v>348.01913999999999</v>
      </c>
      <c r="G1297">
        <v>387.79451</v>
      </c>
      <c r="H1297">
        <v>396.82056999999998</v>
      </c>
      <c r="I1297">
        <v>370.52057000000002</v>
      </c>
      <c r="J1297">
        <v>423.24342999999999</v>
      </c>
      <c r="K1297">
        <v>975.55271000000005</v>
      </c>
      <c r="L1297">
        <v>1071.5369800000001</v>
      </c>
    </row>
    <row r="1298" spans="1:12" x14ac:dyDescent="0.2">
      <c r="A1298">
        <v>1979</v>
      </c>
      <c r="B1298">
        <v>69.377780000000001</v>
      </c>
      <c r="C1298">
        <v>496.32652999999999</v>
      </c>
      <c r="D1298">
        <v>319.15597000000002</v>
      </c>
      <c r="E1298">
        <v>457.02107999999998</v>
      </c>
      <c r="F1298">
        <v>475.80439999999999</v>
      </c>
      <c r="G1298">
        <v>474.89546000000001</v>
      </c>
      <c r="H1298">
        <v>467.70177000000001</v>
      </c>
      <c r="I1298">
        <v>546.47956999999997</v>
      </c>
      <c r="J1298">
        <v>780.04309000000001</v>
      </c>
      <c r="K1298">
        <v>975.55271000000005</v>
      </c>
      <c r="L1298">
        <v>1071.5369800000001</v>
      </c>
    </row>
    <row r="1299" spans="1:12" x14ac:dyDescent="0.2">
      <c r="A1299">
        <v>1980</v>
      </c>
      <c r="B1299">
        <v>69.377780000000001</v>
      </c>
      <c r="C1299">
        <v>365.02559000000002</v>
      </c>
      <c r="D1299">
        <v>317.23122000000001</v>
      </c>
      <c r="E1299">
        <v>449.85521</v>
      </c>
      <c r="F1299">
        <v>519.83473000000004</v>
      </c>
      <c r="G1299">
        <v>584.89730999999995</v>
      </c>
      <c r="H1299">
        <v>629.69744000000003</v>
      </c>
      <c r="I1299">
        <v>546.47956999999997</v>
      </c>
      <c r="J1299">
        <v>780.04309000000001</v>
      </c>
      <c r="K1299">
        <v>975.55271000000005</v>
      </c>
      <c r="L1299">
        <v>1071.5369800000001</v>
      </c>
    </row>
    <row r="1300" spans="1:12" x14ac:dyDescent="0.2">
      <c r="A1300">
        <v>1981</v>
      </c>
      <c r="B1300">
        <v>69.377780000000001</v>
      </c>
      <c r="C1300">
        <v>365.02559000000002</v>
      </c>
      <c r="D1300">
        <v>317.23122000000001</v>
      </c>
      <c r="E1300">
        <v>449.85521</v>
      </c>
      <c r="F1300">
        <v>519.83473000000004</v>
      </c>
      <c r="G1300">
        <v>584.89730999999995</v>
      </c>
      <c r="H1300">
        <v>629.69744000000003</v>
      </c>
      <c r="I1300">
        <v>546.47956999999997</v>
      </c>
      <c r="J1300">
        <v>780.04309000000001</v>
      </c>
      <c r="K1300">
        <v>975.55271000000005</v>
      </c>
      <c r="L1300">
        <v>1071.5369800000001</v>
      </c>
    </row>
    <row r="1301" spans="1:12" x14ac:dyDescent="0.2">
      <c r="A1301">
        <v>1982</v>
      </c>
      <c r="B1301">
        <v>69.377780000000001</v>
      </c>
      <c r="C1301">
        <v>365.02559000000002</v>
      </c>
      <c r="D1301">
        <v>273.44632999999999</v>
      </c>
      <c r="E1301">
        <v>442.68934000000002</v>
      </c>
      <c r="F1301">
        <v>563.86506999999995</v>
      </c>
      <c r="G1301">
        <v>694.89916000000005</v>
      </c>
      <c r="H1301">
        <v>794.73338999999999</v>
      </c>
      <c r="I1301">
        <v>546.47956999999997</v>
      </c>
      <c r="J1301">
        <v>780.04309000000001</v>
      </c>
      <c r="K1301">
        <v>975.55271000000005</v>
      </c>
      <c r="L1301">
        <v>1071.5369800000001</v>
      </c>
    </row>
    <row r="1302" spans="1:12" x14ac:dyDescent="0.2">
      <c r="A1302">
        <v>1983</v>
      </c>
      <c r="B1302">
        <v>69.377780000000001</v>
      </c>
      <c r="C1302">
        <v>365.02559000000002</v>
      </c>
      <c r="D1302">
        <v>359.09136000000001</v>
      </c>
      <c r="E1302">
        <v>498.75247000000002</v>
      </c>
      <c r="F1302">
        <v>601.13693999999998</v>
      </c>
      <c r="G1302">
        <v>685.54038000000003</v>
      </c>
      <c r="H1302">
        <v>810.19525999999996</v>
      </c>
      <c r="I1302">
        <v>546.47956999999997</v>
      </c>
      <c r="J1302">
        <v>780.04309000000001</v>
      </c>
      <c r="K1302">
        <v>975.55271000000005</v>
      </c>
      <c r="L1302">
        <v>1071.5369800000001</v>
      </c>
    </row>
    <row r="1303" spans="1:12" x14ac:dyDescent="0.2">
      <c r="A1303">
        <v>1984</v>
      </c>
      <c r="B1303">
        <v>69.377780000000001</v>
      </c>
      <c r="C1303">
        <v>296.91629999999998</v>
      </c>
      <c r="D1303">
        <v>410.07078000000001</v>
      </c>
      <c r="E1303">
        <v>617.21601999999996</v>
      </c>
      <c r="F1303">
        <v>706.58262000000002</v>
      </c>
      <c r="G1303">
        <v>777.41791999999998</v>
      </c>
      <c r="H1303">
        <v>801.52886000000001</v>
      </c>
      <c r="I1303">
        <v>890.35648000000003</v>
      </c>
      <c r="J1303">
        <v>909.93344999999999</v>
      </c>
      <c r="K1303">
        <v>975.55271000000005</v>
      </c>
      <c r="L1303">
        <v>1071.5369800000001</v>
      </c>
    </row>
    <row r="1304" spans="1:12" x14ac:dyDescent="0.2">
      <c r="A1304">
        <v>1985</v>
      </c>
      <c r="B1304">
        <v>69.377780000000001</v>
      </c>
      <c r="C1304">
        <v>301.83393000000001</v>
      </c>
      <c r="D1304">
        <v>452.19432</v>
      </c>
      <c r="E1304">
        <v>551.90119000000004</v>
      </c>
      <c r="F1304">
        <v>682.44143999999994</v>
      </c>
      <c r="G1304">
        <v>736.51541999999995</v>
      </c>
      <c r="H1304">
        <v>775.10514000000001</v>
      </c>
      <c r="I1304">
        <v>807.23324000000002</v>
      </c>
      <c r="J1304">
        <v>1006.95239</v>
      </c>
      <c r="K1304">
        <v>1011.23562</v>
      </c>
      <c r="L1304">
        <v>1071.5369800000001</v>
      </c>
    </row>
    <row r="1305" spans="1:12" x14ac:dyDescent="0.2">
      <c r="A1305">
        <v>1986</v>
      </c>
      <c r="B1305">
        <v>69.377780000000001</v>
      </c>
      <c r="C1305">
        <v>146.16560999999999</v>
      </c>
      <c r="D1305">
        <v>334.23728999999997</v>
      </c>
      <c r="E1305">
        <v>528.27441999999996</v>
      </c>
      <c r="F1305">
        <v>545.77819</v>
      </c>
      <c r="G1305">
        <v>785.67782</v>
      </c>
      <c r="H1305">
        <v>752.74803999999995</v>
      </c>
      <c r="I1305">
        <v>829.43275000000006</v>
      </c>
      <c r="J1305">
        <v>857.91359999999997</v>
      </c>
      <c r="K1305">
        <v>953.56273999999996</v>
      </c>
      <c r="L1305">
        <v>1052.4488699999999</v>
      </c>
    </row>
    <row r="1306" spans="1:12" x14ac:dyDescent="0.2">
      <c r="A1306">
        <v>1987</v>
      </c>
      <c r="B1306">
        <v>69.377780000000001</v>
      </c>
      <c r="C1306">
        <v>265.34451000000001</v>
      </c>
      <c r="D1306">
        <v>435.17912000000001</v>
      </c>
      <c r="E1306">
        <v>729.13116000000002</v>
      </c>
      <c r="F1306">
        <v>907.99381000000005</v>
      </c>
      <c r="G1306">
        <v>858.65711999999996</v>
      </c>
      <c r="H1306">
        <v>963.92084999999997</v>
      </c>
      <c r="I1306">
        <v>1023.28634</v>
      </c>
      <c r="J1306">
        <v>1053.7978499999999</v>
      </c>
      <c r="K1306">
        <v>1087.65362</v>
      </c>
      <c r="L1306">
        <v>1098.1603399999999</v>
      </c>
    </row>
    <row r="1307" spans="1:12" x14ac:dyDescent="0.2">
      <c r="A1307">
        <v>1988</v>
      </c>
      <c r="B1307">
        <v>69.377780000000001</v>
      </c>
      <c r="C1307">
        <v>196.00648000000001</v>
      </c>
      <c r="D1307">
        <v>350.53627999999998</v>
      </c>
      <c r="E1307">
        <v>469.71535999999998</v>
      </c>
      <c r="F1307">
        <v>564.02841999999998</v>
      </c>
      <c r="G1307">
        <v>624.20450000000005</v>
      </c>
      <c r="H1307">
        <v>694.14423999999997</v>
      </c>
      <c r="I1307">
        <v>783.30913999999996</v>
      </c>
      <c r="J1307">
        <v>817.70851000000005</v>
      </c>
      <c r="K1307">
        <v>849.75887</v>
      </c>
      <c r="L1307">
        <v>1064.0017399999999</v>
      </c>
    </row>
    <row r="1308" spans="1:12" x14ac:dyDescent="0.2">
      <c r="A1308">
        <v>1989</v>
      </c>
      <c r="B1308">
        <v>69.377780000000001</v>
      </c>
      <c r="C1308">
        <v>295.45760000000001</v>
      </c>
      <c r="D1308">
        <v>440.21863000000002</v>
      </c>
      <c r="E1308">
        <v>577.47825999999998</v>
      </c>
      <c r="F1308">
        <v>738.55237</v>
      </c>
      <c r="G1308">
        <v>837.92175999999995</v>
      </c>
      <c r="H1308">
        <v>664.19938000000002</v>
      </c>
      <c r="I1308">
        <v>817.18039999999996</v>
      </c>
      <c r="J1308">
        <v>906.06723</v>
      </c>
      <c r="K1308">
        <v>1010</v>
      </c>
      <c r="L1308">
        <v>1065.2616800000001</v>
      </c>
    </row>
    <row r="1309" spans="1:12" x14ac:dyDescent="0.2">
      <c r="A1309">
        <v>1990</v>
      </c>
      <c r="B1309">
        <v>69.377780000000001</v>
      </c>
      <c r="C1309">
        <v>361.84111999999999</v>
      </c>
      <c r="D1309">
        <v>510.84228999999999</v>
      </c>
      <c r="E1309">
        <v>728.27085</v>
      </c>
      <c r="F1309">
        <v>877.41093000000001</v>
      </c>
      <c r="G1309">
        <v>885.04942000000005</v>
      </c>
      <c r="H1309">
        <v>984.59424000000001</v>
      </c>
      <c r="I1309">
        <v>1385.99675</v>
      </c>
      <c r="J1309">
        <v>1039.07368</v>
      </c>
      <c r="K1309">
        <v>1444.9066800000001</v>
      </c>
      <c r="L1309">
        <v>1441.6777999999999</v>
      </c>
    </row>
    <row r="1310" spans="1:12" x14ac:dyDescent="0.2">
      <c r="A1310">
        <v>1991</v>
      </c>
      <c r="B1310">
        <v>69.377780000000001</v>
      </c>
      <c r="C1310">
        <v>229.81299999999999</v>
      </c>
      <c r="D1310">
        <v>207.28784999999999</v>
      </c>
      <c r="E1310">
        <v>540.43766000000005</v>
      </c>
      <c r="F1310">
        <v>729.16700000000003</v>
      </c>
      <c r="G1310">
        <v>685.10751000000005</v>
      </c>
      <c r="H1310">
        <v>655.36483999999996</v>
      </c>
      <c r="I1310">
        <v>755.11093000000005</v>
      </c>
      <c r="J1310">
        <v>1013.99317</v>
      </c>
      <c r="K1310">
        <v>742.84988999999996</v>
      </c>
      <c r="L1310">
        <v>1021.13007</v>
      </c>
    </row>
    <row r="1311" spans="1:12" x14ac:dyDescent="0.2">
      <c r="A1311">
        <v>1992</v>
      </c>
      <c r="B1311">
        <v>69.377780000000001</v>
      </c>
      <c r="C1311">
        <v>229.81299999999999</v>
      </c>
      <c r="D1311">
        <v>390.04883000000001</v>
      </c>
      <c r="E1311">
        <v>606.88936000000001</v>
      </c>
      <c r="F1311">
        <v>715.31209999999999</v>
      </c>
      <c r="G1311">
        <v>895.20115999999996</v>
      </c>
      <c r="H1311">
        <v>973.32027000000005</v>
      </c>
      <c r="I1311">
        <v>838.72338000000002</v>
      </c>
      <c r="J1311">
        <v>864.55382999999995</v>
      </c>
      <c r="K1311">
        <v>916.28427999999997</v>
      </c>
      <c r="L1311">
        <v>1009.91791</v>
      </c>
    </row>
    <row r="1312" spans="1:12" x14ac:dyDescent="0.2">
      <c r="A1312">
        <v>1993</v>
      </c>
      <c r="B1312">
        <v>69.377780000000001</v>
      </c>
      <c r="C1312">
        <v>229.81299999999999</v>
      </c>
      <c r="D1312">
        <v>572.06102999999996</v>
      </c>
      <c r="E1312">
        <v>625.66980999999998</v>
      </c>
      <c r="F1312">
        <v>681.73329000000001</v>
      </c>
      <c r="G1312">
        <v>773.17822999999999</v>
      </c>
      <c r="H1312">
        <v>826.01035000000002</v>
      </c>
      <c r="I1312">
        <v>782.22281999999996</v>
      </c>
      <c r="J1312">
        <v>1040.5171600000001</v>
      </c>
      <c r="K1312">
        <v>811.92192999999997</v>
      </c>
      <c r="L1312">
        <v>1009.91791</v>
      </c>
    </row>
    <row r="1313" spans="1:12" x14ac:dyDescent="0.2">
      <c r="A1313">
        <v>1994</v>
      </c>
      <c r="B1313">
        <v>69.377780000000001</v>
      </c>
      <c r="C1313">
        <v>150</v>
      </c>
      <c r="D1313">
        <v>362.91662000000002</v>
      </c>
      <c r="E1313">
        <v>568.27968999999996</v>
      </c>
      <c r="F1313">
        <v>648.78925000000004</v>
      </c>
      <c r="G1313">
        <v>697.43875000000003</v>
      </c>
      <c r="H1313">
        <v>776.87935000000004</v>
      </c>
      <c r="I1313">
        <v>749.22689000000003</v>
      </c>
      <c r="J1313">
        <v>743.71690999999998</v>
      </c>
      <c r="K1313">
        <v>736.40359000000001</v>
      </c>
      <c r="L1313">
        <v>922.35491000000002</v>
      </c>
    </row>
    <row r="1314" spans="1:12" x14ac:dyDescent="0.2">
      <c r="A1314">
        <v>1995</v>
      </c>
      <c r="B1314">
        <v>69.377780000000001</v>
      </c>
      <c r="C1314">
        <v>92.336600000000004</v>
      </c>
      <c r="D1314">
        <v>228.48086000000001</v>
      </c>
      <c r="E1314">
        <v>519.57925999999998</v>
      </c>
      <c r="F1314">
        <v>667.45726000000002</v>
      </c>
      <c r="G1314">
        <v>687.36737000000005</v>
      </c>
      <c r="H1314">
        <v>690.66254000000004</v>
      </c>
      <c r="I1314">
        <v>706.79917</v>
      </c>
      <c r="J1314">
        <v>721.11581000000001</v>
      </c>
      <c r="K1314">
        <v>640.63653999999997</v>
      </c>
      <c r="L1314">
        <v>908.95804999999996</v>
      </c>
    </row>
    <row r="1315" spans="1:12" x14ac:dyDescent="0.2">
      <c r="A1315">
        <v>1996</v>
      </c>
      <c r="B1315">
        <v>69.377780000000001</v>
      </c>
      <c r="C1315">
        <v>188.12888000000001</v>
      </c>
      <c r="D1315">
        <v>293.60804000000002</v>
      </c>
      <c r="E1315">
        <v>474.42851999999999</v>
      </c>
      <c r="F1315">
        <v>633.36541999999997</v>
      </c>
      <c r="G1315">
        <v>728.13669000000004</v>
      </c>
      <c r="H1315">
        <v>743.44448</v>
      </c>
      <c r="I1315">
        <v>770.0806</v>
      </c>
      <c r="J1315">
        <v>799.18484000000001</v>
      </c>
      <c r="K1315">
        <v>845.97811000000002</v>
      </c>
      <c r="L1315">
        <v>972.50780999999995</v>
      </c>
    </row>
    <row r="1316" spans="1:12" x14ac:dyDescent="0.2">
      <c r="A1316">
        <v>1997</v>
      </c>
      <c r="B1316">
        <v>69.377780000000001</v>
      </c>
      <c r="C1316">
        <v>229.81299999999999</v>
      </c>
      <c r="D1316">
        <v>396.98642000000001</v>
      </c>
      <c r="E1316">
        <v>664.10239999999999</v>
      </c>
      <c r="F1316">
        <v>686.23563999999999</v>
      </c>
      <c r="G1316">
        <v>862.05619000000002</v>
      </c>
      <c r="H1316">
        <v>903.55952000000002</v>
      </c>
      <c r="I1316">
        <v>971.29142999999999</v>
      </c>
      <c r="J1316">
        <v>883.83614999999998</v>
      </c>
      <c r="K1316">
        <v>951.09502999999995</v>
      </c>
      <c r="L1316">
        <v>1107.6706799999999</v>
      </c>
    </row>
    <row r="1317" spans="1:12" x14ac:dyDescent="0.2">
      <c r="A1317">
        <v>1998</v>
      </c>
      <c r="B1317">
        <v>69.377780000000001</v>
      </c>
      <c r="C1317">
        <v>229.81299999999999</v>
      </c>
      <c r="D1317">
        <v>296.16376000000002</v>
      </c>
      <c r="E1317">
        <v>494.48252000000002</v>
      </c>
      <c r="F1317">
        <v>580.31943000000001</v>
      </c>
      <c r="G1317">
        <v>643.73608999999999</v>
      </c>
      <c r="H1317">
        <v>682.07321000000002</v>
      </c>
      <c r="I1317">
        <v>774.68394000000001</v>
      </c>
      <c r="J1317">
        <v>707.43917999999996</v>
      </c>
      <c r="K1317">
        <v>797.50973999999997</v>
      </c>
      <c r="L1317">
        <v>858.43948999999998</v>
      </c>
    </row>
    <row r="1318" spans="1:12" x14ac:dyDescent="0.2">
      <c r="A1318">
        <v>1999</v>
      </c>
      <c r="B1318">
        <v>69.377780000000001</v>
      </c>
      <c r="C1318">
        <v>239.57169999999999</v>
      </c>
      <c r="D1318">
        <v>406.02812</v>
      </c>
      <c r="E1318">
        <v>568.06611999999996</v>
      </c>
      <c r="F1318">
        <v>707.27882</v>
      </c>
      <c r="G1318">
        <v>754.61039000000005</v>
      </c>
      <c r="H1318">
        <v>838.84158000000002</v>
      </c>
      <c r="I1318">
        <v>979.44326999999998</v>
      </c>
      <c r="J1318">
        <v>1169.9481000000001</v>
      </c>
      <c r="K1318">
        <v>1141.3835099999999</v>
      </c>
      <c r="L1318">
        <v>960.50049000000001</v>
      </c>
    </row>
    <row r="1319" spans="1:12" x14ac:dyDescent="0.2">
      <c r="A1319">
        <v>2000</v>
      </c>
      <c r="B1319">
        <v>69.377780000000001</v>
      </c>
      <c r="C1319">
        <v>215.42113000000001</v>
      </c>
      <c r="D1319">
        <v>496.62445000000002</v>
      </c>
      <c r="E1319">
        <v>594.39476000000002</v>
      </c>
      <c r="F1319">
        <v>689.17979000000003</v>
      </c>
      <c r="G1319">
        <v>733.55453</v>
      </c>
      <c r="H1319">
        <v>777.96083999999996</v>
      </c>
      <c r="I1319">
        <v>853.96951999999999</v>
      </c>
      <c r="J1319">
        <v>812.94691999999998</v>
      </c>
      <c r="K1319">
        <v>904.45705999999996</v>
      </c>
      <c r="L1319">
        <v>987.78137000000004</v>
      </c>
    </row>
    <row r="1320" spans="1:12" x14ac:dyDescent="0.2">
      <c r="A1320">
        <v>2001</v>
      </c>
      <c r="B1320">
        <v>69.377780000000001</v>
      </c>
      <c r="C1320">
        <v>223.61517000000001</v>
      </c>
      <c r="D1320">
        <v>418.39487000000003</v>
      </c>
      <c r="E1320">
        <v>562.67651999999998</v>
      </c>
      <c r="F1320">
        <v>719.12603999999999</v>
      </c>
      <c r="G1320">
        <v>764.53233</v>
      </c>
      <c r="H1320">
        <v>840.80399</v>
      </c>
      <c r="I1320">
        <v>825.75219000000004</v>
      </c>
      <c r="J1320">
        <v>946.45700999999997</v>
      </c>
      <c r="K1320">
        <v>911.97334000000001</v>
      </c>
      <c r="L1320">
        <v>1109.2515100000001</v>
      </c>
    </row>
    <row r="1321" spans="1:12" x14ac:dyDescent="0.2">
      <c r="A1321">
        <v>2002</v>
      </c>
      <c r="B1321">
        <v>69.377780000000001</v>
      </c>
      <c r="C1321">
        <v>253.01768999999999</v>
      </c>
      <c r="D1321">
        <v>292.91991999999999</v>
      </c>
      <c r="E1321">
        <v>459.33359000000002</v>
      </c>
      <c r="F1321">
        <v>599.75723000000005</v>
      </c>
      <c r="G1321">
        <v>601.47555999999997</v>
      </c>
      <c r="H1321">
        <v>722.98679000000004</v>
      </c>
      <c r="I1321">
        <v>721.88825999999995</v>
      </c>
      <c r="J1321">
        <v>791.46601999999996</v>
      </c>
      <c r="K1321">
        <v>851.00226999999995</v>
      </c>
      <c r="L1321">
        <v>940.27549999999997</v>
      </c>
    </row>
    <row r="1322" spans="1:12" x14ac:dyDescent="0.2">
      <c r="A1322">
        <v>2003</v>
      </c>
      <c r="B1322">
        <v>69.377780000000001</v>
      </c>
      <c r="C1322">
        <v>207.63426999999999</v>
      </c>
      <c r="D1322">
        <v>303.65456999999998</v>
      </c>
      <c r="E1322">
        <v>420.43986999999998</v>
      </c>
      <c r="F1322">
        <v>538.68943000000002</v>
      </c>
      <c r="G1322">
        <v>666.89494999999999</v>
      </c>
      <c r="H1322">
        <v>746.79723000000001</v>
      </c>
      <c r="I1322">
        <v>731.14337</v>
      </c>
      <c r="J1322">
        <v>668.92561999999998</v>
      </c>
      <c r="K1322">
        <v>824.10798999999997</v>
      </c>
      <c r="L1322">
        <v>996.13237000000004</v>
      </c>
    </row>
    <row r="1323" spans="1:12" x14ac:dyDescent="0.2">
      <c r="A1323">
        <v>2004</v>
      </c>
      <c r="B1323">
        <v>69.377780000000001</v>
      </c>
      <c r="C1323">
        <v>175.84994</v>
      </c>
      <c r="D1323">
        <v>315.62502000000001</v>
      </c>
      <c r="E1323">
        <v>443.77904000000001</v>
      </c>
      <c r="F1323">
        <v>566.95862999999997</v>
      </c>
      <c r="G1323">
        <v>623.85312999999996</v>
      </c>
      <c r="H1323">
        <v>679.06669999999997</v>
      </c>
      <c r="I1323">
        <v>810.19601999999998</v>
      </c>
      <c r="J1323">
        <v>728.45165999999995</v>
      </c>
      <c r="K1323">
        <v>916.28427999999997</v>
      </c>
      <c r="L1323">
        <v>1014.80844</v>
      </c>
    </row>
    <row r="1324" spans="1:12" x14ac:dyDescent="0.2">
      <c r="A1324">
        <v>2005</v>
      </c>
      <c r="B1324">
        <v>69.377780000000001</v>
      </c>
      <c r="C1324">
        <v>247.08391</v>
      </c>
      <c r="D1324">
        <v>406.44216</v>
      </c>
      <c r="E1324">
        <v>480.07823999999999</v>
      </c>
      <c r="F1324">
        <v>536.37459000000001</v>
      </c>
      <c r="G1324">
        <v>557.89323999999999</v>
      </c>
      <c r="H1324">
        <v>657.18744000000004</v>
      </c>
      <c r="I1324">
        <v>966.15367000000003</v>
      </c>
      <c r="J1324">
        <v>1183.5899899999999</v>
      </c>
      <c r="K1324">
        <v>942.26387</v>
      </c>
      <c r="L1324">
        <v>1009.91791</v>
      </c>
    </row>
    <row r="1325" spans="1:12" x14ac:dyDescent="0.2">
      <c r="A1325">
        <v>2006</v>
      </c>
      <c r="B1325">
        <v>69.377780000000001</v>
      </c>
      <c r="C1325">
        <v>265.32337000000001</v>
      </c>
      <c r="D1325">
        <v>393.30354999999997</v>
      </c>
      <c r="E1325">
        <v>502.89807999999999</v>
      </c>
      <c r="F1325">
        <v>550.77832000000001</v>
      </c>
      <c r="G1325">
        <v>612.66147999999998</v>
      </c>
      <c r="H1325">
        <v>647.27738999999997</v>
      </c>
      <c r="I1325">
        <v>714.46415999999999</v>
      </c>
      <c r="J1325">
        <v>848.49455999999998</v>
      </c>
      <c r="K1325">
        <v>855.64701000000002</v>
      </c>
      <c r="L1325">
        <v>983.52417000000003</v>
      </c>
    </row>
    <row r="1326" spans="1:12" x14ac:dyDescent="0.2">
      <c r="A1326">
        <v>2007</v>
      </c>
      <c r="B1326">
        <v>69.377780000000001</v>
      </c>
      <c r="C1326">
        <v>246.94309000000001</v>
      </c>
      <c r="D1326">
        <v>437.12335999999999</v>
      </c>
      <c r="E1326">
        <v>546.53570999999999</v>
      </c>
      <c r="F1326">
        <v>714.91192000000001</v>
      </c>
      <c r="G1326">
        <v>696.8202</v>
      </c>
      <c r="H1326">
        <v>768.43682000000001</v>
      </c>
      <c r="I1326">
        <v>778.39413999999999</v>
      </c>
      <c r="J1326">
        <v>775.59830999999997</v>
      </c>
      <c r="K1326">
        <v>1272.1612600000001</v>
      </c>
      <c r="L1326">
        <v>1033.0085300000001</v>
      </c>
    </row>
    <row r="1327" spans="1:12" x14ac:dyDescent="0.2">
      <c r="A1327">
        <v>2008</v>
      </c>
      <c r="B1327">
        <v>69.377780000000001</v>
      </c>
      <c r="C1327">
        <v>264.53989999999999</v>
      </c>
      <c r="D1327">
        <v>387.55644999999998</v>
      </c>
      <c r="E1327">
        <v>540.45343000000003</v>
      </c>
      <c r="F1327">
        <v>614.88648999999998</v>
      </c>
      <c r="G1327">
        <v>726.82270000000005</v>
      </c>
      <c r="H1327">
        <v>718.77850999999998</v>
      </c>
      <c r="I1327">
        <v>699.9289</v>
      </c>
      <c r="J1327">
        <v>798.15236000000004</v>
      </c>
      <c r="K1327">
        <v>785.75534000000005</v>
      </c>
      <c r="L1327">
        <v>997.84231999999997</v>
      </c>
    </row>
    <row r="1328" spans="1:12" x14ac:dyDescent="0.2">
      <c r="A1328">
        <v>2009</v>
      </c>
      <c r="B1328">
        <v>69.377780000000001</v>
      </c>
      <c r="C1328">
        <v>214.54846000000001</v>
      </c>
      <c r="D1328">
        <v>395.03233</v>
      </c>
      <c r="E1328">
        <v>493.95774</v>
      </c>
      <c r="F1328">
        <v>605.28709000000003</v>
      </c>
      <c r="G1328">
        <v>667.40188000000001</v>
      </c>
      <c r="H1328">
        <v>733.83671000000004</v>
      </c>
      <c r="I1328">
        <v>744.78842999999995</v>
      </c>
      <c r="J1328">
        <v>769.91774999999996</v>
      </c>
      <c r="K1328">
        <v>816.04803000000004</v>
      </c>
      <c r="L1328">
        <v>813.30241000000001</v>
      </c>
    </row>
    <row r="1329" spans="1:12" x14ac:dyDescent="0.2">
      <c r="A1329">
        <v>2010</v>
      </c>
      <c r="B1329">
        <v>69.377780000000001</v>
      </c>
      <c r="C1329">
        <v>204.18503999999999</v>
      </c>
      <c r="D1329">
        <v>361.72061000000002</v>
      </c>
      <c r="E1329">
        <v>564.65917999999999</v>
      </c>
      <c r="F1329">
        <v>582.89083000000005</v>
      </c>
      <c r="G1329">
        <v>673.17421000000002</v>
      </c>
      <c r="H1329">
        <v>683.88286000000005</v>
      </c>
      <c r="I1329">
        <v>758.39394000000004</v>
      </c>
      <c r="J1329">
        <v>722.94015999999999</v>
      </c>
      <c r="K1329">
        <v>762.29715999999996</v>
      </c>
      <c r="L1329">
        <v>803.30980999999997</v>
      </c>
    </row>
    <row r="1330" spans="1:12" x14ac:dyDescent="0.2">
      <c r="A1330">
        <v>2011</v>
      </c>
      <c r="B1330">
        <v>69.377780000000001</v>
      </c>
      <c r="C1330">
        <v>219.92209</v>
      </c>
      <c r="D1330">
        <v>444.60435000000001</v>
      </c>
      <c r="E1330">
        <v>640.06367999999998</v>
      </c>
      <c r="F1330">
        <v>806.82579999999996</v>
      </c>
      <c r="G1330">
        <v>753.07443999999998</v>
      </c>
      <c r="H1330">
        <v>770.10798999999997</v>
      </c>
      <c r="I1330">
        <v>797.90670999999998</v>
      </c>
      <c r="J1330">
        <v>931.06854999999996</v>
      </c>
      <c r="K1330">
        <v>913.32614999999998</v>
      </c>
      <c r="L1330">
        <v>899.31762000000003</v>
      </c>
    </row>
    <row r="1331" spans="1:12" x14ac:dyDescent="0.2">
      <c r="A1331">
        <v>2012</v>
      </c>
      <c r="B1331">
        <v>69.377780000000001</v>
      </c>
      <c r="C1331">
        <v>229.90477999999999</v>
      </c>
      <c r="D1331">
        <v>373.79822999999999</v>
      </c>
      <c r="E1331">
        <v>509.21985000000001</v>
      </c>
      <c r="F1331">
        <v>611.73603000000003</v>
      </c>
      <c r="G1331">
        <v>658.00717999999995</v>
      </c>
      <c r="H1331">
        <v>712.83583999999996</v>
      </c>
      <c r="I1331">
        <v>772.32575999999995</v>
      </c>
      <c r="J1331">
        <v>821.8605</v>
      </c>
      <c r="K1331">
        <v>893.88933999999995</v>
      </c>
      <c r="L1331">
        <v>949.14391000000001</v>
      </c>
    </row>
    <row r="1332" spans="1:12" x14ac:dyDescent="0.2">
      <c r="A1332">
        <v>2013</v>
      </c>
      <c r="B1332">
        <v>69.377780000000001</v>
      </c>
      <c r="C1332">
        <v>266.03422</v>
      </c>
      <c r="D1332">
        <v>280.34356000000002</v>
      </c>
      <c r="E1332">
        <v>606.37653</v>
      </c>
      <c r="F1332">
        <v>676.53117999999995</v>
      </c>
      <c r="G1332">
        <v>740.20862999999997</v>
      </c>
      <c r="H1332">
        <v>867.09077000000002</v>
      </c>
      <c r="I1332">
        <v>822.09135000000003</v>
      </c>
      <c r="J1332">
        <v>802.65641000000005</v>
      </c>
      <c r="K1332">
        <v>821.52440999999999</v>
      </c>
      <c r="L1332">
        <v>1092.9987699999999</v>
      </c>
    </row>
    <row r="1333" spans="1:12" x14ac:dyDescent="0.2">
      <c r="A1333">
        <v>2014</v>
      </c>
      <c r="B1333">
        <v>69.377780000000001</v>
      </c>
      <c r="C1333">
        <v>316.41861999999998</v>
      </c>
      <c r="D1333">
        <v>569.08344</v>
      </c>
      <c r="E1333">
        <v>633.94206999999994</v>
      </c>
      <c r="F1333">
        <v>709.19092000000001</v>
      </c>
      <c r="G1333">
        <v>734.92060000000004</v>
      </c>
      <c r="H1333">
        <v>839.94803999999999</v>
      </c>
      <c r="I1333">
        <v>838.48501999999996</v>
      </c>
      <c r="J1333">
        <v>791.23028999999997</v>
      </c>
      <c r="K1333">
        <v>942.41855999999996</v>
      </c>
      <c r="L1333">
        <v>923.14203999999995</v>
      </c>
    </row>
    <row r="1334" spans="1:12" x14ac:dyDescent="0.2">
      <c r="A1334">
        <v>2015</v>
      </c>
      <c r="B1334">
        <v>69.377780000000001</v>
      </c>
      <c r="C1334">
        <v>178.11404999999999</v>
      </c>
      <c r="D1334">
        <v>375.20711</v>
      </c>
      <c r="E1334">
        <v>603.87437</v>
      </c>
      <c r="F1334">
        <v>619.72839999999997</v>
      </c>
      <c r="G1334">
        <v>679.28061000000002</v>
      </c>
      <c r="H1334">
        <v>702.01252999999997</v>
      </c>
      <c r="I1334">
        <v>735.54314999999997</v>
      </c>
      <c r="J1334">
        <v>770.46415000000002</v>
      </c>
      <c r="K1334">
        <v>763.46177</v>
      </c>
      <c r="L1334">
        <v>863.87842999999998</v>
      </c>
    </row>
    <row r="1335" spans="1:12" x14ac:dyDescent="0.2">
      <c r="A1335">
        <v>2016</v>
      </c>
      <c r="B1335">
        <v>69.377780000000001</v>
      </c>
      <c r="C1335">
        <v>249.02311</v>
      </c>
      <c r="D1335">
        <v>454.56108</v>
      </c>
      <c r="E1335">
        <v>551.76315999999997</v>
      </c>
      <c r="F1335">
        <v>680.15134999999998</v>
      </c>
      <c r="G1335">
        <v>678.79389000000003</v>
      </c>
      <c r="H1335">
        <v>706.47293999999999</v>
      </c>
      <c r="I1335">
        <v>720.25590999999997</v>
      </c>
      <c r="J1335">
        <v>767.48361999999997</v>
      </c>
      <c r="K1335">
        <v>764.16510000000005</v>
      </c>
      <c r="L1335">
        <v>754.17778999999996</v>
      </c>
    </row>
    <row r="1336" spans="1:12" x14ac:dyDescent="0.2">
      <c r="A1336">
        <v>2017</v>
      </c>
      <c r="B1336">
        <v>69</v>
      </c>
      <c r="C1336">
        <v>256.85399999999998</v>
      </c>
      <c r="D1336">
        <v>458.18900000000002</v>
      </c>
      <c r="E1336">
        <v>626.67899999999997</v>
      </c>
      <c r="F1336">
        <v>645.702</v>
      </c>
      <c r="G1336">
        <v>756.43399999999997</v>
      </c>
      <c r="H1336">
        <v>783.28200000000004</v>
      </c>
      <c r="I1336">
        <v>795.69500000000005</v>
      </c>
      <c r="J1336">
        <v>837.97</v>
      </c>
      <c r="K1336">
        <v>809.23199999999997</v>
      </c>
      <c r="L1336">
        <v>856.98299999999995</v>
      </c>
    </row>
    <row r="1337" spans="1:12" x14ac:dyDescent="0.2">
      <c r="A1337">
        <v>2018</v>
      </c>
      <c r="B1337">
        <v>69</v>
      </c>
      <c r="C1337">
        <v>292.20015999999998</v>
      </c>
      <c r="D1337">
        <v>510.62738999999999</v>
      </c>
      <c r="E1337">
        <v>695.31947000000002</v>
      </c>
      <c r="F1337">
        <v>743.76835000000005</v>
      </c>
      <c r="G1337">
        <v>707.96265000000005</v>
      </c>
      <c r="H1337">
        <v>783.13207999999997</v>
      </c>
      <c r="I1337">
        <v>818.64882999999998</v>
      </c>
      <c r="J1337">
        <v>838.82012999999995</v>
      </c>
      <c r="K1337">
        <v>852.40967999999998</v>
      </c>
      <c r="L1337">
        <v>834.88234</v>
      </c>
    </row>
    <row r="1338" spans="1:12" x14ac:dyDescent="0.2">
      <c r="A1338">
        <v>2019</v>
      </c>
      <c r="B1338">
        <v>69</v>
      </c>
      <c r="C1338">
        <v>266.06671999999998</v>
      </c>
      <c r="D1338">
        <v>474.54246000000001</v>
      </c>
      <c r="E1338">
        <v>624.77314999999999</v>
      </c>
      <c r="F1338">
        <v>689.92277999999999</v>
      </c>
      <c r="G1338">
        <v>714.32087999999999</v>
      </c>
      <c r="H1338">
        <v>757.37735999999995</v>
      </c>
      <c r="I1338">
        <v>778.21627999999998</v>
      </c>
      <c r="J1338">
        <v>814.60671000000002</v>
      </c>
      <c r="K1338">
        <v>808.46988999999996</v>
      </c>
      <c r="L1338">
        <v>815.29411000000005</v>
      </c>
    </row>
    <row r="1339" spans="1:12" x14ac:dyDescent="0.2">
      <c r="A1339" t="s">
        <v>170</v>
      </c>
    </row>
    <row r="1340" spans="1:12" x14ac:dyDescent="0.2">
      <c r="A1340">
        <v>1977</v>
      </c>
      <c r="B1340">
        <v>44.8</v>
      </c>
      <c r="C1340">
        <v>244.46109000000001</v>
      </c>
      <c r="D1340">
        <v>342.52532000000002</v>
      </c>
      <c r="E1340">
        <v>447.21298000000002</v>
      </c>
      <c r="F1340">
        <v>547.19272000000001</v>
      </c>
      <c r="G1340">
        <v>608.73923000000002</v>
      </c>
      <c r="H1340">
        <v>632.45479999999998</v>
      </c>
      <c r="I1340">
        <v>724.28201999999999</v>
      </c>
      <c r="J1340">
        <v>883.46393</v>
      </c>
      <c r="K1340">
        <v>880.91251</v>
      </c>
      <c r="L1340">
        <v>1067.0483999999999</v>
      </c>
    </row>
    <row r="1341" spans="1:12" x14ac:dyDescent="0.2">
      <c r="A1341">
        <v>1978</v>
      </c>
      <c r="B1341">
        <v>44.8</v>
      </c>
      <c r="C1341">
        <v>244.46109000000001</v>
      </c>
      <c r="D1341">
        <v>342.52532000000002</v>
      </c>
      <c r="E1341">
        <v>447.21298000000002</v>
      </c>
      <c r="F1341">
        <v>547.19272000000001</v>
      </c>
      <c r="G1341">
        <v>608.73923000000002</v>
      </c>
      <c r="H1341">
        <v>632.45479999999998</v>
      </c>
      <c r="I1341">
        <v>724.28201999999999</v>
      </c>
      <c r="J1341">
        <v>883.46393</v>
      </c>
      <c r="K1341">
        <v>880.91251</v>
      </c>
      <c r="L1341">
        <v>1067.0483999999999</v>
      </c>
    </row>
    <row r="1342" spans="1:12" x14ac:dyDescent="0.2">
      <c r="A1342">
        <v>1979</v>
      </c>
      <c r="B1342">
        <v>44.8</v>
      </c>
      <c r="C1342">
        <v>244.46109000000001</v>
      </c>
      <c r="D1342">
        <v>342.52532000000002</v>
      </c>
      <c r="E1342">
        <v>447.21298000000002</v>
      </c>
      <c r="F1342">
        <v>547.19272000000001</v>
      </c>
      <c r="G1342">
        <v>608.73923000000002</v>
      </c>
      <c r="H1342">
        <v>632.45479999999998</v>
      </c>
      <c r="I1342">
        <v>724.28201999999999</v>
      </c>
      <c r="J1342">
        <v>883.46393</v>
      </c>
      <c r="K1342">
        <v>880.91251</v>
      </c>
      <c r="L1342">
        <v>1067.0483999999999</v>
      </c>
    </row>
    <row r="1343" spans="1:12" x14ac:dyDescent="0.2">
      <c r="A1343">
        <v>1980</v>
      </c>
      <c r="B1343">
        <v>44.8</v>
      </c>
      <c r="C1343">
        <v>244.46109000000001</v>
      </c>
      <c r="D1343">
        <v>342.52532000000002</v>
      </c>
      <c r="E1343">
        <v>447.21298000000002</v>
      </c>
      <c r="F1343">
        <v>547.19272000000001</v>
      </c>
      <c r="G1343">
        <v>608.73923000000002</v>
      </c>
      <c r="H1343">
        <v>632.45479999999998</v>
      </c>
      <c r="I1343">
        <v>724.28201999999999</v>
      </c>
      <c r="J1343">
        <v>883.46393</v>
      </c>
      <c r="K1343">
        <v>880.91251</v>
      </c>
      <c r="L1343">
        <v>1067.0483999999999</v>
      </c>
    </row>
    <row r="1344" spans="1:12" x14ac:dyDescent="0.2">
      <c r="A1344">
        <v>1981</v>
      </c>
      <c r="B1344">
        <v>44.8</v>
      </c>
      <c r="C1344">
        <v>244.46109000000001</v>
      </c>
      <c r="D1344">
        <v>342.52532000000002</v>
      </c>
      <c r="E1344">
        <v>447.21298000000002</v>
      </c>
      <c r="F1344">
        <v>547.19272000000001</v>
      </c>
      <c r="G1344">
        <v>608.73923000000002</v>
      </c>
      <c r="H1344">
        <v>632.45479999999998</v>
      </c>
      <c r="I1344">
        <v>724.28201999999999</v>
      </c>
      <c r="J1344">
        <v>883.46393</v>
      </c>
      <c r="K1344">
        <v>880.91251</v>
      </c>
      <c r="L1344">
        <v>1067.0483999999999</v>
      </c>
    </row>
    <row r="1345" spans="1:12" x14ac:dyDescent="0.2">
      <c r="A1345">
        <v>1982</v>
      </c>
      <c r="B1345">
        <v>44.8</v>
      </c>
      <c r="C1345">
        <v>244.46109000000001</v>
      </c>
      <c r="D1345">
        <v>342.52532000000002</v>
      </c>
      <c r="E1345">
        <v>447.21298000000002</v>
      </c>
      <c r="F1345">
        <v>547.19272000000001</v>
      </c>
      <c r="G1345">
        <v>608.73923000000002</v>
      </c>
      <c r="H1345">
        <v>632.45479999999998</v>
      </c>
      <c r="I1345">
        <v>724.28201999999999</v>
      </c>
      <c r="J1345">
        <v>883.46393</v>
      </c>
      <c r="K1345">
        <v>880.91251</v>
      </c>
      <c r="L1345">
        <v>1067.0483999999999</v>
      </c>
    </row>
    <row r="1346" spans="1:12" x14ac:dyDescent="0.2">
      <c r="A1346">
        <v>1983</v>
      </c>
      <c r="B1346">
        <v>44.8</v>
      </c>
      <c r="C1346">
        <v>244.46109000000001</v>
      </c>
      <c r="D1346">
        <v>342.52532000000002</v>
      </c>
      <c r="E1346">
        <v>447.21298000000002</v>
      </c>
      <c r="F1346">
        <v>547.19272000000001</v>
      </c>
      <c r="G1346">
        <v>608.73923000000002</v>
      </c>
      <c r="H1346">
        <v>632.45479999999998</v>
      </c>
      <c r="I1346">
        <v>724.28201999999999</v>
      </c>
      <c r="J1346">
        <v>883.46393</v>
      </c>
      <c r="K1346">
        <v>880.91251</v>
      </c>
      <c r="L1346">
        <v>1067.0483999999999</v>
      </c>
    </row>
    <row r="1347" spans="1:12" x14ac:dyDescent="0.2">
      <c r="A1347">
        <v>1984</v>
      </c>
      <c r="B1347">
        <v>44.8</v>
      </c>
      <c r="C1347">
        <v>244.46109000000001</v>
      </c>
      <c r="D1347">
        <v>342.52532000000002</v>
      </c>
      <c r="E1347">
        <v>447.21298000000002</v>
      </c>
      <c r="F1347">
        <v>547.19272000000001</v>
      </c>
      <c r="G1347">
        <v>608.73923000000002</v>
      </c>
      <c r="H1347">
        <v>632.45479999999998</v>
      </c>
      <c r="I1347">
        <v>724.28201999999999</v>
      </c>
      <c r="J1347">
        <v>883.46393</v>
      </c>
      <c r="K1347">
        <v>880.91251</v>
      </c>
      <c r="L1347">
        <v>1067.0483999999999</v>
      </c>
    </row>
    <row r="1348" spans="1:12" x14ac:dyDescent="0.2">
      <c r="A1348">
        <v>1985</v>
      </c>
      <c r="B1348">
        <v>44.8</v>
      </c>
      <c r="C1348">
        <v>244.46109000000001</v>
      </c>
      <c r="D1348">
        <v>342.52532000000002</v>
      </c>
      <c r="E1348">
        <v>447.21298000000002</v>
      </c>
      <c r="F1348">
        <v>547.19272000000001</v>
      </c>
      <c r="G1348">
        <v>608.73923000000002</v>
      </c>
      <c r="H1348">
        <v>632.45479999999998</v>
      </c>
      <c r="I1348">
        <v>724.28201999999999</v>
      </c>
      <c r="J1348">
        <v>883.46393</v>
      </c>
      <c r="K1348">
        <v>880.91251</v>
      </c>
      <c r="L1348">
        <v>1067.0483999999999</v>
      </c>
    </row>
    <row r="1349" spans="1:12" x14ac:dyDescent="0.2">
      <c r="A1349">
        <v>1986</v>
      </c>
      <c r="B1349">
        <v>44.8</v>
      </c>
      <c r="C1349">
        <v>244.46109000000001</v>
      </c>
      <c r="D1349">
        <v>342.52532000000002</v>
      </c>
      <c r="E1349">
        <v>447.21298000000002</v>
      </c>
      <c r="F1349">
        <v>547.19272000000001</v>
      </c>
      <c r="G1349">
        <v>608.73923000000002</v>
      </c>
      <c r="H1349">
        <v>632.45479999999998</v>
      </c>
      <c r="I1349">
        <v>724.28201999999999</v>
      </c>
      <c r="J1349">
        <v>883.46393</v>
      </c>
      <c r="K1349">
        <v>880.91251</v>
      </c>
      <c r="L1349">
        <v>1067.0483999999999</v>
      </c>
    </row>
    <row r="1350" spans="1:12" x14ac:dyDescent="0.2">
      <c r="A1350">
        <v>1987</v>
      </c>
      <c r="B1350">
        <v>44.8</v>
      </c>
      <c r="C1350">
        <v>244.46109000000001</v>
      </c>
      <c r="D1350">
        <v>342.52532000000002</v>
      </c>
      <c r="E1350">
        <v>447.21298000000002</v>
      </c>
      <c r="F1350">
        <v>547.19272000000001</v>
      </c>
      <c r="G1350">
        <v>608.73923000000002</v>
      </c>
      <c r="H1350">
        <v>632.45479999999998</v>
      </c>
      <c r="I1350">
        <v>724.28201999999999</v>
      </c>
      <c r="J1350">
        <v>883.46393</v>
      </c>
      <c r="K1350">
        <v>880.91251</v>
      </c>
      <c r="L1350">
        <v>1067.0483999999999</v>
      </c>
    </row>
    <row r="1351" spans="1:12" x14ac:dyDescent="0.2">
      <c r="A1351">
        <v>1988</v>
      </c>
      <c r="B1351">
        <v>44.8</v>
      </c>
      <c r="C1351">
        <v>244.46109000000001</v>
      </c>
      <c r="D1351">
        <v>342.52532000000002</v>
      </c>
      <c r="E1351">
        <v>447.21298000000002</v>
      </c>
      <c r="F1351">
        <v>547.19272000000001</v>
      </c>
      <c r="G1351">
        <v>608.73923000000002</v>
      </c>
      <c r="H1351">
        <v>632.45479999999998</v>
      </c>
      <c r="I1351">
        <v>724.28201999999999</v>
      </c>
      <c r="J1351">
        <v>883.46393</v>
      </c>
      <c r="K1351">
        <v>880.91251</v>
      </c>
      <c r="L1351">
        <v>1067.0483999999999</v>
      </c>
    </row>
    <row r="1352" spans="1:12" x14ac:dyDescent="0.2">
      <c r="A1352">
        <v>1989</v>
      </c>
      <c r="B1352">
        <v>44.8</v>
      </c>
      <c r="C1352">
        <v>244.46109000000001</v>
      </c>
      <c r="D1352">
        <v>342.52532000000002</v>
      </c>
      <c r="E1352">
        <v>447.21298000000002</v>
      </c>
      <c r="F1352">
        <v>547.19272000000001</v>
      </c>
      <c r="G1352">
        <v>608.73923000000002</v>
      </c>
      <c r="H1352">
        <v>632.45479999999998</v>
      </c>
      <c r="I1352">
        <v>724.28201999999999</v>
      </c>
      <c r="J1352">
        <v>883.46393</v>
      </c>
      <c r="K1352">
        <v>880.91251</v>
      </c>
      <c r="L1352">
        <v>1067.0483999999999</v>
      </c>
    </row>
    <row r="1353" spans="1:12" x14ac:dyDescent="0.2">
      <c r="A1353">
        <v>1990</v>
      </c>
      <c r="B1353">
        <v>44.8</v>
      </c>
      <c r="C1353">
        <v>244.46109000000001</v>
      </c>
      <c r="D1353">
        <v>342.52532000000002</v>
      </c>
      <c r="E1353">
        <v>447.21298000000002</v>
      </c>
      <c r="F1353">
        <v>547.19272000000001</v>
      </c>
      <c r="G1353">
        <v>608.73923000000002</v>
      </c>
      <c r="H1353">
        <v>632.45479999999998</v>
      </c>
      <c r="I1353">
        <v>724.28201999999999</v>
      </c>
      <c r="J1353">
        <v>883.46393</v>
      </c>
      <c r="K1353">
        <v>880.91251</v>
      </c>
      <c r="L1353">
        <v>1067.0483999999999</v>
      </c>
    </row>
    <row r="1354" spans="1:12" x14ac:dyDescent="0.2">
      <c r="A1354">
        <v>1991</v>
      </c>
      <c r="B1354">
        <v>44.8</v>
      </c>
      <c r="C1354">
        <v>185.48231999999999</v>
      </c>
      <c r="D1354">
        <v>448.56765999999999</v>
      </c>
      <c r="E1354">
        <v>637.18926999999996</v>
      </c>
      <c r="F1354">
        <v>651.82108000000005</v>
      </c>
      <c r="G1354">
        <v>750.92687999999998</v>
      </c>
      <c r="H1354">
        <v>810.60985000000005</v>
      </c>
      <c r="I1354">
        <v>692.52432999999996</v>
      </c>
      <c r="J1354">
        <v>1052.51875</v>
      </c>
      <c r="K1354">
        <v>1764</v>
      </c>
      <c r="L1354">
        <v>1010.86665</v>
      </c>
    </row>
    <row r="1355" spans="1:12" x14ac:dyDescent="0.2">
      <c r="A1355">
        <v>1992</v>
      </c>
      <c r="B1355">
        <v>44.8</v>
      </c>
      <c r="C1355">
        <v>185.48231999999999</v>
      </c>
      <c r="D1355">
        <v>448.56765999999999</v>
      </c>
      <c r="E1355">
        <v>637.18926999999996</v>
      </c>
      <c r="F1355">
        <v>651.82108000000005</v>
      </c>
      <c r="G1355">
        <v>750.92687999999998</v>
      </c>
      <c r="H1355">
        <v>810.60985000000005</v>
      </c>
      <c r="I1355">
        <v>692.52432999999996</v>
      </c>
      <c r="J1355">
        <v>1052.51875</v>
      </c>
      <c r="K1355">
        <v>1764</v>
      </c>
      <c r="L1355">
        <v>1040.8855000000001</v>
      </c>
    </row>
    <row r="1356" spans="1:12" x14ac:dyDescent="0.2">
      <c r="A1356">
        <v>1993</v>
      </c>
      <c r="B1356">
        <v>44.8</v>
      </c>
      <c r="C1356">
        <v>185.48231999999999</v>
      </c>
      <c r="D1356">
        <v>448.56765999999999</v>
      </c>
      <c r="E1356">
        <v>637.18926999999996</v>
      </c>
      <c r="F1356">
        <v>651.82108000000005</v>
      </c>
      <c r="G1356">
        <v>750.92687999999998</v>
      </c>
      <c r="H1356">
        <v>810.60985000000005</v>
      </c>
      <c r="I1356">
        <v>692.52432999999996</v>
      </c>
      <c r="J1356">
        <v>1052.51875</v>
      </c>
      <c r="K1356">
        <v>1764</v>
      </c>
      <c r="L1356">
        <v>1046.6172099999999</v>
      </c>
    </row>
    <row r="1357" spans="1:12" x14ac:dyDescent="0.2">
      <c r="A1357">
        <v>1994</v>
      </c>
      <c r="B1357">
        <v>44.8</v>
      </c>
      <c r="C1357">
        <v>176.53892999999999</v>
      </c>
      <c r="D1357">
        <v>450.37353000000002</v>
      </c>
      <c r="E1357">
        <v>652.88855999999998</v>
      </c>
      <c r="F1357">
        <v>738.05728999999997</v>
      </c>
      <c r="G1357">
        <v>846.44514000000004</v>
      </c>
      <c r="H1357">
        <v>940.91837999999996</v>
      </c>
      <c r="I1357">
        <v>987.54229999999995</v>
      </c>
      <c r="J1357">
        <v>906.47456999999997</v>
      </c>
      <c r="K1357">
        <v>907.04178000000002</v>
      </c>
      <c r="L1357">
        <v>884.86784</v>
      </c>
    </row>
    <row r="1358" spans="1:12" x14ac:dyDescent="0.2">
      <c r="A1358">
        <v>1995</v>
      </c>
      <c r="B1358">
        <v>44.8</v>
      </c>
      <c r="C1358">
        <v>176.53892999999999</v>
      </c>
      <c r="D1358">
        <v>450.37353000000002</v>
      </c>
      <c r="E1358">
        <v>652.88855999999998</v>
      </c>
      <c r="F1358">
        <v>738.05728999999997</v>
      </c>
      <c r="G1358">
        <v>846.44514000000004</v>
      </c>
      <c r="H1358">
        <v>940.91837999999996</v>
      </c>
      <c r="I1358">
        <v>987.54229999999995</v>
      </c>
      <c r="J1358">
        <v>906.47456999999997</v>
      </c>
      <c r="K1358">
        <v>907.04178000000002</v>
      </c>
      <c r="L1358">
        <v>884.86784</v>
      </c>
    </row>
    <row r="1359" spans="1:12" x14ac:dyDescent="0.2">
      <c r="A1359">
        <v>1996</v>
      </c>
      <c r="B1359">
        <v>44.8</v>
      </c>
      <c r="C1359">
        <v>176.53892999999999</v>
      </c>
      <c r="D1359">
        <v>450.37353000000002</v>
      </c>
      <c r="E1359">
        <v>652.88855999999998</v>
      </c>
      <c r="F1359">
        <v>738.05728999999997</v>
      </c>
      <c r="G1359">
        <v>846.44514000000004</v>
      </c>
      <c r="H1359">
        <v>940.91837999999996</v>
      </c>
      <c r="I1359">
        <v>987.54229999999995</v>
      </c>
      <c r="J1359">
        <v>906.47456999999997</v>
      </c>
      <c r="K1359">
        <v>907.04178000000002</v>
      </c>
      <c r="L1359">
        <v>884.86784</v>
      </c>
    </row>
    <row r="1360" spans="1:12" x14ac:dyDescent="0.2">
      <c r="A1360">
        <v>1997</v>
      </c>
      <c r="B1360">
        <v>44.8</v>
      </c>
      <c r="C1360">
        <v>191.24682999999999</v>
      </c>
      <c r="D1360">
        <v>485.81380000000001</v>
      </c>
      <c r="E1360">
        <v>686.38950999999997</v>
      </c>
      <c r="F1360">
        <v>753.23258999999996</v>
      </c>
      <c r="G1360">
        <v>805.37625000000003</v>
      </c>
      <c r="H1360">
        <v>886.91872000000001</v>
      </c>
      <c r="I1360">
        <v>969.64124000000004</v>
      </c>
      <c r="J1360">
        <v>919.28940999999998</v>
      </c>
      <c r="K1360">
        <v>1375.4710600000001</v>
      </c>
      <c r="L1360">
        <v>987.99920999999995</v>
      </c>
    </row>
    <row r="1361" spans="1:12" x14ac:dyDescent="0.2">
      <c r="A1361">
        <v>1998</v>
      </c>
      <c r="B1361">
        <v>44.8</v>
      </c>
      <c r="C1361">
        <v>191.24682999999999</v>
      </c>
      <c r="D1361">
        <v>485.81380000000001</v>
      </c>
      <c r="E1361">
        <v>686.38950999999997</v>
      </c>
      <c r="F1361">
        <v>753.23258999999996</v>
      </c>
      <c r="G1361">
        <v>805.37625000000003</v>
      </c>
      <c r="H1361">
        <v>886.91872000000001</v>
      </c>
      <c r="I1361">
        <v>969.64124000000004</v>
      </c>
      <c r="J1361">
        <v>919.28940999999998</v>
      </c>
      <c r="K1361">
        <v>1375.4710600000001</v>
      </c>
      <c r="L1361">
        <v>987.99920999999995</v>
      </c>
    </row>
    <row r="1362" spans="1:12" x14ac:dyDescent="0.2">
      <c r="A1362">
        <v>1999</v>
      </c>
      <c r="B1362">
        <v>44.8</v>
      </c>
      <c r="C1362">
        <v>191.24682999999999</v>
      </c>
      <c r="D1362">
        <v>485.81380000000001</v>
      </c>
      <c r="E1362">
        <v>686.38950999999997</v>
      </c>
      <c r="F1362">
        <v>753.23258999999996</v>
      </c>
      <c r="G1362">
        <v>805.37625000000003</v>
      </c>
      <c r="H1362">
        <v>886.91872000000001</v>
      </c>
      <c r="I1362">
        <v>969.64124000000004</v>
      </c>
      <c r="J1362">
        <v>919.28940999999998</v>
      </c>
      <c r="K1362">
        <v>1375.4710600000001</v>
      </c>
      <c r="L1362">
        <v>987.99920999999995</v>
      </c>
    </row>
    <row r="1363" spans="1:12" x14ac:dyDescent="0.2">
      <c r="A1363">
        <v>2000</v>
      </c>
      <c r="B1363">
        <v>44.8</v>
      </c>
      <c r="C1363">
        <v>129.70545000000001</v>
      </c>
      <c r="D1363">
        <v>387.36808000000002</v>
      </c>
      <c r="E1363">
        <v>623.47810000000004</v>
      </c>
      <c r="F1363">
        <v>698.88286000000005</v>
      </c>
      <c r="G1363">
        <v>730.46483999999998</v>
      </c>
      <c r="H1363">
        <v>789.07838000000004</v>
      </c>
      <c r="I1363">
        <v>810.21916999999996</v>
      </c>
      <c r="J1363">
        <v>792.01493000000005</v>
      </c>
      <c r="K1363">
        <v>863.91700000000003</v>
      </c>
      <c r="L1363">
        <v>1031.32501</v>
      </c>
    </row>
    <row r="1364" spans="1:12" x14ac:dyDescent="0.2">
      <c r="A1364">
        <v>2001</v>
      </c>
      <c r="B1364">
        <v>44.8</v>
      </c>
      <c r="C1364">
        <v>134.42277999999999</v>
      </c>
      <c r="D1364">
        <v>364.70769999999999</v>
      </c>
      <c r="E1364">
        <v>619.37252000000001</v>
      </c>
      <c r="F1364">
        <v>709.59996999999998</v>
      </c>
      <c r="G1364">
        <v>783.59511999999995</v>
      </c>
      <c r="H1364">
        <v>832.96469999999999</v>
      </c>
      <c r="I1364">
        <v>791.67890999999997</v>
      </c>
      <c r="J1364">
        <v>844.53444000000002</v>
      </c>
      <c r="K1364">
        <v>909.21771999999999</v>
      </c>
      <c r="L1364">
        <v>1078.75578</v>
      </c>
    </row>
    <row r="1365" spans="1:12" x14ac:dyDescent="0.2">
      <c r="A1365">
        <v>2002</v>
      </c>
      <c r="B1365">
        <v>44.8</v>
      </c>
      <c r="C1365">
        <v>139.14010999999999</v>
      </c>
      <c r="D1365">
        <v>342.04732000000001</v>
      </c>
      <c r="E1365">
        <v>615.26693999999998</v>
      </c>
      <c r="F1365">
        <v>720.31709000000001</v>
      </c>
      <c r="G1365">
        <v>836.72540000000004</v>
      </c>
      <c r="H1365">
        <v>876.85101999999995</v>
      </c>
      <c r="I1365">
        <v>773.13864000000001</v>
      </c>
      <c r="J1365">
        <v>897.05394000000001</v>
      </c>
      <c r="K1365">
        <v>954.51845000000003</v>
      </c>
      <c r="L1365">
        <v>1126.1865499999999</v>
      </c>
    </row>
    <row r="1366" spans="1:12" x14ac:dyDescent="0.2">
      <c r="A1366">
        <v>2003</v>
      </c>
      <c r="B1366">
        <v>44.8</v>
      </c>
      <c r="C1366">
        <v>138.64384000000001</v>
      </c>
      <c r="D1366">
        <v>337.59195</v>
      </c>
      <c r="E1366">
        <v>556.37600999999995</v>
      </c>
      <c r="F1366">
        <v>664.67880000000002</v>
      </c>
      <c r="G1366">
        <v>788.03803000000005</v>
      </c>
      <c r="H1366">
        <v>846.54057</v>
      </c>
      <c r="I1366">
        <v>864.63314000000003</v>
      </c>
      <c r="J1366">
        <v>912.71310000000005</v>
      </c>
      <c r="K1366">
        <v>849.96481000000006</v>
      </c>
      <c r="L1366">
        <v>1046.97973</v>
      </c>
    </row>
    <row r="1367" spans="1:12" x14ac:dyDescent="0.2">
      <c r="A1367">
        <v>2004</v>
      </c>
      <c r="B1367">
        <v>44.8</v>
      </c>
      <c r="C1367">
        <v>138.14757</v>
      </c>
      <c r="D1367">
        <v>333.13659000000001</v>
      </c>
      <c r="E1367">
        <v>497.48507000000001</v>
      </c>
      <c r="F1367">
        <v>609.04051000000004</v>
      </c>
      <c r="G1367">
        <v>739.35064999999997</v>
      </c>
      <c r="H1367">
        <v>816.23010999999997</v>
      </c>
      <c r="I1367">
        <v>956.12765000000002</v>
      </c>
      <c r="J1367">
        <v>928.37225000000001</v>
      </c>
      <c r="K1367">
        <v>745.41116</v>
      </c>
      <c r="L1367">
        <v>967.77291000000002</v>
      </c>
    </row>
    <row r="1368" spans="1:12" x14ac:dyDescent="0.2">
      <c r="A1368">
        <v>2005</v>
      </c>
      <c r="B1368">
        <v>44.8</v>
      </c>
      <c r="C1368">
        <v>148.21905000000001</v>
      </c>
      <c r="D1368">
        <v>332.40368999999998</v>
      </c>
      <c r="E1368">
        <v>510.36912999999998</v>
      </c>
      <c r="F1368">
        <v>562.44425999999999</v>
      </c>
      <c r="G1368">
        <v>707.06677999999999</v>
      </c>
      <c r="H1368">
        <v>789.98513000000003</v>
      </c>
      <c r="I1368">
        <v>837.42715999999996</v>
      </c>
      <c r="J1368">
        <v>891.63806999999997</v>
      </c>
      <c r="K1368">
        <v>1199.2055800000001</v>
      </c>
      <c r="L1368">
        <v>979.17849000000001</v>
      </c>
    </row>
    <row r="1369" spans="1:12" x14ac:dyDescent="0.2">
      <c r="A1369">
        <v>2006</v>
      </c>
      <c r="B1369">
        <v>44.8</v>
      </c>
      <c r="C1369">
        <v>158.29051999999999</v>
      </c>
      <c r="D1369">
        <v>331.67079999999999</v>
      </c>
      <c r="E1369">
        <v>523.25318000000004</v>
      </c>
      <c r="F1369">
        <v>515.84802000000002</v>
      </c>
      <c r="G1369">
        <v>674.78290000000004</v>
      </c>
      <c r="H1369">
        <v>763.74014</v>
      </c>
      <c r="I1369">
        <v>718.72667000000001</v>
      </c>
      <c r="J1369">
        <v>854.90389000000005</v>
      </c>
      <c r="K1369">
        <v>1653</v>
      </c>
      <c r="L1369">
        <v>990.58407</v>
      </c>
    </row>
    <row r="1370" spans="1:12" x14ac:dyDescent="0.2">
      <c r="A1370">
        <v>2007</v>
      </c>
      <c r="B1370">
        <v>44.8</v>
      </c>
      <c r="C1370">
        <v>159.04202000000001</v>
      </c>
      <c r="D1370">
        <v>341.11351999999999</v>
      </c>
      <c r="E1370">
        <v>550.57362000000001</v>
      </c>
      <c r="F1370">
        <v>553.70078999999998</v>
      </c>
      <c r="G1370">
        <v>692.16899000000001</v>
      </c>
      <c r="H1370">
        <v>816.21454000000006</v>
      </c>
      <c r="I1370">
        <v>807.84487000000001</v>
      </c>
      <c r="J1370">
        <v>886.54160000000002</v>
      </c>
      <c r="K1370">
        <v>1499.9703400000001</v>
      </c>
      <c r="L1370">
        <v>1053.8912</v>
      </c>
    </row>
    <row r="1371" spans="1:12" x14ac:dyDescent="0.2">
      <c r="A1371">
        <v>2008</v>
      </c>
      <c r="B1371">
        <v>44.8</v>
      </c>
      <c r="C1371">
        <v>159.79352</v>
      </c>
      <c r="D1371">
        <v>350.55624999999998</v>
      </c>
      <c r="E1371">
        <v>577.89405999999997</v>
      </c>
      <c r="F1371">
        <v>591.55357000000004</v>
      </c>
      <c r="G1371">
        <v>709.55507999999998</v>
      </c>
      <c r="H1371">
        <v>868.68894999999998</v>
      </c>
      <c r="I1371">
        <v>896.96306000000004</v>
      </c>
      <c r="J1371">
        <v>918.17930999999999</v>
      </c>
      <c r="K1371">
        <v>1346.9406799999999</v>
      </c>
      <c r="L1371">
        <v>1117.1983299999999</v>
      </c>
    </row>
    <row r="1372" spans="1:12" x14ac:dyDescent="0.2">
      <c r="A1372">
        <v>2009</v>
      </c>
      <c r="B1372">
        <v>44.8</v>
      </c>
      <c r="C1372">
        <v>160.54501999999999</v>
      </c>
      <c r="D1372">
        <v>359.99898000000002</v>
      </c>
      <c r="E1372">
        <v>605.21450000000004</v>
      </c>
      <c r="F1372">
        <v>629.40634999999997</v>
      </c>
      <c r="G1372">
        <v>726.94118000000003</v>
      </c>
      <c r="H1372">
        <v>921.16335000000004</v>
      </c>
      <c r="I1372">
        <v>986.08124999999995</v>
      </c>
      <c r="J1372">
        <v>949.81701999999996</v>
      </c>
      <c r="K1372">
        <v>1193.91102</v>
      </c>
      <c r="L1372">
        <v>1180.5054600000001</v>
      </c>
    </row>
    <row r="1373" spans="1:12" x14ac:dyDescent="0.2">
      <c r="A1373">
        <v>2010</v>
      </c>
      <c r="B1373">
        <v>44.8</v>
      </c>
      <c r="C1373">
        <v>161.29651999999999</v>
      </c>
      <c r="D1373">
        <v>369.44171</v>
      </c>
      <c r="E1373">
        <v>632.53494000000001</v>
      </c>
      <c r="F1373">
        <v>667.25912000000005</v>
      </c>
      <c r="G1373">
        <v>744.32727</v>
      </c>
      <c r="H1373">
        <v>973.63774999999998</v>
      </c>
      <c r="I1373">
        <v>1075.1994400000001</v>
      </c>
      <c r="J1373">
        <v>981.45473000000004</v>
      </c>
      <c r="K1373">
        <v>1040.8813500000001</v>
      </c>
      <c r="L1373">
        <v>1243.81259</v>
      </c>
    </row>
    <row r="1374" spans="1:12" x14ac:dyDescent="0.2">
      <c r="A1374">
        <v>2011</v>
      </c>
      <c r="B1374">
        <v>44.8</v>
      </c>
      <c r="C1374">
        <v>161.09585999999999</v>
      </c>
      <c r="D1374">
        <v>364.92545999999999</v>
      </c>
      <c r="E1374">
        <v>574.59677999999997</v>
      </c>
      <c r="F1374">
        <v>646.98528999999996</v>
      </c>
      <c r="G1374">
        <v>724.56410000000005</v>
      </c>
      <c r="H1374">
        <v>868.01927999999998</v>
      </c>
      <c r="I1374">
        <v>947.80007000000001</v>
      </c>
      <c r="J1374">
        <v>922.25707</v>
      </c>
      <c r="K1374">
        <v>924.89646000000005</v>
      </c>
      <c r="L1374">
        <v>1096.48026</v>
      </c>
    </row>
    <row r="1375" spans="1:12" x14ac:dyDescent="0.2">
      <c r="A1375">
        <v>2012</v>
      </c>
      <c r="B1375">
        <v>44.8</v>
      </c>
      <c r="C1375">
        <v>161.29651999999999</v>
      </c>
      <c r="D1375">
        <v>360</v>
      </c>
      <c r="E1375">
        <v>517</v>
      </c>
      <c r="F1375">
        <v>627</v>
      </c>
      <c r="G1375">
        <v>705</v>
      </c>
      <c r="H1375">
        <v>762</v>
      </c>
      <c r="I1375">
        <v>820</v>
      </c>
      <c r="J1375">
        <v>863</v>
      </c>
      <c r="K1375">
        <v>809</v>
      </c>
      <c r="L1375">
        <v>949</v>
      </c>
    </row>
    <row r="1376" spans="1:12" x14ac:dyDescent="0.2">
      <c r="A1376">
        <v>2013</v>
      </c>
      <c r="B1376">
        <v>44.8</v>
      </c>
      <c r="C1376">
        <v>161.29651999999999</v>
      </c>
      <c r="D1376">
        <v>360</v>
      </c>
      <c r="E1376">
        <v>517</v>
      </c>
      <c r="F1376">
        <v>627</v>
      </c>
      <c r="G1376">
        <v>705</v>
      </c>
      <c r="H1376">
        <v>762</v>
      </c>
      <c r="I1376">
        <v>820</v>
      </c>
      <c r="J1376">
        <v>863</v>
      </c>
      <c r="K1376">
        <v>809</v>
      </c>
      <c r="L1376">
        <v>949</v>
      </c>
    </row>
    <row r="1377" spans="1:12" x14ac:dyDescent="0.2">
      <c r="A1377">
        <v>2014</v>
      </c>
      <c r="B1377">
        <v>44.8</v>
      </c>
      <c r="C1377">
        <v>161.53863999999999</v>
      </c>
      <c r="D1377">
        <v>465.37383999999997</v>
      </c>
      <c r="E1377">
        <v>523.54938000000004</v>
      </c>
      <c r="F1377">
        <v>662.07925</v>
      </c>
      <c r="G1377">
        <v>709.39215999999999</v>
      </c>
      <c r="H1377">
        <v>855.59558000000004</v>
      </c>
      <c r="I1377">
        <v>951.03283999999996</v>
      </c>
      <c r="J1377">
        <v>919.73707999999999</v>
      </c>
      <c r="K1377">
        <v>807.85396000000003</v>
      </c>
      <c r="L1377">
        <v>1016.80952</v>
      </c>
    </row>
    <row r="1378" spans="1:12" x14ac:dyDescent="0.2">
      <c r="A1378">
        <v>2015</v>
      </c>
      <c r="B1378">
        <v>44.8</v>
      </c>
      <c r="C1378">
        <v>161.53863999999999</v>
      </c>
      <c r="D1378">
        <v>465.37383999999997</v>
      </c>
      <c r="E1378">
        <v>523.54938000000004</v>
      </c>
      <c r="F1378">
        <v>662.07925</v>
      </c>
      <c r="G1378">
        <v>709.39215999999999</v>
      </c>
      <c r="H1378">
        <v>855.59558000000004</v>
      </c>
      <c r="I1378">
        <v>951.03283999999996</v>
      </c>
      <c r="J1378">
        <v>919.73707999999999</v>
      </c>
      <c r="K1378">
        <v>807.85396000000003</v>
      </c>
      <c r="L1378">
        <v>1016.80952</v>
      </c>
    </row>
    <row r="1379" spans="1:12" x14ac:dyDescent="0.2">
      <c r="A1379">
        <v>2016</v>
      </c>
      <c r="B1379">
        <v>45</v>
      </c>
      <c r="C1379">
        <v>188.83163999999999</v>
      </c>
      <c r="D1379">
        <v>370.38997999999998</v>
      </c>
      <c r="E1379">
        <v>479.98642000000001</v>
      </c>
      <c r="F1379">
        <v>696.26869999999997</v>
      </c>
      <c r="G1379">
        <v>744.29269999999997</v>
      </c>
      <c r="H1379">
        <v>758.71857</v>
      </c>
      <c r="I1379">
        <v>891.58894999999995</v>
      </c>
      <c r="J1379">
        <v>910.33217000000002</v>
      </c>
      <c r="K1379">
        <v>916.59078</v>
      </c>
      <c r="L1379">
        <v>887.00210000000004</v>
      </c>
    </row>
    <row r="1380" spans="1:12" x14ac:dyDescent="0.2">
      <c r="A1380">
        <v>2017</v>
      </c>
      <c r="B1380">
        <v>44.866669999999999</v>
      </c>
      <c r="C1380">
        <v>170.63630000000001</v>
      </c>
      <c r="D1380">
        <v>433.71255000000002</v>
      </c>
      <c r="E1380">
        <v>509.02839999999998</v>
      </c>
      <c r="F1380">
        <v>673.47573999999997</v>
      </c>
      <c r="G1380">
        <v>721.02566999999999</v>
      </c>
      <c r="H1380">
        <v>823.30323999999996</v>
      </c>
      <c r="I1380">
        <v>931.21821</v>
      </c>
      <c r="J1380">
        <v>916.60211000000004</v>
      </c>
      <c r="K1380">
        <v>844.09956</v>
      </c>
      <c r="L1380">
        <v>973.54038000000003</v>
      </c>
    </row>
    <row r="1381" spans="1:12" x14ac:dyDescent="0.2">
      <c r="A1381">
        <v>2018</v>
      </c>
      <c r="B1381">
        <v>69</v>
      </c>
      <c r="C1381">
        <v>160.52992</v>
      </c>
      <c r="D1381">
        <v>481.23712999999998</v>
      </c>
      <c r="E1381">
        <v>593.12018</v>
      </c>
      <c r="F1381">
        <v>750.66313000000002</v>
      </c>
      <c r="G1381">
        <v>771.46097999999995</v>
      </c>
      <c r="H1381">
        <v>890.53616999999997</v>
      </c>
      <c r="I1381">
        <v>896.04097000000002</v>
      </c>
      <c r="J1381">
        <v>970.53763000000004</v>
      </c>
      <c r="K1381">
        <v>972.89580000000001</v>
      </c>
      <c r="L1381">
        <v>980.85744999999997</v>
      </c>
    </row>
    <row r="1382" spans="1:12" x14ac:dyDescent="0.2">
      <c r="A1382">
        <v>2019</v>
      </c>
      <c r="B1382">
        <v>53</v>
      </c>
      <c r="C1382">
        <v>170.50997000000001</v>
      </c>
      <c r="D1382">
        <v>438.74570999999997</v>
      </c>
      <c r="E1382">
        <v>532.37338999999997</v>
      </c>
      <c r="F1382">
        <v>702.88770999999997</v>
      </c>
      <c r="G1382">
        <v>741.48698999999999</v>
      </c>
      <c r="H1382">
        <v>835.17872</v>
      </c>
      <c r="I1382">
        <v>913.01365999999996</v>
      </c>
      <c r="J1382">
        <v>933.51253999999994</v>
      </c>
      <c r="K1382">
        <v>899.29859999999996</v>
      </c>
      <c r="L1382">
        <v>961.61914999999999</v>
      </c>
    </row>
    <row r="1383" spans="1:12" x14ac:dyDescent="0.2">
      <c r="A1383" t="s">
        <v>171</v>
      </c>
    </row>
    <row r="1384" spans="1:12" x14ac:dyDescent="0.2">
      <c r="A1384">
        <v>1.2054100000000001</v>
      </c>
    </row>
    <row r="1385" spans="1:12" x14ac:dyDescent="0.2">
      <c r="A1385" t="s">
        <v>172</v>
      </c>
    </row>
    <row r="1386" spans="1:12" x14ac:dyDescent="0.2">
      <c r="A1386">
        <v>1991</v>
      </c>
      <c r="B1386">
        <v>35.11824</v>
      </c>
      <c r="C1386">
        <v>2.4971700000000001</v>
      </c>
      <c r="D1386">
        <v>3.8578600000000001</v>
      </c>
      <c r="E1386">
        <v>4.7314400000000001</v>
      </c>
      <c r="F1386">
        <v>1.3804799999999999</v>
      </c>
      <c r="G1386">
        <v>3.22445</v>
      </c>
      <c r="H1386">
        <v>4.4912599999999996</v>
      </c>
    </row>
    <row r="1387" spans="1:12" x14ac:dyDescent="0.2">
      <c r="A1387">
        <v>1994</v>
      </c>
      <c r="B1387">
        <v>47.90061</v>
      </c>
      <c r="C1387">
        <v>139.17674</v>
      </c>
      <c r="D1387">
        <v>5.4028099999999997</v>
      </c>
      <c r="E1387">
        <v>5.2386200000000001</v>
      </c>
      <c r="F1387">
        <v>1.9369000000000001</v>
      </c>
      <c r="G1387">
        <v>4.5141</v>
      </c>
      <c r="H1387">
        <v>6.2915200000000002</v>
      </c>
    </row>
    <row r="1388" spans="1:12" x14ac:dyDescent="0.2">
      <c r="A1388">
        <v>1997</v>
      </c>
      <c r="B1388">
        <v>140.56771000000001</v>
      </c>
      <c r="C1388">
        <v>358.56639999999999</v>
      </c>
      <c r="D1388">
        <v>4.8026299999999997</v>
      </c>
      <c r="E1388">
        <v>4.9175700000000004</v>
      </c>
      <c r="F1388">
        <v>2.1765500000000002</v>
      </c>
      <c r="G1388">
        <v>3.5952999999999999</v>
      </c>
      <c r="H1388">
        <v>6.0099600000000004</v>
      </c>
    </row>
    <row r="1389" spans="1:12" x14ac:dyDescent="0.2">
      <c r="A1389">
        <v>2000</v>
      </c>
      <c r="B1389">
        <v>25.2867</v>
      </c>
      <c r="C1389">
        <v>165.01347000000001</v>
      </c>
      <c r="D1389">
        <v>4.9610000000000003</v>
      </c>
      <c r="E1389">
        <v>4.7624500000000003</v>
      </c>
      <c r="F1389">
        <v>2.5505800000000001</v>
      </c>
      <c r="G1389">
        <v>3.8203399999999998</v>
      </c>
      <c r="H1389">
        <v>6.1016599999999999</v>
      </c>
    </row>
    <row r="1390" spans="1:12" x14ac:dyDescent="0.2">
      <c r="A1390">
        <v>2002</v>
      </c>
      <c r="B1390">
        <v>76.288759999999996</v>
      </c>
      <c r="C1390">
        <v>210.99945</v>
      </c>
      <c r="D1390">
        <v>3.7834300000000001</v>
      </c>
      <c r="E1390">
        <v>3.87981</v>
      </c>
      <c r="F1390">
        <v>1.40001</v>
      </c>
      <c r="G1390">
        <v>3.3101400000000001</v>
      </c>
      <c r="H1390">
        <v>4.2567199999999996</v>
      </c>
    </row>
    <row r="1391" spans="1:12" x14ac:dyDescent="0.2">
      <c r="A1391">
        <v>2004</v>
      </c>
      <c r="B1391">
        <v>250.50852</v>
      </c>
      <c r="C1391">
        <v>22.485220000000002</v>
      </c>
      <c r="D1391">
        <v>4.1684000000000001</v>
      </c>
      <c r="E1391">
        <v>4.4602300000000001</v>
      </c>
      <c r="F1391">
        <v>1.3837900000000001</v>
      </c>
      <c r="G1391">
        <v>3.7134200000000002</v>
      </c>
      <c r="H1391">
        <v>4.6233899999999997</v>
      </c>
    </row>
    <row r="1392" spans="1:12" x14ac:dyDescent="0.2">
      <c r="A1392">
        <v>2006</v>
      </c>
      <c r="B1392">
        <v>46.595880000000001</v>
      </c>
      <c r="C1392">
        <v>49.898800000000001</v>
      </c>
      <c r="D1392">
        <v>5.2894899999999998</v>
      </c>
      <c r="E1392">
        <v>5.5842700000000001</v>
      </c>
      <c r="F1392">
        <v>2.08229</v>
      </c>
      <c r="G1392">
        <v>4.5024600000000001</v>
      </c>
      <c r="H1392">
        <v>6.0765200000000004</v>
      </c>
    </row>
    <row r="1393" spans="1:13" x14ac:dyDescent="0.2">
      <c r="A1393">
        <v>2010</v>
      </c>
      <c r="B1393">
        <v>281.70094</v>
      </c>
      <c r="C1393">
        <v>73.038030000000006</v>
      </c>
      <c r="D1393">
        <v>5.3032199999999996</v>
      </c>
      <c r="E1393">
        <v>4.9833699999999999</v>
      </c>
      <c r="F1393">
        <v>2.73353</v>
      </c>
      <c r="G1393">
        <v>4.3920500000000002</v>
      </c>
      <c r="H1393">
        <v>6.2144000000000004</v>
      </c>
    </row>
    <row r="1394" spans="1:13" x14ac:dyDescent="0.2">
      <c r="A1394">
        <v>2012</v>
      </c>
      <c r="B1394">
        <v>53.143180000000001</v>
      </c>
      <c r="C1394">
        <v>114.86067</v>
      </c>
      <c r="D1394">
        <v>5.4484399999999997</v>
      </c>
      <c r="E1394">
        <v>5.1848799999999997</v>
      </c>
      <c r="F1394">
        <v>2.8246699999999998</v>
      </c>
      <c r="G1394">
        <v>4.4337900000000001</v>
      </c>
      <c r="H1394">
        <v>6.4630900000000002</v>
      </c>
    </row>
    <row r="1395" spans="1:13" x14ac:dyDescent="0.2">
      <c r="A1395">
        <v>2014</v>
      </c>
      <c r="B1395">
        <v>92.814279999999997</v>
      </c>
      <c r="C1395">
        <v>15.035360000000001</v>
      </c>
      <c r="D1395">
        <v>5.69991</v>
      </c>
      <c r="E1395">
        <v>5.0495999999999999</v>
      </c>
      <c r="F1395">
        <v>2.5215999999999998</v>
      </c>
      <c r="G1395">
        <v>4.835</v>
      </c>
      <c r="H1395">
        <v>6.5648099999999996</v>
      </c>
    </row>
    <row r="1396" spans="1:13" x14ac:dyDescent="0.2">
      <c r="A1396">
        <v>2016</v>
      </c>
      <c r="B1396">
        <v>123.38275</v>
      </c>
      <c r="C1396">
        <v>531.52263000000005</v>
      </c>
      <c r="D1396">
        <v>4.8864099999999997</v>
      </c>
      <c r="E1396">
        <v>4.9866000000000001</v>
      </c>
      <c r="F1396">
        <v>2.31</v>
      </c>
      <c r="G1396">
        <v>3.9433500000000001</v>
      </c>
      <c r="H1396">
        <v>5.8294600000000001</v>
      </c>
    </row>
    <row r="1397" spans="1:13" x14ac:dyDescent="0.2">
      <c r="A1397">
        <v>2018</v>
      </c>
      <c r="B1397">
        <v>51.595010000000002</v>
      </c>
      <c r="C1397">
        <v>9.5183900000000001</v>
      </c>
      <c r="D1397">
        <v>6.0103099999999996</v>
      </c>
      <c r="E1397">
        <v>5.2332000000000001</v>
      </c>
      <c r="F1397">
        <v>2.3975300000000002</v>
      </c>
      <c r="G1397">
        <v>5.0513000000000003</v>
      </c>
      <c r="H1397">
        <v>6.9693199999999997</v>
      </c>
    </row>
    <row r="1398" spans="1:13" x14ac:dyDescent="0.2">
      <c r="A1398" t="s">
        <v>173</v>
      </c>
    </row>
    <row r="1399" spans="1:13" x14ac:dyDescent="0.2">
      <c r="A1399">
        <v>1977</v>
      </c>
      <c r="B1399">
        <v>0.65922000000000003</v>
      </c>
      <c r="C1399">
        <v>0.34078000000000003</v>
      </c>
      <c r="D1399">
        <v>0.28564000000000001</v>
      </c>
      <c r="E1399">
        <v>0.19234000000000001</v>
      </c>
      <c r="F1399">
        <v>5.4940000000000003E-2</v>
      </c>
      <c r="G1399">
        <v>0.26832</v>
      </c>
      <c r="H1399">
        <v>36890.056349999999</v>
      </c>
      <c r="I1399">
        <v>0.21954000000000001</v>
      </c>
      <c r="J1399">
        <v>53339.666879999997</v>
      </c>
      <c r="K1399">
        <v>242956.65161</v>
      </c>
      <c r="L1399">
        <v>175113.27398</v>
      </c>
      <c r="M1399">
        <v>3.2829799999999998</v>
      </c>
    </row>
    <row r="1400" spans="1:13" x14ac:dyDescent="0.2">
      <c r="A1400">
        <v>1978</v>
      </c>
      <c r="B1400">
        <v>0.65976000000000001</v>
      </c>
      <c r="C1400">
        <v>0.34023999999999999</v>
      </c>
      <c r="D1400">
        <v>0.27850999999999998</v>
      </c>
      <c r="E1400">
        <v>0.19994999999999999</v>
      </c>
      <c r="F1400">
        <v>5.5690000000000003E-2</v>
      </c>
      <c r="G1400">
        <v>0.26280999999999999</v>
      </c>
      <c r="H1400">
        <v>34318.748310000003</v>
      </c>
      <c r="I1400">
        <v>0.21367</v>
      </c>
      <c r="J1400">
        <v>51912.269500000002</v>
      </c>
      <c r="K1400">
        <v>242956.65161</v>
      </c>
      <c r="L1400">
        <v>181725.71976000001</v>
      </c>
      <c r="M1400">
        <v>3.5006300000000001</v>
      </c>
    </row>
    <row r="1401" spans="1:13" x14ac:dyDescent="0.2">
      <c r="A1401">
        <v>1979</v>
      </c>
      <c r="B1401">
        <v>0.78952</v>
      </c>
      <c r="C1401">
        <v>0.21048</v>
      </c>
      <c r="D1401">
        <v>0.14313999999999999</v>
      </c>
      <c r="E1401">
        <v>0.22269</v>
      </c>
      <c r="F1401">
        <v>3.1870000000000002E-2</v>
      </c>
      <c r="G1401">
        <v>0.24587000000000001</v>
      </c>
      <c r="H1401">
        <v>52627.334199999998</v>
      </c>
      <c r="I1401">
        <v>0.1956</v>
      </c>
      <c r="J1401">
        <v>47521.678480000002</v>
      </c>
      <c r="K1401">
        <v>242956.65161</v>
      </c>
      <c r="L1401">
        <v>196519.75894</v>
      </c>
      <c r="M1401">
        <v>4.13537</v>
      </c>
    </row>
    <row r="1402" spans="1:13" x14ac:dyDescent="0.2">
      <c r="A1402">
        <v>1980</v>
      </c>
      <c r="B1402">
        <v>0.83623000000000003</v>
      </c>
      <c r="C1402">
        <v>0.16377</v>
      </c>
      <c r="D1402">
        <v>0.10876</v>
      </c>
      <c r="E1402">
        <v>0.22944000000000001</v>
      </c>
      <c r="F1402">
        <v>2.496E-2</v>
      </c>
      <c r="G1402">
        <v>0.25729999999999997</v>
      </c>
      <c r="H1402">
        <v>53392.835350000001</v>
      </c>
      <c r="I1402">
        <v>0.20777999999999999</v>
      </c>
      <c r="J1402">
        <v>50481.99914</v>
      </c>
      <c r="K1402">
        <v>242956.65161</v>
      </c>
      <c r="L1402">
        <v>231928.34296000001</v>
      </c>
      <c r="M1402">
        <v>4.5942800000000004</v>
      </c>
    </row>
    <row r="1403" spans="1:13" x14ac:dyDescent="0.2">
      <c r="A1403">
        <v>1981</v>
      </c>
      <c r="B1403">
        <v>0.87458000000000002</v>
      </c>
      <c r="C1403">
        <v>0.12542</v>
      </c>
      <c r="D1403">
        <v>7.739E-2</v>
      </c>
      <c r="E1403">
        <v>0.25508999999999998</v>
      </c>
      <c r="F1403">
        <v>1.9740000000000001E-2</v>
      </c>
      <c r="G1403">
        <v>0.25896999999999998</v>
      </c>
      <c r="H1403">
        <v>53507.47092</v>
      </c>
      <c r="I1403">
        <v>0.20957000000000001</v>
      </c>
      <c r="J1403">
        <v>50916.168919999996</v>
      </c>
      <c r="K1403">
        <v>242956.65161</v>
      </c>
      <c r="L1403">
        <v>292663.63822000002</v>
      </c>
      <c r="M1403">
        <v>5.7479500000000003</v>
      </c>
    </row>
    <row r="1404" spans="1:13" x14ac:dyDescent="0.2">
      <c r="A1404">
        <v>1982</v>
      </c>
      <c r="B1404">
        <v>0.89556999999999998</v>
      </c>
      <c r="C1404">
        <v>0.10443</v>
      </c>
      <c r="D1404">
        <v>6.5909999999999996E-2</v>
      </c>
      <c r="E1404">
        <v>0.24406</v>
      </c>
      <c r="F1404">
        <v>1.609E-2</v>
      </c>
      <c r="G1404">
        <v>0.27416000000000001</v>
      </c>
      <c r="H1404">
        <v>55431.338770000002</v>
      </c>
      <c r="I1404">
        <v>0.22577</v>
      </c>
      <c r="J1404">
        <v>54852.58754</v>
      </c>
      <c r="K1404">
        <v>242956.65161</v>
      </c>
      <c r="L1404">
        <v>323361.25108000002</v>
      </c>
      <c r="M1404">
        <v>5.8951000000000002</v>
      </c>
    </row>
    <row r="1405" spans="1:13" x14ac:dyDescent="0.2">
      <c r="A1405">
        <v>1983</v>
      </c>
      <c r="B1405">
        <v>0.93091000000000002</v>
      </c>
      <c r="C1405">
        <v>6.9089999999999999E-2</v>
      </c>
      <c r="D1405">
        <v>4.0689999999999997E-2</v>
      </c>
      <c r="E1405">
        <v>0.25846999999999998</v>
      </c>
      <c r="F1405">
        <v>1.052E-2</v>
      </c>
      <c r="G1405">
        <v>0.26373000000000002</v>
      </c>
      <c r="H1405">
        <v>60826.606639999998</v>
      </c>
      <c r="I1405">
        <v>0.21465000000000001</v>
      </c>
      <c r="J1405">
        <v>52150.399960000002</v>
      </c>
      <c r="K1405">
        <v>242956.65161</v>
      </c>
      <c r="L1405">
        <v>291799.75507000001</v>
      </c>
      <c r="M1405">
        <v>5.5953499999999998</v>
      </c>
    </row>
    <row r="1406" spans="1:13" x14ac:dyDescent="0.2">
      <c r="A1406">
        <v>1984</v>
      </c>
      <c r="B1406">
        <v>0.76854</v>
      </c>
      <c r="C1406">
        <v>0.23146</v>
      </c>
      <c r="D1406">
        <v>0.15398000000000001</v>
      </c>
      <c r="E1406">
        <v>0.26202999999999999</v>
      </c>
      <c r="F1406">
        <v>4.0349999999999997E-2</v>
      </c>
      <c r="G1406">
        <v>0.26267000000000001</v>
      </c>
      <c r="H1406">
        <v>70561.143679999994</v>
      </c>
      <c r="I1406">
        <v>0.21351999999999999</v>
      </c>
      <c r="J1406">
        <v>51875.351840000003</v>
      </c>
      <c r="K1406">
        <v>242956.65161</v>
      </c>
      <c r="L1406">
        <v>254632.37677</v>
      </c>
      <c r="M1406">
        <v>4.9085400000000003</v>
      </c>
    </row>
    <row r="1407" spans="1:13" x14ac:dyDescent="0.2">
      <c r="A1407">
        <v>1985</v>
      </c>
      <c r="B1407">
        <v>0.66293999999999997</v>
      </c>
      <c r="C1407">
        <v>0.33706000000000003</v>
      </c>
      <c r="D1407">
        <v>0.25220999999999999</v>
      </c>
      <c r="E1407">
        <v>0.25175999999999998</v>
      </c>
      <c r="F1407">
        <v>6.3490000000000005E-2</v>
      </c>
      <c r="G1407">
        <v>0.25879999999999997</v>
      </c>
      <c r="H1407">
        <v>67905.296300000002</v>
      </c>
      <c r="I1407">
        <v>0.20938999999999999</v>
      </c>
      <c r="J1407">
        <v>50872.518859999996</v>
      </c>
      <c r="K1407">
        <v>242956.65161</v>
      </c>
      <c r="L1407">
        <v>214694.96721</v>
      </c>
      <c r="M1407">
        <v>4.2202500000000001</v>
      </c>
    </row>
    <row r="1408" spans="1:13" x14ac:dyDescent="0.2">
      <c r="A1408">
        <v>1986</v>
      </c>
      <c r="B1408">
        <v>0.65290000000000004</v>
      </c>
      <c r="C1408">
        <v>0.34710000000000002</v>
      </c>
      <c r="D1408">
        <v>0.27255000000000001</v>
      </c>
      <c r="E1408">
        <v>0.25523000000000001</v>
      </c>
      <c r="F1408">
        <v>6.9559999999999997E-2</v>
      </c>
      <c r="G1408">
        <v>0.27499000000000001</v>
      </c>
      <c r="H1408">
        <v>58804.781739999999</v>
      </c>
      <c r="I1408">
        <v>0.22664999999999999</v>
      </c>
      <c r="J1408">
        <v>55067.120219999997</v>
      </c>
      <c r="K1408">
        <v>242956.65161</v>
      </c>
      <c r="L1408">
        <v>180190.6715</v>
      </c>
      <c r="M1408">
        <v>3.2722000000000002</v>
      </c>
    </row>
    <row r="1409" spans="1:13" x14ac:dyDescent="0.2">
      <c r="A1409">
        <v>1987</v>
      </c>
      <c r="B1409">
        <v>0.71787999999999996</v>
      </c>
      <c r="C1409">
        <v>0.28211999999999998</v>
      </c>
      <c r="D1409">
        <v>0.20247999999999999</v>
      </c>
      <c r="E1409">
        <v>0.26336999999999999</v>
      </c>
      <c r="F1409">
        <v>5.3330000000000002E-2</v>
      </c>
      <c r="G1409">
        <v>0.26756999999999997</v>
      </c>
      <c r="H1409">
        <v>81458.552979999993</v>
      </c>
      <c r="I1409">
        <v>0.21873999999999999</v>
      </c>
      <c r="J1409">
        <v>53143.892010000003</v>
      </c>
      <c r="K1409">
        <v>242956.65161</v>
      </c>
      <c r="L1409">
        <v>161422.87309000001</v>
      </c>
      <c r="M1409">
        <v>3.0374699999999999</v>
      </c>
    </row>
    <row r="1410" spans="1:13" x14ac:dyDescent="0.2">
      <c r="A1410">
        <v>1988</v>
      </c>
      <c r="B1410">
        <v>0.73733000000000004</v>
      </c>
      <c r="C1410">
        <v>0.26267000000000001</v>
      </c>
      <c r="D1410">
        <v>0.18976000000000001</v>
      </c>
      <c r="E1410">
        <v>0.24521999999999999</v>
      </c>
      <c r="F1410">
        <v>4.6530000000000002E-2</v>
      </c>
      <c r="G1410">
        <v>0.26515</v>
      </c>
      <c r="H1410">
        <v>56105.837500000001</v>
      </c>
      <c r="I1410">
        <v>0.21615999999999999</v>
      </c>
      <c r="J1410">
        <v>52516.636559999999</v>
      </c>
      <c r="K1410">
        <v>242956.65161</v>
      </c>
      <c r="L1410">
        <v>160023.88120999999</v>
      </c>
      <c r="M1410">
        <v>3.04711</v>
      </c>
    </row>
    <row r="1411" spans="1:13" x14ac:dyDescent="0.2">
      <c r="A1411">
        <v>1989</v>
      </c>
      <c r="B1411">
        <v>0.82757999999999998</v>
      </c>
      <c r="C1411">
        <v>0.17241999999999999</v>
      </c>
      <c r="D1411">
        <v>0.11235000000000001</v>
      </c>
      <c r="E1411">
        <v>0.25607000000000002</v>
      </c>
      <c r="F1411">
        <v>2.877E-2</v>
      </c>
      <c r="G1411">
        <v>0.26103999999999999</v>
      </c>
      <c r="H1411">
        <v>70163.751489999995</v>
      </c>
      <c r="I1411">
        <v>0.21178</v>
      </c>
      <c r="J1411">
        <v>51452.222959999999</v>
      </c>
      <c r="K1411">
        <v>242956.65161</v>
      </c>
      <c r="L1411">
        <v>166519.80788000001</v>
      </c>
      <c r="M1411">
        <v>3.2364000000000002</v>
      </c>
    </row>
    <row r="1412" spans="1:13" x14ac:dyDescent="0.2">
      <c r="A1412">
        <v>1990</v>
      </c>
      <c r="B1412">
        <v>0.84635000000000005</v>
      </c>
      <c r="C1412">
        <v>0.15365000000000001</v>
      </c>
      <c r="D1412">
        <v>0.10020999999999999</v>
      </c>
      <c r="E1412">
        <v>0.25242999999999999</v>
      </c>
      <c r="F1412">
        <v>2.53E-2</v>
      </c>
      <c r="G1412">
        <v>0.26445000000000002</v>
      </c>
      <c r="H1412">
        <v>85479.964510000005</v>
      </c>
      <c r="I1412">
        <v>0.21542</v>
      </c>
      <c r="J1412">
        <v>52337.271710000001</v>
      </c>
      <c r="K1412">
        <v>242956.65161</v>
      </c>
      <c r="L1412">
        <v>178437.02874000001</v>
      </c>
      <c r="M1412">
        <v>3.40937</v>
      </c>
    </row>
    <row r="1413" spans="1:13" x14ac:dyDescent="0.2">
      <c r="A1413">
        <v>1991</v>
      </c>
      <c r="B1413">
        <v>0.77695000000000003</v>
      </c>
      <c r="C1413">
        <v>0.22305</v>
      </c>
      <c r="D1413">
        <v>0.15267</v>
      </c>
      <c r="E1413">
        <v>0.26988000000000001</v>
      </c>
      <c r="F1413">
        <v>4.1200000000000001E-2</v>
      </c>
      <c r="G1413">
        <v>0.27888000000000002</v>
      </c>
      <c r="H1413">
        <v>60688.791550000002</v>
      </c>
      <c r="I1413">
        <v>0.23080999999999999</v>
      </c>
      <c r="J1413">
        <v>56076.002540000001</v>
      </c>
      <c r="K1413">
        <v>242956.65161</v>
      </c>
      <c r="L1413">
        <v>200588.6666</v>
      </c>
      <c r="M1413">
        <v>3.5770900000000001</v>
      </c>
    </row>
    <row r="1414" spans="1:13" x14ac:dyDescent="0.2">
      <c r="A1414">
        <v>1992</v>
      </c>
      <c r="B1414">
        <v>0.72535000000000005</v>
      </c>
      <c r="C1414">
        <v>0.27465000000000001</v>
      </c>
      <c r="D1414">
        <v>0.18457000000000001</v>
      </c>
      <c r="E1414">
        <v>0.30237000000000003</v>
      </c>
      <c r="F1414">
        <v>5.5809999999999998E-2</v>
      </c>
      <c r="G1414">
        <v>0.27409</v>
      </c>
      <c r="H1414">
        <v>72084.672229999996</v>
      </c>
      <c r="I1414">
        <v>0.22570000000000001</v>
      </c>
      <c r="J1414">
        <v>54835.239690000002</v>
      </c>
      <c r="K1414">
        <v>242956.65161</v>
      </c>
      <c r="L1414">
        <v>227186.37187</v>
      </c>
      <c r="M1414">
        <v>4.1430699999999998</v>
      </c>
    </row>
    <row r="1415" spans="1:13" x14ac:dyDescent="0.2">
      <c r="A1415">
        <v>1993</v>
      </c>
      <c r="B1415">
        <v>0.64451999999999998</v>
      </c>
      <c r="C1415">
        <v>0.35548000000000002</v>
      </c>
      <c r="D1415">
        <v>0.22494</v>
      </c>
      <c r="E1415">
        <v>0.36993999999999999</v>
      </c>
      <c r="F1415">
        <v>8.3210000000000006E-2</v>
      </c>
      <c r="G1415">
        <v>0.25270999999999999</v>
      </c>
      <c r="H1415">
        <v>74380.840960000001</v>
      </c>
      <c r="I1415">
        <v>0.20288999999999999</v>
      </c>
      <c r="J1415">
        <v>49294.42153</v>
      </c>
      <c r="K1415">
        <v>242956.65161</v>
      </c>
      <c r="L1415">
        <v>229810.47414999999</v>
      </c>
      <c r="M1415">
        <v>4.6619999999999999</v>
      </c>
    </row>
    <row r="1416" spans="1:13" x14ac:dyDescent="0.2">
      <c r="A1416">
        <v>1994</v>
      </c>
      <c r="B1416">
        <v>0.59186000000000005</v>
      </c>
      <c r="C1416">
        <v>0.40814</v>
      </c>
      <c r="D1416">
        <v>0.28271000000000002</v>
      </c>
      <c r="E1416">
        <v>0.37983</v>
      </c>
      <c r="F1416">
        <v>0.10738</v>
      </c>
      <c r="G1416">
        <v>0.26694000000000001</v>
      </c>
      <c r="H1416">
        <v>64655.233569999997</v>
      </c>
      <c r="I1416">
        <v>0.21807000000000001</v>
      </c>
      <c r="J1416">
        <v>52982.190640000001</v>
      </c>
      <c r="K1416">
        <v>242956.65161</v>
      </c>
      <c r="L1416">
        <v>200937.08645999999</v>
      </c>
      <c r="M1416">
        <v>3.7925399999999998</v>
      </c>
    </row>
    <row r="1417" spans="1:13" x14ac:dyDescent="0.2">
      <c r="A1417">
        <v>1995</v>
      </c>
      <c r="B1417">
        <v>0.47605999999999998</v>
      </c>
      <c r="C1417">
        <v>0.52393999999999996</v>
      </c>
      <c r="D1417">
        <v>0.45162000000000002</v>
      </c>
      <c r="E1417">
        <v>0.38317000000000001</v>
      </c>
      <c r="F1417">
        <v>0.17305000000000001</v>
      </c>
      <c r="G1417">
        <v>0.27922000000000002</v>
      </c>
      <c r="H1417">
        <v>59790.458509999997</v>
      </c>
      <c r="I1417">
        <v>0.23116</v>
      </c>
      <c r="J1417">
        <v>56162.58771</v>
      </c>
      <c r="K1417">
        <v>242956.65161</v>
      </c>
      <c r="L1417">
        <v>178584.51861999999</v>
      </c>
      <c r="M1417">
        <v>3.1797800000000001</v>
      </c>
    </row>
    <row r="1418" spans="1:13" x14ac:dyDescent="0.2">
      <c r="A1418">
        <v>1996</v>
      </c>
      <c r="B1418">
        <v>0.39617999999999998</v>
      </c>
      <c r="C1418">
        <v>0.60382000000000002</v>
      </c>
      <c r="D1418">
        <v>0.62090999999999996</v>
      </c>
      <c r="E1418">
        <v>0.39556999999999998</v>
      </c>
      <c r="F1418">
        <v>0.24560999999999999</v>
      </c>
      <c r="G1418">
        <v>0.28534999999999999</v>
      </c>
      <c r="H1418">
        <v>60201.794699999999</v>
      </c>
      <c r="I1418">
        <v>0.23771</v>
      </c>
      <c r="J1418">
        <v>57752.442750000002</v>
      </c>
      <c r="K1418">
        <v>242956.65161</v>
      </c>
      <c r="L1418">
        <v>159441.85394999999</v>
      </c>
      <c r="M1418">
        <v>2.76078</v>
      </c>
    </row>
    <row r="1419" spans="1:13" x14ac:dyDescent="0.2">
      <c r="A1419">
        <v>1997</v>
      </c>
      <c r="B1419">
        <v>0.53051000000000004</v>
      </c>
      <c r="C1419">
        <v>0.46949000000000002</v>
      </c>
      <c r="D1419">
        <v>0.34832000000000002</v>
      </c>
      <c r="E1419">
        <v>0.42143000000000003</v>
      </c>
      <c r="F1419">
        <v>0.14679</v>
      </c>
      <c r="G1419">
        <v>0.27243000000000001</v>
      </c>
      <c r="H1419">
        <v>74365.479399999997</v>
      </c>
      <c r="I1419">
        <v>0.22392000000000001</v>
      </c>
      <c r="J1419">
        <v>54403.775090000003</v>
      </c>
      <c r="K1419">
        <v>242956.65161</v>
      </c>
      <c r="L1419">
        <v>142252.50179000001</v>
      </c>
      <c r="M1419">
        <v>2.6147499999999999</v>
      </c>
    </row>
    <row r="1420" spans="1:13" x14ac:dyDescent="0.2">
      <c r="A1420">
        <v>1998</v>
      </c>
      <c r="B1420">
        <v>0.48160999999999998</v>
      </c>
      <c r="C1420">
        <v>0.51839000000000002</v>
      </c>
      <c r="D1420">
        <v>0.41992000000000002</v>
      </c>
      <c r="E1420">
        <v>0.42172999999999999</v>
      </c>
      <c r="F1420">
        <v>0.17709</v>
      </c>
      <c r="G1420">
        <v>0.27221000000000001</v>
      </c>
      <c r="H1420">
        <v>58179.659570000003</v>
      </c>
      <c r="I1420">
        <v>0.22369</v>
      </c>
      <c r="J1420">
        <v>54346.205280000002</v>
      </c>
      <c r="K1420">
        <v>242956.65161</v>
      </c>
      <c r="L1420">
        <v>131846.79988000001</v>
      </c>
      <c r="M1420">
        <v>2.42605</v>
      </c>
    </row>
    <row r="1421" spans="1:13" x14ac:dyDescent="0.2">
      <c r="A1421">
        <v>1999</v>
      </c>
      <c r="B1421">
        <v>0.55923</v>
      </c>
      <c r="C1421">
        <v>0.44077</v>
      </c>
      <c r="D1421">
        <v>0.32505000000000001</v>
      </c>
      <c r="E1421">
        <v>0.39856000000000003</v>
      </c>
      <c r="F1421">
        <v>0.12955</v>
      </c>
      <c r="G1421">
        <v>0.27599000000000001</v>
      </c>
      <c r="H1421">
        <v>69900.478220000005</v>
      </c>
      <c r="I1421">
        <v>0.22772000000000001</v>
      </c>
      <c r="J1421">
        <v>55326.346729999997</v>
      </c>
      <c r="K1421">
        <v>242956.65161</v>
      </c>
      <c r="L1421">
        <v>136919.15111999999</v>
      </c>
      <c r="M1421">
        <v>2.4747499999999998</v>
      </c>
    </row>
    <row r="1422" spans="1:13" x14ac:dyDescent="0.2">
      <c r="A1422">
        <v>2000</v>
      </c>
      <c r="B1422">
        <v>0.58040999999999998</v>
      </c>
      <c r="C1422">
        <v>0.41959000000000002</v>
      </c>
      <c r="D1422">
        <v>0.27481</v>
      </c>
      <c r="E1422">
        <v>0.42987999999999998</v>
      </c>
      <c r="F1422">
        <v>0.11814</v>
      </c>
      <c r="G1422">
        <v>0.25630999999999998</v>
      </c>
      <c r="H1422">
        <v>71327.046170000001</v>
      </c>
      <c r="I1422">
        <v>0.20674000000000001</v>
      </c>
      <c r="J1422">
        <v>50227.885900000001</v>
      </c>
      <c r="K1422">
        <v>242956.65161</v>
      </c>
      <c r="L1422">
        <v>133003.21152000001</v>
      </c>
      <c r="M1422">
        <v>2.6480000000000001</v>
      </c>
    </row>
    <row r="1423" spans="1:13" x14ac:dyDescent="0.2">
      <c r="A1423">
        <v>2001</v>
      </c>
      <c r="B1423">
        <v>0.50207999999999997</v>
      </c>
      <c r="C1423">
        <v>0.49791999999999997</v>
      </c>
      <c r="D1423">
        <v>0.39562000000000003</v>
      </c>
      <c r="E1423">
        <v>0.39256999999999997</v>
      </c>
      <c r="F1423">
        <v>0.15531</v>
      </c>
      <c r="G1423">
        <v>0.27045000000000002</v>
      </c>
      <c r="H1423">
        <v>69834.155650000001</v>
      </c>
      <c r="I1423">
        <v>0.22181000000000001</v>
      </c>
      <c r="J1423">
        <v>53890.50733</v>
      </c>
      <c r="K1423">
        <v>242956.65161</v>
      </c>
      <c r="L1423">
        <v>124596.22319</v>
      </c>
      <c r="M1423">
        <v>2.31203</v>
      </c>
    </row>
    <row r="1424" spans="1:13" x14ac:dyDescent="0.2">
      <c r="A1424">
        <v>2002</v>
      </c>
      <c r="B1424">
        <v>0.58952000000000004</v>
      </c>
      <c r="C1424">
        <v>0.41048000000000001</v>
      </c>
      <c r="D1424">
        <v>0.29236000000000001</v>
      </c>
      <c r="E1424">
        <v>0.37983</v>
      </c>
      <c r="F1424">
        <v>0.11105</v>
      </c>
      <c r="G1424">
        <v>0.27661000000000002</v>
      </c>
      <c r="H1424">
        <v>56717.058770000003</v>
      </c>
      <c r="I1424">
        <v>0.22838</v>
      </c>
      <c r="J1424">
        <v>55486.695780000002</v>
      </c>
      <c r="K1424">
        <v>242956.65161</v>
      </c>
      <c r="L1424">
        <v>160645.00323</v>
      </c>
      <c r="M1424">
        <v>2.8952</v>
      </c>
    </row>
    <row r="1425" spans="1:13" x14ac:dyDescent="0.2">
      <c r="A1425">
        <v>2003</v>
      </c>
      <c r="B1425">
        <v>0.62419000000000002</v>
      </c>
      <c r="C1425">
        <v>0.37580999999999998</v>
      </c>
      <c r="D1425">
        <v>0.27328000000000002</v>
      </c>
      <c r="E1425">
        <v>0.34512999999999999</v>
      </c>
      <c r="F1425">
        <v>9.4320000000000001E-2</v>
      </c>
      <c r="G1425">
        <v>0.28538000000000002</v>
      </c>
      <c r="H1425">
        <v>54269.413699999997</v>
      </c>
      <c r="I1425">
        <v>0.23774000000000001</v>
      </c>
      <c r="J1425">
        <v>57760.067560000003</v>
      </c>
      <c r="K1425">
        <v>242956.65161</v>
      </c>
      <c r="L1425">
        <v>229911.65476999999</v>
      </c>
      <c r="M1425">
        <v>3.9804599999999999</v>
      </c>
    </row>
    <row r="1426" spans="1:13" x14ac:dyDescent="0.2">
      <c r="A1426">
        <v>2004</v>
      </c>
      <c r="B1426">
        <v>0.66891</v>
      </c>
      <c r="C1426">
        <v>0.33109</v>
      </c>
      <c r="D1426">
        <v>0.23082</v>
      </c>
      <c r="E1426">
        <v>0.32650000000000001</v>
      </c>
      <c r="F1426">
        <v>7.5359999999999996E-2</v>
      </c>
      <c r="G1426">
        <v>0.27778999999999998</v>
      </c>
      <c r="H1426">
        <v>54939.173669999996</v>
      </c>
      <c r="I1426">
        <v>0.22964000000000001</v>
      </c>
      <c r="J1426">
        <v>55793.641259999997</v>
      </c>
      <c r="K1426">
        <v>242956.65161</v>
      </c>
      <c r="L1426">
        <v>285740.01743000001</v>
      </c>
      <c r="M1426">
        <v>5.1213699999999998</v>
      </c>
    </row>
    <row r="1427" spans="1:13" x14ac:dyDescent="0.2">
      <c r="A1427">
        <v>2005</v>
      </c>
      <c r="B1427">
        <v>0.67193999999999998</v>
      </c>
      <c r="C1427">
        <v>0.32806000000000002</v>
      </c>
      <c r="D1427">
        <v>0.22123000000000001</v>
      </c>
      <c r="E1427">
        <v>0.32689000000000001</v>
      </c>
      <c r="F1427">
        <v>7.2319999999999995E-2</v>
      </c>
      <c r="G1427">
        <v>0.26373999999999997</v>
      </c>
      <c r="H1427">
        <v>58109.551160000003</v>
      </c>
      <c r="I1427">
        <v>0.21465999999999999</v>
      </c>
      <c r="J1427">
        <v>52152.759980000003</v>
      </c>
      <c r="K1427">
        <v>242956.65161</v>
      </c>
      <c r="L1427">
        <v>296845.08877999999</v>
      </c>
      <c r="M1427">
        <v>5.69184</v>
      </c>
    </row>
    <row r="1428" spans="1:13" x14ac:dyDescent="0.2">
      <c r="A1428">
        <v>2006</v>
      </c>
      <c r="B1428">
        <v>0.63397999999999999</v>
      </c>
      <c r="C1428">
        <v>0.36602000000000001</v>
      </c>
      <c r="D1428">
        <v>0.26279999999999998</v>
      </c>
      <c r="E1428">
        <v>0.31036000000000002</v>
      </c>
      <c r="F1428">
        <v>8.1559999999999994E-2</v>
      </c>
      <c r="G1428">
        <v>0.25768000000000002</v>
      </c>
      <c r="H1428">
        <v>58905.62674</v>
      </c>
      <c r="I1428">
        <v>0.20818999999999999</v>
      </c>
      <c r="J1428">
        <v>50581.716939999998</v>
      </c>
      <c r="K1428">
        <v>242956.65161</v>
      </c>
      <c r="L1428">
        <v>269671.74664000003</v>
      </c>
      <c r="M1428">
        <v>5.33141</v>
      </c>
    </row>
    <row r="1429" spans="1:13" x14ac:dyDescent="0.2">
      <c r="A1429">
        <v>2007</v>
      </c>
      <c r="B1429">
        <v>0.63705999999999996</v>
      </c>
      <c r="C1429">
        <v>0.36293999999999998</v>
      </c>
      <c r="D1429">
        <v>0.26587</v>
      </c>
      <c r="E1429">
        <v>0.30541000000000001</v>
      </c>
      <c r="F1429">
        <v>8.1199999999999994E-2</v>
      </c>
      <c r="G1429">
        <v>0.26201000000000002</v>
      </c>
      <c r="H1429">
        <v>66809.18273</v>
      </c>
      <c r="I1429">
        <v>0.21281</v>
      </c>
      <c r="J1429">
        <v>51704.492100000003</v>
      </c>
      <c r="K1429">
        <v>242956.65161</v>
      </c>
      <c r="L1429">
        <v>226519.60342999999</v>
      </c>
      <c r="M1429">
        <v>4.3810399999999996</v>
      </c>
    </row>
    <row r="1430" spans="1:13" x14ac:dyDescent="0.2">
      <c r="A1430">
        <v>2008</v>
      </c>
      <c r="B1430">
        <v>0.59286000000000005</v>
      </c>
      <c r="C1430">
        <v>0.40714</v>
      </c>
      <c r="D1430">
        <v>0.30347000000000002</v>
      </c>
      <c r="E1430">
        <v>0.33473000000000003</v>
      </c>
      <c r="F1430">
        <v>0.10158</v>
      </c>
      <c r="G1430">
        <v>0.26350000000000001</v>
      </c>
      <c r="H1430">
        <v>62818.696250000001</v>
      </c>
      <c r="I1430">
        <v>0.21440000000000001</v>
      </c>
      <c r="J1430">
        <v>52090.010880000002</v>
      </c>
      <c r="K1430">
        <v>242956.65161</v>
      </c>
      <c r="L1430">
        <v>195848.20997</v>
      </c>
      <c r="M1430">
        <v>3.7597999999999998</v>
      </c>
    </row>
    <row r="1431" spans="1:13" x14ac:dyDescent="0.2">
      <c r="A1431">
        <v>2009</v>
      </c>
      <c r="B1431">
        <v>0.4914</v>
      </c>
      <c r="C1431">
        <v>0.50860000000000005</v>
      </c>
      <c r="D1431">
        <v>0.42423</v>
      </c>
      <c r="E1431">
        <v>0.36077999999999999</v>
      </c>
      <c r="F1431">
        <v>0.15304999999999999</v>
      </c>
      <c r="G1431">
        <v>0.26558999999999999</v>
      </c>
      <c r="H1431">
        <v>60679.770420000001</v>
      </c>
      <c r="I1431">
        <v>0.21662999999999999</v>
      </c>
      <c r="J1431">
        <v>52631.609510000002</v>
      </c>
      <c r="K1431">
        <v>242956.65161</v>
      </c>
      <c r="L1431">
        <v>173982.70684</v>
      </c>
      <c r="M1431">
        <v>3.3056700000000001</v>
      </c>
    </row>
    <row r="1432" spans="1:13" x14ac:dyDescent="0.2">
      <c r="A1432">
        <v>2010</v>
      </c>
      <c r="B1432">
        <v>0.51158000000000003</v>
      </c>
      <c r="C1432">
        <v>0.48842000000000002</v>
      </c>
      <c r="D1432">
        <v>0.37763000000000002</v>
      </c>
      <c r="E1432">
        <v>0.38390000000000002</v>
      </c>
      <c r="F1432">
        <v>0.14496999999999999</v>
      </c>
      <c r="G1432">
        <v>0.26035999999999998</v>
      </c>
      <c r="H1432">
        <v>62154.394699999997</v>
      </c>
      <c r="I1432">
        <v>0.21106</v>
      </c>
      <c r="J1432">
        <v>51277.416140000001</v>
      </c>
      <c r="K1432">
        <v>242956.65161</v>
      </c>
      <c r="L1432">
        <v>172794.09453999999</v>
      </c>
      <c r="M1432">
        <v>3.3697900000000001</v>
      </c>
    </row>
    <row r="1433" spans="1:13" x14ac:dyDescent="0.2">
      <c r="A1433">
        <v>2011</v>
      </c>
      <c r="B1433">
        <v>0.63985999999999998</v>
      </c>
      <c r="C1433">
        <v>0.36014000000000002</v>
      </c>
      <c r="D1433">
        <v>0.21254999999999999</v>
      </c>
      <c r="E1433">
        <v>0.46098</v>
      </c>
      <c r="F1433">
        <v>9.7979999999999998E-2</v>
      </c>
      <c r="G1433">
        <v>0.25918000000000002</v>
      </c>
      <c r="H1433">
        <v>74987.050770000002</v>
      </c>
      <c r="I1433">
        <v>0.20979</v>
      </c>
      <c r="J1433">
        <v>50969.734109999998</v>
      </c>
      <c r="K1433">
        <v>242956.65161</v>
      </c>
      <c r="L1433">
        <v>178589.98436</v>
      </c>
      <c r="M1433">
        <v>3.5038399999999998</v>
      </c>
    </row>
    <row r="1434" spans="1:13" x14ac:dyDescent="0.2">
      <c r="A1434">
        <v>2012</v>
      </c>
      <c r="B1434">
        <v>0.61807000000000001</v>
      </c>
      <c r="C1434">
        <v>0.38192999999999999</v>
      </c>
      <c r="D1434">
        <v>0.23444999999999999</v>
      </c>
      <c r="E1434">
        <v>0.49213000000000001</v>
      </c>
      <c r="F1434">
        <v>0.11538</v>
      </c>
      <c r="G1434">
        <v>0.26978999999999997</v>
      </c>
      <c r="H1434">
        <v>61195.032429999999</v>
      </c>
      <c r="I1434">
        <v>0.22111</v>
      </c>
      <c r="J1434">
        <v>53720.163310000004</v>
      </c>
      <c r="K1434">
        <v>242956.65161</v>
      </c>
      <c r="L1434">
        <v>167456.01986999999</v>
      </c>
      <c r="M1434">
        <v>3.1171899999999999</v>
      </c>
    </row>
    <row r="1435" spans="1:13" x14ac:dyDescent="0.2">
      <c r="A1435">
        <v>2013</v>
      </c>
      <c r="B1435">
        <v>0.78193999999999997</v>
      </c>
      <c r="C1435">
        <v>0.21806</v>
      </c>
      <c r="D1435">
        <v>0.12839</v>
      </c>
      <c r="E1435">
        <v>0.37856000000000001</v>
      </c>
      <c r="F1435">
        <v>4.8599999999999997E-2</v>
      </c>
      <c r="G1435">
        <v>0.28065000000000001</v>
      </c>
      <c r="H1435">
        <v>64886.936809999999</v>
      </c>
      <c r="I1435">
        <v>0.23269999999999999</v>
      </c>
      <c r="J1435">
        <v>56535.398840000002</v>
      </c>
      <c r="K1435">
        <v>242956.65161</v>
      </c>
      <c r="L1435">
        <v>159641.24864999999</v>
      </c>
      <c r="M1435">
        <v>2.8237399999999999</v>
      </c>
    </row>
    <row r="1436" spans="1:13" x14ac:dyDescent="0.2">
      <c r="A1436">
        <v>2014</v>
      </c>
      <c r="B1436">
        <v>0.74653999999999998</v>
      </c>
      <c r="C1436">
        <v>0.25346000000000002</v>
      </c>
      <c r="D1436">
        <v>0.14945</v>
      </c>
      <c r="E1436">
        <v>0.36488999999999999</v>
      </c>
      <c r="F1436">
        <v>5.4530000000000002E-2</v>
      </c>
      <c r="G1436">
        <v>0.24468000000000001</v>
      </c>
      <c r="H1436">
        <v>78548.566529999996</v>
      </c>
      <c r="I1436">
        <v>0.19433</v>
      </c>
      <c r="J1436">
        <v>47213.809139999998</v>
      </c>
      <c r="K1436">
        <v>242956.65161</v>
      </c>
      <c r="L1436">
        <v>163366.83749000001</v>
      </c>
      <c r="M1436">
        <v>3.4601500000000001</v>
      </c>
    </row>
    <row r="1437" spans="1:13" x14ac:dyDescent="0.2">
      <c r="A1437">
        <v>2015</v>
      </c>
      <c r="B1437">
        <v>0.59623999999999999</v>
      </c>
      <c r="C1437">
        <v>0.40376000000000001</v>
      </c>
      <c r="D1437">
        <v>0.25224000000000002</v>
      </c>
      <c r="E1437">
        <v>0.48132000000000003</v>
      </c>
      <c r="F1437">
        <v>0.12141</v>
      </c>
      <c r="G1437">
        <v>0.26036999999999999</v>
      </c>
      <c r="H1437">
        <v>64410.587769999998</v>
      </c>
      <c r="I1437">
        <v>0.21107000000000001</v>
      </c>
      <c r="J1437">
        <v>51279.99396</v>
      </c>
      <c r="K1437">
        <v>242956.65161</v>
      </c>
      <c r="L1437">
        <v>164480.92720000001</v>
      </c>
      <c r="M1437">
        <v>3.2075100000000001</v>
      </c>
    </row>
    <row r="1438" spans="1:13" x14ac:dyDescent="0.2">
      <c r="A1438">
        <v>2016</v>
      </c>
      <c r="B1438">
        <v>0.60248999999999997</v>
      </c>
      <c r="C1438">
        <v>0.39750999999999997</v>
      </c>
      <c r="D1438">
        <v>0.23386000000000001</v>
      </c>
      <c r="E1438">
        <v>0.51885000000000003</v>
      </c>
      <c r="F1438">
        <v>0.12134</v>
      </c>
      <c r="G1438">
        <v>0.25380000000000003</v>
      </c>
      <c r="H1438">
        <v>66745.789699999994</v>
      </c>
      <c r="I1438">
        <v>0.20405999999999999</v>
      </c>
      <c r="J1438">
        <v>49576.675340000002</v>
      </c>
      <c r="K1438">
        <v>242956.65161</v>
      </c>
      <c r="L1438">
        <v>171759.53125</v>
      </c>
      <c r="M1438">
        <v>3.4645199999999998</v>
      </c>
    </row>
    <row r="1439" spans="1:13" x14ac:dyDescent="0.2">
      <c r="A1439">
        <v>2017</v>
      </c>
      <c r="B1439">
        <v>0.55179</v>
      </c>
      <c r="C1439">
        <v>0.44821</v>
      </c>
      <c r="D1439">
        <v>0.29093999999999998</v>
      </c>
      <c r="E1439">
        <v>0.49129</v>
      </c>
      <c r="F1439">
        <v>0.14294000000000001</v>
      </c>
      <c r="G1439">
        <v>0.25544</v>
      </c>
      <c r="H1439">
        <v>70904.786489999999</v>
      </c>
      <c r="I1439">
        <v>0.20580000000000001</v>
      </c>
      <c r="J1439">
        <v>50000.573709999997</v>
      </c>
      <c r="K1439">
        <v>242956.65161</v>
      </c>
      <c r="L1439">
        <v>164628.84518999999</v>
      </c>
      <c r="M1439">
        <v>3.2925399999999998</v>
      </c>
    </row>
    <row r="1440" spans="1:13" x14ac:dyDescent="0.2">
      <c r="A1440">
        <v>2018</v>
      </c>
      <c r="B1440">
        <v>0.50883</v>
      </c>
      <c r="C1440">
        <v>0.49117</v>
      </c>
      <c r="D1440">
        <v>0.32325999999999999</v>
      </c>
      <c r="E1440">
        <v>0.49886000000000003</v>
      </c>
      <c r="F1440">
        <v>0.16125999999999999</v>
      </c>
      <c r="G1440">
        <v>0.24457999999999999</v>
      </c>
      <c r="H1440">
        <v>76911.977669999993</v>
      </c>
      <c r="I1440">
        <v>0.19422</v>
      </c>
      <c r="J1440">
        <v>47186.939780000001</v>
      </c>
      <c r="K1440">
        <v>242956.65161</v>
      </c>
      <c r="L1440">
        <v>137403.38855999999</v>
      </c>
      <c r="M1440">
        <v>2.9118900000000001</v>
      </c>
    </row>
    <row r="1441" spans="1:42" x14ac:dyDescent="0.2">
      <c r="A1441">
        <v>2019</v>
      </c>
      <c r="B1441">
        <v>0.49098999999999998</v>
      </c>
      <c r="C1441">
        <v>0.50900999999999996</v>
      </c>
      <c r="D1441">
        <v>0.35854999999999998</v>
      </c>
      <c r="E1441">
        <v>0.48147000000000001</v>
      </c>
      <c r="F1441">
        <v>0.17263000000000001</v>
      </c>
      <c r="G1441">
        <v>0.25124999999999997</v>
      </c>
      <c r="H1441">
        <v>71609.235589999997</v>
      </c>
      <c r="I1441">
        <v>0.20133000000000001</v>
      </c>
      <c r="J1441">
        <v>48915.607199999999</v>
      </c>
      <c r="K1441">
        <v>242956.65161</v>
      </c>
      <c r="L1441">
        <v>117469.15535</v>
      </c>
      <c r="M1441">
        <v>2.4014700000000002</v>
      </c>
    </row>
    <row r="1442" spans="1:42" x14ac:dyDescent="0.2">
      <c r="A1442" t="s">
        <v>174</v>
      </c>
    </row>
    <row r="1443" spans="1:42" x14ac:dyDescent="0.2">
      <c r="B1443">
        <v>0</v>
      </c>
      <c r="C1443">
        <v>3.0000000000000001E-5</v>
      </c>
      <c r="D1443">
        <v>3.1E-4</v>
      </c>
      <c r="E1443">
        <v>2.3900000000000002E-3</v>
      </c>
      <c r="F1443">
        <v>1.2630000000000001E-2</v>
      </c>
      <c r="G1443">
        <v>4.6019999999999998E-2</v>
      </c>
      <c r="H1443">
        <v>0.11584999999999999</v>
      </c>
      <c r="I1443">
        <v>0.20155000000000001</v>
      </c>
      <c r="J1443">
        <v>0.24240999999999999</v>
      </c>
      <c r="K1443">
        <v>0.20155000000000001</v>
      </c>
      <c r="L1443">
        <v>0.11584999999999999</v>
      </c>
      <c r="M1443">
        <v>4.6019999999999998E-2</v>
      </c>
      <c r="N1443">
        <v>1.2630000000000001E-2</v>
      </c>
      <c r="O1443">
        <v>2.3900000000000002E-3</v>
      </c>
      <c r="P1443">
        <v>3.1E-4</v>
      </c>
      <c r="Q1443">
        <v>3.0000000000000001E-5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1.0000000000000001E-5</v>
      </c>
      <c r="I1444">
        <v>8.0000000000000007E-5</v>
      </c>
      <c r="J1444">
        <v>3.8000000000000002E-4</v>
      </c>
      <c r="K1444">
        <v>1.49E-3</v>
      </c>
      <c r="L1444">
        <v>4.9300000000000004E-3</v>
      </c>
      <c r="M1444">
        <v>1.372E-2</v>
      </c>
      <c r="N1444">
        <v>3.2059999999999998E-2</v>
      </c>
      <c r="O1444">
        <v>6.2859999999999999E-2</v>
      </c>
      <c r="P1444">
        <v>0.10340000000000001</v>
      </c>
      <c r="Q1444">
        <v>0.14274999999999999</v>
      </c>
      <c r="R1444">
        <v>0.16538</v>
      </c>
      <c r="S1444">
        <v>0.16078000000000001</v>
      </c>
      <c r="T1444">
        <v>0.13117000000000001</v>
      </c>
      <c r="U1444">
        <v>8.9800000000000005E-2</v>
      </c>
      <c r="V1444">
        <v>5.1589999999999997E-2</v>
      </c>
      <c r="W1444">
        <v>2.487E-2</v>
      </c>
      <c r="X1444">
        <v>1.0059999999999999E-2</v>
      </c>
      <c r="Y1444">
        <v>3.4099999999999998E-3</v>
      </c>
      <c r="Z1444">
        <v>9.7000000000000005E-4</v>
      </c>
      <c r="AA1444">
        <v>2.3000000000000001E-4</v>
      </c>
      <c r="AB1444">
        <v>5.0000000000000002E-5</v>
      </c>
      <c r="AC1444">
        <v>1.0000000000000001E-5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1.0000000000000001E-5</v>
      </c>
      <c r="M1445">
        <v>3.0000000000000001E-5</v>
      </c>
      <c r="N1445">
        <v>1E-4</v>
      </c>
      <c r="O1445">
        <v>3.4000000000000002E-4</v>
      </c>
      <c r="P1445">
        <v>1E-3</v>
      </c>
      <c r="Q1445">
        <v>2.6700000000000001E-3</v>
      </c>
      <c r="R1445">
        <v>6.3699999999999998E-3</v>
      </c>
      <c r="S1445">
        <v>1.3610000000000001E-2</v>
      </c>
      <c r="T1445">
        <v>2.6079999999999999E-2</v>
      </c>
      <c r="U1445">
        <v>4.478E-2</v>
      </c>
      <c r="V1445">
        <v>6.8940000000000001E-2</v>
      </c>
      <c r="W1445">
        <v>9.5140000000000002E-2</v>
      </c>
      <c r="X1445">
        <v>0.11769</v>
      </c>
      <c r="Y1445">
        <v>0.13050999999999999</v>
      </c>
      <c r="Z1445">
        <v>0.12973000000000001</v>
      </c>
      <c r="AA1445">
        <v>0.11559</v>
      </c>
      <c r="AB1445">
        <v>9.2329999999999995E-2</v>
      </c>
      <c r="AC1445">
        <v>6.6110000000000002E-2</v>
      </c>
      <c r="AD1445">
        <v>4.2430000000000002E-2</v>
      </c>
      <c r="AE1445">
        <v>2.4410000000000001E-2</v>
      </c>
      <c r="AF1445">
        <v>1.259E-2</v>
      </c>
      <c r="AG1445">
        <v>5.8199999999999997E-3</v>
      </c>
      <c r="AH1445">
        <v>2.4099999999999998E-3</v>
      </c>
      <c r="AI1445">
        <v>8.9999999999999998E-4</v>
      </c>
      <c r="AJ1445">
        <v>2.9999999999999997E-4</v>
      </c>
      <c r="AK1445">
        <v>9.0000000000000006E-5</v>
      </c>
      <c r="AL1445">
        <v>2.0000000000000002E-5</v>
      </c>
      <c r="AM1445">
        <v>1.0000000000000001E-5</v>
      </c>
      <c r="AN1445">
        <v>0</v>
      </c>
      <c r="AO1445">
        <v>0</v>
      </c>
      <c r="AP1445">
        <v>0</v>
      </c>
    </row>
    <row r="1446" spans="1:42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1.0000000000000001E-5</v>
      </c>
      <c r="Q1446">
        <v>3.0000000000000001E-5</v>
      </c>
      <c r="R1446">
        <v>9.0000000000000006E-5</v>
      </c>
      <c r="S1446">
        <v>2.4000000000000001E-4</v>
      </c>
      <c r="T1446">
        <v>6.2E-4</v>
      </c>
      <c r="U1446">
        <v>1.47E-3</v>
      </c>
      <c r="V1446">
        <v>3.2200000000000002E-3</v>
      </c>
      <c r="W1446">
        <v>6.5399999999999998E-3</v>
      </c>
      <c r="X1446">
        <v>1.227E-2</v>
      </c>
      <c r="Y1446">
        <v>2.1270000000000001E-2</v>
      </c>
      <c r="Z1446">
        <v>3.4090000000000002E-2</v>
      </c>
      <c r="AA1446">
        <v>5.0500000000000003E-2</v>
      </c>
      <c r="AB1446">
        <v>6.9169999999999995E-2</v>
      </c>
      <c r="AC1446">
        <v>8.7569999999999995E-2</v>
      </c>
      <c r="AD1446">
        <v>0.10248</v>
      </c>
      <c r="AE1446">
        <v>0.11086</v>
      </c>
      <c r="AF1446">
        <v>0.11087</v>
      </c>
      <c r="AG1446">
        <v>0.10249</v>
      </c>
      <c r="AH1446">
        <v>8.7590000000000001E-2</v>
      </c>
      <c r="AI1446">
        <v>6.9190000000000002E-2</v>
      </c>
      <c r="AJ1446">
        <v>5.0529999999999999E-2</v>
      </c>
      <c r="AK1446">
        <v>3.4110000000000001E-2</v>
      </c>
      <c r="AL1446">
        <v>2.128E-2</v>
      </c>
      <c r="AM1446">
        <v>1.2279999999999999E-2</v>
      </c>
      <c r="AN1446">
        <v>6.5500000000000003E-3</v>
      </c>
      <c r="AO1446">
        <v>3.2299999999999998E-3</v>
      </c>
      <c r="AP1446">
        <v>1.47E-3</v>
      </c>
    </row>
    <row r="1447" spans="1:42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1.0000000000000001E-5</v>
      </c>
      <c r="T1447">
        <v>2.0000000000000002E-5</v>
      </c>
      <c r="U1447">
        <v>6.0000000000000002E-5</v>
      </c>
      <c r="V1447">
        <v>1.3999999999999999E-4</v>
      </c>
      <c r="W1447">
        <v>3.4000000000000002E-4</v>
      </c>
      <c r="X1447">
        <v>7.6999999999999996E-4</v>
      </c>
      <c r="Y1447">
        <v>1.6199999999999999E-3</v>
      </c>
      <c r="Z1447">
        <v>3.2299999999999998E-3</v>
      </c>
      <c r="AA1447">
        <v>6.0299999999999998E-3</v>
      </c>
      <c r="AB1447">
        <v>1.061E-2</v>
      </c>
      <c r="AC1447">
        <v>1.753E-2</v>
      </c>
      <c r="AD1447">
        <v>2.725E-2</v>
      </c>
      <c r="AE1447">
        <v>3.9820000000000001E-2</v>
      </c>
      <c r="AF1447">
        <v>5.4719999999999998E-2</v>
      </c>
      <c r="AG1447">
        <v>7.0699999999999999E-2</v>
      </c>
      <c r="AH1447">
        <v>8.5889999999999994E-2</v>
      </c>
      <c r="AI1447">
        <v>9.8110000000000003E-2</v>
      </c>
      <c r="AJ1447">
        <v>0.10538</v>
      </c>
      <c r="AK1447">
        <v>0.10643</v>
      </c>
      <c r="AL1447">
        <v>0.10106999999999999</v>
      </c>
      <c r="AM1447">
        <v>9.0249999999999997E-2</v>
      </c>
      <c r="AN1447">
        <v>7.5770000000000004E-2</v>
      </c>
      <c r="AO1447">
        <v>5.9819999999999998E-2</v>
      </c>
      <c r="AP1447">
        <v>4.4400000000000002E-2</v>
      </c>
    </row>
    <row r="1448" spans="1:42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1.0000000000000001E-5</v>
      </c>
      <c r="W1448">
        <v>3.0000000000000001E-5</v>
      </c>
      <c r="X1448">
        <v>9.0000000000000006E-5</v>
      </c>
      <c r="Y1448">
        <v>2.0000000000000001E-4</v>
      </c>
      <c r="Z1448">
        <v>4.4000000000000002E-4</v>
      </c>
      <c r="AA1448">
        <v>9.2000000000000003E-4</v>
      </c>
      <c r="AB1448">
        <v>1.8400000000000001E-3</v>
      </c>
      <c r="AC1448">
        <v>3.5000000000000001E-3</v>
      </c>
      <c r="AD1448">
        <v>6.3200000000000001E-3</v>
      </c>
      <c r="AE1448">
        <v>1.0840000000000001E-2</v>
      </c>
      <c r="AF1448">
        <v>1.7659999999999999E-2</v>
      </c>
      <c r="AG1448">
        <v>2.7349999999999999E-2</v>
      </c>
      <c r="AH1448">
        <v>4.0230000000000002E-2</v>
      </c>
      <c r="AI1448">
        <v>5.6239999999999998E-2</v>
      </c>
      <c r="AJ1448">
        <v>7.4700000000000003E-2</v>
      </c>
      <c r="AK1448">
        <v>9.4280000000000003E-2</v>
      </c>
      <c r="AL1448">
        <v>0.11307</v>
      </c>
      <c r="AM1448">
        <v>0.12884999999999999</v>
      </c>
      <c r="AN1448">
        <v>0.13952000000000001</v>
      </c>
      <c r="AO1448">
        <v>0.14355000000000001</v>
      </c>
      <c r="AP1448">
        <v>0.14035</v>
      </c>
    </row>
    <row r="1449" spans="1:42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1.0000000000000001E-5</v>
      </c>
      <c r="X1449">
        <v>2.0000000000000002E-5</v>
      </c>
      <c r="Y1449">
        <v>5.0000000000000002E-5</v>
      </c>
      <c r="Z1449">
        <v>1.1E-4</v>
      </c>
      <c r="AA1449">
        <v>2.5000000000000001E-4</v>
      </c>
      <c r="AB1449">
        <v>5.2999999999999998E-4</v>
      </c>
      <c r="AC1449">
        <v>1.08E-3</v>
      </c>
      <c r="AD1449">
        <v>2.1199999999999999E-3</v>
      </c>
      <c r="AE1449">
        <v>3.9899999999999996E-3</v>
      </c>
      <c r="AF1449">
        <v>7.1799999999999998E-3</v>
      </c>
      <c r="AG1449">
        <v>1.235E-2</v>
      </c>
      <c r="AH1449">
        <v>2.0330000000000001E-2</v>
      </c>
      <c r="AI1449">
        <v>3.2030000000000003E-2</v>
      </c>
      <c r="AJ1449">
        <v>4.829E-2</v>
      </c>
      <c r="AK1449">
        <v>6.966E-2</v>
      </c>
      <c r="AL1449">
        <v>9.6140000000000003E-2</v>
      </c>
      <c r="AM1449">
        <v>0.12697</v>
      </c>
      <c r="AN1449">
        <v>0.16045000000000001</v>
      </c>
      <c r="AO1449">
        <v>0.19400000000000001</v>
      </c>
      <c r="AP1449">
        <v>0.22445000000000001</v>
      </c>
    </row>
    <row r="1450" spans="1:42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1.0000000000000001E-5</v>
      </c>
      <c r="Y1450">
        <v>2.0000000000000002E-5</v>
      </c>
      <c r="Z1450">
        <v>4.0000000000000003E-5</v>
      </c>
      <c r="AA1450">
        <v>1E-4</v>
      </c>
      <c r="AB1450">
        <v>2.2000000000000001E-4</v>
      </c>
      <c r="AC1450">
        <v>4.8000000000000001E-4</v>
      </c>
      <c r="AD1450">
        <v>1E-3</v>
      </c>
      <c r="AE1450">
        <v>1.98E-3</v>
      </c>
      <c r="AF1450">
        <v>3.79E-3</v>
      </c>
      <c r="AG1450">
        <v>6.9499999999999996E-3</v>
      </c>
      <c r="AH1450">
        <v>1.2279999999999999E-2</v>
      </c>
      <c r="AI1450">
        <v>2.086E-2</v>
      </c>
      <c r="AJ1450">
        <v>3.4070000000000003E-2</v>
      </c>
      <c r="AK1450">
        <v>5.3490000000000003E-2</v>
      </c>
      <c r="AL1450">
        <v>8.0759999999999998E-2</v>
      </c>
      <c r="AM1450">
        <v>0.11724</v>
      </c>
      <c r="AN1450">
        <v>0.16364999999999999</v>
      </c>
      <c r="AO1450">
        <v>0.21962999999999999</v>
      </c>
      <c r="AP1450">
        <v>0.28342000000000001</v>
      </c>
    </row>
    <row r="1451" spans="1:42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1.0000000000000001E-5</v>
      </c>
      <c r="Z1451">
        <v>2.0000000000000002E-5</v>
      </c>
      <c r="AA1451">
        <v>5.0000000000000002E-5</v>
      </c>
      <c r="AB1451">
        <v>1.2999999999999999E-4</v>
      </c>
      <c r="AC1451">
        <v>2.7999999999999998E-4</v>
      </c>
      <c r="AD1451">
        <v>5.9000000000000003E-4</v>
      </c>
      <c r="AE1451">
        <v>1.2199999999999999E-3</v>
      </c>
      <c r="AF1451">
        <v>2.4199999999999998E-3</v>
      </c>
      <c r="AG1451">
        <v>4.6299999999999996E-3</v>
      </c>
      <c r="AH1451">
        <v>8.5599999999999999E-3</v>
      </c>
      <c r="AI1451">
        <v>1.528E-2</v>
      </c>
      <c r="AJ1451">
        <v>2.63E-2</v>
      </c>
      <c r="AK1451">
        <v>4.3700000000000003E-2</v>
      </c>
      <c r="AL1451">
        <v>7.0050000000000001E-2</v>
      </c>
      <c r="AM1451">
        <v>0.10836</v>
      </c>
      <c r="AN1451">
        <v>0.16173999999999999</v>
      </c>
      <c r="AO1451">
        <v>0.23294000000000001</v>
      </c>
      <c r="AP1451">
        <v>0.32372000000000001</v>
      </c>
    </row>
    <row r="1452" spans="1:42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1.0000000000000001E-5</v>
      </c>
      <c r="Z1452">
        <v>1.0000000000000001E-5</v>
      </c>
      <c r="AA1452">
        <v>4.0000000000000003E-5</v>
      </c>
      <c r="AB1452">
        <v>8.0000000000000007E-5</v>
      </c>
      <c r="AC1452">
        <v>1.9000000000000001E-4</v>
      </c>
      <c r="AD1452">
        <v>4.0999999999999999E-4</v>
      </c>
      <c r="AE1452">
        <v>8.5999999999999998E-4</v>
      </c>
      <c r="AF1452">
        <v>1.7600000000000001E-3</v>
      </c>
      <c r="AG1452">
        <v>3.46E-3</v>
      </c>
      <c r="AH1452">
        <v>6.6E-3</v>
      </c>
      <c r="AI1452">
        <v>1.218E-2</v>
      </c>
      <c r="AJ1452">
        <v>2.1749999999999999E-2</v>
      </c>
      <c r="AK1452">
        <v>3.7569999999999999E-2</v>
      </c>
      <c r="AL1452">
        <v>6.2780000000000002E-2</v>
      </c>
      <c r="AM1452">
        <v>0.10150000000000001</v>
      </c>
      <c r="AN1452">
        <v>0.15876000000000001</v>
      </c>
      <c r="AO1452">
        <v>0.24026</v>
      </c>
      <c r="AP1452">
        <v>0.35177000000000003</v>
      </c>
    </row>
    <row r="1453" spans="1:42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1.0000000000000001E-5</v>
      </c>
      <c r="AA1453">
        <v>3.0000000000000001E-5</v>
      </c>
      <c r="AB1453">
        <v>6.0000000000000002E-5</v>
      </c>
      <c r="AC1453">
        <v>1.3999999999999999E-4</v>
      </c>
      <c r="AD1453">
        <v>3.1E-4</v>
      </c>
      <c r="AE1453">
        <v>6.7000000000000002E-4</v>
      </c>
      <c r="AF1453">
        <v>1.39E-3</v>
      </c>
      <c r="AG1453">
        <v>2.8E-3</v>
      </c>
      <c r="AH1453">
        <v>5.4599999999999996E-3</v>
      </c>
      <c r="AI1453">
        <v>1.0319999999999999E-2</v>
      </c>
      <c r="AJ1453">
        <v>1.8890000000000001E-2</v>
      </c>
      <c r="AK1453">
        <v>3.3550000000000003E-2</v>
      </c>
      <c r="AL1453">
        <v>5.7750000000000003E-2</v>
      </c>
      <c r="AM1453">
        <v>9.6360000000000001E-2</v>
      </c>
      <c r="AN1453">
        <v>0.15590000000000001</v>
      </c>
      <c r="AO1453">
        <v>0.24451999999999999</v>
      </c>
      <c r="AP1453">
        <v>0.37180999999999997</v>
      </c>
    </row>
    <row r="1454" spans="1:42" x14ac:dyDescent="0.2">
      <c r="A1454" t="s">
        <v>175</v>
      </c>
    </row>
    <row r="1455" spans="1:42" x14ac:dyDescent="0.2">
      <c r="A1455">
        <v>1977</v>
      </c>
      <c r="B1455">
        <v>0.65922000000000003</v>
      </c>
      <c r="C1455">
        <v>1</v>
      </c>
      <c r="D1455">
        <v>0</v>
      </c>
      <c r="E1455">
        <v>0.28564000000000001</v>
      </c>
      <c r="F1455">
        <v>0.19234000000000001</v>
      </c>
      <c r="G1455">
        <v>5.4940000000000003E-2</v>
      </c>
      <c r="H1455">
        <v>0.26832</v>
      </c>
      <c r="I1455">
        <v>36890.056349999999</v>
      </c>
      <c r="J1455">
        <v>53339.666879999997</v>
      </c>
      <c r="K1455">
        <v>0.21954000000000001</v>
      </c>
      <c r="L1455">
        <v>3.2829799999999998</v>
      </c>
    </row>
    <row r="1456" spans="1:42" x14ac:dyDescent="0.2">
      <c r="A1456">
        <v>1978</v>
      </c>
      <c r="B1456">
        <v>0.65976000000000001</v>
      </c>
      <c r="C1456">
        <v>1</v>
      </c>
      <c r="D1456">
        <v>0</v>
      </c>
      <c r="E1456">
        <v>0.27850999999999998</v>
      </c>
      <c r="F1456">
        <v>0.19994999999999999</v>
      </c>
      <c r="G1456">
        <v>5.5690000000000003E-2</v>
      </c>
      <c r="H1456">
        <v>0.26280999999999999</v>
      </c>
      <c r="I1456">
        <v>34318.748310000003</v>
      </c>
      <c r="J1456">
        <v>51912.269500000002</v>
      </c>
      <c r="K1456">
        <v>0.21367</v>
      </c>
      <c r="L1456">
        <v>3.5006300000000001</v>
      </c>
    </row>
    <row r="1457" spans="1:12" x14ac:dyDescent="0.2">
      <c r="A1457">
        <v>1979</v>
      </c>
      <c r="B1457">
        <v>0.78952</v>
      </c>
      <c r="C1457">
        <v>1</v>
      </c>
      <c r="D1457">
        <v>0</v>
      </c>
      <c r="E1457">
        <v>0.14313999999999999</v>
      </c>
      <c r="F1457">
        <v>0.22269</v>
      </c>
      <c r="G1457">
        <v>3.1870000000000002E-2</v>
      </c>
      <c r="H1457">
        <v>0.24587000000000001</v>
      </c>
      <c r="I1457">
        <v>52627.334199999998</v>
      </c>
      <c r="J1457">
        <v>47521.678480000002</v>
      </c>
      <c r="K1457">
        <v>0.1956</v>
      </c>
      <c r="L1457">
        <v>4.13537</v>
      </c>
    </row>
    <row r="1458" spans="1:12" x14ac:dyDescent="0.2">
      <c r="A1458">
        <v>1980</v>
      </c>
      <c r="B1458">
        <v>0.83623000000000003</v>
      </c>
      <c r="C1458">
        <v>1</v>
      </c>
      <c r="D1458">
        <v>0</v>
      </c>
      <c r="E1458">
        <v>0.10876</v>
      </c>
      <c r="F1458">
        <v>0.22944000000000001</v>
      </c>
      <c r="G1458">
        <v>2.496E-2</v>
      </c>
      <c r="H1458">
        <v>0.25729999999999997</v>
      </c>
      <c r="I1458">
        <v>53392.835350000001</v>
      </c>
      <c r="J1458">
        <v>50481.99914</v>
      </c>
      <c r="K1458">
        <v>0.20777999999999999</v>
      </c>
      <c r="L1458">
        <v>4.5942800000000004</v>
      </c>
    </row>
    <row r="1459" spans="1:12" x14ac:dyDescent="0.2">
      <c r="A1459">
        <v>1981</v>
      </c>
      <c r="B1459">
        <v>0.87458000000000002</v>
      </c>
      <c r="C1459">
        <v>1</v>
      </c>
      <c r="D1459">
        <v>0</v>
      </c>
      <c r="E1459">
        <v>7.739E-2</v>
      </c>
      <c r="F1459">
        <v>0.25508999999999998</v>
      </c>
      <c r="G1459">
        <v>1.9740000000000001E-2</v>
      </c>
      <c r="H1459">
        <v>0.25896999999999998</v>
      </c>
      <c r="I1459">
        <v>53507.47092</v>
      </c>
      <c r="J1459">
        <v>50916.168919999996</v>
      </c>
      <c r="K1459">
        <v>0.20957000000000001</v>
      </c>
      <c r="L1459">
        <v>5.7479500000000003</v>
      </c>
    </row>
    <row r="1460" spans="1:12" x14ac:dyDescent="0.2">
      <c r="A1460">
        <v>1982</v>
      </c>
      <c r="B1460">
        <v>0.89556999999999998</v>
      </c>
      <c r="C1460">
        <v>1</v>
      </c>
      <c r="D1460">
        <v>0</v>
      </c>
      <c r="E1460">
        <v>6.5909999999999996E-2</v>
      </c>
      <c r="F1460">
        <v>0.24406</v>
      </c>
      <c r="G1460">
        <v>1.609E-2</v>
      </c>
      <c r="H1460">
        <v>0.27416000000000001</v>
      </c>
      <c r="I1460">
        <v>55431.338770000002</v>
      </c>
      <c r="J1460">
        <v>54852.58754</v>
      </c>
      <c r="K1460">
        <v>0.22577</v>
      </c>
      <c r="L1460">
        <v>5.8951000000000002</v>
      </c>
    </row>
    <row r="1461" spans="1:12" x14ac:dyDescent="0.2">
      <c r="A1461">
        <v>1983</v>
      </c>
      <c r="B1461">
        <v>0.93091000000000002</v>
      </c>
      <c r="C1461">
        <v>1</v>
      </c>
      <c r="D1461">
        <v>0</v>
      </c>
      <c r="E1461">
        <v>4.0689999999999997E-2</v>
      </c>
      <c r="F1461">
        <v>0.25846999999999998</v>
      </c>
      <c r="G1461">
        <v>1.052E-2</v>
      </c>
      <c r="H1461">
        <v>0.26373000000000002</v>
      </c>
      <c r="I1461">
        <v>60826.606639999998</v>
      </c>
      <c r="J1461">
        <v>52150.399960000002</v>
      </c>
      <c r="K1461">
        <v>0.21465000000000001</v>
      </c>
      <c r="L1461">
        <v>5.5953499999999998</v>
      </c>
    </row>
    <row r="1462" spans="1:12" x14ac:dyDescent="0.2">
      <c r="A1462">
        <v>1984</v>
      </c>
      <c r="B1462">
        <v>0.76854</v>
      </c>
      <c r="C1462">
        <v>1</v>
      </c>
      <c r="D1462">
        <v>0</v>
      </c>
      <c r="E1462">
        <v>0.15398000000000001</v>
      </c>
      <c r="F1462">
        <v>0.26202999999999999</v>
      </c>
      <c r="G1462">
        <v>4.0349999999999997E-2</v>
      </c>
      <c r="H1462">
        <v>0.26267000000000001</v>
      </c>
      <c r="I1462">
        <v>70561.143679999994</v>
      </c>
      <c r="J1462">
        <v>51875.351840000003</v>
      </c>
      <c r="K1462">
        <v>0.21351999999999999</v>
      </c>
      <c r="L1462">
        <v>4.9085400000000003</v>
      </c>
    </row>
    <row r="1463" spans="1:12" x14ac:dyDescent="0.2">
      <c r="A1463">
        <v>1985</v>
      </c>
      <c r="B1463">
        <v>0.66293999999999997</v>
      </c>
      <c r="C1463">
        <v>1</v>
      </c>
      <c r="D1463">
        <v>0</v>
      </c>
      <c r="E1463">
        <v>0.25220999999999999</v>
      </c>
      <c r="F1463">
        <v>0.25175999999999998</v>
      </c>
      <c r="G1463">
        <v>6.3490000000000005E-2</v>
      </c>
      <c r="H1463">
        <v>0.25879999999999997</v>
      </c>
      <c r="I1463">
        <v>67905.296300000002</v>
      </c>
      <c r="J1463">
        <v>50872.518859999996</v>
      </c>
      <c r="K1463">
        <v>0.20938999999999999</v>
      </c>
      <c r="L1463">
        <v>4.2202500000000001</v>
      </c>
    </row>
    <row r="1464" spans="1:12" x14ac:dyDescent="0.2">
      <c r="A1464">
        <v>1986</v>
      </c>
      <c r="B1464">
        <v>0.65290000000000004</v>
      </c>
      <c r="C1464">
        <v>1</v>
      </c>
      <c r="D1464">
        <v>0</v>
      </c>
      <c r="E1464">
        <v>0.27255000000000001</v>
      </c>
      <c r="F1464">
        <v>0.25523000000000001</v>
      </c>
      <c r="G1464">
        <v>6.9559999999999997E-2</v>
      </c>
      <c r="H1464">
        <v>0.27499000000000001</v>
      </c>
      <c r="I1464">
        <v>58804.781739999999</v>
      </c>
      <c r="J1464">
        <v>55067.120219999997</v>
      </c>
      <c r="K1464">
        <v>0.22664999999999999</v>
      </c>
      <c r="L1464">
        <v>3.2722000000000002</v>
      </c>
    </row>
    <row r="1465" spans="1:12" x14ac:dyDescent="0.2">
      <c r="A1465">
        <v>1987</v>
      </c>
      <c r="B1465">
        <v>0.71787999999999996</v>
      </c>
      <c r="C1465">
        <v>1</v>
      </c>
      <c r="D1465">
        <v>0</v>
      </c>
      <c r="E1465">
        <v>0.20247999999999999</v>
      </c>
      <c r="F1465">
        <v>0.26336999999999999</v>
      </c>
      <c r="G1465">
        <v>5.3330000000000002E-2</v>
      </c>
      <c r="H1465">
        <v>0.26756999999999997</v>
      </c>
      <c r="I1465">
        <v>81458.552979999993</v>
      </c>
      <c r="J1465">
        <v>53143.892010000003</v>
      </c>
      <c r="K1465">
        <v>0.21873999999999999</v>
      </c>
      <c r="L1465">
        <v>3.0374699999999999</v>
      </c>
    </row>
    <row r="1466" spans="1:12" x14ac:dyDescent="0.2">
      <c r="A1466">
        <v>1988</v>
      </c>
      <c r="B1466">
        <v>0.73733000000000004</v>
      </c>
      <c r="C1466">
        <v>1</v>
      </c>
      <c r="D1466">
        <v>0</v>
      </c>
      <c r="E1466">
        <v>0.18976000000000001</v>
      </c>
      <c r="F1466">
        <v>0.24521999999999999</v>
      </c>
      <c r="G1466">
        <v>4.6530000000000002E-2</v>
      </c>
      <c r="H1466">
        <v>0.26515</v>
      </c>
      <c r="I1466">
        <v>56105.837500000001</v>
      </c>
      <c r="J1466">
        <v>52516.636559999999</v>
      </c>
      <c r="K1466">
        <v>0.21615999999999999</v>
      </c>
      <c r="L1466">
        <v>3.04711</v>
      </c>
    </row>
    <row r="1467" spans="1:12" x14ac:dyDescent="0.2">
      <c r="A1467">
        <v>1989</v>
      </c>
      <c r="B1467">
        <v>0.82757999999999998</v>
      </c>
      <c r="C1467">
        <v>1</v>
      </c>
      <c r="D1467">
        <v>0</v>
      </c>
      <c r="E1467">
        <v>0.11235000000000001</v>
      </c>
      <c r="F1467">
        <v>0.25607000000000002</v>
      </c>
      <c r="G1467">
        <v>2.877E-2</v>
      </c>
      <c r="H1467">
        <v>0.26103999999999999</v>
      </c>
      <c r="I1467">
        <v>70163.751489999995</v>
      </c>
      <c r="J1467">
        <v>51452.222959999999</v>
      </c>
      <c r="K1467">
        <v>0.21178</v>
      </c>
      <c r="L1467">
        <v>3.2364000000000002</v>
      </c>
    </row>
    <row r="1468" spans="1:12" x14ac:dyDescent="0.2">
      <c r="A1468">
        <v>1990</v>
      </c>
      <c r="B1468">
        <v>0.84635000000000005</v>
      </c>
      <c r="C1468">
        <v>1</v>
      </c>
      <c r="D1468">
        <v>0</v>
      </c>
      <c r="E1468">
        <v>0.10020999999999999</v>
      </c>
      <c r="F1468">
        <v>0.25242999999999999</v>
      </c>
      <c r="G1468">
        <v>2.53E-2</v>
      </c>
      <c r="H1468">
        <v>0.26445000000000002</v>
      </c>
      <c r="I1468">
        <v>85479.964510000005</v>
      </c>
      <c r="J1468">
        <v>52337.271710000001</v>
      </c>
      <c r="K1468">
        <v>0.21542</v>
      </c>
      <c r="L1468">
        <v>3.40937</v>
      </c>
    </row>
    <row r="1469" spans="1:12" x14ac:dyDescent="0.2">
      <c r="A1469">
        <v>1991</v>
      </c>
      <c r="B1469">
        <v>0.77695000000000003</v>
      </c>
      <c r="C1469">
        <v>1</v>
      </c>
      <c r="D1469">
        <v>0</v>
      </c>
      <c r="E1469">
        <v>0.15267</v>
      </c>
      <c r="F1469">
        <v>0.26988000000000001</v>
      </c>
      <c r="G1469">
        <v>4.1200000000000001E-2</v>
      </c>
      <c r="H1469">
        <v>0.27888000000000002</v>
      </c>
      <c r="I1469">
        <v>60688.791550000002</v>
      </c>
      <c r="J1469">
        <v>56076.002540000001</v>
      </c>
      <c r="K1469">
        <v>0.23080999999999999</v>
      </c>
      <c r="L1469">
        <v>3.5770900000000001</v>
      </c>
    </row>
    <row r="1470" spans="1:12" x14ac:dyDescent="0.2">
      <c r="A1470">
        <v>1992</v>
      </c>
      <c r="B1470">
        <v>0.72535000000000005</v>
      </c>
      <c r="C1470">
        <v>1</v>
      </c>
      <c r="D1470">
        <v>0</v>
      </c>
      <c r="E1470">
        <v>0.18457000000000001</v>
      </c>
      <c r="F1470">
        <v>0.30237000000000003</v>
      </c>
      <c r="G1470">
        <v>5.5809999999999998E-2</v>
      </c>
      <c r="H1470">
        <v>0.27409</v>
      </c>
      <c r="I1470">
        <v>72084.672229999996</v>
      </c>
      <c r="J1470">
        <v>54835.239690000002</v>
      </c>
      <c r="K1470">
        <v>0.22570000000000001</v>
      </c>
      <c r="L1470">
        <v>4.1430699999999998</v>
      </c>
    </row>
    <row r="1471" spans="1:12" x14ac:dyDescent="0.2">
      <c r="A1471">
        <v>1993</v>
      </c>
      <c r="B1471">
        <v>0.64451999999999998</v>
      </c>
      <c r="C1471">
        <v>1</v>
      </c>
      <c r="D1471">
        <v>0</v>
      </c>
      <c r="E1471">
        <v>0.22494</v>
      </c>
      <c r="F1471">
        <v>0.36993999999999999</v>
      </c>
      <c r="G1471">
        <v>8.3210000000000006E-2</v>
      </c>
      <c r="H1471">
        <v>0.25270999999999999</v>
      </c>
      <c r="I1471">
        <v>74380.840960000001</v>
      </c>
      <c r="J1471">
        <v>49294.42153</v>
      </c>
      <c r="K1471">
        <v>0.20288999999999999</v>
      </c>
      <c r="L1471">
        <v>4.6619999999999999</v>
      </c>
    </row>
    <row r="1472" spans="1:12" x14ac:dyDescent="0.2">
      <c r="A1472">
        <v>1994</v>
      </c>
      <c r="B1472">
        <v>0.59186000000000005</v>
      </c>
      <c r="C1472">
        <v>1</v>
      </c>
      <c r="D1472">
        <v>0</v>
      </c>
      <c r="E1472">
        <v>0.28271000000000002</v>
      </c>
      <c r="F1472">
        <v>0.37983</v>
      </c>
      <c r="G1472">
        <v>0.10738</v>
      </c>
      <c r="H1472">
        <v>0.26694000000000001</v>
      </c>
      <c r="I1472">
        <v>64655.233569999997</v>
      </c>
      <c r="J1472">
        <v>52982.190640000001</v>
      </c>
      <c r="K1472">
        <v>0.21807000000000001</v>
      </c>
      <c r="L1472">
        <v>3.7925399999999998</v>
      </c>
    </row>
    <row r="1473" spans="1:12" x14ac:dyDescent="0.2">
      <c r="A1473">
        <v>1995</v>
      </c>
      <c r="B1473">
        <v>0.47605999999999998</v>
      </c>
      <c r="C1473">
        <v>1</v>
      </c>
      <c r="D1473">
        <v>0</v>
      </c>
      <c r="E1473">
        <v>0.45162000000000002</v>
      </c>
      <c r="F1473">
        <v>0.38317000000000001</v>
      </c>
      <c r="G1473">
        <v>0.17305000000000001</v>
      </c>
      <c r="H1473">
        <v>0.27922000000000002</v>
      </c>
      <c r="I1473">
        <v>59790.458509999997</v>
      </c>
      <c r="J1473">
        <v>56162.58771</v>
      </c>
      <c r="K1473">
        <v>0.23116</v>
      </c>
      <c r="L1473">
        <v>3.1797800000000001</v>
      </c>
    </row>
    <row r="1474" spans="1:12" x14ac:dyDescent="0.2">
      <c r="A1474">
        <v>1996</v>
      </c>
      <c r="B1474">
        <v>0.39617999999999998</v>
      </c>
      <c r="C1474">
        <v>1</v>
      </c>
      <c r="D1474">
        <v>0</v>
      </c>
      <c r="E1474">
        <v>0.62090999999999996</v>
      </c>
      <c r="F1474">
        <v>0.39556999999999998</v>
      </c>
      <c r="G1474">
        <v>0.24560999999999999</v>
      </c>
      <c r="H1474">
        <v>0.28534999999999999</v>
      </c>
      <c r="I1474">
        <v>60201.794699999999</v>
      </c>
      <c r="J1474">
        <v>57752.442750000002</v>
      </c>
      <c r="K1474">
        <v>0.23771</v>
      </c>
      <c r="L1474">
        <v>2.76078</v>
      </c>
    </row>
    <row r="1475" spans="1:12" x14ac:dyDescent="0.2">
      <c r="A1475">
        <v>1997</v>
      </c>
      <c r="B1475">
        <v>0.53051000000000004</v>
      </c>
      <c r="C1475">
        <v>1</v>
      </c>
      <c r="D1475">
        <v>0</v>
      </c>
      <c r="E1475">
        <v>0.34832000000000002</v>
      </c>
      <c r="F1475">
        <v>0.42143000000000003</v>
      </c>
      <c r="G1475">
        <v>0.14679</v>
      </c>
      <c r="H1475">
        <v>0.27243000000000001</v>
      </c>
      <c r="I1475">
        <v>74365.479399999997</v>
      </c>
      <c r="J1475">
        <v>54403.775090000003</v>
      </c>
      <c r="K1475">
        <v>0.22392000000000001</v>
      </c>
      <c r="L1475">
        <v>2.6147499999999999</v>
      </c>
    </row>
    <row r="1476" spans="1:12" x14ac:dyDescent="0.2">
      <c r="A1476">
        <v>1998</v>
      </c>
      <c r="B1476">
        <v>0.48160999999999998</v>
      </c>
      <c r="C1476">
        <v>1</v>
      </c>
      <c r="D1476">
        <v>0</v>
      </c>
      <c r="E1476">
        <v>0.41992000000000002</v>
      </c>
      <c r="F1476">
        <v>0.42172999999999999</v>
      </c>
      <c r="G1476">
        <v>0.17709</v>
      </c>
      <c r="H1476">
        <v>0.27221000000000001</v>
      </c>
      <c r="I1476">
        <v>58179.659570000003</v>
      </c>
      <c r="J1476">
        <v>54346.205280000002</v>
      </c>
      <c r="K1476">
        <v>0.22369</v>
      </c>
      <c r="L1476">
        <v>2.42605</v>
      </c>
    </row>
    <row r="1477" spans="1:12" x14ac:dyDescent="0.2">
      <c r="A1477">
        <v>1999</v>
      </c>
      <c r="B1477">
        <v>0.55923</v>
      </c>
      <c r="C1477">
        <v>1</v>
      </c>
      <c r="D1477">
        <v>0</v>
      </c>
      <c r="E1477">
        <v>0.32505000000000001</v>
      </c>
      <c r="F1477">
        <v>0.39856000000000003</v>
      </c>
      <c r="G1477">
        <v>0.12955</v>
      </c>
      <c r="H1477">
        <v>0.27599000000000001</v>
      </c>
      <c r="I1477">
        <v>69900.478220000005</v>
      </c>
      <c r="J1477">
        <v>55326.346729999997</v>
      </c>
      <c r="K1477">
        <v>0.22772000000000001</v>
      </c>
      <c r="L1477">
        <v>2.4747499999999998</v>
      </c>
    </row>
    <row r="1478" spans="1:12" x14ac:dyDescent="0.2">
      <c r="A1478">
        <v>2000</v>
      </c>
      <c r="B1478">
        <v>0.58040999999999998</v>
      </c>
      <c r="C1478">
        <v>1</v>
      </c>
      <c r="D1478">
        <v>0</v>
      </c>
      <c r="E1478">
        <v>0.27481</v>
      </c>
      <c r="F1478">
        <v>0.42987999999999998</v>
      </c>
      <c r="G1478">
        <v>0.11814</v>
      </c>
      <c r="H1478">
        <v>0.25630999999999998</v>
      </c>
      <c r="I1478">
        <v>71327.046170000001</v>
      </c>
      <c r="J1478">
        <v>50227.885900000001</v>
      </c>
      <c r="K1478">
        <v>0.20674000000000001</v>
      </c>
      <c r="L1478">
        <v>2.6480000000000001</v>
      </c>
    </row>
    <row r="1479" spans="1:12" x14ac:dyDescent="0.2">
      <c r="A1479">
        <v>2001</v>
      </c>
      <c r="B1479">
        <v>0.50207999999999997</v>
      </c>
      <c r="C1479">
        <v>1</v>
      </c>
      <c r="D1479">
        <v>0</v>
      </c>
      <c r="E1479">
        <v>0.39562000000000003</v>
      </c>
      <c r="F1479">
        <v>0.39256999999999997</v>
      </c>
      <c r="G1479">
        <v>0.15531</v>
      </c>
      <c r="H1479">
        <v>0.27045000000000002</v>
      </c>
      <c r="I1479">
        <v>69834.155650000001</v>
      </c>
      <c r="J1479">
        <v>53890.50733</v>
      </c>
      <c r="K1479">
        <v>0.22181000000000001</v>
      </c>
      <c r="L1479">
        <v>2.31203</v>
      </c>
    </row>
    <row r="1480" spans="1:12" x14ac:dyDescent="0.2">
      <c r="A1480">
        <v>2002</v>
      </c>
      <c r="B1480">
        <v>0.58952000000000004</v>
      </c>
      <c r="C1480">
        <v>1</v>
      </c>
      <c r="D1480">
        <v>0</v>
      </c>
      <c r="E1480">
        <v>0.29236000000000001</v>
      </c>
      <c r="F1480">
        <v>0.37983</v>
      </c>
      <c r="G1480">
        <v>0.11105</v>
      </c>
      <c r="H1480">
        <v>0.27661000000000002</v>
      </c>
      <c r="I1480">
        <v>56717.058770000003</v>
      </c>
      <c r="J1480">
        <v>55486.695780000002</v>
      </c>
      <c r="K1480">
        <v>0.22838</v>
      </c>
      <c r="L1480">
        <v>2.8952</v>
      </c>
    </row>
    <row r="1481" spans="1:12" x14ac:dyDescent="0.2">
      <c r="A1481">
        <v>2003</v>
      </c>
      <c r="B1481">
        <v>0.62419000000000002</v>
      </c>
      <c r="C1481">
        <v>1</v>
      </c>
      <c r="D1481">
        <v>0</v>
      </c>
      <c r="E1481">
        <v>0.27328000000000002</v>
      </c>
      <c r="F1481">
        <v>0.34512999999999999</v>
      </c>
      <c r="G1481">
        <v>9.4320000000000001E-2</v>
      </c>
      <c r="H1481">
        <v>0.28538000000000002</v>
      </c>
      <c r="I1481">
        <v>54269.413699999997</v>
      </c>
      <c r="J1481">
        <v>57760.067560000003</v>
      </c>
      <c r="K1481">
        <v>0.23774000000000001</v>
      </c>
      <c r="L1481">
        <v>3.9804599999999999</v>
      </c>
    </row>
    <row r="1482" spans="1:12" x14ac:dyDescent="0.2">
      <c r="A1482">
        <v>2004</v>
      </c>
      <c r="B1482">
        <v>0.66891</v>
      </c>
      <c r="C1482">
        <v>1</v>
      </c>
      <c r="D1482">
        <v>0</v>
      </c>
      <c r="E1482">
        <v>0.23082</v>
      </c>
      <c r="F1482">
        <v>0.32650000000000001</v>
      </c>
      <c r="G1482">
        <v>7.5359999999999996E-2</v>
      </c>
      <c r="H1482">
        <v>0.27778999999999998</v>
      </c>
      <c r="I1482">
        <v>54939.173669999996</v>
      </c>
      <c r="J1482">
        <v>55793.641259999997</v>
      </c>
      <c r="K1482">
        <v>0.22964000000000001</v>
      </c>
      <c r="L1482">
        <v>5.1213699999999998</v>
      </c>
    </row>
    <row r="1483" spans="1:12" x14ac:dyDescent="0.2">
      <c r="A1483">
        <v>2005</v>
      </c>
      <c r="B1483">
        <v>0.67193999999999998</v>
      </c>
      <c r="C1483">
        <v>1</v>
      </c>
      <c r="D1483">
        <v>0</v>
      </c>
      <c r="E1483">
        <v>0.22123000000000001</v>
      </c>
      <c r="F1483">
        <v>0.32689000000000001</v>
      </c>
      <c r="G1483">
        <v>7.2319999999999995E-2</v>
      </c>
      <c r="H1483">
        <v>0.26373999999999997</v>
      </c>
      <c r="I1483">
        <v>58109.551160000003</v>
      </c>
      <c r="J1483">
        <v>52152.759980000003</v>
      </c>
      <c r="K1483">
        <v>0.21465999999999999</v>
      </c>
      <c r="L1483">
        <v>5.69184</v>
      </c>
    </row>
    <row r="1484" spans="1:12" x14ac:dyDescent="0.2">
      <c r="A1484">
        <v>2006</v>
      </c>
      <c r="B1484">
        <v>0.63397999999999999</v>
      </c>
      <c r="C1484">
        <v>1</v>
      </c>
      <c r="D1484">
        <v>0</v>
      </c>
      <c r="E1484">
        <v>0.26279999999999998</v>
      </c>
      <c r="F1484">
        <v>0.31036000000000002</v>
      </c>
      <c r="G1484">
        <v>8.1559999999999994E-2</v>
      </c>
      <c r="H1484">
        <v>0.25768000000000002</v>
      </c>
      <c r="I1484">
        <v>58905.62674</v>
      </c>
      <c r="J1484">
        <v>50581.716939999998</v>
      </c>
      <c r="K1484">
        <v>0.20818999999999999</v>
      </c>
      <c r="L1484">
        <v>5.33141</v>
      </c>
    </row>
    <row r="1485" spans="1:12" x14ac:dyDescent="0.2">
      <c r="A1485">
        <v>2007</v>
      </c>
      <c r="B1485">
        <v>0.63705999999999996</v>
      </c>
      <c r="C1485">
        <v>1</v>
      </c>
      <c r="D1485">
        <v>0</v>
      </c>
      <c r="E1485">
        <v>0.26587</v>
      </c>
      <c r="F1485">
        <v>0.30541000000000001</v>
      </c>
      <c r="G1485">
        <v>8.1199999999999994E-2</v>
      </c>
      <c r="H1485">
        <v>0.26201000000000002</v>
      </c>
      <c r="I1485">
        <v>66809.18273</v>
      </c>
      <c r="J1485">
        <v>51704.492100000003</v>
      </c>
      <c r="K1485">
        <v>0.21281</v>
      </c>
      <c r="L1485">
        <v>4.3810399999999996</v>
      </c>
    </row>
    <row r="1486" spans="1:12" x14ac:dyDescent="0.2">
      <c r="A1486">
        <v>2008</v>
      </c>
      <c r="B1486">
        <v>0.59286000000000005</v>
      </c>
      <c r="C1486">
        <v>1</v>
      </c>
      <c r="D1486">
        <v>0</v>
      </c>
      <c r="E1486">
        <v>0.30347000000000002</v>
      </c>
      <c r="F1486">
        <v>0.33473000000000003</v>
      </c>
      <c r="G1486">
        <v>0.10158</v>
      </c>
      <c r="H1486">
        <v>0.26350000000000001</v>
      </c>
      <c r="I1486">
        <v>62818.696250000001</v>
      </c>
      <c r="J1486">
        <v>52090.010880000002</v>
      </c>
      <c r="K1486">
        <v>0.21440000000000001</v>
      </c>
      <c r="L1486">
        <v>3.7597999999999998</v>
      </c>
    </row>
    <row r="1487" spans="1:12" x14ac:dyDescent="0.2">
      <c r="A1487">
        <v>2009</v>
      </c>
      <c r="B1487">
        <v>0.4914</v>
      </c>
      <c r="C1487">
        <v>1</v>
      </c>
      <c r="D1487">
        <v>0</v>
      </c>
      <c r="E1487">
        <v>0.42423</v>
      </c>
      <c r="F1487">
        <v>0.36077999999999999</v>
      </c>
      <c r="G1487">
        <v>0.15304999999999999</v>
      </c>
      <c r="H1487">
        <v>0.26558999999999999</v>
      </c>
      <c r="I1487">
        <v>60679.770420000001</v>
      </c>
      <c r="J1487">
        <v>52631.609510000002</v>
      </c>
      <c r="K1487">
        <v>0.21662999999999999</v>
      </c>
      <c r="L1487">
        <v>3.3056700000000001</v>
      </c>
    </row>
    <row r="1488" spans="1:12" x14ac:dyDescent="0.2">
      <c r="A1488">
        <v>2010</v>
      </c>
      <c r="B1488">
        <v>0.51158000000000003</v>
      </c>
      <c r="C1488">
        <v>1</v>
      </c>
      <c r="D1488">
        <v>0</v>
      </c>
      <c r="E1488">
        <v>0.37763000000000002</v>
      </c>
      <c r="F1488">
        <v>0.38390000000000002</v>
      </c>
      <c r="G1488">
        <v>0.14496999999999999</v>
      </c>
      <c r="H1488">
        <v>0.26035999999999998</v>
      </c>
      <c r="I1488">
        <v>62154.394699999997</v>
      </c>
      <c r="J1488">
        <v>51277.416140000001</v>
      </c>
      <c r="K1488">
        <v>0.21106</v>
      </c>
      <c r="L1488">
        <v>3.3697900000000001</v>
      </c>
    </row>
    <row r="1489" spans="1:12" x14ac:dyDescent="0.2">
      <c r="A1489">
        <v>2011</v>
      </c>
      <c r="B1489">
        <v>0.63985999999999998</v>
      </c>
      <c r="C1489">
        <v>1</v>
      </c>
      <c r="D1489">
        <v>0</v>
      </c>
      <c r="E1489">
        <v>0.21254999999999999</v>
      </c>
      <c r="F1489">
        <v>0.46098</v>
      </c>
      <c r="G1489">
        <v>9.7979999999999998E-2</v>
      </c>
      <c r="H1489">
        <v>0.25918000000000002</v>
      </c>
      <c r="I1489">
        <v>74987.050770000002</v>
      </c>
      <c r="J1489">
        <v>50969.734109999998</v>
      </c>
      <c r="K1489">
        <v>0.20979</v>
      </c>
      <c r="L1489">
        <v>3.5038399999999998</v>
      </c>
    </row>
    <row r="1490" spans="1:12" x14ac:dyDescent="0.2">
      <c r="A1490">
        <v>2012</v>
      </c>
      <c r="B1490">
        <v>0.61807000000000001</v>
      </c>
      <c r="C1490">
        <v>1</v>
      </c>
      <c r="D1490">
        <v>0</v>
      </c>
      <c r="E1490">
        <v>0.23444999999999999</v>
      </c>
      <c r="F1490">
        <v>0.49213000000000001</v>
      </c>
      <c r="G1490">
        <v>0.11538</v>
      </c>
      <c r="H1490">
        <v>0.26978999999999997</v>
      </c>
      <c r="I1490">
        <v>61195.032429999999</v>
      </c>
      <c r="J1490">
        <v>53720.163310000004</v>
      </c>
      <c r="K1490">
        <v>0.22111</v>
      </c>
      <c r="L1490">
        <v>3.1171899999999999</v>
      </c>
    </row>
    <row r="1491" spans="1:12" x14ac:dyDescent="0.2">
      <c r="A1491">
        <v>2013</v>
      </c>
      <c r="B1491">
        <v>0.78193999999999997</v>
      </c>
      <c r="C1491">
        <v>1</v>
      </c>
      <c r="D1491">
        <v>0</v>
      </c>
      <c r="E1491">
        <v>0.12839</v>
      </c>
      <c r="F1491">
        <v>0.37856000000000001</v>
      </c>
      <c r="G1491">
        <v>4.8599999999999997E-2</v>
      </c>
      <c r="H1491">
        <v>0.28065000000000001</v>
      </c>
      <c r="I1491">
        <v>64886.936809999999</v>
      </c>
      <c r="J1491">
        <v>56535.398840000002</v>
      </c>
      <c r="K1491">
        <v>0.23269999999999999</v>
      </c>
      <c r="L1491">
        <v>2.8237399999999999</v>
      </c>
    </row>
    <row r="1492" spans="1:12" x14ac:dyDescent="0.2">
      <c r="A1492">
        <v>2014</v>
      </c>
      <c r="B1492">
        <v>0.74653999999999998</v>
      </c>
      <c r="C1492">
        <v>1</v>
      </c>
      <c r="D1492">
        <v>0</v>
      </c>
      <c r="E1492">
        <v>0.14945</v>
      </c>
      <c r="F1492">
        <v>0.36488999999999999</v>
      </c>
      <c r="G1492">
        <v>5.4530000000000002E-2</v>
      </c>
      <c r="H1492">
        <v>0.24468000000000001</v>
      </c>
      <c r="I1492">
        <v>78548.566529999996</v>
      </c>
      <c r="J1492">
        <v>47213.809139999998</v>
      </c>
      <c r="K1492">
        <v>0.19433</v>
      </c>
      <c r="L1492">
        <v>3.4601500000000001</v>
      </c>
    </row>
    <row r="1493" spans="1:12" x14ac:dyDescent="0.2">
      <c r="A1493">
        <v>2015</v>
      </c>
      <c r="B1493">
        <v>0.59623999999999999</v>
      </c>
      <c r="C1493">
        <v>1</v>
      </c>
      <c r="D1493">
        <v>0</v>
      </c>
      <c r="E1493">
        <v>0.25224000000000002</v>
      </c>
      <c r="F1493">
        <v>0.48132000000000003</v>
      </c>
      <c r="G1493">
        <v>0.12141</v>
      </c>
      <c r="H1493">
        <v>0.26036999999999999</v>
      </c>
      <c r="I1493">
        <v>64410.587769999998</v>
      </c>
      <c r="J1493">
        <v>51279.99396</v>
      </c>
      <c r="K1493">
        <v>0.21107000000000001</v>
      </c>
      <c r="L1493">
        <v>3.2075100000000001</v>
      </c>
    </row>
    <row r="1494" spans="1:12" x14ac:dyDescent="0.2">
      <c r="A1494">
        <v>2016</v>
      </c>
      <c r="B1494">
        <v>0.60248999999999997</v>
      </c>
      <c r="C1494">
        <v>1</v>
      </c>
      <c r="D1494">
        <v>0</v>
      </c>
      <c r="E1494">
        <v>0.23386000000000001</v>
      </c>
      <c r="F1494">
        <v>0.51885000000000003</v>
      </c>
      <c r="G1494">
        <v>0.12134</v>
      </c>
      <c r="H1494">
        <v>0.25380000000000003</v>
      </c>
      <c r="I1494">
        <v>66745.789699999994</v>
      </c>
      <c r="J1494">
        <v>49576.675340000002</v>
      </c>
      <c r="K1494">
        <v>0.20405999999999999</v>
      </c>
      <c r="L1494">
        <v>3.4645199999999998</v>
      </c>
    </row>
    <row r="1495" spans="1:12" x14ac:dyDescent="0.2">
      <c r="A1495">
        <v>2017</v>
      </c>
      <c r="B1495">
        <v>0.55179</v>
      </c>
      <c r="C1495">
        <v>1</v>
      </c>
      <c r="D1495">
        <v>0</v>
      </c>
      <c r="E1495">
        <v>0.29093999999999998</v>
      </c>
      <c r="F1495">
        <v>0.49129</v>
      </c>
      <c r="G1495">
        <v>0.14294000000000001</v>
      </c>
      <c r="H1495">
        <v>0.25544</v>
      </c>
      <c r="I1495">
        <v>70904.786489999999</v>
      </c>
      <c r="J1495">
        <v>50000.573709999997</v>
      </c>
      <c r="K1495">
        <v>0.20580000000000001</v>
      </c>
      <c r="L1495">
        <v>3.2925399999999998</v>
      </c>
    </row>
    <row r="1496" spans="1:12" x14ac:dyDescent="0.2">
      <c r="A1496">
        <v>2018</v>
      </c>
      <c r="B1496">
        <v>0.50883</v>
      </c>
      <c r="C1496">
        <v>1</v>
      </c>
      <c r="D1496">
        <v>0</v>
      </c>
      <c r="E1496">
        <v>0.32325999999999999</v>
      </c>
      <c r="F1496">
        <v>0.49886000000000003</v>
      </c>
      <c r="G1496">
        <v>0.16125999999999999</v>
      </c>
      <c r="H1496">
        <v>0.24457999999999999</v>
      </c>
      <c r="I1496">
        <v>76911.977669999993</v>
      </c>
      <c r="J1496">
        <v>47186.939780000001</v>
      </c>
      <c r="K1496">
        <v>0.19422</v>
      </c>
      <c r="L1496">
        <v>2.9118900000000001</v>
      </c>
    </row>
    <row r="1497" spans="1:12" x14ac:dyDescent="0.2">
      <c r="A1497">
        <v>2019</v>
      </c>
      <c r="B1497">
        <v>0.49098999999999998</v>
      </c>
      <c r="C1497">
        <v>1</v>
      </c>
      <c r="D1497">
        <v>0</v>
      </c>
      <c r="E1497">
        <v>0.35854999999999998</v>
      </c>
      <c r="F1497">
        <v>0.48147000000000001</v>
      </c>
      <c r="G1497">
        <v>0.17263000000000001</v>
      </c>
      <c r="H1497">
        <v>0.25124999999999997</v>
      </c>
      <c r="I1497">
        <v>71609.235589999997</v>
      </c>
      <c r="J1497">
        <v>48915.607199999999</v>
      </c>
      <c r="K1497">
        <v>0.20133000000000001</v>
      </c>
      <c r="L1497">
        <v>2.4014700000000002</v>
      </c>
    </row>
    <row r="1498" spans="1:12" x14ac:dyDescent="0.2">
      <c r="A1498" t="s">
        <v>176</v>
      </c>
    </row>
    <row r="1499" spans="1:12" x14ac:dyDescent="0.2">
      <c r="A1499">
        <v>0.24601000000000001</v>
      </c>
    </row>
    <row r="1500" spans="1:12" x14ac:dyDescent="0.2">
      <c r="A1500" t="s">
        <v>177</v>
      </c>
    </row>
    <row r="1501" spans="1:12" x14ac:dyDescent="0.2">
      <c r="A1501">
        <v>0.30251</v>
      </c>
    </row>
    <row r="1502" spans="1:12" x14ac:dyDescent="0.2">
      <c r="A1502" t="s">
        <v>178</v>
      </c>
    </row>
    <row r="1503" spans="1:12" x14ac:dyDescent="0.2">
      <c r="A1503">
        <v>1977</v>
      </c>
      <c r="B1503">
        <v>588137.07790000003</v>
      </c>
      <c r="C1503">
        <v>121312.13309</v>
      </c>
      <c r="D1503">
        <v>391004.63150000002</v>
      </c>
      <c r="E1503">
        <v>884657.60898000002</v>
      </c>
    </row>
    <row r="1504" spans="1:12" x14ac:dyDescent="0.2">
      <c r="A1504">
        <v>1978</v>
      </c>
      <c r="B1504">
        <v>649300.07002999994</v>
      </c>
      <c r="C1504">
        <v>139610.54271000001</v>
      </c>
      <c r="D1504">
        <v>424414.52828999999</v>
      </c>
      <c r="E1504">
        <v>993346.25191999995</v>
      </c>
    </row>
    <row r="1505" spans="1:5" x14ac:dyDescent="0.2">
      <c r="A1505">
        <v>1979</v>
      </c>
      <c r="B1505">
        <v>597139.77291000006</v>
      </c>
      <c r="C1505">
        <v>135235.31611000001</v>
      </c>
      <c r="D1505">
        <v>381785.69574</v>
      </c>
      <c r="E1505">
        <v>933968.74835999997</v>
      </c>
    </row>
    <row r="1506" spans="1:5" x14ac:dyDescent="0.2">
      <c r="A1506">
        <v>1980</v>
      </c>
      <c r="B1506">
        <v>992854.15830000001</v>
      </c>
      <c r="C1506">
        <v>214637.35836000001</v>
      </c>
      <c r="D1506">
        <v>647518.31217000005</v>
      </c>
      <c r="E1506">
        <v>1522365.2538000001</v>
      </c>
    </row>
    <row r="1507" spans="1:5" x14ac:dyDescent="0.2">
      <c r="A1507">
        <v>1981</v>
      </c>
      <c r="B1507">
        <v>953424.25178000005</v>
      </c>
      <c r="C1507">
        <v>206710.08447999999</v>
      </c>
      <c r="D1507">
        <v>621051.27705000003</v>
      </c>
      <c r="E1507">
        <v>1463675.92738</v>
      </c>
    </row>
    <row r="1508" spans="1:5" x14ac:dyDescent="0.2">
      <c r="A1508">
        <v>1982</v>
      </c>
      <c r="B1508">
        <v>901473.48421000002</v>
      </c>
      <c r="C1508">
        <v>197068.3823</v>
      </c>
      <c r="D1508">
        <v>585173.97124999994</v>
      </c>
      <c r="E1508">
        <v>1388739.90071</v>
      </c>
    </row>
    <row r="1509" spans="1:5" x14ac:dyDescent="0.2">
      <c r="A1509">
        <v>1983</v>
      </c>
      <c r="B1509">
        <v>795287.02509000001</v>
      </c>
      <c r="C1509">
        <v>173037.32910999999</v>
      </c>
      <c r="D1509">
        <v>517271.70908</v>
      </c>
      <c r="E1509">
        <v>1222725.7767700001</v>
      </c>
    </row>
    <row r="1510" spans="1:5" x14ac:dyDescent="0.2">
      <c r="A1510">
        <v>1984</v>
      </c>
      <c r="B1510">
        <v>695593.32498000003</v>
      </c>
      <c r="C1510">
        <v>149883.59875</v>
      </c>
      <c r="D1510">
        <v>454270.86431999999</v>
      </c>
      <c r="E1510">
        <v>1065113.5957800001</v>
      </c>
    </row>
    <row r="1511" spans="1:5" x14ac:dyDescent="0.2">
      <c r="A1511">
        <v>1985</v>
      </c>
      <c r="B1511">
        <v>607007.27609000006</v>
      </c>
      <c r="C1511">
        <v>132782.04758000001</v>
      </c>
      <c r="D1511">
        <v>393919.12852999999</v>
      </c>
      <c r="E1511">
        <v>935364.15610000002</v>
      </c>
    </row>
    <row r="1512" spans="1:5" x14ac:dyDescent="0.2">
      <c r="A1512">
        <v>1986</v>
      </c>
      <c r="B1512">
        <v>528148.92206000001</v>
      </c>
      <c r="C1512">
        <v>117470.18506</v>
      </c>
      <c r="D1512">
        <v>340324.57150999998</v>
      </c>
      <c r="E1512">
        <v>819633.10092</v>
      </c>
    </row>
    <row r="1513" spans="1:5" x14ac:dyDescent="0.2">
      <c r="A1513">
        <v>1987</v>
      </c>
      <c r="B1513">
        <v>515681.29108</v>
      </c>
      <c r="C1513">
        <v>111950.98673999999</v>
      </c>
      <c r="D1513">
        <v>335724.65691000002</v>
      </c>
      <c r="E1513">
        <v>792099.08623000002</v>
      </c>
    </row>
    <row r="1514" spans="1:5" x14ac:dyDescent="0.2">
      <c r="A1514">
        <v>1988</v>
      </c>
      <c r="B1514">
        <v>511535.81956999999</v>
      </c>
      <c r="C1514">
        <v>107629.56926</v>
      </c>
      <c r="D1514">
        <v>337362.14452999999</v>
      </c>
      <c r="E1514">
        <v>775632.05873000005</v>
      </c>
    </row>
    <row r="1515" spans="1:5" x14ac:dyDescent="0.2">
      <c r="A1515">
        <v>1989</v>
      </c>
      <c r="B1515">
        <v>552041.83571999997</v>
      </c>
      <c r="C1515">
        <v>108313.46636000001</v>
      </c>
      <c r="D1515">
        <v>374245.99215000001</v>
      </c>
      <c r="E1515">
        <v>814304.48095</v>
      </c>
    </row>
    <row r="1516" spans="1:5" x14ac:dyDescent="0.2">
      <c r="A1516">
        <v>1990</v>
      </c>
      <c r="B1516">
        <v>564911.48956999998</v>
      </c>
      <c r="C1516">
        <v>103322.76721999999</v>
      </c>
      <c r="D1516">
        <v>393024.71435999998</v>
      </c>
      <c r="E1516">
        <v>811971.81597999996</v>
      </c>
    </row>
    <row r="1517" spans="1:5" x14ac:dyDescent="0.2">
      <c r="A1517">
        <v>1991</v>
      </c>
      <c r="B1517">
        <v>760494.93426999997</v>
      </c>
      <c r="C1517">
        <v>114255.03241</v>
      </c>
      <c r="D1517">
        <v>564064.78226000001</v>
      </c>
      <c r="E1517">
        <v>1025330.00329</v>
      </c>
    </row>
    <row r="1518" spans="1:5" x14ac:dyDescent="0.2">
      <c r="A1518">
        <v>1992</v>
      </c>
      <c r="B1518">
        <v>760033.97117000003</v>
      </c>
      <c r="C1518">
        <v>108046.97612000001</v>
      </c>
      <c r="D1518">
        <v>572757.65602999995</v>
      </c>
      <c r="E1518">
        <v>1008544.59343</v>
      </c>
    </row>
    <row r="1519" spans="1:5" x14ac:dyDescent="0.2">
      <c r="A1519">
        <v>1993</v>
      </c>
      <c r="B1519">
        <v>699565.46707000001</v>
      </c>
      <c r="C1519">
        <v>99761.173429999995</v>
      </c>
      <c r="D1519">
        <v>526728.19602999999</v>
      </c>
      <c r="E1519">
        <v>929116.47109000001</v>
      </c>
    </row>
    <row r="1520" spans="1:5" x14ac:dyDescent="0.2">
      <c r="A1520">
        <v>1994</v>
      </c>
      <c r="B1520">
        <v>647328.30518999998</v>
      </c>
      <c r="C1520">
        <v>92954.748380000005</v>
      </c>
      <c r="D1520">
        <v>486444.45522</v>
      </c>
      <c r="E1520">
        <v>861421.95723000006</v>
      </c>
    </row>
    <row r="1521" spans="1:5" x14ac:dyDescent="0.2">
      <c r="A1521">
        <v>1995</v>
      </c>
      <c r="B1521">
        <v>686700.62014999997</v>
      </c>
      <c r="C1521">
        <v>94876.648579999994</v>
      </c>
      <c r="D1521">
        <v>521587.77120999998</v>
      </c>
      <c r="E1521">
        <v>904081.28361000004</v>
      </c>
    </row>
    <row r="1522" spans="1:5" x14ac:dyDescent="0.2">
      <c r="A1522">
        <v>1996</v>
      </c>
      <c r="B1522">
        <v>578545.74595999997</v>
      </c>
      <c r="C1522">
        <v>87352.101630000005</v>
      </c>
      <c r="D1522">
        <v>428480.99637000001</v>
      </c>
      <c r="E1522">
        <v>781166.91989000002</v>
      </c>
    </row>
    <row r="1523" spans="1:5" x14ac:dyDescent="0.2">
      <c r="A1523">
        <v>1997</v>
      </c>
      <c r="B1523">
        <v>468755.21500000003</v>
      </c>
      <c r="C1523">
        <v>81826.134730000005</v>
      </c>
      <c r="D1523">
        <v>331482.91716999997</v>
      </c>
      <c r="E1523">
        <v>662874.13379999995</v>
      </c>
    </row>
    <row r="1524" spans="1:5" x14ac:dyDescent="0.2">
      <c r="A1524">
        <v>1998</v>
      </c>
      <c r="B1524">
        <v>549329.44371999998</v>
      </c>
      <c r="C1524">
        <v>91823.548259999996</v>
      </c>
      <c r="D1524">
        <v>394132.63825000002</v>
      </c>
      <c r="E1524">
        <v>765637.77888999996</v>
      </c>
    </row>
    <row r="1525" spans="1:5" x14ac:dyDescent="0.2">
      <c r="A1525">
        <v>1999</v>
      </c>
      <c r="B1525">
        <v>457273.37005999999</v>
      </c>
      <c r="C1525">
        <v>83366.856190000006</v>
      </c>
      <c r="D1525">
        <v>318503.03408999997</v>
      </c>
      <c r="E1525">
        <v>656505.31574999995</v>
      </c>
    </row>
    <row r="1526" spans="1:5" x14ac:dyDescent="0.2">
      <c r="A1526">
        <v>2000</v>
      </c>
      <c r="B1526">
        <v>425755.50303999998</v>
      </c>
      <c r="C1526">
        <v>80911.764160000006</v>
      </c>
      <c r="D1526">
        <v>292114.52461000002</v>
      </c>
      <c r="E1526">
        <v>620536.58100999997</v>
      </c>
    </row>
    <row r="1527" spans="1:5" x14ac:dyDescent="0.2">
      <c r="A1527">
        <v>2001</v>
      </c>
      <c r="B1527">
        <v>490276.73457999999</v>
      </c>
      <c r="C1527">
        <v>89035.37341</v>
      </c>
      <c r="D1527">
        <v>341964.75096999999</v>
      </c>
      <c r="E1527">
        <v>702912.43700999999</v>
      </c>
    </row>
    <row r="1528" spans="1:5" x14ac:dyDescent="0.2">
      <c r="A1528">
        <v>2002</v>
      </c>
      <c r="B1528">
        <v>781554.30590000004</v>
      </c>
      <c r="C1528">
        <v>124835.34028</v>
      </c>
      <c r="D1528">
        <v>568977.24898999999</v>
      </c>
      <c r="E1528">
        <v>1073552.8251</v>
      </c>
    </row>
    <row r="1529" spans="1:5" x14ac:dyDescent="0.2">
      <c r="A1529">
        <v>2003</v>
      </c>
      <c r="B1529">
        <v>909367.08522999997</v>
      </c>
      <c r="C1529">
        <v>137938.92012</v>
      </c>
      <c r="D1529">
        <v>672565.18576999998</v>
      </c>
      <c r="E1529">
        <v>1229544.01028</v>
      </c>
    </row>
    <row r="1530" spans="1:5" x14ac:dyDescent="0.2">
      <c r="A1530">
        <v>2004</v>
      </c>
      <c r="B1530">
        <v>1050012.45842</v>
      </c>
      <c r="C1530">
        <v>151359.55882000001</v>
      </c>
      <c r="D1530">
        <v>788188.95591000002</v>
      </c>
      <c r="E1530">
        <v>1398809.4537</v>
      </c>
    </row>
    <row r="1531" spans="1:5" x14ac:dyDescent="0.2">
      <c r="A1531">
        <v>2005</v>
      </c>
      <c r="B1531">
        <v>898086.61566999997</v>
      </c>
      <c r="C1531">
        <v>134756.06674000001</v>
      </c>
      <c r="D1531">
        <v>666366.23364999995</v>
      </c>
      <c r="E1531">
        <v>1210384.8132</v>
      </c>
    </row>
    <row r="1532" spans="1:5" x14ac:dyDescent="0.2">
      <c r="A1532">
        <v>2006</v>
      </c>
      <c r="B1532">
        <v>787689.75485000003</v>
      </c>
      <c r="C1532">
        <v>123409.84942</v>
      </c>
      <c r="D1532">
        <v>576892.36086999997</v>
      </c>
      <c r="E1532">
        <v>1075512.8547</v>
      </c>
    </row>
    <row r="1533" spans="1:5" x14ac:dyDescent="0.2">
      <c r="A1533">
        <v>2007</v>
      </c>
      <c r="B1533">
        <v>694417.64448000002</v>
      </c>
      <c r="C1533">
        <v>113298.37617</v>
      </c>
      <c r="D1533">
        <v>502151.81231000001</v>
      </c>
      <c r="E1533">
        <v>960298.96366999997</v>
      </c>
    </row>
    <row r="1534" spans="1:5" x14ac:dyDescent="0.2">
      <c r="A1534">
        <v>2008</v>
      </c>
      <c r="B1534">
        <v>600588.42431000003</v>
      </c>
      <c r="C1534">
        <v>101851.40360000001</v>
      </c>
      <c r="D1534">
        <v>428863.70345999999</v>
      </c>
      <c r="E1534">
        <v>841074.80420999997</v>
      </c>
    </row>
    <row r="1535" spans="1:5" x14ac:dyDescent="0.2">
      <c r="A1535">
        <v>2009</v>
      </c>
      <c r="B1535">
        <v>656752.42240000004</v>
      </c>
      <c r="C1535">
        <v>108876.24818</v>
      </c>
      <c r="D1535">
        <v>472478.56844</v>
      </c>
      <c r="E1535">
        <v>912895.89229999995</v>
      </c>
    </row>
    <row r="1536" spans="1:5" x14ac:dyDescent="0.2">
      <c r="A1536">
        <v>2010</v>
      </c>
      <c r="B1536">
        <v>661317.93756999995</v>
      </c>
      <c r="C1536">
        <v>113470.38867</v>
      </c>
      <c r="D1536">
        <v>470387.36923000001</v>
      </c>
      <c r="E1536">
        <v>929747.35962999996</v>
      </c>
    </row>
    <row r="1537" spans="1:5" x14ac:dyDescent="0.2">
      <c r="A1537">
        <v>2011</v>
      </c>
      <c r="B1537">
        <v>556809.48104999994</v>
      </c>
      <c r="C1537">
        <v>103352.89324</v>
      </c>
      <c r="D1537">
        <v>385341.45912999997</v>
      </c>
      <c r="E1537">
        <v>804576.80024999997</v>
      </c>
    </row>
    <row r="1538" spans="1:5" x14ac:dyDescent="0.2">
      <c r="A1538">
        <v>2012</v>
      </c>
      <c r="B1538">
        <v>552239.46267000004</v>
      </c>
      <c r="C1538">
        <v>101713.35996</v>
      </c>
      <c r="D1538">
        <v>383248.20928000001</v>
      </c>
      <c r="E1538">
        <v>795746.50774999999</v>
      </c>
    </row>
    <row r="1539" spans="1:5" x14ac:dyDescent="0.2">
      <c r="A1539">
        <v>2013</v>
      </c>
      <c r="B1539">
        <v>494798.91028000001</v>
      </c>
      <c r="C1539">
        <v>93803.516489999995</v>
      </c>
      <c r="D1539">
        <v>339792.55508999998</v>
      </c>
      <c r="E1539">
        <v>720515.96761000005</v>
      </c>
    </row>
    <row r="1540" spans="1:5" x14ac:dyDescent="0.2">
      <c r="A1540">
        <v>2014</v>
      </c>
      <c r="B1540">
        <v>530699.94859000004</v>
      </c>
      <c r="C1540">
        <v>95112.457370000004</v>
      </c>
      <c r="D1540">
        <v>371884.94219999999</v>
      </c>
      <c r="E1540">
        <v>757337.56191000005</v>
      </c>
    </row>
    <row r="1541" spans="1:5" x14ac:dyDescent="0.2">
      <c r="A1541">
        <v>2015</v>
      </c>
      <c r="B1541">
        <v>616855.03269000002</v>
      </c>
      <c r="C1541">
        <v>105194.69851</v>
      </c>
      <c r="D1541">
        <v>439662.60764</v>
      </c>
      <c r="E1541">
        <v>865459.38806999999</v>
      </c>
    </row>
    <row r="1542" spans="1:5" x14ac:dyDescent="0.2">
      <c r="A1542">
        <v>2016</v>
      </c>
      <c r="B1542">
        <v>605963.95169000002</v>
      </c>
      <c r="C1542">
        <v>108704.59666</v>
      </c>
      <c r="D1542">
        <v>424484.44894999999</v>
      </c>
      <c r="E1542">
        <v>865031.24354000005</v>
      </c>
    </row>
    <row r="1543" spans="1:5" x14ac:dyDescent="0.2">
      <c r="A1543">
        <v>2017</v>
      </c>
      <c r="B1543">
        <v>507604.29054000002</v>
      </c>
      <c r="C1543">
        <v>98945.275200000004</v>
      </c>
      <c r="D1543">
        <v>344977.45965999999</v>
      </c>
      <c r="E1543">
        <v>746895.51031000004</v>
      </c>
    </row>
    <row r="1544" spans="1:5" x14ac:dyDescent="0.2">
      <c r="A1544">
        <v>2018</v>
      </c>
      <c r="B1544">
        <v>471601.25926000002</v>
      </c>
      <c r="C1544">
        <v>102181.14465</v>
      </c>
      <c r="D1544">
        <v>307279.33205000003</v>
      </c>
      <c r="E1544">
        <v>723796.63888999994</v>
      </c>
    </row>
    <row r="1545" spans="1:5" x14ac:dyDescent="0.2">
      <c r="A1545">
        <v>2019</v>
      </c>
      <c r="B1545">
        <v>418283.54015999998</v>
      </c>
      <c r="C1545">
        <v>100436.35471</v>
      </c>
      <c r="D1545">
        <v>260510.30338999999</v>
      </c>
      <c r="E1545">
        <v>671609.21352999995</v>
      </c>
    </row>
    <row r="1546" spans="1:5" x14ac:dyDescent="0.2">
      <c r="A1546">
        <v>2020</v>
      </c>
      <c r="B1546">
        <v>402333.03084000002</v>
      </c>
      <c r="C1546">
        <v>105565.29012999999</v>
      </c>
      <c r="D1546">
        <v>240140.54349000001</v>
      </c>
      <c r="E1546">
        <v>674071.38066999998</v>
      </c>
    </row>
    <row r="1547" spans="1:5" x14ac:dyDescent="0.2">
      <c r="A1547" t="s">
        <v>179</v>
      </c>
    </row>
    <row r="1548" spans="1:5" x14ac:dyDescent="0.2">
      <c r="A1548">
        <v>0.2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677"/>
  <sheetViews>
    <sheetView topLeftCell="A1408" zoomScaleNormal="100" workbookViewId="0">
      <selection activeCell="G1378" sqref="G1378"/>
    </sheetView>
  </sheetViews>
  <sheetFormatPr baseColWidth="10" defaultColWidth="10.83203125" defaultRowHeight="15" x14ac:dyDescent="0.2"/>
  <cols>
    <col min="4" max="4" width="12.83203125" bestFit="1" customWidth="1"/>
    <col min="5" max="5" width="11.5" bestFit="1" customWidth="1"/>
    <col min="7" max="7" width="12.33203125" bestFit="1" customWidth="1"/>
    <col min="8" max="8" width="12.83203125" bestFit="1" customWidth="1"/>
  </cols>
  <sheetData>
    <row r="1" spans="1:4" x14ac:dyDescent="0.2">
      <c r="A1" t="s">
        <v>223</v>
      </c>
      <c r="B1" t="s">
        <v>224</v>
      </c>
    </row>
    <row r="2" spans="1:4" x14ac:dyDescent="0.2">
      <c r="A2">
        <v>1978</v>
      </c>
      <c r="B2">
        <v>0</v>
      </c>
      <c r="C2">
        <v>4.6486599999999996</v>
      </c>
      <c r="D2">
        <v>0</v>
      </c>
    </row>
    <row r="3" spans="1:4" x14ac:dyDescent="0.2">
      <c r="A3">
        <v>1979</v>
      </c>
      <c r="B3">
        <v>0</v>
      </c>
      <c r="C3">
        <v>8.8758900000000001</v>
      </c>
      <c r="D3">
        <v>0</v>
      </c>
    </row>
    <row r="4" spans="1:4" x14ac:dyDescent="0.2">
      <c r="A4">
        <v>1980</v>
      </c>
      <c r="B4">
        <v>0</v>
      </c>
      <c r="C4">
        <v>10.300800000000001</v>
      </c>
      <c r="D4">
        <v>0</v>
      </c>
    </row>
    <row r="5" spans="1:4" x14ac:dyDescent="0.2">
      <c r="A5">
        <v>1981</v>
      </c>
      <c r="B5">
        <v>0</v>
      </c>
      <c r="C5">
        <v>24.950600000000001</v>
      </c>
      <c r="D5">
        <v>0</v>
      </c>
    </row>
    <row r="6" spans="1:4" x14ac:dyDescent="0.2">
      <c r="A6">
        <v>1982</v>
      </c>
      <c r="B6">
        <v>0</v>
      </c>
      <c r="C6">
        <v>30.164999999999999</v>
      </c>
      <c r="D6">
        <v>0</v>
      </c>
    </row>
    <row r="7" spans="1:4" x14ac:dyDescent="0.2">
      <c r="A7">
        <v>1983</v>
      </c>
      <c r="B7">
        <v>0</v>
      </c>
      <c r="C7">
        <v>33.768599999999999</v>
      </c>
      <c r="D7">
        <v>0</v>
      </c>
    </row>
    <row r="8" spans="1:4" x14ac:dyDescent="0.2">
      <c r="A8">
        <v>1984</v>
      </c>
      <c r="B8">
        <v>0</v>
      </c>
      <c r="C8">
        <v>36.458100000000002</v>
      </c>
      <c r="D8">
        <v>0</v>
      </c>
    </row>
    <row r="9" spans="1:4" x14ac:dyDescent="0.2">
      <c r="A9">
        <v>1985</v>
      </c>
      <c r="B9">
        <v>0</v>
      </c>
      <c r="C9">
        <v>40.723199999999999</v>
      </c>
      <c r="D9">
        <v>0</v>
      </c>
    </row>
    <row r="10" spans="1:4" x14ac:dyDescent="0.2">
      <c r="A10">
        <v>1986</v>
      </c>
      <c r="B10">
        <v>0</v>
      </c>
      <c r="C10">
        <v>45.434699999999999</v>
      </c>
      <c r="D10">
        <v>0</v>
      </c>
    </row>
    <row r="11" spans="1:4" x14ac:dyDescent="0.2">
      <c r="A11">
        <v>1987</v>
      </c>
      <c r="B11">
        <v>0</v>
      </c>
      <c r="C11">
        <v>50.979599999999998</v>
      </c>
      <c r="D11">
        <v>0</v>
      </c>
    </row>
    <row r="12" spans="1:4" x14ac:dyDescent="0.2">
      <c r="A12">
        <v>1988</v>
      </c>
      <c r="B12">
        <v>0</v>
      </c>
      <c r="C12">
        <v>55.125500000000002</v>
      </c>
      <c r="D12">
        <v>0</v>
      </c>
    </row>
    <row r="13" spans="1:4" x14ac:dyDescent="0.2">
      <c r="A13">
        <v>1989</v>
      </c>
      <c r="B13">
        <v>0</v>
      </c>
      <c r="C13">
        <v>55.125500000000002</v>
      </c>
      <c r="D13">
        <v>0</v>
      </c>
    </row>
    <row r="14" spans="1:4" x14ac:dyDescent="0.2">
      <c r="A14">
        <v>1990</v>
      </c>
      <c r="B14">
        <v>0</v>
      </c>
      <c r="C14">
        <v>59.256399999999999</v>
      </c>
      <c r="D14">
        <v>0</v>
      </c>
    </row>
    <row r="15" spans="1:4" x14ac:dyDescent="0.2">
      <c r="A15">
        <v>1991</v>
      </c>
      <c r="B15">
        <v>2.1597999999999999E-2</v>
      </c>
      <c r="C15">
        <v>59.996699999999997</v>
      </c>
      <c r="D15">
        <v>2.9939499999999999</v>
      </c>
    </row>
    <row r="16" spans="1:4" x14ac:dyDescent="0.2">
      <c r="A16">
        <v>1992</v>
      </c>
      <c r="B16">
        <v>2.1597999999999999E-2</v>
      </c>
      <c r="C16">
        <v>60.869399999999999</v>
      </c>
      <c r="D16">
        <v>2.9939499999999999</v>
      </c>
    </row>
    <row r="17" spans="1:4" x14ac:dyDescent="0.2">
      <c r="A17">
        <v>1993</v>
      </c>
      <c r="B17">
        <v>2.1597999999999999E-2</v>
      </c>
      <c r="C17">
        <v>61.102400000000003</v>
      </c>
      <c r="D17">
        <v>2.9939499999999999</v>
      </c>
    </row>
    <row r="18" spans="1:4" x14ac:dyDescent="0.2">
      <c r="A18">
        <v>1994</v>
      </c>
      <c r="B18">
        <v>2.1657300000000001E-2</v>
      </c>
      <c r="C18">
        <v>63.4636</v>
      </c>
      <c r="D18">
        <v>5.4194000000000004</v>
      </c>
    </row>
    <row r="19" spans="1:4" x14ac:dyDescent="0.2">
      <c r="A19">
        <v>1995</v>
      </c>
      <c r="B19">
        <v>2.1657300000000001E-2</v>
      </c>
      <c r="C19">
        <v>65.049400000000006</v>
      </c>
      <c r="D19">
        <v>5.4194000000000004</v>
      </c>
    </row>
    <row r="20" spans="1:4" x14ac:dyDescent="0.2">
      <c r="A20">
        <v>1996</v>
      </c>
      <c r="B20">
        <v>2.1657300000000001E-2</v>
      </c>
      <c r="C20">
        <v>66.964399999999998</v>
      </c>
      <c r="D20">
        <v>5.4194000000000004</v>
      </c>
    </row>
    <row r="21" spans="1:4" x14ac:dyDescent="0.2">
      <c r="A21">
        <v>1997</v>
      </c>
      <c r="B21">
        <v>5.2771400000000003E-2</v>
      </c>
      <c r="C21">
        <v>68.993399999999994</v>
      </c>
      <c r="D21">
        <v>5.8663100000000004</v>
      </c>
    </row>
    <row r="22" spans="1:4" x14ac:dyDescent="0.2">
      <c r="A22">
        <v>1998</v>
      </c>
      <c r="B22">
        <v>5.2771400000000003E-2</v>
      </c>
      <c r="C22">
        <v>69.954599999999999</v>
      </c>
      <c r="D22">
        <v>5.8663100000000004</v>
      </c>
    </row>
    <row r="23" spans="1:4" x14ac:dyDescent="0.2">
      <c r="A23">
        <v>1999</v>
      </c>
      <c r="B23">
        <v>5.2771400000000003E-2</v>
      </c>
      <c r="C23">
        <v>71.745800000000003</v>
      </c>
      <c r="D23">
        <v>5.8663100000000004</v>
      </c>
    </row>
    <row r="24" spans="1:4" x14ac:dyDescent="0.2">
      <c r="A24">
        <v>2000</v>
      </c>
      <c r="B24">
        <v>0.44921499999999998</v>
      </c>
      <c r="C24">
        <v>75.419499999999999</v>
      </c>
      <c r="D24">
        <v>9.8203800000000001</v>
      </c>
    </row>
    <row r="25" spans="1:4" x14ac:dyDescent="0.2">
      <c r="A25">
        <v>2001</v>
      </c>
      <c r="B25">
        <v>0.44921499999999998</v>
      </c>
      <c r="C25">
        <v>77.924700000000001</v>
      </c>
      <c r="D25">
        <v>9.8203800000000001</v>
      </c>
    </row>
    <row r="26" spans="1:4" x14ac:dyDescent="0.2">
      <c r="A26">
        <v>2002</v>
      </c>
      <c r="B26">
        <v>1.3333200000000001</v>
      </c>
      <c r="C26">
        <v>79.218500000000006</v>
      </c>
      <c r="D26">
        <v>12.387</v>
      </c>
    </row>
    <row r="27" spans="1:4" x14ac:dyDescent="0.2">
      <c r="A27">
        <v>2003</v>
      </c>
      <c r="B27">
        <v>1.3333200000000001</v>
      </c>
      <c r="C27">
        <v>81.639799999999994</v>
      </c>
      <c r="D27">
        <v>12.387</v>
      </c>
    </row>
    <row r="28" spans="1:4" x14ac:dyDescent="0.2">
      <c r="A28">
        <v>2004</v>
      </c>
      <c r="B28">
        <v>3.5582400000000001</v>
      </c>
      <c r="C28">
        <v>83.234300000000005</v>
      </c>
      <c r="D28">
        <v>13.0387</v>
      </c>
    </row>
    <row r="29" spans="1:4" x14ac:dyDescent="0.2">
      <c r="A29">
        <v>2005</v>
      </c>
      <c r="B29">
        <v>3.5582400000000001</v>
      </c>
      <c r="C29">
        <v>84.617800000000003</v>
      </c>
      <c r="D29">
        <v>13.0387</v>
      </c>
    </row>
    <row r="30" spans="1:4" x14ac:dyDescent="0.2">
      <c r="A30">
        <v>2006</v>
      </c>
      <c r="B30">
        <v>3.6051899999999999</v>
      </c>
      <c r="C30">
        <v>88.227500000000006</v>
      </c>
      <c r="D30">
        <v>15.464600000000001</v>
      </c>
    </row>
    <row r="31" spans="1:4" x14ac:dyDescent="0.2">
      <c r="A31">
        <v>2007</v>
      </c>
      <c r="B31">
        <v>3.6051899999999999</v>
      </c>
      <c r="C31">
        <v>90.289299999999997</v>
      </c>
      <c r="D31">
        <v>15.464600000000001</v>
      </c>
    </row>
    <row r="32" spans="1:4" x14ac:dyDescent="0.2">
      <c r="A32">
        <v>2008</v>
      </c>
      <c r="B32">
        <v>3.6051899999999999</v>
      </c>
      <c r="C32">
        <v>93.506200000000007</v>
      </c>
      <c r="D32">
        <v>15.464600000000001</v>
      </c>
    </row>
    <row r="33" spans="1:44" x14ac:dyDescent="0.2">
      <c r="A33">
        <v>2009</v>
      </c>
      <c r="B33">
        <v>3.6051899999999999</v>
      </c>
      <c r="C33">
        <v>96.042100000000005</v>
      </c>
      <c r="D33">
        <v>15.464600000000001</v>
      </c>
    </row>
    <row r="34" spans="1:44" x14ac:dyDescent="0.2">
      <c r="A34">
        <v>2010</v>
      </c>
      <c r="B34">
        <v>4.1732300000000002</v>
      </c>
      <c r="C34">
        <v>98.971699999999998</v>
      </c>
      <c r="D34">
        <v>16.1448</v>
      </c>
    </row>
    <row r="35" spans="1:44" x14ac:dyDescent="0.2">
      <c r="A35">
        <v>2011</v>
      </c>
      <c r="B35">
        <v>4.1732300000000002</v>
      </c>
      <c r="C35">
        <v>101.015</v>
      </c>
      <c r="D35">
        <v>16.1448</v>
      </c>
    </row>
    <row r="36" spans="1:44" x14ac:dyDescent="0.2">
      <c r="A36">
        <v>2012</v>
      </c>
      <c r="B36">
        <v>8.5089400000000008</v>
      </c>
      <c r="C36">
        <v>105.54600000000001</v>
      </c>
      <c r="D36">
        <v>18.5395</v>
      </c>
    </row>
    <row r="37" spans="1:44" x14ac:dyDescent="0.2">
      <c r="A37">
        <v>2013</v>
      </c>
      <c r="B37">
        <v>8.5089400000000008</v>
      </c>
      <c r="C37">
        <v>107.14700000000001</v>
      </c>
      <c r="D37">
        <v>18.5395</v>
      </c>
    </row>
    <row r="38" spans="1:44" x14ac:dyDescent="0.2">
      <c r="A38">
        <v>2014</v>
      </c>
      <c r="B38">
        <v>9.1494400000000002</v>
      </c>
      <c r="C38">
        <v>118.604</v>
      </c>
      <c r="D38">
        <v>20.2773</v>
      </c>
    </row>
    <row r="39" spans="1:44" x14ac:dyDescent="0.2">
      <c r="A39">
        <v>2015</v>
      </c>
      <c r="B39">
        <v>9.1494400000000002</v>
      </c>
      <c r="C39">
        <v>122.318</v>
      </c>
      <c r="D39">
        <v>20.2773</v>
      </c>
    </row>
    <row r="40" spans="1:44" x14ac:dyDescent="0.2">
      <c r="A40">
        <v>2016</v>
      </c>
      <c r="B40">
        <v>9.2978500000000004</v>
      </c>
      <c r="C40">
        <v>127.279</v>
      </c>
      <c r="D40">
        <v>21.173400000000001</v>
      </c>
    </row>
    <row r="41" spans="1:44" x14ac:dyDescent="0.2">
      <c r="A41">
        <v>2017</v>
      </c>
      <c r="B41">
        <v>9.2978500000000004</v>
      </c>
      <c r="C41">
        <v>129.441</v>
      </c>
      <c r="D41">
        <v>21.173400000000001</v>
      </c>
    </row>
    <row r="42" spans="1:44" x14ac:dyDescent="0.2">
      <c r="A42">
        <v>2018</v>
      </c>
      <c r="B42">
        <v>9.6621100000000002</v>
      </c>
      <c r="C42">
        <v>132.44999999999999</v>
      </c>
      <c r="D42">
        <v>23.340900000000001</v>
      </c>
    </row>
    <row r="43" spans="1:44" x14ac:dyDescent="0.2">
      <c r="A43">
        <v>2019</v>
      </c>
      <c r="B43">
        <v>9.6621100000000002</v>
      </c>
      <c r="C43">
        <v>132.44999999999999</v>
      </c>
      <c r="D43">
        <v>23.340900000000001</v>
      </c>
    </row>
    <row r="44" spans="1:44" x14ac:dyDescent="0.2">
      <c r="A44" t="s">
        <v>181</v>
      </c>
    </row>
    <row r="46" spans="1:44" x14ac:dyDescent="0.2">
      <c r="A46" t="s">
        <v>225</v>
      </c>
      <c r="B46" t="s">
        <v>226</v>
      </c>
      <c r="C46" t="s">
        <v>227</v>
      </c>
    </row>
    <row r="47" spans="1:44" x14ac:dyDescent="0.2">
      <c r="B47">
        <v>5.4940599999999999E-2</v>
      </c>
      <c r="C47">
        <v>5.5687899999999999E-2</v>
      </c>
      <c r="D47">
        <v>3.1874600000000003E-2</v>
      </c>
      <c r="E47">
        <v>2.4955499999999999E-2</v>
      </c>
      <c r="F47">
        <v>1.9739799999999998E-2</v>
      </c>
      <c r="G47">
        <v>1.6086699999999999E-2</v>
      </c>
      <c r="H47">
        <v>1.05167E-2</v>
      </c>
      <c r="I47">
        <v>4.0347000000000001E-2</v>
      </c>
      <c r="J47">
        <v>6.3494700000000001E-2</v>
      </c>
      <c r="K47">
        <v>6.9561899999999996E-2</v>
      </c>
      <c r="L47">
        <v>5.3326100000000001E-2</v>
      </c>
      <c r="M47">
        <v>4.65326E-2</v>
      </c>
      <c r="N47">
        <v>2.8767999999999998E-2</v>
      </c>
      <c r="O47">
        <v>2.5295499999999999E-2</v>
      </c>
      <c r="P47">
        <v>4.1202900000000001E-2</v>
      </c>
      <c r="Q47">
        <v>5.5808200000000002E-2</v>
      </c>
      <c r="R47">
        <v>8.3213099999999998E-2</v>
      </c>
      <c r="S47">
        <v>0.10738200000000001</v>
      </c>
      <c r="T47">
        <v>0.17305000000000001</v>
      </c>
      <c r="U47">
        <v>0.245613</v>
      </c>
      <c r="V47">
        <v>0.14679200000000001</v>
      </c>
      <c r="W47">
        <v>0.17709</v>
      </c>
      <c r="X47">
        <v>0.129555</v>
      </c>
      <c r="Y47">
        <v>0.11813700000000001</v>
      </c>
      <c r="Z47">
        <v>0.15531</v>
      </c>
      <c r="AA47">
        <v>0.11104799999999999</v>
      </c>
      <c r="AB47">
        <v>9.4316300000000006E-2</v>
      </c>
      <c r="AC47">
        <v>7.5363299999999994E-2</v>
      </c>
      <c r="AD47">
        <v>7.2317199999999998E-2</v>
      </c>
      <c r="AE47">
        <v>8.1561800000000004E-2</v>
      </c>
      <c r="AF47">
        <v>8.1197500000000006E-2</v>
      </c>
      <c r="AG47">
        <v>0.10158</v>
      </c>
      <c r="AH47">
        <v>0.15305299999999999</v>
      </c>
      <c r="AI47">
        <v>0.14497399999999999</v>
      </c>
      <c r="AJ47">
        <v>9.7983100000000004E-2</v>
      </c>
      <c r="AK47">
        <v>0.11537799999999999</v>
      </c>
      <c r="AL47">
        <v>4.8602600000000003E-2</v>
      </c>
      <c r="AM47">
        <v>5.4532400000000002E-2</v>
      </c>
      <c r="AN47">
        <v>0.121406</v>
      </c>
      <c r="AO47">
        <v>0.121336</v>
      </c>
      <c r="AP47">
        <v>0.14293600000000001</v>
      </c>
      <c r="AQ47">
        <v>0.16126499999999999</v>
      </c>
      <c r="AR47">
        <v>0.172629</v>
      </c>
    </row>
    <row r="48" spans="1:44" x14ac:dyDescent="0.2">
      <c r="A48" t="s">
        <v>228</v>
      </c>
      <c r="B48" t="s">
        <v>229</v>
      </c>
      <c r="C48" t="s">
        <v>230</v>
      </c>
    </row>
    <row r="49" spans="2:12" x14ac:dyDescent="0.2">
      <c r="B49">
        <v>0.30103200000000002</v>
      </c>
      <c r="C49">
        <v>0.31097200000000003</v>
      </c>
      <c r="D49">
        <v>0.37793700000000002</v>
      </c>
      <c r="E49">
        <v>0.44907200000000003</v>
      </c>
      <c r="F49">
        <v>0.44464399999999998</v>
      </c>
      <c r="G49">
        <v>0.38854899999999998</v>
      </c>
      <c r="H49">
        <v>0.353742</v>
      </c>
      <c r="I49">
        <v>0.33196799999999999</v>
      </c>
      <c r="J49">
        <v>0.31922699999999998</v>
      </c>
      <c r="K49">
        <v>0.31360300000000002</v>
      </c>
      <c r="L49">
        <v>0.31360300000000002</v>
      </c>
    </row>
    <row r="50" spans="2:12" x14ac:dyDescent="0.2">
      <c r="B50">
        <v>0.30100199999999999</v>
      </c>
      <c r="C50">
        <v>0.31020300000000001</v>
      </c>
      <c r="D50">
        <v>0.38600600000000002</v>
      </c>
      <c r="E50">
        <v>0.43086099999999999</v>
      </c>
      <c r="F50">
        <v>0.44389600000000001</v>
      </c>
      <c r="G50">
        <v>0.39766000000000001</v>
      </c>
      <c r="H50">
        <v>0.36019899999999999</v>
      </c>
      <c r="I50">
        <v>0.33454899999999999</v>
      </c>
      <c r="J50">
        <v>0.32010100000000002</v>
      </c>
      <c r="K50">
        <v>0.31404500000000002</v>
      </c>
      <c r="L50">
        <v>0.31404500000000002</v>
      </c>
    </row>
    <row r="51" spans="2:12" x14ac:dyDescent="0.2">
      <c r="B51">
        <v>0.30057099999999998</v>
      </c>
      <c r="C51">
        <v>0.30441200000000002</v>
      </c>
      <c r="D51">
        <v>0.33258700000000002</v>
      </c>
      <c r="E51">
        <v>0.38474900000000001</v>
      </c>
      <c r="F51">
        <v>0.38209300000000002</v>
      </c>
      <c r="G51">
        <v>0.357821</v>
      </c>
      <c r="H51">
        <v>0.33875300000000003</v>
      </c>
      <c r="I51">
        <v>0.32136900000000002</v>
      </c>
      <c r="J51">
        <v>0.31189</v>
      </c>
      <c r="K51">
        <v>0.30818800000000002</v>
      </c>
      <c r="L51">
        <v>0.30818800000000002</v>
      </c>
    </row>
    <row r="52" spans="2:12" x14ac:dyDescent="0.2">
      <c r="B52">
        <v>0.30044900000000002</v>
      </c>
      <c r="C52">
        <v>0.30335299999999998</v>
      </c>
      <c r="D52">
        <v>0.32121899999999998</v>
      </c>
      <c r="E52">
        <v>0.35661199999999998</v>
      </c>
      <c r="F52">
        <v>0.36327599999999999</v>
      </c>
      <c r="G52">
        <v>0.348827</v>
      </c>
      <c r="H52">
        <v>0.33851999999999999</v>
      </c>
      <c r="I52">
        <v>0.31909700000000002</v>
      </c>
      <c r="J52">
        <v>0.30984499999999998</v>
      </c>
      <c r="K52">
        <v>0.30665599999999998</v>
      </c>
      <c r="L52">
        <v>0.30665599999999998</v>
      </c>
    </row>
    <row r="53" spans="2:12" x14ac:dyDescent="0.2">
      <c r="B53">
        <v>0.30035099999999998</v>
      </c>
      <c r="C53">
        <v>0.30256899999999998</v>
      </c>
      <c r="D53">
        <v>0.31600899999999998</v>
      </c>
      <c r="E53">
        <v>0.33260800000000001</v>
      </c>
      <c r="F53">
        <v>0.342275</v>
      </c>
      <c r="G53">
        <v>0.34288400000000002</v>
      </c>
      <c r="H53">
        <v>0.34472199999999997</v>
      </c>
      <c r="I53">
        <v>0.31664799999999999</v>
      </c>
      <c r="J53">
        <v>0.308091</v>
      </c>
      <c r="K53">
        <v>0.30548999999999998</v>
      </c>
      <c r="L53">
        <v>0.30548999999999998</v>
      </c>
    </row>
    <row r="54" spans="2:12" x14ac:dyDescent="0.2">
      <c r="B54">
        <v>0.30027900000000002</v>
      </c>
      <c r="C54">
        <v>0.30193999999999999</v>
      </c>
      <c r="D54">
        <v>0.309838</v>
      </c>
      <c r="E54">
        <v>0.323349</v>
      </c>
      <c r="F54">
        <v>0.34521299999999999</v>
      </c>
      <c r="G54">
        <v>0.34090399999999998</v>
      </c>
      <c r="H54">
        <v>0.32644400000000001</v>
      </c>
      <c r="I54">
        <v>0.31273000000000001</v>
      </c>
      <c r="J54">
        <v>0.30684800000000001</v>
      </c>
      <c r="K54">
        <v>0.304705</v>
      </c>
      <c r="L54">
        <v>0.304705</v>
      </c>
    </row>
    <row r="55" spans="2:12" x14ac:dyDescent="0.2">
      <c r="B55">
        <v>0.30017100000000002</v>
      </c>
      <c r="C55">
        <v>0.30124200000000001</v>
      </c>
      <c r="D55">
        <v>0.30705500000000002</v>
      </c>
      <c r="E55">
        <v>0.31580200000000003</v>
      </c>
      <c r="F55">
        <v>0.32426199999999999</v>
      </c>
      <c r="G55">
        <v>0.32852300000000001</v>
      </c>
      <c r="H55">
        <v>0.31849100000000002</v>
      </c>
      <c r="I55">
        <v>0.30865399999999998</v>
      </c>
      <c r="J55">
        <v>0.30482900000000002</v>
      </c>
      <c r="K55">
        <v>0.30332700000000001</v>
      </c>
      <c r="L55">
        <v>0.30332700000000001</v>
      </c>
    </row>
    <row r="56" spans="2:12" x14ac:dyDescent="0.2">
      <c r="B56">
        <v>0.30060399999999998</v>
      </c>
      <c r="C56">
        <v>0.30462400000000001</v>
      </c>
      <c r="D56">
        <v>0.32697900000000002</v>
      </c>
      <c r="E56">
        <v>0.36397299999999999</v>
      </c>
      <c r="F56">
        <v>0.388044</v>
      </c>
      <c r="G56">
        <v>0.39753500000000003</v>
      </c>
      <c r="H56">
        <v>0.37438300000000002</v>
      </c>
      <c r="I56">
        <v>0.33808700000000003</v>
      </c>
      <c r="J56">
        <v>0.32144600000000001</v>
      </c>
      <c r="K56">
        <v>0.31407000000000002</v>
      </c>
      <c r="L56">
        <v>0.31407000000000002</v>
      </c>
    </row>
    <row r="57" spans="2:12" x14ac:dyDescent="0.2">
      <c r="B57">
        <v>0.30085499999999998</v>
      </c>
      <c r="C57">
        <v>0.30737799999999998</v>
      </c>
      <c r="D57">
        <v>0.36065799999999998</v>
      </c>
      <c r="E57">
        <v>0.411491</v>
      </c>
      <c r="F57">
        <v>0.42779899999999998</v>
      </c>
      <c r="G57">
        <v>0.42735899999999999</v>
      </c>
      <c r="H57">
        <v>0.40302700000000002</v>
      </c>
      <c r="I57">
        <v>0.367531</v>
      </c>
      <c r="J57">
        <v>0.34136300000000003</v>
      </c>
      <c r="K57">
        <v>0.32549</v>
      </c>
      <c r="L57">
        <v>0.32549</v>
      </c>
    </row>
    <row r="58" spans="2:12" x14ac:dyDescent="0.2">
      <c r="B58">
        <v>0.30086800000000002</v>
      </c>
      <c r="C58">
        <v>0.307417</v>
      </c>
      <c r="D58">
        <v>0.36082199999999998</v>
      </c>
      <c r="E58">
        <v>0.409605</v>
      </c>
      <c r="F58">
        <v>0.42808499999999999</v>
      </c>
      <c r="G58">
        <v>0.42532900000000001</v>
      </c>
      <c r="H58">
        <v>0.41476800000000003</v>
      </c>
      <c r="I58">
        <v>0.39008399999999999</v>
      </c>
      <c r="J58">
        <v>0.36037200000000003</v>
      </c>
      <c r="K58">
        <v>0.33391599999999999</v>
      </c>
      <c r="L58">
        <v>0.33391599999999999</v>
      </c>
    </row>
    <row r="59" spans="2:12" x14ac:dyDescent="0.2">
      <c r="B59">
        <v>0.30063499999999999</v>
      </c>
      <c r="C59">
        <v>0.30546899999999999</v>
      </c>
      <c r="D59">
        <v>0.34219500000000003</v>
      </c>
      <c r="E59">
        <v>0.39272499999999999</v>
      </c>
      <c r="F59">
        <v>0.39793800000000001</v>
      </c>
      <c r="G59">
        <v>0.38799400000000001</v>
      </c>
      <c r="H59">
        <v>0.38169999999999998</v>
      </c>
      <c r="I59">
        <v>0.36747099999999999</v>
      </c>
      <c r="J59">
        <v>0.34678500000000001</v>
      </c>
      <c r="K59">
        <v>0.33183800000000002</v>
      </c>
      <c r="L59">
        <v>0.33183800000000002</v>
      </c>
    </row>
    <row r="60" spans="2:12" x14ac:dyDescent="0.2">
      <c r="B60">
        <v>0.30054500000000001</v>
      </c>
      <c r="C60">
        <v>0.30460599999999999</v>
      </c>
      <c r="D60">
        <v>0.33726899999999999</v>
      </c>
      <c r="E60">
        <v>0.403887</v>
      </c>
      <c r="F60">
        <v>0.38977099999999998</v>
      </c>
      <c r="G60">
        <v>0.37009900000000001</v>
      </c>
      <c r="H60">
        <v>0.36426900000000001</v>
      </c>
      <c r="I60">
        <v>0.35222500000000001</v>
      </c>
      <c r="J60">
        <v>0.33788099999999999</v>
      </c>
      <c r="K60">
        <v>0.325654</v>
      </c>
      <c r="L60">
        <v>0.325654</v>
      </c>
    </row>
    <row r="61" spans="2:12" x14ac:dyDescent="0.2">
      <c r="B61">
        <v>0.30033900000000002</v>
      </c>
      <c r="C61">
        <v>0.30296099999999998</v>
      </c>
      <c r="D61">
        <v>0.32146799999999998</v>
      </c>
      <c r="E61">
        <v>0.35874200000000001</v>
      </c>
      <c r="F61">
        <v>0.35847699999999999</v>
      </c>
      <c r="G61">
        <v>0.34569</v>
      </c>
      <c r="H61">
        <v>0.339397</v>
      </c>
      <c r="I61">
        <v>0.33187299999999997</v>
      </c>
      <c r="J61">
        <v>0.32337500000000002</v>
      </c>
      <c r="K61">
        <v>0.31706400000000001</v>
      </c>
      <c r="L61">
        <v>0.31706400000000001</v>
      </c>
    </row>
    <row r="62" spans="2:12" x14ac:dyDescent="0.2">
      <c r="B62">
        <v>0.300292</v>
      </c>
      <c r="C62">
        <v>0.30249300000000001</v>
      </c>
      <c r="D62">
        <v>0.31970199999999999</v>
      </c>
      <c r="E62">
        <v>0.352267</v>
      </c>
      <c r="F62">
        <v>0.34994500000000001</v>
      </c>
      <c r="G62">
        <v>0.33885300000000002</v>
      </c>
      <c r="H62">
        <v>0.33442699999999997</v>
      </c>
      <c r="I62">
        <v>0.32788499999999998</v>
      </c>
      <c r="J62">
        <v>0.32100600000000001</v>
      </c>
      <c r="K62">
        <v>0.31569000000000003</v>
      </c>
      <c r="L62">
        <v>0.31569000000000003</v>
      </c>
    </row>
    <row r="63" spans="2:12" x14ac:dyDescent="0.2">
      <c r="B63">
        <v>0.30047200000000002</v>
      </c>
      <c r="C63">
        <v>0.30363600000000002</v>
      </c>
      <c r="D63">
        <v>0.32223499999999999</v>
      </c>
      <c r="E63">
        <v>0.366282</v>
      </c>
      <c r="F63">
        <v>0.38211099999999998</v>
      </c>
      <c r="G63">
        <v>0.37317699999999998</v>
      </c>
      <c r="H63">
        <v>0.36191200000000001</v>
      </c>
      <c r="I63">
        <v>0.34890900000000002</v>
      </c>
      <c r="J63">
        <v>0.33682800000000002</v>
      </c>
      <c r="K63">
        <v>0.32883400000000002</v>
      </c>
      <c r="L63">
        <v>0.32883400000000002</v>
      </c>
    </row>
    <row r="64" spans="2:12" x14ac:dyDescent="0.2">
      <c r="B64">
        <v>0.30061700000000002</v>
      </c>
      <c r="C64">
        <v>0.30434299999999997</v>
      </c>
      <c r="D64">
        <v>0.32420199999999999</v>
      </c>
      <c r="E64">
        <v>0.37475900000000001</v>
      </c>
      <c r="F64">
        <v>0.40620699999999998</v>
      </c>
      <c r="G64">
        <v>0.403138</v>
      </c>
      <c r="H64">
        <v>0.388324</v>
      </c>
      <c r="I64">
        <v>0.37097999999999998</v>
      </c>
      <c r="J64">
        <v>0.35435299999999997</v>
      </c>
      <c r="K64">
        <v>0.34348400000000001</v>
      </c>
      <c r="L64">
        <v>0.34348400000000001</v>
      </c>
    </row>
    <row r="65" spans="2:12" x14ac:dyDescent="0.2">
      <c r="B65">
        <v>0.30086000000000002</v>
      </c>
      <c r="C65">
        <v>0.30563000000000001</v>
      </c>
      <c r="D65">
        <v>0.33040000000000003</v>
      </c>
      <c r="E65">
        <v>0.39086300000000002</v>
      </c>
      <c r="F65">
        <v>0.44456000000000001</v>
      </c>
      <c r="G65">
        <v>0.45904699999999998</v>
      </c>
      <c r="H65">
        <v>0.43853700000000001</v>
      </c>
      <c r="I65">
        <v>0.41469200000000001</v>
      </c>
      <c r="J65">
        <v>0.38878299999999999</v>
      </c>
      <c r="K65">
        <v>0.37098599999999998</v>
      </c>
      <c r="L65">
        <v>0.37098599999999998</v>
      </c>
    </row>
    <row r="66" spans="2:12" x14ac:dyDescent="0.2">
      <c r="B66">
        <v>0.30101299999999998</v>
      </c>
      <c r="C66">
        <v>0.306168</v>
      </c>
      <c r="D66">
        <v>0.33357999999999999</v>
      </c>
      <c r="E66">
        <v>0.40059099999999997</v>
      </c>
      <c r="F66">
        <v>0.47416599999999998</v>
      </c>
      <c r="G66">
        <v>0.50036599999999998</v>
      </c>
      <c r="H66">
        <v>0.48191000000000001</v>
      </c>
      <c r="I66">
        <v>0.46184599999999998</v>
      </c>
      <c r="J66">
        <v>0.42606100000000002</v>
      </c>
      <c r="K66">
        <v>0.39774799999999999</v>
      </c>
      <c r="L66">
        <v>0.39774799999999999</v>
      </c>
    </row>
    <row r="67" spans="2:12" x14ac:dyDescent="0.2">
      <c r="B67">
        <v>0.30147800000000002</v>
      </c>
      <c r="C67">
        <v>0.30901600000000001</v>
      </c>
      <c r="D67">
        <v>0.34785500000000003</v>
      </c>
      <c r="E67">
        <v>0.45779700000000001</v>
      </c>
      <c r="F67">
        <v>0.54827800000000004</v>
      </c>
      <c r="G67">
        <v>0.60087100000000004</v>
      </c>
      <c r="H67">
        <v>0.60959799999999997</v>
      </c>
      <c r="I67">
        <v>0.57483700000000004</v>
      </c>
      <c r="J67">
        <v>0.51571699999999998</v>
      </c>
      <c r="K67">
        <v>0.469051</v>
      </c>
      <c r="L67">
        <v>0.469051</v>
      </c>
    </row>
    <row r="68" spans="2:12" x14ac:dyDescent="0.2">
      <c r="B68">
        <v>0.301875</v>
      </c>
      <c r="C68">
        <v>0.31168400000000002</v>
      </c>
      <c r="D68">
        <v>0.36132500000000001</v>
      </c>
      <c r="E68">
        <v>0.50471299999999997</v>
      </c>
      <c r="F68">
        <v>0.63211600000000001</v>
      </c>
      <c r="G68">
        <v>0.71264099999999997</v>
      </c>
      <c r="H68">
        <v>0.75045099999999998</v>
      </c>
      <c r="I68">
        <v>0.72426999999999997</v>
      </c>
      <c r="J68">
        <v>0.61373999999999995</v>
      </c>
      <c r="K68">
        <v>0.54446499999999998</v>
      </c>
      <c r="L68">
        <v>0.54446499999999998</v>
      </c>
    </row>
    <row r="69" spans="2:12" x14ac:dyDescent="0.2">
      <c r="B69">
        <v>0.30099999999999999</v>
      </c>
      <c r="C69">
        <v>0.30651200000000001</v>
      </c>
      <c r="D69">
        <v>0.33621899999999999</v>
      </c>
      <c r="E69">
        <v>0.41989399999999999</v>
      </c>
      <c r="F69">
        <v>0.50923200000000002</v>
      </c>
      <c r="G69">
        <v>0.53907400000000005</v>
      </c>
      <c r="H69">
        <v>0.56191199999999997</v>
      </c>
      <c r="I69">
        <v>0.548929</v>
      </c>
      <c r="J69">
        <v>0.49298900000000001</v>
      </c>
      <c r="K69">
        <v>0.44947700000000002</v>
      </c>
      <c r="L69">
        <v>0.44947700000000002</v>
      </c>
    </row>
    <row r="70" spans="2:12" x14ac:dyDescent="0.2">
      <c r="B70">
        <v>0.30105500000000002</v>
      </c>
      <c r="C70">
        <v>0.30732500000000001</v>
      </c>
      <c r="D70">
        <v>0.34120899999999998</v>
      </c>
      <c r="E70">
        <v>0.454432</v>
      </c>
      <c r="F70">
        <v>0.54583300000000001</v>
      </c>
      <c r="G70">
        <v>0.580175</v>
      </c>
      <c r="H70">
        <v>0.61329199999999995</v>
      </c>
      <c r="I70">
        <v>0.607769</v>
      </c>
      <c r="J70">
        <v>0.53851300000000002</v>
      </c>
      <c r="K70">
        <v>0.47919400000000001</v>
      </c>
      <c r="L70">
        <v>0.47919400000000001</v>
      </c>
    </row>
    <row r="71" spans="2:12" x14ac:dyDescent="0.2">
      <c r="B71">
        <v>0.30065900000000001</v>
      </c>
      <c r="C71">
        <v>0.30513200000000001</v>
      </c>
      <c r="D71">
        <v>0.33338499999999999</v>
      </c>
      <c r="E71">
        <v>0.42949100000000001</v>
      </c>
      <c r="F71">
        <v>0.46974700000000003</v>
      </c>
      <c r="G71">
        <v>0.500305</v>
      </c>
      <c r="H71">
        <v>0.52234400000000003</v>
      </c>
      <c r="I71">
        <v>0.54076299999999999</v>
      </c>
      <c r="J71">
        <v>0.47567100000000001</v>
      </c>
      <c r="K71">
        <v>0.42380400000000001</v>
      </c>
      <c r="L71">
        <v>0.42380400000000001</v>
      </c>
    </row>
    <row r="72" spans="2:12" x14ac:dyDescent="0.2">
      <c r="B72">
        <v>0.30052200000000001</v>
      </c>
      <c r="C72">
        <v>0.30429099999999998</v>
      </c>
      <c r="D72">
        <v>0.33996100000000001</v>
      </c>
      <c r="E72">
        <v>0.41056300000000001</v>
      </c>
      <c r="F72">
        <v>0.453957</v>
      </c>
      <c r="G72">
        <v>0.48580699999999999</v>
      </c>
      <c r="H72">
        <v>0.51205299999999998</v>
      </c>
      <c r="I72">
        <v>0.53079299999999996</v>
      </c>
      <c r="J72">
        <v>0.45455299999999998</v>
      </c>
      <c r="K72">
        <v>0.40350200000000003</v>
      </c>
      <c r="L72">
        <v>0.40350200000000003</v>
      </c>
    </row>
    <row r="73" spans="2:12" x14ac:dyDescent="0.2">
      <c r="B73">
        <v>0.30068400000000001</v>
      </c>
      <c r="C73">
        <v>0.305425</v>
      </c>
      <c r="D73">
        <v>0.35067900000000002</v>
      </c>
      <c r="E73">
        <v>0.44834000000000002</v>
      </c>
      <c r="F73">
        <v>0.51442500000000002</v>
      </c>
      <c r="G73">
        <v>0.55489100000000002</v>
      </c>
      <c r="H73">
        <v>0.60228999999999999</v>
      </c>
      <c r="I73">
        <v>0.583866</v>
      </c>
      <c r="J73">
        <v>0.49265700000000001</v>
      </c>
      <c r="K73">
        <v>0.42757600000000001</v>
      </c>
      <c r="L73">
        <v>0.42757600000000001</v>
      </c>
    </row>
    <row r="74" spans="2:12" x14ac:dyDescent="0.2">
      <c r="B74">
        <v>0.30052400000000001</v>
      </c>
      <c r="C74">
        <v>0.304309</v>
      </c>
      <c r="D74">
        <v>0.33279799999999998</v>
      </c>
      <c r="E74">
        <v>0.40844599999999998</v>
      </c>
      <c r="F74">
        <v>0.45528999999999997</v>
      </c>
      <c r="G74">
        <v>0.48565000000000003</v>
      </c>
      <c r="H74">
        <v>0.53116099999999999</v>
      </c>
      <c r="I74">
        <v>0.49579000000000001</v>
      </c>
      <c r="J74">
        <v>0.43009700000000001</v>
      </c>
      <c r="K74">
        <v>0.38873200000000002</v>
      </c>
      <c r="L74">
        <v>0.38873200000000002</v>
      </c>
    </row>
    <row r="75" spans="2:12" x14ac:dyDescent="0.2">
      <c r="B75">
        <v>0.30049399999999998</v>
      </c>
      <c r="C75">
        <v>0.30407099999999998</v>
      </c>
      <c r="D75">
        <v>0.33557399999999998</v>
      </c>
      <c r="E75">
        <v>0.39335399999999998</v>
      </c>
      <c r="F75">
        <v>0.440139</v>
      </c>
      <c r="G75">
        <v>0.46214699999999997</v>
      </c>
      <c r="H75">
        <v>0.48370600000000002</v>
      </c>
      <c r="I75">
        <v>0.46679799999999999</v>
      </c>
      <c r="J75">
        <v>0.40547499999999997</v>
      </c>
      <c r="K75">
        <v>0.372861</v>
      </c>
      <c r="L75">
        <v>0.372861</v>
      </c>
    </row>
    <row r="76" spans="2:12" x14ac:dyDescent="0.2">
      <c r="B76">
        <v>0.30044500000000002</v>
      </c>
      <c r="C76">
        <v>0.30439500000000003</v>
      </c>
      <c r="D76">
        <v>0.33371400000000001</v>
      </c>
      <c r="E76">
        <v>0.38695299999999999</v>
      </c>
      <c r="F76">
        <v>0.41946899999999998</v>
      </c>
      <c r="G76">
        <v>0.42949700000000002</v>
      </c>
      <c r="H76">
        <v>0.43640200000000001</v>
      </c>
      <c r="I76">
        <v>0.42105700000000001</v>
      </c>
      <c r="J76">
        <v>0.38302700000000001</v>
      </c>
      <c r="K76">
        <v>0.35701899999999998</v>
      </c>
      <c r="L76">
        <v>0.35701899999999998</v>
      </c>
    </row>
    <row r="77" spans="2:12" x14ac:dyDescent="0.2">
      <c r="B77">
        <v>0.30047099999999999</v>
      </c>
      <c r="C77">
        <v>0.30567</v>
      </c>
      <c r="D77">
        <v>0.33948</v>
      </c>
      <c r="E77">
        <v>0.38859300000000002</v>
      </c>
      <c r="F77">
        <v>0.41497800000000001</v>
      </c>
      <c r="G77">
        <v>0.42373499999999997</v>
      </c>
      <c r="H77">
        <v>0.433114</v>
      </c>
      <c r="I77">
        <v>0.40612599999999999</v>
      </c>
      <c r="J77">
        <v>0.375587</v>
      </c>
      <c r="K77">
        <v>0.35386800000000002</v>
      </c>
      <c r="L77">
        <v>0.35386800000000002</v>
      </c>
    </row>
    <row r="78" spans="2:12" x14ac:dyDescent="0.2">
      <c r="B78">
        <v>0.30055399999999999</v>
      </c>
      <c r="C78">
        <v>0.30832799999999999</v>
      </c>
      <c r="D78">
        <v>0.371446</v>
      </c>
      <c r="E78">
        <v>0.39689600000000003</v>
      </c>
      <c r="F78">
        <v>0.42107899999999998</v>
      </c>
      <c r="G78">
        <v>0.42999199999999999</v>
      </c>
      <c r="H78">
        <v>0.44395800000000002</v>
      </c>
      <c r="I78">
        <v>0.41537499999999999</v>
      </c>
      <c r="J78">
        <v>0.38622299999999998</v>
      </c>
      <c r="K78">
        <v>0.36166500000000001</v>
      </c>
      <c r="L78">
        <v>0.36166500000000001</v>
      </c>
    </row>
    <row r="79" spans="2:12" x14ac:dyDescent="0.2">
      <c r="B79">
        <v>0.30053999999999997</v>
      </c>
      <c r="C79">
        <v>0.30842199999999997</v>
      </c>
      <c r="D79">
        <v>0.373533</v>
      </c>
      <c r="E79">
        <v>0.40523999999999999</v>
      </c>
      <c r="F79">
        <v>0.40472900000000001</v>
      </c>
      <c r="G79">
        <v>0.41628399999999999</v>
      </c>
      <c r="H79">
        <v>0.44465300000000002</v>
      </c>
      <c r="I79">
        <v>0.42245300000000002</v>
      </c>
      <c r="J79">
        <v>0.39210099999999998</v>
      </c>
      <c r="K79">
        <v>0.36260900000000001</v>
      </c>
      <c r="L79">
        <v>0.36260900000000001</v>
      </c>
    </row>
    <row r="80" spans="2:12" x14ac:dyDescent="0.2">
      <c r="B80">
        <v>0.30065599999999998</v>
      </c>
      <c r="C80">
        <v>0.30907600000000002</v>
      </c>
      <c r="D80">
        <v>0.372693</v>
      </c>
      <c r="E80">
        <v>0.41835800000000001</v>
      </c>
      <c r="F80">
        <v>0.42543700000000001</v>
      </c>
      <c r="G80">
        <v>0.45028099999999999</v>
      </c>
      <c r="H80">
        <v>0.47670499999999999</v>
      </c>
      <c r="I80">
        <v>0.46154299999999998</v>
      </c>
      <c r="J80">
        <v>0.43873000000000001</v>
      </c>
      <c r="K80">
        <v>0.38195000000000001</v>
      </c>
      <c r="L80">
        <v>0.38195000000000001</v>
      </c>
    </row>
    <row r="81" spans="1:14" x14ac:dyDescent="0.2">
      <c r="B81">
        <v>0.30096299999999998</v>
      </c>
      <c r="C81">
        <v>0.310697</v>
      </c>
      <c r="D81">
        <v>0.37481399999999998</v>
      </c>
      <c r="E81">
        <v>0.46533200000000002</v>
      </c>
      <c r="F81">
        <v>0.51318799999999998</v>
      </c>
      <c r="G81">
        <v>0.52897099999999997</v>
      </c>
      <c r="H81">
        <v>0.57127700000000003</v>
      </c>
      <c r="I81">
        <v>0.54545100000000002</v>
      </c>
      <c r="J81">
        <v>0.49907299999999999</v>
      </c>
      <c r="K81">
        <v>0.43691000000000002</v>
      </c>
      <c r="L81">
        <v>0.43691000000000002</v>
      </c>
    </row>
    <row r="82" spans="1:14" x14ac:dyDescent="0.2">
      <c r="B82">
        <v>0.30085099999999998</v>
      </c>
      <c r="C82">
        <v>0.30859999999999999</v>
      </c>
      <c r="D82">
        <v>0.35282000000000002</v>
      </c>
      <c r="E82">
        <v>0.45710600000000001</v>
      </c>
      <c r="F82">
        <v>0.506857</v>
      </c>
      <c r="G82">
        <v>0.54126200000000002</v>
      </c>
      <c r="H82">
        <v>0.54391999999999996</v>
      </c>
      <c r="I82">
        <v>0.520895</v>
      </c>
      <c r="J82">
        <v>0.49273</v>
      </c>
      <c r="K82">
        <v>0.434838</v>
      </c>
      <c r="L82">
        <v>0.434838</v>
      </c>
    </row>
    <row r="83" spans="1:14" x14ac:dyDescent="0.2">
      <c r="B83">
        <v>0.30052499999999999</v>
      </c>
      <c r="C83">
        <v>0.30485099999999998</v>
      </c>
      <c r="D83">
        <v>0.32966899999999999</v>
      </c>
      <c r="E83">
        <v>0.37478499999999998</v>
      </c>
      <c r="F83">
        <v>0.42624899999999999</v>
      </c>
      <c r="G83">
        <v>0.46103499999999997</v>
      </c>
      <c r="H83">
        <v>0.457397</v>
      </c>
      <c r="I83">
        <v>0.43896299999999999</v>
      </c>
      <c r="J83">
        <v>0.43975199999999998</v>
      </c>
      <c r="K83">
        <v>0.422294</v>
      </c>
      <c r="L83">
        <v>0.422294</v>
      </c>
    </row>
    <row r="84" spans="1:14" x14ac:dyDescent="0.2">
      <c r="B84">
        <v>0.30054599999999998</v>
      </c>
      <c r="C84">
        <v>0.30523400000000001</v>
      </c>
      <c r="D84">
        <v>0.33429500000000001</v>
      </c>
      <c r="E84">
        <v>0.37520300000000001</v>
      </c>
      <c r="F84">
        <v>0.42221199999999998</v>
      </c>
      <c r="G84">
        <v>0.47394999999999998</v>
      </c>
      <c r="H84">
        <v>0.481906</v>
      </c>
      <c r="I84">
        <v>0.46446500000000002</v>
      </c>
      <c r="J84">
        <v>0.46686899999999998</v>
      </c>
      <c r="K84">
        <v>0.47223599999999999</v>
      </c>
      <c r="L84">
        <v>0.47223599999999999</v>
      </c>
    </row>
    <row r="85" spans="1:14" x14ac:dyDescent="0.2">
      <c r="B85">
        <v>0.300203</v>
      </c>
      <c r="C85">
        <v>0.30246400000000001</v>
      </c>
      <c r="D85">
        <v>0.32365500000000003</v>
      </c>
      <c r="E85">
        <v>0.34858499999999998</v>
      </c>
      <c r="F85">
        <v>0.35173100000000002</v>
      </c>
      <c r="G85">
        <v>0.36613000000000001</v>
      </c>
      <c r="H85">
        <v>0.374415</v>
      </c>
      <c r="I85">
        <v>0.37089100000000003</v>
      </c>
      <c r="J85">
        <v>0.368703</v>
      </c>
      <c r="K85">
        <v>0.36392600000000003</v>
      </c>
      <c r="L85">
        <v>0.36392600000000003</v>
      </c>
    </row>
    <row r="86" spans="1:14" x14ac:dyDescent="0.2">
      <c r="B86">
        <v>0.300203</v>
      </c>
      <c r="C86">
        <v>0.30274699999999999</v>
      </c>
      <c r="D86">
        <v>0.36321100000000001</v>
      </c>
      <c r="E86">
        <v>0.34235300000000002</v>
      </c>
      <c r="F86">
        <v>0.36193700000000001</v>
      </c>
      <c r="G86">
        <v>0.373581</v>
      </c>
      <c r="H86">
        <v>0.36941299999999999</v>
      </c>
      <c r="I86">
        <v>0.37833600000000001</v>
      </c>
      <c r="J86">
        <v>0.38070300000000001</v>
      </c>
      <c r="K86">
        <v>0.36368600000000001</v>
      </c>
      <c r="L86">
        <v>0.36368600000000001</v>
      </c>
    </row>
    <row r="87" spans="1:14" x14ac:dyDescent="0.2">
      <c r="B87">
        <v>0.30044799999999999</v>
      </c>
      <c r="C87">
        <v>0.30479699999999998</v>
      </c>
      <c r="D87">
        <v>0.34609899999999999</v>
      </c>
      <c r="E87">
        <v>0.38825100000000001</v>
      </c>
      <c r="F87">
        <v>0.42542799999999997</v>
      </c>
      <c r="G87">
        <v>0.466893</v>
      </c>
      <c r="H87">
        <v>0.501641</v>
      </c>
      <c r="I87">
        <v>0.55218999999999996</v>
      </c>
      <c r="J87">
        <v>0.51106200000000002</v>
      </c>
      <c r="K87">
        <v>0.41932900000000001</v>
      </c>
      <c r="L87">
        <v>0.41932900000000001</v>
      </c>
    </row>
    <row r="88" spans="1:14" x14ac:dyDescent="0.2">
      <c r="B88">
        <v>0.30043999999999998</v>
      </c>
      <c r="C88">
        <v>0.30435000000000001</v>
      </c>
      <c r="D88">
        <v>0.33338699999999999</v>
      </c>
      <c r="E88">
        <v>0.40393499999999999</v>
      </c>
      <c r="F88">
        <v>0.409443</v>
      </c>
      <c r="G88">
        <v>0.45784599999999998</v>
      </c>
      <c r="H88">
        <v>0.50840300000000005</v>
      </c>
      <c r="I88">
        <v>0.542377</v>
      </c>
      <c r="J88">
        <v>0.54485399999999995</v>
      </c>
      <c r="K88">
        <v>0.41483199999999998</v>
      </c>
      <c r="L88">
        <v>0.41483199999999998</v>
      </c>
    </row>
    <row r="89" spans="1:14" x14ac:dyDescent="0.2">
      <c r="B89">
        <v>0.300512</v>
      </c>
      <c r="C89">
        <v>0.30483100000000002</v>
      </c>
      <c r="D89">
        <v>0.33567399999999997</v>
      </c>
      <c r="E89">
        <v>0.41758899999999999</v>
      </c>
      <c r="F89">
        <v>0.474547</v>
      </c>
      <c r="G89">
        <v>0.49346200000000001</v>
      </c>
      <c r="H89">
        <v>0.55530400000000002</v>
      </c>
      <c r="I89">
        <v>0.55074000000000001</v>
      </c>
      <c r="J89">
        <v>0.54508900000000005</v>
      </c>
      <c r="K89">
        <v>0.447272</v>
      </c>
      <c r="L89">
        <v>0.447272</v>
      </c>
    </row>
    <row r="90" spans="1:14" x14ac:dyDescent="0.2">
      <c r="B90">
        <v>0.300568</v>
      </c>
      <c r="C90">
        <v>0.30535899999999999</v>
      </c>
      <c r="D90">
        <v>0.34461599999999998</v>
      </c>
      <c r="E90">
        <v>0.40906399999999998</v>
      </c>
      <c r="F90">
        <v>0.54112099999999996</v>
      </c>
      <c r="G90">
        <v>0.59386499999999998</v>
      </c>
      <c r="H90">
        <v>0.53749899999999995</v>
      </c>
      <c r="I90">
        <v>0.59057199999999999</v>
      </c>
      <c r="J90">
        <v>0.55176199999999997</v>
      </c>
      <c r="K90">
        <v>0.449743</v>
      </c>
      <c r="L90">
        <v>0.449743</v>
      </c>
    </row>
    <row r="91" spans="1:14" x14ac:dyDescent="0.2">
      <c r="B91">
        <v>0.30060799999999999</v>
      </c>
      <c r="C91">
        <v>0.30573600000000001</v>
      </c>
      <c r="D91">
        <v>0.34776000000000001</v>
      </c>
      <c r="E91">
        <v>0.41675000000000001</v>
      </c>
      <c r="F91">
        <v>0.558114</v>
      </c>
      <c r="G91">
        <v>0.61457399999999995</v>
      </c>
      <c r="H91">
        <v>0.55423599999999995</v>
      </c>
      <c r="I91">
        <v>0.61104899999999995</v>
      </c>
      <c r="J91">
        <v>0.56950400000000001</v>
      </c>
      <c r="K91">
        <v>0.46029599999999998</v>
      </c>
      <c r="L91">
        <v>0.46029599999999998</v>
      </c>
    </row>
    <row r="92" spans="1:14" x14ac:dyDescent="0.2">
      <c r="A92" t="s">
        <v>225</v>
      </c>
      <c r="B92" t="s">
        <v>231</v>
      </c>
      <c r="C92" t="s">
        <v>58</v>
      </c>
      <c r="D92" t="s">
        <v>232</v>
      </c>
    </row>
    <row r="93" spans="1:14" x14ac:dyDescent="0.2">
      <c r="B93" t="s">
        <v>233</v>
      </c>
      <c r="C93">
        <v>1977</v>
      </c>
      <c r="D93" s="123">
        <v>365.70499999999998</v>
      </c>
      <c r="E93" s="123">
        <v>606.80899999999997</v>
      </c>
      <c r="F93" s="123">
        <v>385.25299999999999</v>
      </c>
      <c r="G93" s="123">
        <v>134.18199999999999</v>
      </c>
      <c r="H93" s="123">
        <v>103.988</v>
      </c>
      <c r="I93" s="123">
        <v>58.524500000000003</v>
      </c>
      <c r="J93" s="123">
        <v>52.402299999999997</v>
      </c>
      <c r="K93" s="123">
        <v>44.537199999999999</v>
      </c>
      <c r="L93" s="123">
        <v>35.459000000000003</v>
      </c>
      <c r="M93" s="123">
        <v>27.491700000000002</v>
      </c>
      <c r="N93" s="123">
        <v>92.483900000000006</v>
      </c>
    </row>
    <row r="94" spans="1:14" x14ac:dyDescent="0.2">
      <c r="B94" t="s">
        <v>233</v>
      </c>
      <c r="C94">
        <v>1978</v>
      </c>
      <c r="D94" s="123">
        <v>2143.84</v>
      </c>
      <c r="E94" s="123">
        <v>270.64100000000002</v>
      </c>
      <c r="F94" s="123">
        <v>444.63</v>
      </c>
      <c r="G94" s="123">
        <v>264.00400000000002</v>
      </c>
      <c r="H94" s="123">
        <v>85.637600000000006</v>
      </c>
      <c r="I94" s="123">
        <v>66.661600000000007</v>
      </c>
      <c r="J94" s="123">
        <v>39.681899999999999</v>
      </c>
      <c r="K94" s="123">
        <v>36.789299999999997</v>
      </c>
      <c r="L94" s="123">
        <v>31.9559</v>
      </c>
      <c r="M94" s="123">
        <v>25.7684</v>
      </c>
      <c r="N94" s="123">
        <v>87.679299999999998</v>
      </c>
    </row>
    <row r="95" spans="1:14" x14ac:dyDescent="0.2">
      <c r="B95" t="s">
        <v>233</v>
      </c>
      <c r="C95">
        <v>1979</v>
      </c>
      <c r="D95" s="123">
        <v>532.86099999999999</v>
      </c>
      <c r="E95" s="123">
        <v>1586.61</v>
      </c>
      <c r="F95" s="123">
        <v>198.46100000000001</v>
      </c>
      <c r="G95" s="123">
        <v>302.245</v>
      </c>
      <c r="H95" s="123">
        <v>171.589</v>
      </c>
      <c r="I95" s="123">
        <v>54.939300000000003</v>
      </c>
      <c r="J95" s="123">
        <v>44.789299999999997</v>
      </c>
      <c r="K95" s="123">
        <v>27.6797</v>
      </c>
      <c r="L95" s="123">
        <v>26.328700000000001</v>
      </c>
      <c r="M95" s="123">
        <v>23.202400000000001</v>
      </c>
      <c r="N95" s="123">
        <v>82.872</v>
      </c>
    </row>
    <row r="96" spans="1:14" x14ac:dyDescent="0.2">
      <c r="B96" t="s">
        <v>233</v>
      </c>
      <c r="C96">
        <v>1980</v>
      </c>
      <c r="D96" s="123">
        <v>311.98899999999998</v>
      </c>
      <c r="E96" s="123">
        <v>394.52800000000002</v>
      </c>
      <c r="F96" s="123">
        <v>1170.21</v>
      </c>
      <c r="G96" s="123">
        <v>142.31</v>
      </c>
      <c r="H96" s="123">
        <v>205.714</v>
      </c>
      <c r="I96" s="123">
        <v>117.098</v>
      </c>
      <c r="J96" s="123">
        <v>38.413499999999999</v>
      </c>
      <c r="K96" s="123">
        <v>31.919499999999999</v>
      </c>
      <c r="L96" s="123">
        <v>20.072099999999999</v>
      </c>
      <c r="M96" s="123">
        <v>19.2742</v>
      </c>
      <c r="N96" s="123">
        <v>77.941000000000003</v>
      </c>
    </row>
    <row r="97" spans="2:14" x14ac:dyDescent="0.2">
      <c r="B97" t="s">
        <v>233</v>
      </c>
      <c r="C97">
        <v>1981</v>
      </c>
      <c r="D97" s="123">
        <v>340.75700000000001</v>
      </c>
      <c r="E97" s="123">
        <v>231.024</v>
      </c>
      <c r="F97" s="123">
        <v>291.29500000000002</v>
      </c>
      <c r="G97" s="123">
        <v>848.71500000000003</v>
      </c>
      <c r="H97" s="123">
        <v>99.623000000000005</v>
      </c>
      <c r="I97" s="123">
        <v>143.053</v>
      </c>
      <c r="J97" s="123">
        <v>82.614199999999997</v>
      </c>
      <c r="K97" s="123">
        <v>27.382100000000001</v>
      </c>
      <c r="L97" s="123">
        <v>23.199200000000001</v>
      </c>
      <c r="M97" s="123">
        <v>14.7241</v>
      </c>
      <c r="N97" s="123">
        <v>71.540999999999997</v>
      </c>
    </row>
    <row r="98" spans="2:14" x14ac:dyDescent="0.2">
      <c r="B98" t="s">
        <v>233</v>
      </c>
      <c r="C98">
        <v>1982</v>
      </c>
      <c r="D98" s="123">
        <v>217.09</v>
      </c>
      <c r="E98" s="123">
        <v>252.35</v>
      </c>
      <c r="F98" s="123">
        <v>170.70699999999999</v>
      </c>
      <c r="G98" s="123">
        <v>212.369</v>
      </c>
      <c r="H98" s="123">
        <v>608.572</v>
      </c>
      <c r="I98" s="123">
        <v>70.747500000000002</v>
      </c>
      <c r="J98" s="123">
        <v>101.527</v>
      </c>
      <c r="K98" s="123">
        <v>58.525300000000001</v>
      </c>
      <c r="L98" s="123">
        <v>19.950199999999999</v>
      </c>
      <c r="M98" s="123">
        <v>17.047899999999998</v>
      </c>
      <c r="N98" s="123">
        <v>63.556899999999999</v>
      </c>
    </row>
    <row r="99" spans="2:14" x14ac:dyDescent="0.2">
      <c r="B99" t="s">
        <v>233</v>
      </c>
      <c r="C99">
        <v>1983</v>
      </c>
      <c r="D99" s="123">
        <v>296.904</v>
      </c>
      <c r="E99" s="123">
        <v>160.779</v>
      </c>
      <c r="F99" s="123">
        <v>186.583</v>
      </c>
      <c r="G99" s="123">
        <v>125.22499999999999</v>
      </c>
      <c r="H99" s="123">
        <v>153.696</v>
      </c>
      <c r="I99" s="123">
        <v>430.911</v>
      </c>
      <c r="J99" s="123">
        <v>50.310499999999998</v>
      </c>
      <c r="K99" s="123">
        <v>73.250399999999999</v>
      </c>
      <c r="L99" s="123">
        <v>42.808199999999999</v>
      </c>
      <c r="M99" s="123">
        <v>14.678599999999999</v>
      </c>
      <c r="N99" s="123">
        <v>59.433199999999999</v>
      </c>
    </row>
    <row r="100" spans="2:14" x14ac:dyDescent="0.2">
      <c r="B100" t="s">
        <v>233</v>
      </c>
      <c r="C100">
        <v>1984</v>
      </c>
      <c r="D100" s="123">
        <v>322.887</v>
      </c>
      <c r="E100" s="123">
        <v>219.91399999999999</v>
      </c>
      <c r="F100" s="123">
        <v>118.96</v>
      </c>
      <c r="G100" s="123">
        <v>137.25299999999999</v>
      </c>
      <c r="H100" s="123">
        <v>91.314599999999999</v>
      </c>
      <c r="I100" s="123">
        <v>111.13200000000001</v>
      </c>
      <c r="J100" s="123">
        <v>310.25</v>
      </c>
      <c r="K100" s="123">
        <v>36.588099999999997</v>
      </c>
      <c r="L100" s="123">
        <v>53.797600000000003</v>
      </c>
      <c r="M100" s="123">
        <v>31.560300000000002</v>
      </c>
      <c r="N100" s="123">
        <v>54.7211</v>
      </c>
    </row>
    <row r="101" spans="2:14" x14ac:dyDescent="0.2">
      <c r="B101" t="s">
        <v>233</v>
      </c>
      <c r="C101">
        <v>1985</v>
      </c>
      <c r="D101" s="123">
        <v>520.02800000000002</v>
      </c>
      <c r="E101" s="123">
        <v>239.05600000000001</v>
      </c>
      <c r="F101" s="123">
        <v>162.16499999999999</v>
      </c>
      <c r="G101" s="123">
        <v>85.782300000000006</v>
      </c>
      <c r="H101" s="123">
        <v>95.378200000000007</v>
      </c>
      <c r="I101" s="123">
        <v>61.946199999999997</v>
      </c>
      <c r="J101" s="123">
        <v>74.677599999999998</v>
      </c>
      <c r="K101" s="123">
        <v>213.363</v>
      </c>
      <c r="L101" s="123">
        <v>26.092199999999998</v>
      </c>
      <c r="M101" s="123">
        <v>39.008600000000001</v>
      </c>
      <c r="N101" s="123">
        <v>63.025799999999997</v>
      </c>
    </row>
    <row r="102" spans="2:14" x14ac:dyDescent="0.2">
      <c r="B102" t="s">
        <v>233</v>
      </c>
      <c r="C102">
        <v>1986</v>
      </c>
      <c r="D102" s="123">
        <v>448.17899999999997</v>
      </c>
      <c r="E102" s="123">
        <v>384.91699999999997</v>
      </c>
      <c r="F102" s="123">
        <v>175.79599999999999</v>
      </c>
      <c r="G102" s="123">
        <v>113.06399999999999</v>
      </c>
      <c r="H102" s="123">
        <v>56.8446</v>
      </c>
      <c r="I102" s="123">
        <v>62.181100000000001</v>
      </c>
      <c r="J102" s="123">
        <v>40.403100000000002</v>
      </c>
      <c r="K102" s="123">
        <v>49.906599999999997</v>
      </c>
      <c r="L102" s="123">
        <v>147.74199999999999</v>
      </c>
      <c r="M102" s="123">
        <v>18.546299999999999</v>
      </c>
      <c r="N102" s="123">
        <v>73.686499999999995</v>
      </c>
    </row>
    <row r="103" spans="2:14" x14ac:dyDescent="0.2">
      <c r="B103" t="s">
        <v>233</v>
      </c>
      <c r="C103">
        <v>1987</v>
      </c>
      <c r="D103" s="123">
        <v>615.17100000000005</v>
      </c>
      <c r="E103" s="123">
        <v>331.73099999999999</v>
      </c>
      <c r="F103" s="123">
        <v>283.04599999999999</v>
      </c>
      <c r="G103" s="123">
        <v>122.548</v>
      </c>
      <c r="H103" s="123">
        <v>75.064800000000005</v>
      </c>
      <c r="I103" s="123">
        <v>37.0488</v>
      </c>
      <c r="J103" s="123">
        <v>40.638800000000003</v>
      </c>
      <c r="K103" s="123">
        <v>26.686</v>
      </c>
      <c r="L103" s="123">
        <v>33.786799999999999</v>
      </c>
      <c r="M103" s="123">
        <v>103.038</v>
      </c>
      <c r="N103" s="123">
        <v>66.049300000000002</v>
      </c>
    </row>
    <row r="104" spans="2:14" x14ac:dyDescent="0.2">
      <c r="B104" t="s">
        <v>233</v>
      </c>
      <c r="C104">
        <v>1988</v>
      </c>
      <c r="D104" s="123">
        <v>488.63900000000001</v>
      </c>
      <c r="E104" s="123">
        <v>455.44099999999997</v>
      </c>
      <c r="F104" s="123">
        <v>244.41200000000001</v>
      </c>
      <c r="G104" s="123">
        <v>201.02199999999999</v>
      </c>
      <c r="H104" s="123">
        <v>82.745900000000006</v>
      </c>
      <c r="I104" s="123">
        <v>50.421300000000002</v>
      </c>
      <c r="J104" s="123">
        <v>25.134499999999999</v>
      </c>
      <c r="K104" s="123">
        <v>27.7441</v>
      </c>
      <c r="L104" s="123">
        <v>18.479600000000001</v>
      </c>
      <c r="M104" s="123">
        <v>23.8858</v>
      </c>
      <c r="N104" s="123">
        <v>121.337</v>
      </c>
    </row>
    <row r="105" spans="2:14" x14ac:dyDescent="0.2">
      <c r="B105" t="s">
        <v>233</v>
      </c>
      <c r="C105">
        <v>1989</v>
      </c>
      <c r="D105" s="123">
        <v>1234.27</v>
      </c>
      <c r="E105" s="123">
        <v>361.79599999999999</v>
      </c>
      <c r="F105" s="123">
        <v>335.84800000000001</v>
      </c>
      <c r="G105" s="123">
        <v>174.441</v>
      </c>
      <c r="H105" s="123">
        <v>134.227</v>
      </c>
      <c r="I105" s="123">
        <v>56.036499999999997</v>
      </c>
      <c r="J105" s="123">
        <v>34.824300000000001</v>
      </c>
      <c r="K105" s="123">
        <v>17.461099999999998</v>
      </c>
      <c r="L105" s="123">
        <v>19.5075</v>
      </c>
      <c r="M105" s="123">
        <v>13.1812</v>
      </c>
      <c r="N105" s="123">
        <v>104.85899999999999</v>
      </c>
    </row>
    <row r="106" spans="2:14" x14ac:dyDescent="0.2">
      <c r="B106" t="s">
        <v>233</v>
      </c>
      <c r="C106">
        <v>1990</v>
      </c>
      <c r="D106" s="123">
        <v>581.26499999999999</v>
      </c>
      <c r="E106" s="123">
        <v>914.06200000000001</v>
      </c>
      <c r="F106" s="123">
        <v>267.23200000000003</v>
      </c>
      <c r="G106" s="123">
        <v>243.518</v>
      </c>
      <c r="H106" s="123">
        <v>121.857</v>
      </c>
      <c r="I106" s="123">
        <v>93.789400000000001</v>
      </c>
      <c r="J106" s="123">
        <v>39.658900000000003</v>
      </c>
      <c r="K106" s="123">
        <v>24.8018</v>
      </c>
      <c r="L106" s="123">
        <v>12.5297</v>
      </c>
      <c r="M106" s="123">
        <v>14.117599999999999</v>
      </c>
      <c r="N106" s="123">
        <v>85.966899999999995</v>
      </c>
    </row>
    <row r="107" spans="2:14" x14ac:dyDescent="0.2">
      <c r="B107" t="s">
        <v>233</v>
      </c>
      <c r="C107">
        <v>1991</v>
      </c>
      <c r="D107" s="123">
        <v>337.42599999999999</v>
      </c>
      <c r="E107" s="123">
        <v>430.48599999999999</v>
      </c>
      <c r="F107" s="123">
        <v>675.46699999999998</v>
      </c>
      <c r="G107" s="123">
        <v>194.108</v>
      </c>
      <c r="H107" s="123">
        <v>171.21600000000001</v>
      </c>
      <c r="I107" s="123">
        <v>85.875600000000006</v>
      </c>
      <c r="J107" s="123">
        <v>66.833100000000002</v>
      </c>
      <c r="K107" s="123">
        <v>28.3858</v>
      </c>
      <c r="L107" s="123">
        <v>17.868400000000001</v>
      </c>
      <c r="M107" s="123">
        <v>9.0892599999999995</v>
      </c>
      <c r="N107" s="123">
        <v>72.990200000000002</v>
      </c>
    </row>
    <row r="108" spans="2:14" x14ac:dyDescent="0.2">
      <c r="B108" t="s">
        <v>233</v>
      </c>
      <c r="C108">
        <v>1992</v>
      </c>
      <c r="D108" s="123">
        <v>530.35599999999999</v>
      </c>
      <c r="E108" s="123">
        <v>249.85300000000001</v>
      </c>
      <c r="F108" s="123">
        <v>317.75400000000002</v>
      </c>
      <c r="G108" s="123">
        <v>489.39499999999998</v>
      </c>
      <c r="H108" s="123">
        <v>134.577</v>
      </c>
      <c r="I108" s="123">
        <v>116.84099999999999</v>
      </c>
      <c r="J108" s="123">
        <v>59.129100000000001</v>
      </c>
      <c r="K108" s="123">
        <v>46.538800000000002</v>
      </c>
      <c r="L108" s="123">
        <v>20.024999999999999</v>
      </c>
      <c r="M108" s="123">
        <v>12.758599999999999</v>
      </c>
      <c r="N108" s="123">
        <v>59.0777</v>
      </c>
    </row>
    <row r="109" spans="2:14" x14ac:dyDescent="0.2">
      <c r="B109" t="s">
        <v>233</v>
      </c>
      <c r="C109">
        <v>1993</v>
      </c>
      <c r="D109" s="123">
        <v>890.44</v>
      </c>
      <c r="E109" s="123">
        <v>392.65499999999997</v>
      </c>
      <c r="F109" s="123">
        <v>184.29400000000001</v>
      </c>
      <c r="G109" s="123">
        <v>229.77</v>
      </c>
      <c r="H109" s="123">
        <v>336.43700000000001</v>
      </c>
      <c r="I109" s="123">
        <v>89.651300000000006</v>
      </c>
      <c r="J109" s="123">
        <v>78.075400000000002</v>
      </c>
      <c r="K109" s="123">
        <v>40.100900000000003</v>
      </c>
      <c r="L109" s="123">
        <v>32.1145</v>
      </c>
      <c r="M109" s="123">
        <v>14.0501</v>
      </c>
      <c r="N109" s="123">
        <v>50.953099999999999</v>
      </c>
    </row>
    <row r="110" spans="2:14" x14ac:dyDescent="0.2">
      <c r="B110" t="s">
        <v>233</v>
      </c>
      <c r="C110">
        <v>1994</v>
      </c>
      <c r="D110" s="123">
        <v>352.28100000000001</v>
      </c>
      <c r="E110" s="123">
        <v>659.08699999999999</v>
      </c>
      <c r="F110" s="123">
        <v>289.25299999999999</v>
      </c>
      <c r="G110" s="123">
        <v>132.44</v>
      </c>
      <c r="H110" s="123">
        <v>155.43299999999999</v>
      </c>
      <c r="I110" s="123">
        <v>215.69200000000001</v>
      </c>
      <c r="J110" s="123">
        <v>56.6494</v>
      </c>
      <c r="K110" s="123">
        <v>50.356999999999999</v>
      </c>
      <c r="L110" s="123">
        <v>26.488399999999999</v>
      </c>
      <c r="M110" s="123">
        <v>21.7698</v>
      </c>
      <c r="N110" s="123">
        <v>44.855699999999999</v>
      </c>
    </row>
    <row r="111" spans="2:14" x14ac:dyDescent="0.2">
      <c r="B111" t="s">
        <v>233</v>
      </c>
      <c r="C111">
        <v>1995</v>
      </c>
      <c r="D111" s="123">
        <v>348.59100000000001</v>
      </c>
      <c r="E111" s="123">
        <v>260.71199999999999</v>
      </c>
      <c r="F111" s="123">
        <v>485.262</v>
      </c>
      <c r="G111" s="123">
        <v>207.208</v>
      </c>
      <c r="H111" s="123">
        <v>88.724800000000002</v>
      </c>
      <c r="I111" s="123">
        <v>96.742000000000004</v>
      </c>
      <c r="J111" s="123">
        <v>130.77600000000001</v>
      </c>
      <c r="K111" s="123">
        <v>34.986800000000002</v>
      </c>
      <c r="L111" s="123">
        <v>31.730899999999998</v>
      </c>
      <c r="M111" s="123">
        <v>17.2989</v>
      </c>
      <c r="N111" s="123">
        <v>44.761099999999999</v>
      </c>
    </row>
    <row r="112" spans="2:14" x14ac:dyDescent="0.2">
      <c r="B112" t="s">
        <v>233</v>
      </c>
      <c r="C112">
        <v>1996</v>
      </c>
      <c r="D112" s="123">
        <v>909.52099999999996</v>
      </c>
      <c r="E112" s="123">
        <v>257.86099999999999</v>
      </c>
      <c r="F112" s="123">
        <v>191.40700000000001</v>
      </c>
      <c r="G112" s="123">
        <v>342.69299999999998</v>
      </c>
      <c r="H112" s="123">
        <v>131.095</v>
      </c>
      <c r="I112" s="123">
        <v>51.277999999999999</v>
      </c>
      <c r="J112" s="123">
        <v>53.046900000000001</v>
      </c>
      <c r="K112" s="123">
        <v>71.085700000000003</v>
      </c>
      <c r="L112" s="123">
        <v>19.6904</v>
      </c>
      <c r="M112" s="123">
        <v>18.945699999999999</v>
      </c>
      <c r="N112" s="123">
        <v>38.8245</v>
      </c>
    </row>
    <row r="113" spans="2:14" x14ac:dyDescent="0.2">
      <c r="B113" t="s">
        <v>233</v>
      </c>
      <c r="C113">
        <v>1997</v>
      </c>
      <c r="D113" s="123">
        <v>208.06200000000001</v>
      </c>
      <c r="E113" s="123">
        <v>672.52700000000004</v>
      </c>
      <c r="F113" s="123">
        <v>188.809</v>
      </c>
      <c r="G113" s="123">
        <v>133.363</v>
      </c>
      <c r="H113" s="123">
        <v>206.876</v>
      </c>
      <c r="I113" s="123">
        <v>69.672700000000006</v>
      </c>
      <c r="J113" s="123">
        <v>25.143999999999998</v>
      </c>
      <c r="K113" s="123">
        <v>25.046299999999999</v>
      </c>
      <c r="L113" s="123">
        <v>34.453699999999998</v>
      </c>
      <c r="M113" s="123">
        <v>10.658899999999999</v>
      </c>
      <c r="N113" s="123">
        <v>33.515500000000003</v>
      </c>
    </row>
    <row r="114" spans="2:14" x14ac:dyDescent="0.2">
      <c r="B114" t="s">
        <v>233</v>
      </c>
      <c r="C114">
        <v>1998</v>
      </c>
      <c r="D114" s="123">
        <v>324.51499999999999</v>
      </c>
      <c r="E114" s="123">
        <v>153.982</v>
      </c>
      <c r="F114" s="123">
        <v>494.98599999999999</v>
      </c>
      <c r="G114" s="123">
        <v>134.898</v>
      </c>
      <c r="H114" s="123">
        <v>87.635000000000005</v>
      </c>
      <c r="I114" s="123">
        <v>124.324</v>
      </c>
      <c r="J114" s="123">
        <v>40.639200000000002</v>
      </c>
      <c r="K114" s="123">
        <v>14.335100000000001</v>
      </c>
      <c r="L114" s="123">
        <v>14.4659</v>
      </c>
      <c r="M114" s="123">
        <v>21.0443</v>
      </c>
      <c r="N114" s="123">
        <v>28.1816</v>
      </c>
    </row>
    <row r="115" spans="2:14" x14ac:dyDescent="0.2">
      <c r="B115" t="s">
        <v>233</v>
      </c>
      <c r="C115">
        <v>1999</v>
      </c>
      <c r="D115" s="123">
        <v>766.74300000000005</v>
      </c>
      <c r="E115" s="123">
        <v>240.15299999999999</v>
      </c>
      <c r="F115" s="123">
        <v>113.24</v>
      </c>
      <c r="G115" s="123">
        <v>351.89100000000002</v>
      </c>
      <c r="H115" s="123">
        <v>85.634299999999996</v>
      </c>
      <c r="I115" s="123">
        <v>50.772199999999998</v>
      </c>
      <c r="J115" s="123">
        <v>69.596400000000003</v>
      </c>
      <c r="K115" s="123">
        <v>22.008800000000001</v>
      </c>
      <c r="L115" s="123">
        <v>7.8063599999999997</v>
      </c>
      <c r="M115" s="123">
        <v>8.4425299999999996</v>
      </c>
      <c r="N115" s="123">
        <v>30.4847</v>
      </c>
    </row>
    <row r="116" spans="2:14" x14ac:dyDescent="0.2">
      <c r="B116" t="s">
        <v>233</v>
      </c>
      <c r="C116">
        <v>2000</v>
      </c>
      <c r="D116" s="123">
        <v>1742.96</v>
      </c>
      <c r="E116" s="123">
        <v>567.64300000000003</v>
      </c>
      <c r="F116" s="123">
        <v>176.999</v>
      </c>
      <c r="G116" s="123">
        <v>81.136099999999999</v>
      </c>
      <c r="H116" s="123">
        <v>229.02500000000001</v>
      </c>
      <c r="I116" s="123">
        <v>53.535200000000003</v>
      </c>
      <c r="J116" s="123">
        <v>30.785499999999999</v>
      </c>
      <c r="K116" s="123">
        <v>41.279600000000002</v>
      </c>
      <c r="L116" s="123">
        <v>12.815799999999999</v>
      </c>
      <c r="M116" s="123">
        <v>4.8513999999999999</v>
      </c>
      <c r="N116" s="123">
        <v>25.479900000000001</v>
      </c>
    </row>
    <row r="117" spans="2:14" x14ac:dyDescent="0.2">
      <c r="B117" t="s">
        <v>233</v>
      </c>
      <c r="C117">
        <v>2001</v>
      </c>
      <c r="D117" s="123">
        <v>1133.05</v>
      </c>
      <c r="E117" s="123">
        <v>1290.54</v>
      </c>
      <c r="F117" s="123">
        <v>418.72</v>
      </c>
      <c r="G117" s="123">
        <v>125.988</v>
      </c>
      <c r="H117" s="123">
        <v>53.8157</v>
      </c>
      <c r="I117" s="123">
        <v>145.45599999999999</v>
      </c>
      <c r="J117" s="123">
        <v>32.934899999999999</v>
      </c>
      <c r="K117" s="123">
        <v>18.448599999999999</v>
      </c>
      <c r="L117" s="123">
        <v>24.278099999999998</v>
      </c>
      <c r="M117" s="123">
        <v>8.1345899999999993</v>
      </c>
      <c r="N117" s="123">
        <v>20.2606</v>
      </c>
    </row>
    <row r="118" spans="2:14" x14ac:dyDescent="0.2">
      <c r="B118" t="s">
        <v>233</v>
      </c>
      <c r="C118">
        <v>2002</v>
      </c>
      <c r="D118" s="123">
        <v>1271.99</v>
      </c>
      <c r="E118" s="123">
        <v>838.81200000000001</v>
      </c>
      <c r="F118" s="123">
        <v>950.88599999999997</v>
      </c>
      <c r="G118" s="123">
        <v>294.86700000000002</v>
      </c>
      <c r="H118" s="123">
        <v>80.466800000000006</v>
      </c>
      <c r="I118" s="123">
        <v>32.173400000000001</v>
      </c>
      <c r="J118" s="123">
        <v>83.511300000000006</v>
      </c>
      <c r="K118" s="123">
        <v>18.0337</v>
      </c>
      <c r="L118" s="123">
        <v>10.2895</v>
      </c>
      <c r="M118" s="123">
        <v>14.8339</v>
      </c>
      <c r="N118" s="123">
        <v>18.516200000000001</v>
      </c>
    </row>
    <row r="119" spans="2:14" x14ac:dyDescent="0.2">
      <c r="B119" t="s">
        <v>233</v>
      </c>
      <c r="C119">
        <v>2003</v>
      </c>
      <c r="D119" s="123">
        <v>272.495</v>
      </c>
      <c r="E119" s="123">
        <v>941.82</v>
      </c>
      <c r="F119" s="123">
        <v>618.73500000000001</v>
      </c>
      <c r="G119" s="123">
        <v>681.70399999999995</v>
      </c>
      <c r="H119" s="123">
        <v>195.99299999999999</v>
      </c>
      <c r="I119" s="123">
        <v>51.037199999999999</v>
      </c>
      <c r="J119" s="123">
        <v>19.796199999999999</v>
      </c>
      <c r="K119" s="123">
        <v>49.098100000000002</v>
      </c>
      <c r="L119" s="123">
        <v>10.9841</v>
      </c>
      <c r="M119" s="123">
        <v>6.6927700000000003</v>
      </c>
      <c r="N119" s="123">
        <v>22.608599999999999</v>
      </c>
    </row>
    <row r="120" spans="2:14" x14ac:dyDescent="0.2">
      <c r="B120" t="s">
        <v>233</v>
      </c>
      <c r="C120">
        <v>2004</v>
      </c>
      <c r="D120" s="123">
        <v>367.65199999999999</v>
      </c>
      <c r="E120" s="123">
        <v>201.77</v>
      </c>
      <c r="F120" s="123">
        <v>694.88300000000004</v>
      </c>
      <c r="G120" s="123">
        <v>442.351</v>
      </c>
      <c r="H120" s="123">
        <v>460.00700000000001</v>
      </c>
      <c r="I120" s="123">
        <v>126.209</v>
      </c>
      <c r="J120" s="123">
        <v>32.149799999999999</v>
      </c>
      <c r="K120" s="123">
        <v>12.2042</v>
      </c>
      <c r="L120" s="123">
        <v>30.7849</v>
      </c>
      <c r="M120" s="123">
        <v>7.3226800000000001</v>
      </c>
      <c r="N120" s="123">
        <v>20.1816</v>
      </c>
    </row>
    <row r="121" spans="2:14" x14ac:dyDescent="0.2">
      <c r="B121" t="s">
        <v>233</v>
      </c>
      <c r="C121">
        <v>2005</v>
      </c>
      <c r="D121" s="123">
        <v>497.97399999999999</v>
      </c>
      <c r="E121" s="123">
        <v>272.24200000000002</v>
      </c>
      <c r="F121" s="123">
        <v>148.81899999999999</v>
      </c>
      <c r="G121" s="123">
        <v>497.71600000000001</v>
      </c>
      <c r="H121" s="123">
        <v>300.411</v>
      </c>
      <c r="I121" s="123">
        <v>302.40699999999998</v>
      </c>
      <c r="J121" s="123">
        <v>82.141400000000004</v>
      </c>
      <c r="K121" s="123">
        <v>20.7803</v>
      </c>
      <c r="L121" s="123">
        <v>8.0102799999999998</v>
      </c>
      <c r="M121" s="123">
        <v>20.988900000000001</v>
      </c>
      <c r="N121" s="123">
        <v>19.246400000000001</v>
      </c>
    </row>
    <row r="122" spans="2:14" x14ac:dyDescent="0.2">
      <c r="B122" t="s">
        <v>233</v>
      </c>
      <c r="C122">
        <v>2006</v>
      </c>
      <c r="D122" s="123">
        <v>346.26100000000002</v>
      </c>
      <c r="E122" s="123">
        <v>368.73399999999998</v>
      </c>
      <c r="F122" s="123">
        <v>200.542</v>
      </c>
      <c r="G122" s="123">
        <v>105.98</v>
      </c>
      <c r="H122" s="123">
        <v>337.45600000000002</v>
      </c>
      <c r="I122" s="123">
        <v>198.37799999999999</v>
      </c>
      <c r="J122" s="123">
        <v>197.95500000000001</v>
      </c>
      <c r="K122" s="123">
        <v>53.267600000000002</v>
      </c>
      <c r="L122" s="123">
        <v>13.8444</v>
      </c>
      <c r="M122" s="123">
        <v>5.5021500000000003</v>
      </c>
      <c r="N122" s="123">
        <v>28.2439</v>
      </c>
    </row>
    <row r="123" spans="2:14" x14ac:dyDescent="0.2">
      <c r="B123" t="s">
        <v>233</v>
      </c>
      <c r="C123">
        <v>2007</v>
      </c>
      <c r="D123" s="123">
        <v>926.95</v>
      </c>
      <c r="E123" s="123">
        <v>256.375</v>
      </c>
      <c r="F123" s="123">
        <v>270.89999999999998</v>
      </c>
      <c r="G123" s="123">
        <v>138.321</v>
      </c>
      <c r="H123" s="123">
        <v>71.261600000000001</v>
      </c>
      <c r="I123" s="123">
        <v>221.48500000000001</v>
      </c>
      <c r="J123" s="123">
        <v>129.048</v>
      </c>
      <c r="K123" s="123">
        <v>126.986</v>
      </c>
      <c r="L123" s="123">
        <v>35.161499999999997</v>
      </c>
      <c r="M123" s="123">
        <v>9.4089100000000006</v>
      </c>
      <c r="N123" s="123">
        <v>23.5047</v>
      </c>
    </row>
    <row r="124" spans="2:14" x14ac:dyDescent="0.2">
      <c r="B124" t="s">
        <v>233</v>
      </c>
      <c r="C124">
        <v>2008</v>
      </c>
      <c r="D124" s="123">
        <v>794.94100000000003</v>
      </c>
      <c r="E124" s="123">
        <v>686.33100000000002</v>
      </c>
      <c r="F124" s="123">
        <v>188.334</v>
      </c>
      <c r="G124" s="123">
        <v>186.46</v>
      </c>
      <c r="H124" s="123">
        <v>92.2346</v>
      </c>
      <c r="I124" s="123">
        <v>47.542700000000004</v>
      </c>
      <c r="J124" s="123">
        <v>146.06800000000001</v>
      </c>
      <c r="K124" s="123">
        <v>82.7256</v>
      </c>
      <c r="L124" s="123">
        <v>83.2316</v>
      </c>
      <c r="M124" s="123">
        <v>23.756399999999999</v>
      </c>
      <c r="N124" s="123">
        <v>22.903199999999998</v>
      </c>
    </row>
    <row r="125" spans="2:14" x14ac:dyDescent="0.2">
      <c r="B125" t="s">
        <v>233</v>
      </c>
      <c r="C125">
        <v>2009</v>
      </c>
      <c r="D125" s="123">
        <v>242.88800000000001</v>
      </c>
      <c r="E125" s="123">
        <v>588.52099999999996</v>
      </c>
      <c r="F125" s="123">
        <v>503.85300000000001</v>
      </c>
      <c r="G125" s="123">
        <v>129.739</v>
      </c>
      <c r="H125" s="123">
        <v>122.714</v>
      </c>
      <c r="I125" s="123">
        <v>60.273800000000001</v>
      </c>
      <c r="J125" s="123">
        <v>30.306100000000001</v>
      </c>
      <c r="K125" s="123">
        <v>90.6828</v>
      </c>
      <c r="L125" s="123">
        <v>52.142800000000001</v>
      </c>
      <c r="M125" s="123">
        <v>53.6723</v>
      </c>
      <c r="N125" s="123">
        <v>31.846499999999999</v>
      </c>
    </row>
    <row r="126" spans="2:14" x14ac:dyDescent="0.2">
      <c r="B126" t="s">
        <v>233</v>
      </c>
      <c r="C126">
        <v>2010</v>
      </c>
      <c r="D126" s="123">
        <v>520.03700000000003</v>
      </c>
      <c r="E126" s="123">
        <v>179.762</v>
      </c>
      <c r="F126" s="123">
        <v>431.34800000000001</v>
      </c>
      <c r="G126" s="123">
        <v>346.35700000000003</v>
      </c>
      <c r="H126" s="123">
        <v>81.4666</v>
      </c>
      <c r="I126" s="123">
        <v>73.454700000000003</v>
      </c>
      <c r="J126" s="123">
        <v>35.514000000000003</v>
      </c>
      <c r="K126" s="123">
        <v>17.117000000000001</v>
      </c>
      <c r="L126" s="123">
        <v>52.558</v>
      </c>
      <c r="M126" s="123">
        <v>31.6555</v>
      </c>
      <c r="N126" s="123">
        <v>55.247700000000002</v>
      </c>
    </row>
    <row r="127" spans="2:14" x14ac:dyDescent="0.2">
      <c r="B127" t="s">
        <v>233</v>
      </c>
      <c r="C127">
        <v>2011</v>
      </c>
      <c r="D127" s="123">
        <v>357.423</v>
      </c>
      <c r="E127" s="123">
        <v>384.92599999999999</v>
      </c>
      <c r="F127" s="123">
        <v>132.03100000000001</v>
      </c>
      <c r="G127" s="123">
        <v>303.11</v>
      </c>
      <c r="H127" s="123">
        <v>219.28299999999999</v>
      </c>
      <c r="I127" s="123">
        <v>49.074300000000001</v>
      </c>
      <c r="J127" s="123">
        <v>42.751600000000003</v>
      </c>
      <c r="K127" s="123">
        <v>20.614699999999999</v>
      </c>
      <c r="L127" s="123">
        <v>10.167299999999999</v>
      </c>
      <c r="M127" s="123">
        <v>32.110599999999998</v>
      </c>
      <c r="N127" s="123">
        <v>56.258499999999998</v>
      </c>
    </row>
    <row r="128" spans="2:14" x14ac:dyDescent="0.2">
      <c r="B128" t="s">
        <v>233</v>
      </c>
      <c r="C128">
        <v>2012</v>
      </c>
      <c r="D128" s="123">
        <v>543.08699999999999</v>
      </c>
      <c r="E128" s="123">
        <v>264.64699999999999</v>
      </c>
      <c r="F128" s="123">
        <v>283.77999999999997</v>
      </c>
      <c r="G128" s="123">
        <v>94.951700000000002</v>
      </c>
      <c r="H128" s="123">
        <v>208.369</v>
      </c>
      <c r="I128" s="123">
        <v>143.18199999999999</v>
      </c>
      <c r="J128" s="123">
        <v>30.947800000000001</v>
      </c>
      <c r="K128" s="123">
        <v>27.058700000000002</v>
      </c>
      <c r="L128" s="123">
        <v>13.2904</v>
      </c>
      <c r="M128" s="123">
        <v>6.5497199999999998</v>
      </c>
      <c r="N128" s="123">
        <v>57.929600000000001</v>
      </c>
    </row>
    <row r="129" spans="1:14" x14ac:dyDescent="0.2">
      <c r="B129" t="s">
        <v>233</v>
      </c>
      <c r="C129">
        <v>2013</v>
      </c>
      <c r="D129" s="123">
        <v>826.90099999999995</v>
      </c>
      <c r="E129" s="123">
        <v>402.10899999999998</v>
      </c>
      <c r="F129" s="123">
        <v>195.03200000000001</v>
      </c>
      <c r="G129" s="123">
        <v>203.142</v>
      </c>
      <c r="H129" s="123">
        <v>65.245999999999995</v>
      </c>
      <c r="I129" s="123">
        <v>136.60599999999999</v>
      </c>
      <c r="J129" s="123">
        <v>89.136099999999999</v>
      </c>
      <c r="K129" s="123">
        <v>19.113499999999998</v>
      </c>
      <c r="L129" s="123">
        <v>17.005600000000001</v>
      </c>
      <c r="M129" s="123">
        <v>8.3325899999999997</v>
      </c>
      <c r="N129" s="123">
        <v>40.209699999999998</v>
      </c>
    </row>
    <row r="130" spans="1:14" x14ac:dyDescent="0.2">
      <c r="B130" t="s">
        <v>233</v>
      </c>
      <c r="C130">
        <v>2014</v>
      </c>
      <c r="D130" s="123">
        <v>564.38699999999994</v>
      </c>
      <c r="E130" s="123">
        <v>612.45899999999995</v>
      </c>
      <c r="F130" s="123">
        <v>297.15699999999998</v>
      </c>
      <c r="G130" s="123">
        <v>141.10499999999999</v>
      </c>
      <c r="H130" s="123">
        <v>143.35400000000001</v>
      </c>
      <c r="I130" s="123">
        <v>45.898600000000002</v>
      </c>
      <c r="J130" s="123">
        <v>94.724100000000007</v>
      </c>
      <c r="K130" s="123">
        <v>61.298200000000001</v>
      </c>
      <c r="L130" s="123">
        <v>13.1906</v>
      </c>
      <c r="M130" s="123">
        <v>11.7616</v>
      </c>
      <c r="N130" s="123">
        <v>33.734099999999998</v>
      </c>
    </row>
    <row r="131" spans="1:14" x14ac:dyDescent="0.2">
      <c r="B131" t="s">
        <v>233</v>
      </c>
      <c r="C131">
        <v>2015</v>
      </c>
      <c r="D131" s="123">
        <v>162.084</v>
      </c>
      <c r="E131" s="123">
        <v>418.02300000000002</v>
      </c>
      <c r="F131" s="123">
        <v>452.476</v>
      </c>
      <c r="G131" s="123">
        <v>206.655</v>
      </c>
      <c r="H131" s="123">
        <v>100.199</v>
      </c>
      <c r="I131" s="123">
        <v>99.821299999999994</v>
      </c>
      <c r="J131" s="123">
        <v>31.590399999999999</v>
      </c>
      <c r="K131" s="123">
        <v>65.467600000000004</v>
      </c>
      <c r="L131" s="123">
        <v>41.989199999999997</v>
      </c>
      <c r="M131" s="123">
        <v>9.0142100000000003</v>
      </c>
      <c r="N131" s="123">
        <v>31.624500000000001</v>
      </c>
    </row>
    <row r="132" spans="1:14" x14ac:dyDescent="0.2">
      <c r="B132" t="s">
        <v>233</v>
      </c>
      <c r="C132">
        <v>2016</v>
      </c>
      <c r="D132" s="123">
        <v>448.18599999999998</v>
      </c>
      <c r="E132" s="123">
        <v>120.021</v>
      </c>
      <c r="F132" s="123">
        <v>308.197</v>
      </c>
      <c r="G132" s="123">
        <v>320.101</v>
      </c>
      <c r="H132" s="123">
        <v>140.16200000000001</v>
      </c>
      <c r="I132" s="123">
        <v>65.478800000000007</v>
      </c>
      <c r="J132" s="123">
        <v>62.582700000000003</v>
      </c>
      <c r="K132" s="123">
        <v>19.129100000000001</v>
      </c>
      <c r="L132" s="123">
        <v>37.688899999999997</v>
      </c>
      <c r="M132" s="123">
        <v>25.1876</v>
      </c>
      <c r="N132" s="123">
        <v>26.7195</v>
      </c>
    </row>
    <row r="133" spans="1:14" x14ac:dyDescent="0.2">
      <c r="B133" t="s">
        <v>233</v>
      </c>
      <c r="C133">
        <v>2017</v>
      </c>
      <c r="D133" s="123">
        <v>386.577</v>
      </c>
      <c r="E133" s="123">
        <v>331.87799999999999</v>
      </c>
      <c r="F133" s="123">
        <v>88.527799999999999</v>
      </c>
      <c r="G133" s="123">
        <v>220.821</v>
      </c>
      <c r="H133" s="123">
        <v>213.727</v>
      </c>
      <c r="I133" s="123">
        <v>93.070300000000003</v>
      </c>
      <c r="J133" s="123">
        <v>41.424799999999998</v>
      </c>
      <c r="K133" s="123">
        <v>37.640700000000002</v>
      </c>
      <c r="L133" s="123">
        <v>11.121</v>
      </c>
      <c r="M133" s="123">
        <v>21.8568</v>
      </c>
      <c r="N133" s="123">
        <v>34.2821</v>
      </c>
    </row>
    <row r="134" spans="1:14" x14ac:dyDescent="0.2">
      <c r="B134" t="s">
        <v>233</v>
      </c>
      <c r="C134">
        <v>2018</v>
      </c>
      <c r="D134" s="123">
        <v>420.51100000000002</v>
      </c>
      <c r="E134" s="123">
        <v>286.23700000000002</v>
      </c>
      <c r="F134" s="123">
        <v>244.67699999999999</v>
      </c>
      <c r="G134" s="123">
        <v>63.284599999999998</v>
      </c>
      <c r="H134" s="123">
        <v>145.44</v>
      </c>
      <c r="I134" s="123">
        <v>132.97399999999999</v>
      </c>
      <c r="J134" s="123">
        <v>56.820300000000003</v>
      </c>
      <c r="K134" s="123">
        <v>23.773599999999998</v>
      </c>
      <c r="L134" s="123">
        <v>21.700700000000001</v>
      </c>
      <c r="M134" s="123">
        <v>6.4478499999999999</v>
      </c>
      <c r="N134" s="123">
        <v>35.893500000000003</v>
      </c>
    </row>
    <row r="135" spans="1:14" x14ac:dyDescent="0.2">
      <c r="B135" t="s">
        <v>233</v>
      </c>
      <c r="C135">
        <v>2019</v>
      </c>
      <c r="D135" s="123">
        <v>459.57</v>
      </c>
      <c r="E135" s="123">
        <v>311.346</v>
      </c>
      <c r="F135" s="123">
        <v>210.916</v>
      </c>
      <c r="G135" s="123">
        <v>173.352</v>
      </c>
      <c r="H135" s="123">
        <v>42.038200000000003</v>
      </c>
      <c r="I135" s="123">
        <v>84.659800000000004</v>
      </c>
      <c r="J135" s="123">
        <v>73.426699999999997</v>
      </c>
      <c r="K135" s="123">
        <v>33.194800000000001</v>
      </c>
      <c r="L135" s="123">
        <v>13.1708</v>
      </c>
      <c r="M135" s="123">
        <v>12.498200000000001</v>
      </c>
      <c r="N135" s="123">
        <v>27.004999999999999</v>
      </c>
    </row>
    <row r="136" spans="1:14" x14ac:dyDescent="0.2">
      <c r="C136" t="s">
        <v>427</v>
      </c>
      <c r="D136" s="122">
        <f>AVERAGE(D93:D135)</f>
        <v>590.0800930232557</v>
      </c>
      <c r="E136" s="122">
        <f t="shared" ref="E136:N136" si="0">AVERAGE(E93:E135)</f>
        <v>443.05046511627921</v>
      </c>
      <c r="F136" s="122">
        <f t="shared" si="0"/>
        <v>330.04378604651157</v>
      </c>
      <c r="G136" s="122">
        <f t="shared" si="0"/>
        <v>234.4089697674419</v>
      </c>
      <c r="H136" s="122">
        <f t="shared" si="0"/>
        <v>157.82672790697674</v>
      </c>
      <c r="I136" s="122">
        <f t="shared" si="0"/>
        <v>104.14083953488374</v>
      </c>
      <c r="J136" s="122">
        <f t="shared" si="0"/>
        <v>67.414653488372082</v>
      </c>
      <c r="K136" s="122">
        <f t="shared" si="0"/>
        <v>43.427762790697663</v>
      </c>
      <c r="L136" s="122">
        <f t="shared" si="0"/>
        <v>28.599482325581402</v>
      </c>
      <c r="M136" s="122">
        <f t="shared" si="0"/>
        <v>19.538647906976742</v>
      </c>
      <c r="N136" s="122">
        <f t="shared" si="0"/>
        <v>49.778902325581385</v>
      </c>
    </row>
    <row r="137" spans="1:14" x14ac:dyDescent="0.2">
      <c r="A137" t="s">
        <v>225</v>
      </c>
      <c r="B137" t="s">
        <v>234</v>
      </c>
      <c r="C137" t="s">
        <v>229</v>
      </c>
    </row>
    <row r="138" spans="1:14" x14ac:dyDescent="0.2">
      <c r="A138" t="s">
        <v>235</v>
      </c>
      <c r="B138">
        <v>1</v>
      </c>
      <c r="C138" t="s">
        <v>236</v>
      </c>
    </row>
    <row r="139" spans="1:14" x14ac:dyDescent="0.2">
      <c r="B139" t="s">
        <v>233</v>
      </c>
      <c r="C139">
        <v>1977</v>
      </c>
      <c r="D139">
        <v>1.03232E-3</v>
      </c>
      <c r="E139">
        <v>1.09715E-2</v>
      </c>
      <c r="F139">
        <v>7.7936599999999995E-2</v>
      </c>
      <c r="G139">
        <v>0.14907200000000001</v>
      </c>
      <c r="H139">
        <v>0.14464399999999999</v>
      </c>
      <c r="I139">
        <v>8.8548699999999994E-2</v>
      </c>
      <c r="J139">
        <v>5.3741999999999998E-2</v>
      </c>
      <c r="K139">
        <v>3.1967500000000003E-2</v>
      </c>
      <c r="L139">
        <v>1.9226900000000002E-2</v>
      </c>
      <c r="M139">
        <v>1.3602700000000001E-2</v>
      </c>
      <c r="N139">
        <v>1.3602700000000001E-2</v>
      </c>
    </row>
    <row r="140" spans="1:14" x14ac:dyDescent="0.2">
      <c r="B140" t="s">
        <v>233</v>
      </c>
      <c r="C140">
        <v>1978</v>
      </c>
      <c r="D140">
        <v>1.00205E-3</v>
      </c>
      <c r="E140">
        <v>1.0203E-2</v>
      </c>
      <c r="F140">
        <v>8.6005999999999999E-2</v>
      </c>
      <c r="G140">
        <v>0.13086100000000001</v>
      </c>
      <c r="H140">
        <v>0.143896</v>
      </c>
      <c r="I140">
        <v>9.76601E-2</v>
      </c>
      <c r="J140">
        <v>6.0198500000000002E-2</v>
      </c>
      <c r="K140">
        <v>3.4549000000000003E-2</v>
      </c>
      <c r="L140">
        <v>2.0101299999999999E-2</v>
      </c>
      <c r="M140">
        <v>1.40453E-2</v>
      </c>
      <c r="N140">
        <v>1.40453E-2</v>
      </c>
    </row>
    <row r="141" spans="1:14" x14ac:dyDescent="0.2">
      <c r="B141" t="s">
        <v>233</v>
      </c>
      <c r="C141">
        <v>1979</v>
      </c>
      <c r="D141">
        <v>5.7134899999999997E-4</v>
      </c>
      <c r="E141">
        <v>4.4116600000000004E-3</v>
      </c>
      <c r="F141">
        <v>3.2587100000000001E-2</v>
      </c>
      <c r="G141">
        <v>8.4749099999999994E-2</v>
      </c>
      <c r="H141">
        <v>8.2093200000000005E-2</v>
      </c>
      <c r="I141">
        <v>5.7820799999999999E-2</v>
      </c>
      <c r="J141">
        <v>3.8752700000000001E-2</v>
      </c>
      <c r="K141">
        <v>2.1368600000000001E-2</v>
      </c>
      <c r="L141">
        <v>1.1889800000000001E-2</v>
      </c>
      <c r="M141">
        <v>8.1883700000000004E-3</v>
      </c>
      <c r="N141">
        <v>8.1883700000000004E-3</v>
      </c>
    </row>
    <row r="142" spans="1:14" x14ac:dyDescent="0.2">
      <c r="B142" t="s">
        <v>233</v>
      </c>
      <c r="C142">
        <v>1980</v>
      </c>
      <c r="D142">
        <v>4.4927200000000002E-4</v>
      </c>
      <c r="E142">
        <v>3.3530399999999998E-3</v>
      </c>
      <c r="F142">
        <v>2.12187E-2</v>
      </c>
      <c r="G142">
        <v>5.6611799999999997E-2</v>
      </c>
      <c r="H142">
        <v>6.3275499999999998E-2</v>
      </c>
      <c r="I142">
        <v>4.8827299999999997E-2</v>
      </c>
      <c r="J142">
        <v>3.85198E-2</v>
      </c>
      <c r="K142">
        <v>1.9096700000000001E-2</v>
      </c>
      <c r="L142">
        <v>9.8453399999999993E-3</v>
      </c>
      <c r="M142">
        <v>6.6564299999999996E-3</v>
      </c>
      <c r="N142">
        <v>6.6564299999999996E-3</v>
      </c>
    </row>
    <row r="143" spans="1:14" x14ac:dyDescent="0.2">
      <c r="B143" t="s">
        <v>233</v>
      </c>
      <c r="C143">
        <v>1981</v>
      </c>
      <c r="D143">
        <v>3.5082700000000001E-4</v>
      </c>
      <c r="E143">
        <v>2.5690399999999999E-3</v>
      </c>
      <c r="F143">
        <v>1.6009499999999999E-2</v>
      </c>
      <c r="G143">
        <v>3.2607999999999998E-2</v>
      </c>
      <c r="H143">
        <v>4.2275300000000002E-2</v>
      </c>
      <c r="I143">
        <v>4.2884499999999999E-2</v>
      </c>
      <c r="J143">
        <v>4.4722199999999997E-2</v>
      </c>
      <c r="K143">
        <v>1.66479E-2</v>
      </c>
      <c r="L143">
        <v>8.0909399999999996E-3</v>
      </c>
      <c r="M143">
        <v>5.4897799999999997E-3</v>
      </c>
      <c r="N143">
        <v>5.4897799999999997E-3</v>
      </c>
    </row>
    <row r="144" spans="1:14" x14ac:dyDescent="0.2">
      <c r="B144" t="s">
        <v>233</v>
      </c>
      <c r="C144">
        <v>1982</v>
      </c>
      <c r="D144">
        <v>2.7890800000000002E-4</v>
      </c>
      <c r="E144">
        <v>1.9398200000000001E-3</v>
      </c>
      <c r="F144">
        <v>9.8377299999999994E-3</v>
      </c>
      <c r="G144">
        <v>2.33493E-2</v>
      </c>
      <c r="H144">
        <v>4.52129E-2</v>
      </c>
      <c r="I144">
        <v>4.09039E-2</v>
      </c>
      <c r="J144">
        <v>2.6444200000000001E-2</v>
      </c>
      <c r="K144">
        <v>1.273E-2</v>
      </c>
      <c r="L144">
        <v>6.8477199999999998E-3</v>
      </c>
      <c r="M144">
        <v>4.70485E-3</v>
      </c>
      <c r="N144">
        <v>4.70485E-3</v>
      </c>
    </row>
    <row r="145" spans="2:14" x14ac:dyDescent="0.2">
      <c r="B145" t="s">
        <v>233</v>
      </c>
      <c r="C145">
        <v>1983</v>
      </c>
      <c r="D145">
        <v>1.7139799999999999E-4</v>
      </c>
      <c r="E145">
        <v>1.24222E-3</v>
      </c>
      <c r="F145">
        <v>7.0552399999999999E-3</v>
      </c>
      <c r="G145">
        <v>1.5802400000000001E-2</v>
      </c>
      <c r="H145">
        <v>2.4261999999999999E-2</v>
      </c>
      <c r="I145">
        <v>2.8523E-2</v>
      </c>
      <c r="J145">
        <v>1.8490900000000001E-2</v>
      </c>
      <c r="K145">
        <v>8.6539300000000006E-3</v>
      </c>
      <c r="L145">
        <v>4.82855E-3</v>
      </c>
      <c r="M145">
        <v>3.32694E-3</v>
      </c>
      <c r="N145">
        <v>3.32694E-3</v>
      </c>
    </row>
    <row r="146" spans="2:14" x14ac:dyDescent="0.2">
      <c r="B146" t="s">
        <v>233</v>
      </c>
      <c r="C146">
        <v>1984</v>
      </c>
      <c r="D146">
        <v>6.0396699999999996E-4</v>
      </c>
      <c r="E146">
        <v>4.6237600000000002E-3</v>
      </c>
      <c r="F146">
        <v>2.6979099999999999E-2</v>
      </c>
      <c r="G146">
        <v>6.3973500000000003E-2</v>
      </c>
      <c r="H146">
        <v>8.8044399999999995E-2</v>
      </c>
      <c r="I146">
        <v>9.7534899999999994E-2</v>
      </c>
      <c r="J146">
        <v>7.4383199999999997E-2</v>
      </c>
      <c r="K146">
        <v>3.80869E-2</v>
      </c>
      <c r="L146">
        <v>2.14465E-2</v>
      </c>
      <c r="M146">
        <v>1.40704E-2</v>
      </c>
      <c r="N146">
        <v>1.40704E-2</v>
      </c>
    </row>
    <row r="147" spans="2:14" x14ac:dyDescent="0.2">
      <c r="B147" t="s">
        <v>233</v>
      </c>
      <c r="C147">
        <v>1985</v>
      </c>
      <c r="D147">
        <v>8.5503499999999997E-4</v>
      </c>
      <c r="E147">
        <v>7.3776199999999997E-3</v>
      </c>
      <c r="F147">
        <v>6.0658400000000001E-2</v>
      </c>
      <c r="G147">
        <v>0.11149100000000001</v>
      </c>
      <c r="H147">
        <v>0.127799</v>
      </c>
      <c r="I147">
        <v>0.127359</v>
      </c>
      <c r="J147">
        <v>0.10302699999999999</v>
      </c>
      <c r="K147">
        <v>6.7530900000000005E-2</v>
      </c>
      <c r="L147">
        <v>4.1362999999999997E-2</v>
      </c>
      <c r="M147">
        <v>2.5490100000000002E-2</v>
      </c>
      <c r="N147">
        <v>2.5490100000000002E-2</v>
      </c>
    </row>
    <row r="148" spans="2:14" x14ac:dyDescent="0.2">
      <c r="B148" t="s">
        <v>233</v>
      </c>
      <c r="C148">
        <v>1986</v>
      </c>
      <c r="D148">
        <v>8.6828199999999995E-4</v>
      </c>
      <c r="E148">
        <v>7.4171300000000001E-3</v>
      </c>
      <c r="F148">
        <v>6.0822399999999999E-2</v>
      </c>
      <c r="G148">
        <v>0.10960499999999999</v>
      </c>
      <c r="H148">
        <v>0.128085</v>
      </c>
      <c r="I148">
        <v>0.125329</v>
      </c>
      <c r="J148">
        <v>0.114768</v>
      </c>
      <c r="K148">
        <v>9.0083800000000006E-2</v>
      </c>
      <c r="L148">
        <v>6.0371899999999999E-2</v>
      </c>
      <c r="M148">
        <v>3.3915500000000001E-2</v>
      </c>
      <c r="N148">
        <v>3.3915500000000001E-2</v>
      </c>
    </row>
    <row r="149" spans="2:14" x14ac:dyDescent="0.2">
      <c r="B149" t="s">
        <v>233</v>
      </c>
      <c r="C149">
        <v>1987</v>
      </c>
      <c r="D149">
        <v>6.3487799999999996E-4</v>
      </c>
      <c r="E149">
        <v>5.4691599999999998E-3</v>
      </c>
      <c r="F149">
        <v>4.2194700000000002E-2</v>
      </c>
      <c r="G149">
        <v>9.2725199999999994E-2</v>
      </c>
      <c r="H149">
        <v>9.7937999999999997E-2</v>
      </c>
      <c r="I149">
        <v>8.79939E-2</v>
      </c>
      <c r="J149">
        <v>8.1699999999999995E-2</v>
      </c>
      <c r="K149">
        <v>6.7470799999999997E-2</v>
      </c>
      <c r="L149">
        <v>4.6785100000000003E-2</v>
      </c>
      <c r="M149">
        <v>3.1837699999999997E-2</v>
      </c>
      <c r="N149">
        <v>3.1837699999999997E-2</v>
      </c>
    </row>
    <row r="150" spans="2:14" x14ac:dyDescent="0.2">
      <c r="B150" t="s">
        <v>233</v>
      </c>
      <c r="C150">
        <v>1988</v>
      </c>
      <c r="D150">
        <v>5.4465299999999998E-4</v>
      </c>
      <c r="E150">
        <v>4.60627E-3</v>
      </c>
      <c r="F150">
        <v>3.7268999999999997E-2</v>
      </c>
      <c r="G150">
        <v>0.10388699999999999</v>
      </c>
      <c r="H150">
        <v>8.9770500000000003E-2</v>
      </c>
      <c r="I150">
        <v>7.0099400000000006E-2</v>
      </c>
      <c r="J150">
        <v>6.4268699999999998E-2</v>
      </c>
      <c r="K150">
        <v>5.2224899999999998E-2</v>
      </c>
      <c r="L150">
        <v>3.78806E-2</v>
      </c>
      <c r="M150">
        <v>2.56539E-2</v>
      </c>
      <c r="N150">
        <v>2.56539E-2</v>
      </c>
    </row>
    <row r="151" spans="2:14" x14ac:dyDescent="0.2">
      <c r="B151" t="s">
        <v>233</v>
      </c>
      <c r="C151">
        <v>1989</v>
      </c>
      <c r="D151">
        <v>3.3857800000000002E-4</v>
      </c>
      <c r="E151">
        <v>2.9605299999999998E-3</v>
      </c>
      <c r="F151">
        <v>2.1467699999999999E-2</v>
      </c>
      <c r="G151">
        <v>5.8741799999999997E-2</v>
      </c>
      <c r="H151">
        <v>5.8477500000000002E-2</v>
      </c>
      <c r="I151">
        <v>4.5689599999999997E-2</v>
      </c>
      <c r="J151">
        <v>3.9397000000000001E-2</v>
      </c>
      <c r="K151">
        <v>3.18733E-2</v>
      </c>
      <c r="L151">
        <v>2.3374599999999999E-2</v>
      </c>
      <c r="M151">
        <v>1.7063700000000001E-2</v>
      </c>
      <c r="N151">
        <v>1.7063700000000001E-2</v>
      </c>
    </row>
    <row r="152" spans="2:14" x14ac:dyDescent="0.2">
      <c r="B152" t="s">
        <v>233</v>
      </c>
      <c r="C152">
        <v>1990</v>
      </c>
      <c r="D152">
        <v>2.9184000000000002E-4</v>
      </c>
      <c r="E152">
        <v>2.4929700000000002E-3</v>
      </c>
      <c r="F152">
        <v>1.97022E-2</v>
      </c>
      <c r="G152">
        <v>5.2267399999999999E-2</v>
      </c>
      <c r="H152">
        <v>4.9945299999999998E-2</v>
      </c>
      <c r="I152">
        <v>3.88528E-2</v>
      </c>
      <c r="J152">
        <v>3.4426499999999999E-2</v>
      </c>
      <c r="K152">
        <v>2.7884699999999998E-2</v>
      </c>
      <c r="L152">
        <v>2.1006199999999999E-2</v>
      </c>
      <c r="M152">
        <v>1.5690300000000001E-2</v>
      </c>
      <c r="N152">
        <v>1.5690300000000001E-2</v>
      </c>
    </row>
    <row r="153" spans="2:14" x14ac:dyDescent="0.2">
      <c r="B153" t="s">
        <v>233</v>
      </c>
      <c r="C153">
        <v>1991</v>
      </c>
      <c r="D153">
        <v>4.7241600000000003E-4</v>
      </c>
      <c r="E153">
        <v>3.6361399999999999E-3</v>
      </c>
      <c r="F153">
        <v>2.2235499999999998E-2</v>
      </c>
      <c r="G153">
        <v>6.6281900000000005E-2</v>
      </c>
      <c r="H153">
        <v>8.2111400000000001E-2</v>
      </c>
      <c r="I153">
        <v>7.3177099999999995E-2</v>
      </c>
      <c r="J153">
        <v>6.19117E-2</v>
      </c>
      <c r="K153">
        <v>4.8908899999999998E-2</v>
      </c>
      <c r="L153">
        <v>3.6828E-2</v>
      </c>
      <c r="M153">
        <v>2.8834200000000001E-2</v>
      </c>
      <c r="N153">
        <v>2.8834200000000001E-2</v>
      </c>
    </row>
    <row r="154" spans="2:14" x14ac:dyDescent="0.2">
      <c r="B154" t="s">
        <v>233</v>
      </c>
      <c r="C154">
        <v>1992</v>
      </c>
      <c r="D154">
        <v>6.1701300000000002E-4</v>
      </c>
      <c r="E154">
        <v>4.3425800000000004E-3</v>
      </c>
      <c r="F154">
        <v>2.4201899999999998E-2</v>
      </c>
      <c r="G154">
        <v>7.4758599999999995E-2</v>
      </c>
      <c r="H154">
        <v>0.106207</v>
      </c>
      <c r="I154">
        <v>0.10313799999999999</v>
      </c>
      <c r="J154">
        <v>8.8324100000000003E-2</v>
      </c>
      <c r="K154">
        <v>7.0980299999999996E-2</v>
      </c>
      <c r="L154">
        <v>5.4352900000000003E-2</v>
      </c>
      <c r="M154">
        <v>4.3484000000000002E-2</v>
      </c>
      <c r="N154">
        <v>4.3484000000000002E-2</v>
      </c>
    </row>
    <row r="155" spans="2:14" x14ac:dyDescent="0.2">
      <c r="B155" t="s">
        <v>233</v>
      </c>
      <c r="C155">
        <v>1993</v>
      </c>
      <c r="D155">
        <v>8.6021800000000005E-4</v>
      </c>
      <c r="E155">
        <v>5.6296300000000001E-3</v>
      </c>
      <c r="F155">
        <v>3.0399700000000002E-2</v>
      </c>
      <c r="G155">
        <v>9.08635E-2</v>
      </c>
      <c r="H155">
        <v>0.14455999999999999</v>
      </c>
      <c r="I155">
        <v>0.15904699999999999</v>
      </c>
      <c r="J155">
        <v>0.13853699999999999</v>
      </c>
      <c r="K155">
        <v>0.114692</v>
      </c>
      <c r="L155">
        <v>8.8782899999999998E-2</v>
      </c>
      <c r="M155">
        <v>7.0985800000000002E-2</v>
      </c>
      <c r="N155">
        <v>7.0985800000000002E-2</v>
      </c>
    </row>
    <row r="156" spans="2:14" x14ac:dyDescent="0.2">
      <c r="B156" t="s">
        <v>233</v>
      </c>
      <c r="C156">
        <v>1994</v>
      </c>
      <c r="D156">
        <v>1.0127999999999999E-3</v>
      </c>
      <c r="E156">
        <v>6.1676099999999996E-3</v>
      </c>
      <c r="F156">
        <v>3.3579699999999997E-2</v>
      </c>
      <c r="G156">
        <v>0.100591</v>
      </c>
      <c r="H156">
        <v>0.17416599999999999</v>
      </c>
      <c r="I156">
        <v>0.20036599999999999</v>
      </c>
      <c r="J156">
        <v>0.18190999999999999</v>
      </c>
      <c r="K156">
        <v>0.16184599999999999</v>
      </c>
      <c r="L156">
        <v>0.12606100000000001</v>
      </c>
      <c r="M156">
        <v>9.7748199999999993E-2</v>
      </c>
      <c r="N156">
        <v>9.7748199999999993E-2</v>
      </c>
    </row>
    <row r="157" spans="2:14" x14ac:dyDescent="0.2">
      <c r="B157" t="s">
        <v>233</v>
      </c>
      <c r="C157">
        <v>1995</v>
      </c>
      <c r="D157">
        <v>1.4777499999999999E-3</v>
      </c>
      <c r="E157">
        <v>9.0155400000000007E-3</v>
      </c>
      <c r="F157">
        <v>4.7854599999999997E-2</v>
      </c>
      <c r="G157">
        <v>0.15779699999999999</v>
      </c>
      <c r="H157">
        <v>0.248278</v>
      </c>
      <c r="I157">
        <v>0.300871</v>
      </c>
      <c r="J157">
        <v>0.30959799999999998</v>
      </c>
      <c r="K157">
        <v>0.274837</v>
      </c>
      <c r="L157">
        <v>0.21571699999999999</v>
      </c>
      <c r="M157">
        <v>0.16905100000000001</v>
      </c>
      <c r="N157">
        <v>0.16905100000000001</v>
      </c>
    </row>
    <row r="158" spans="2:14" x14ac:dyDescent="0.2">
      <c r="B158" t="s">
        <v>233</v>
      </c>
      <c r="C158">
        <v>1996</v>
      </c>
      <c r="D158">
        <v>1.87521E-3</v>
      </c>
      <c r="E158">
        <v>1.16837E-2</v>
      </c>
      <c r="F158">
        <v>6.1325499999999998E-2</v>
      </c>
      <c r="G158">
        <v>0.20471300000000001</v>
      </c>
      <c r="H158">
        <v>0.33211600000000002</v>
      </c>
      <c r="I158">
        <v>0.41264099999999998</v>
      </c>
      <c r="J158">
        <v>0.45045099999999999</v>
      </c>
      <c r="K158">
        <v>0.42426999999999998</v>
      </c>
      <c r="L158">
        <v>0.31374000000000002</v>
      </c>
      <c r="M158">
        <v>0.24446499999999999</v>
      </c>
      <c r="N158">
        <v>0.24446499999999999</v>
      </c>
    </row>
    <row r="159" spans="2:14" x14ac:dyDescent="0.2">
      <c r="B159" t="s">
        <v>233</v>
      </c>
      <c r="C159">
        <v>1997</v>
      </c>
      <c r="D159">
        <v>1.0004300000000001E-3</v>
      </c>
      <c r="E159">
        <v>6.5122799999999996E-3</v>
      </c>
      <c r="F159">
        <v>3.62187E-2</v>
      </c>
      <c r="G159">
        <v>0.119894</v>
      </c>
      <c r="H159">
        <v>0.209232</v>
      </c>
      <c r="I159">
        <v>0.23907400000000001</v>
      </c>
      <c r="J159">
        <v>0.26191199999999998</v>
      </c>
      <c r="K159">
        <v>0.24892900000000001</v>
      </c>
      <c r="L159">
        <v>0.19298899999999999</v>
      </c>
      <c r="M159">
        <v>0.149477</v>
      </c>
      <c r="N159">
        <v>0.149477</v>
      </c>
    </row>
    <row r="160" spans="2:14" x14ac:dyDescent="0.2">
      <c r="B160" t="s">
        <v>233</v>
      </c>
      <c r="C160">
        <v>1998</v>
      </c>
      <c r="D160">
        <v>1.05455E-3</v>
      </c>
      <c r="E160">
        <v>7.3253600000000004E-3</v>
      </c>
      <c r="F160">
        <v>4.12094E-2</v>
      </c>
      <c r="G160">
        <v>0.15443200000000001</v>
      </c>
      <c r="H160">
        <v>0.245833</v>
      </c>
      <c r="I160">
        <v>0.28017500000000001</v>
      </c>
      <c r="J160">
        <v>0.31329200000000001</v>
      </c>
      <c r="K160">
        <v>0.30776900000000001</v>
      </c>
      <c r="L160">
        <v>0.238513</v>
      </c>
      <c r="M160">
        <v>0.17919399999999999</v>
      </c>
      <c r="N160">
        <v>0.17919399999999999</v>
      </c>
    </row>
    <row r="161" spans="2:14" x14ac:dyDescent="0.2">
      <c r="B161" t="s">
        <v>233</v>
      </c>
      <c r="C161">
        <v>1999</v>
      </c>
      <c r="D161">
        <v>6.5946500000000003E-4</v>
      </c>
      <c r="E161">
        <v>5.1320899999999997E-3</v>
      </c>
      <c r="F161">
        <v>3.3384900000000002E-2</v>
      </c>
      <c r="G161">
        <v>0.12949099999999999</v>
      </c>
      <c r="H161">
        <v>0.16974700000000001</v>
      </c>
      <c r="I161">
        <v>0.20030500000000001</v>
      </c>
      <c r="J161">
        <v>0.22234400000000001</v>
      </c>
      <c r="K161">
        <v>0.240763</v>
      </c>
      <c r="L161">
        <v>0.17567099999999999</v>
      </c>
      <c r="M161">
        <v>0.123804</v>
      </c>
      <c r="N161">
        <v>0.123804</v>
      </c>
    </row>
    <row r="162" spans="2:14" x14ac:dyDescent="0.2">
      <c r="B162" t="s">
        <v>233</v>
      </c>
      <c r="C162">
        <v>2000</v>
      </c>
      <c r="D162">
        <v>5.2226699999999998E-4</v>
      </c>
      <c r="E162">
        <v>4.29065E-3</v>
      </c>
      <c r="F162">
        <v>3.9961400000000001E-2</v>
      </c>
      <c r="G162">
        <v>0.11056299999999999</v>
      </c>
      <c r="H162">
        <v>0.15395700000000001</v>
      </c>
      <c r="I162">
        <v>0.185807</v>
      </c>
      <c r="J162">
        <v>0.21205299999999999</v>
      </c>
      <c r="K162">
        <v>0.230793</v>
      </c>
      <c r="L162">
        <v>0.154553</v>
      </c>
      <c r="M162">
        <v>0.103502</v>
      </c>
      <c r="N162">
        <v>0.103502</v>
      </c>
    </row>
    <row r="163" spans="2:14" x14ac:dyDescent="0.2">
      <c r="B163" t="s">
        <v>233</v>
      </c>
      <c r="C163">
        <v>2001</v>
      </c>
      <c r="D163">
        <v>6.8421200000000001E-4</v>
      </c>
      <c r="E163">
        <v>5.4246499999999996E-3</v>
      </c>
      <c r="F163">
        <v>5.0678800000000003E-2</v>
      </c>
      <c r="G163">
        <v>0.14834</v>
      </c>
      <c r="H163">
        <v>0.214425</v>
      </c>
      <c r="I163">
        <v>0.25489099999999998</v>
      </c>
      <c r="J163">
        <v>0.30229</v>
      </c>
      <c r="K163">
        <v>0.28386600000000001</v>
      </c>
      <c r="L163">
        <v>0.19265699999999999</v>
      </c>
      <c r="M163">
        <v>0.12757599999999999</v>
      </c>
      <c r="N163">
        <v>0.12757599999999999</v>
      </c>
    </row>
    <row r="164" spans="2:14" x14ac:dyDescent="0.2">
      <c r="B164" t="s">
        <v>233</v>
      </c>
      <c r="C164">
        <v>2002</v>
      </c>
      <c r="D164">
        <v>5.2428000000000002E-4</v>
      </c>
      <c r="E164">
        <v>4.3093899999999997E-3</v>
      </c>
      <c r="F164">
        <v>3.2797800000000002E-2</v>
      </c>
      <c r="G164">
        <v>0.108446</v>
      </c>
      <c r="H164">
        <v>0.15529000000000001</v>
      </c>
      <c r="I164">
        <v>0.18565000000000001</v>
      </c>
      <c r="J164">
        <v>0.23116100000000001</v>
      </c>
      <c r="K164">
        <v>0.19578999999999999</v>
      </c>
      <c r="L164">
        <v>0.13009699999999999</v>
      </c>
      <c r="M164">
        <v>8.8732099999999994E-2</v>
      </c>
      <c r="N164">
        <v>8.8732099999999994E-2</v>
      </c>
    </row>
    <row r="165" spans="2:14" x14ac:dyDescent="0.2">
      <c r="B165" t="s">
        <v>233</v>
      </c>
      <c r="C165">
        <v>2003</v>
      </c>
      <c r="D165">
        <v>4.94057E-4</v>
      </c>
      <c r="E165">
        <v>4.0712700000000001E-3</v>
      </c>
      <c r="F165">
        <v>3.5573599999999997E-2</v>
      </c>
      <c r="G165">
        <v>9.3353500000000006E-2</v>
      </c>
      <c r="H165">
        <v>0.14013900000000001</v>
      </c>
      <c r="I165">
        <v>0.16214700000000001</v>
      </c>
      <c r="J165">
        <v>0.18370600000000001</v>
      </c>
      <c r="K165">
        <v>0.166798</v>
      </c>
      <c r="L165">
        <v>0.105475</v>
      </c>
      <c r="M165">
        <v>7.2860800000000003E-2</v>
      </c>
      <c r="N165">
        <v>7.2860800000000003E-2</v>
      </c>
    </row>
    <row r="166" spans="2:14" x14ac:dyDescent="0.2">
      <c r="B166" t="s">
        <v>233</v>
      </c>
      <c r="C166">
        <v>2004</v>
      </c>
      <c r="D166">
        <v>4.4548E-4</v>
      </c>
      <c r="E166">
        <v>4.39464E-3</v>
      </c>
      <c r="F166">
        <v>3.3714099999999997E-2</v>
      </c>
      <c r="G166">
        <v>8.6952799999999997E-2</v>
      </c>
      <c r="H166">
        <v>0.11946900000000001</v>
      </c>
      <c r="I166">
        <v>0.129497</v>
      </c>
      <c r="J166">
        <v>0.136402</v>
      </c>
      <c r="K166">
        <v>0.121057</v>
      </c>
      <c r="L166">
        <v>8.3027400000000001E-2</v>
      </c>
      <c r="M166">
        <v>5.7018699999999999E-2</v>
      </c>
      <c r="N166">
        <v>5.7018699999999999E-2</v>
      </c>
    </row>
    <row r="167" spans="2:14" x14ac:dyDescent="0.2">
      <c r="B167" t="s">
        <v>233</v>
      </c>
      <c r="C167">
        <v>2005</v>
      </c>
      <c r="D167">
        <v>4.7081599999999999E-4</v>
      </c>
      <c r="E167">
        <v>5.6704700000000004E-3</v>
      </c>
      <c r="F167">
        <v>3.94797E-2</v>
      </c>
      <c r="G167">
        <v>8.8593099999999994E-2</v>
      </c>
      <c r="H167">
        <v>0.114978</v>
      </c>
      <c r="I167">
        <v>0.123735</v>
      </c>
      <c r="J167">
        <v>0.13311400000000001</v>
      </c>
      <c r="K167">
        <v>0.106126</v>
      </c>
      <c r="L167">
        <v>7.5587100000000004E-2</v>
      </c>
      <c r="M167">
        <v>5.38678E-2</v>
      </c>
      <c r="N167">
        <v>5.38678E-2</v>
      </c>
    </row>
    <row r="168" spans="2:14" x14ac:dyDescent="0.2">
      <c r="B168" t="s">
        <v>233</v>
      </c>
      <c r="C168">
        <v>2006</v>
      </c>
      <c r="D168">
        <v>5.5363199999999997E-4</v>
      </c>
      <c r="E168">
        <v>8.3284399999999995E-3</v>
      </c>
      <c r="F168">
        <v>7.1445900000000007E-2</v>
      </c>
      <c r="G168">
        <v>9.6895999999999996E-2</v>
      </c>
      <c r="H168">
        <v>0.12107900000000001</v>
      </c>
      <c r="I168">
        <v>0.129992</v>
      </c>
      <c r="J168">
        <v>0.143958</v>
      </c>
      <c r="K168">
        <v>0.11537500000000001</v>
      </c>
      <c r="L168">
        <v>8.6222599999999996E-2</v>
      </c>
      <c r="M168">
        <v>6.1664799999999999E-2</v>
      </c>
      <c r="N168">
        <v>6.1664799999999999E-2</v>
      </c>
    </row>
    <row r="169" spans="2:14" x14ac:dyDescent="0.2">
      <c r="B169" t="s">
        <v>233</v>
      </c>
      <c r="C169">
        <v>2007</v>
      </c>
      <c r="D169">
        <v>5.4025099999999995E-4</v>
      </c>
      <c r="E169">
        <v>8.4215799999999997E-3</v>
      </c>
      <c r="F169">
        <v>7.3532700000000006E-2</v>
      </c>
      <c r="G169">
        <v>0.10524</v>
      </c>
      <c r="H169">
        <v>0.104729</v>
      </c>
      <c r="I169">
        <v>0.116284</v>
      </c>
      <c r="J169">
        <v>0.144653</v>
      </c>
      <c r="K169">
        <v>0.12245300000000001</v>
      </c>
      <c r="L169">
        <v>9.21014E-2</v>
      </c>
      <c r="M169">
        <v>6.2608800000000006E-2</v>
      </c>
      <c r="N169">
        <v>6.2608800000000006E-2</v>
      </c>
    </row>
    <row r="170" spans="2:14" x14ac:dyDescent="0.2">
      <c r="B170" t="s">
        <v>233</v>
      </c>
      <c r="C170">
        <v>2008</v>
      </c>
      <c r="D170">
        <v>6.55903E-4</v>
      </c>
      <c r="E170">
        <v>9.0758999999999996E-3</v>
      </c>
      <c r="F170">
        <v>7.2692999999999994E-2</v>
      </c>
      <c r="G170">
        <v>0.118358</v>
      </c>
      <c r="H170">
        <v>0.12543699999999999</v>
      </c>
      <c r="I170">
        <v>0.150281</v>
      </c>
      <c r="J170">
        <v>0.176705</v>
      </c>
      <c r="K170">
        <v>0.16154299999999999</v>
      </c>
      <c r="L170">
        <v>0.13872999999999999</v>
      </c>
      <c r="M170">
        <v>8.1950099999999998E-2</v>
      </c>
      <c r="N170">
        <v>8.1950099999999998E-2</v>
      </c>
    </row>
    <row r="171" spans="2:14" x14ac:dyDescent="0.2">
      <c r="B171" t="s">
        <v>233</v>
      </c>
      <c r="C171">
        <v>2009</v>
      </c>
      <c r="D171">
        <v>9.6303899999999995E-4</v>
      </c>
      <c r="E171">
        <v>1.0697099999999999E-2</v>
      </c>
      <c r="F171">
        <v>7.48138E-2</v>
      </c>
      <c r="G171">
        <v>0.16533200000000001</v>
      </c>
      <c r="H171">
        <v>0.21318799999999999</v>
      </c>
      <c r="I171">
        <v>0.22897100000000001</v>
      </c>
      <c r="J171">
        <v>0.27127699999999999</v>
      </c>
      <c r="K171">
        <v>0.245451</v>
      </c>
      <c r="L171">
        <v>0.199073</v>
      </c>
      <c r="M171">
        <v>0.13691</v>
      </c>
      <c r="N171">
        <v>0.13691</v>
      </c>
    </row>
    <row r="172" spans="2:14" x14ac:dyDescent="0.2">
      <c r="B172" t="s">
        <v>233</v>
      </c>
      <c r="C172">
        <v>2010</v>
      </c>
      <c r="D172">
        <v>8.5097600000000003E-4</v>
      </c>
      <c r="E172">
        <v>8.5997799999999996E-3</v>
      </c>
      <c r="F172">
        <v>5.2819499999999998E-2</v>
      </c>
      <c r="G172">
        <v>0.157106</v>
      </c>
      <c r="H172">
        <v>0.20685700000000001</v>
      </c>
      <c r="I172">
        <v>0.241262</v>
      </c>
      <c r="J172">
        <v>0.24392</v>
      </c>
      <c r="K172">
        <v>0.22089500000000001</v>
      </c>
      <c r="L172">
        <v>0.19273000000000001</v>
      </c>
      <c r="M172">
        <v>0.13483800000000001</v>
      </c>
      <c r="N172">
        <v>0.13483800000000001</v>
      </c>
    </row>
    <row r="173" spans="2:14" x14ac:dyDescent="0.2">
      <c r="B173" t="s">
        <v>233</v>
      </c>
      <c r="C173">
        <v>2011</v>
      </c>
      <c r="D173">
        <v>5.2533899999999999E-4</v>
      </c>
      <c r="E173">
        <v>4.85076E-3</v>
      </c>
      <c r="F173">
        <v>2.9668900000000002E-2</v>
      </c>
      <c r="G173">
        <v>7.4784799999999998E-2</v>
      </c>
      <c r="H173">
        <v>0.126249</v>
      </c>
      <c r="I173">
        <v>0.16103500000000001</v>
      </c>
      <c r="J173">
        <v>0.15739700000000001</v>
      </c>
      <c r="K173">
        <v>0.138963</v>
      </c>
      <c r="L173">
        <v>0.13975199999999999</v>
      </c>
      <c r="M173">
        <v>0.122294</v>
      </c>
      <c r="N173">
        <v>0.122294</v>
      </c>
    </row>
    <row r="174" spans="2:14" x14ac:dyDescent="0.2">
      <c r="B174" t="s">
        <v>233</v>
      </c>
      <c r="C174">
        <v>2012</v>
      </c>
      <c r="D174">
        <v>5.4615800000000004E-4</v>
      </c>
      <c r="E174">
        <v>5.2339700000000001E-3</v>
      </c>
      <c r="F174">
        <v>3.4295100000000002E-2</v>
      </c>
      <c r="G174">
        <v>7.5202699999999997E-2</v>
      </c>
      <c r="H174">
        <v>0.122212</v>
      </c>
      <c r="I174">
        <v>0.17394999999999999</v>
      </c>
      <c r="J174">
        <v>0.18190600000000001</v>
      </c>
      <c r="K174">
        <v>0.164465</v>
      </c>
      <c r="L174">
        <v>0.16686899999999999</v>
      </c>
      <c r="M174">
        <v>0.172236</v>
      </c>
      <c r="N174">
        <v>0.172236</v>
      </c>
    </row>
    <row r="175" spans="2:14" x14ac:dyDescent="0.2">
      <c r="B175" t="s">
        <v>233</v>
      </c>
      <c r="C175">
        <v>2013</v>
      </c>
      <c r="D175">
        <v>2.02745E-4</v>
      </c>
      <c r="E175">
        <v>2.4642800000000001E-3</v>
      </c>
      <c r="F175">
        <v>2.3655099999999998E-2</v>
      </c>
      <c r="G175">
        <v>4.8585200000000002E-2</v>
      </c>
      <c r="H175">
        <v>5.1730600000000002E-2</v>
      </c>
      <c r="I175">
        <v>6.6129999999999994E-2</v>
      </c>
      <c r="J175">
        <v>7.4414999999999995E-2</v>
      </c>
      <c r="K175">
        <v>7.0890599999999998E-2</v>
      </c>
      <c r="L175">
        <v>6.8703E-2</v>
      </c>
      <c r="M175">
        <v>6.3925999999999997E-2</v>
      </c>
      <c r="N175">
        <v>6.3925999999999997E-2</v>
      </c>
    </row>
    <row r="176" spans="2:14" x14ac:dyDescent="0.2">
      <c r="B176" t="s">
        <v>233</v>
      </c>
      <c r="C176">
        <v>2014</v>
      </c>
      <c r="D176">
        <v>2.03487E-4</v>
      </c>
      <c r="E176">
        <v>2.74706E-3</v>
      </c>
      <c r="F176">
        <v>6.32109E-2</v>
      </c>
      <c r="G176">
        <v>4.2353000000000002E-2</v>
      </c>
      <c r="H176">
        <v>6.1937300000000001E-2</v>
      </c>
      <c r="I176">
        <v>7.3580499999999993E-2</v>
      </c>
      <c r="J176">
        <v>6.9412600000000005E-2</v>
      </c>
      <c r="K176">
        <v>7.83364E-2</v>
      </c>
      <c r="L176">
        <v>8.0703200000000003E-2</v>
      </c>
      <c r="M176">
        <v>6.3685699999999998E-2</v>
      </c>
      <c r="N176">
        <v>6.3685699999999998E-2</v>
      </c>
    </row>
    <row r="177" spans="1:14" x14ac:dyDescent="0.2">
      <c r="B177" t="s">
        <v>233</v>
      </c>
      <c r="C177">
        <v>2015</v>
      </c>
      <c r="D177">
        <v>4.4817199999999999E-4</v>
      </c>
      <c r="E177">
        <v>4.7973199999999999E-3</v>
      </c>
      <c r="F177">
        <v>4.6099500000000002E-2</v>
      </c>
      <c r="G177">
        <v>8.8250800000000004E-2</v>
      </c>
      <c r="H177">
        <v>0.12542800000000001</v>
      </c>
      <c r="I177">
        <v>0.16689300000000001</v>
      </c>
      <c r="J177">
        <v>0.20164099999999999</v>
      </c>
      <c r="K177">
        <v>0.25219000000000003</v>
      </c>
      <c r="L177">
        <v>0.211062</v>
      </c>
      <c r="M177">
        <v>0.119329</v>
      </c>
      <c r="N177">
        <v>0.119329</v>
      </c>
    </row>
    <row r="178" spans="1:14" x14ac:dyDescent="0.2">
      <c r="B178" t="s">
        <v>233</v>
      </c>
      <c r="C178">
        <v>2016</v>
      </c>
      <c r="D178">
        <v>4.4011099999999997E-4</v>
      </c>
      <c r="E178">
        <v>4.3497900000000001E-3</v>
      </c>
      <c r="F178">
        <v>3.3387300000000002E-2</v>
      </c>
      <c r="G178">
        <v>0.103935</v>
      </c>
      <c r="H178">
        <v>0.109443</v>
      </c>
      <c r="I178">
        <v>0.15784599999999999</v>
      </c>
      <c r="J178">
        <v>0.208403</v>
      </c>
      <c r="K178">
        <v>0.24237700000000001</v>
      </c>
      <c r="L178">
        <v>0.24485399999999999</v>
      </c>
      <c r="M178">
        <v>0.114832</v>
      </c>
      <c r="N178">
        <v>0.114832</v>
      </c>
    </row>
    <row r="179" spans="1:14" x14ac:dyDescent="0.2">
      <c r="B179" t="s">
        <v>233</v>
      </c>
      <c r="C179">
        <v>2017</v>
      </c>
      <c r="D179">
        <v>5.1199600000000002E-4</v>
      </c>
      <c r="E179">
        <v>4.8307200000000002E-3</v>
      </c>
      <c r="F179">
        <v>3.5673799999999999E-2</v>
      </c>
      <c r="G179">
        <v>0.117589</v>
      </c>
      <c r="H179">
        <v>0.17454700000000001</v>
      </c>
      <c r="I179">
        <v>0.193462</v>
      </c>
      <c r="J179">
        <v>0.25530399999999998</v>
      </c>
      <c r="K179">
        <v>0.25074000000000002</v>
      </c>
      <c r="L179">
        <v>0.245089</v>
      </c>
      <c r="M179">
        <v>0.14727199999999999</v>
      </c>
      <c r="N179">
        <v>0.14727199999999999</v>
      </c>
    </row>
    <row r="180" spans="1:14" x14ac:dyDescent="0.2">
      <c r="B180" t="s">
        <v>233</v>
      </c>
      <c r="C180">
        <v>2018</v>
      </c>
      <c r="D180">
        <v>5.6762200000000005E-4</v>
      </c>
      <c r="E180">
        <v>5.3587399999999999E-3</v>
      </c>
      <c r="F180">
        <v>4.4616099999999999E-2</v>
      </c>
      <c r="G180">
        <v>0.10906399999999999</v>
      </c>
      <c r="H180">
        <v>0.241121</v>
      </c>
      <c r="I180">
        <v>0.29386499999999999</v>
      </c>
      <c r="J180">
        <v>0.23749899999999999</v>
      </c>
      <c r="K180">
        <v>0.290572</v>
      </c>
      <c r="L180">
        <v>0.25176199999999999</v>
      </c>
      <c r="M180">
        <v>0.14974299999999999</v>
      </c>
      <c r="N180">
        <v>0.14974299999999999</v>
      </c>
    </row>
    <row r="181" spans="1:14" x14ac:dyDescent="0.2">
      <c r="B181" t="s">
        <v>233</v>
      </c>
      <c r="C181">
        <v>2019</v>
      </c>
      <c r="D181">
        <v>6.0762299999999995E-4</v>
      </c>
      <c r="E181">
        <v>5.7363800000000001E-3</v>
      </c>
      <c r="F181">
        <v>4.7760299999999999E-2</v>
      </c>
      <c r="G181">
        <v>0.11675000000000001</v>
      </c>
      <c r="H181">
        <v>0.25811400000000001</v>
      </c>
      <c r="I181">
        <v>0.31457400000000002</v>
      </c>
      <c r="J181">
        <v>0.25423600000000002</v>
      </c>
      <c r="K181">
        <v>0.31104900000000002</v>
      </c>
      <c r="L181">
        <v>0.26950400000000002</v>
      </c>
      <c r="M181">
        <v>0.16029599999999999</v>
      </c>
      <c r="N181">
        <v>0.16029599999999999</v>
      </c>
    </row>
    <row r="183" spans="1:14" x14ac:dyDescent="0.2">
      <c r="A183" t="s">
        <v>237</v>
      </c>
      <c r="B183" t="s">
        <v>238</v>
      </c>
    </row>
    <row r="184" spans="1:14" x14ac:dyDescent="0.2">
      <c r="B184">
        <v>1.39703</v>
      </c>
      <c r="C184">
        <v>1.39703</v>
      </c>
      <c r="D184">
        <v>1.39703</v>
      </c>
      <c r="E184">
        <v>1.39703</v>
      </c>
      <c r="F184">
        <v>1.39703</v>
      </c>
      <c r="G184">
        <v>1.39703</v>
      </c>
      <c r="H184">
        <v>1.39703</v>
      </c>
      <c r="I184">
        <v>1.39703</v>
      </c>
      <c r="J184">
        <v>1.39703</v>
      </c>
      <c r="K184">
        <v>1.39703</v>
      </c>
      <c r="L184">
        <v>1.39703</v>
      </c>
      <c r="M184">
        <v>1.39703</v>
      </c>
    </row>
    <row r="186" spans="1:14" x14ac:dyDescent="0.2">
      <c r="A186" t="s">
        <v>239</v>
      </c>
      <c r="B186" t="s">
        <v>237</v>
      </c>
      <c r="C186" t="s">
        <v>240</v>
      </c>
    </row>
    <row r="188" spans="1:14" x14ac:dyDescent="0.2">
      <c r="A188" t="s">
        <v>241</v>
      </c>
      <c r="B188">
        <v>1</v>
      </c>
      <c r="C188" t="s">
        <v>236</v>
      </c>
    </row>
    <row r="189" spans="1:14" x14ac:dyDescent="0.2">
      <c r="A189">
        <v>1977</v>
      </c>
      <c r="B189">
        <v>-1</v>
      </c>
      <c r="C189">
        <v>528045</v>
      </c>
    </row>
    <row r="190" spans="1:14" x14ac:dyDescent="0.2">
      <c r="A190">
        <v>1978</v>
      </c>
      <c r="B190">
        <v>-1</v>
      </c>
      <c r="C190">
        <v>547672</v>
      </c>
    </row>
    <row r="191" spans="1:14" x14ac:dyDescent="0.2">
      <c r="A191">
        <v>1979</v>
      </c>
      <c r="B191">
        <v>-1</v>
      </c>
      <c r="C191">
        <v>583141</v>
      </c>
    </row>
    <row r="192" spans="1:14" x14ac:dyDescent="0.2">
      <c r="A192">
        <v>1980</v>
      </c>
      <c r="B192">
        <v>-1</v>
      </c>
      <c r="C192">
        <v>732819</v>
      </c>
    </row>
    <row r="193" spans="1:7" x14ac:dyDescent="0.2">
      <c r="A193">
        <v>1981</v>
      </c>
      <c r="B193">
        <v>-1</v>
      </c>
      <c r="C193">
        <v>812653</v>
      </c>
    </row>
    <row r="194" spans="1:7" x14ac:dyDescent="0.2">
      <c r="A194">
        <v>1982</v>
      </c>
      <c r="B194">
        <v>-1</v>
      </c>
      <c r="C194">
        <v>757758</v>
      </c>
    </row>
    <row r="195" spans="1:7" x14ac:dyDescent="0.2">
      <c r="A195">
        <v>1983</v>
      </c>
      <c r="B195">
        <v>-1</v>
      </c>
      <c r="C195">
        <v>709108</v>
      </c>
    </row>
    <row r="196" spans="1:7" x14ac:dyDescent="0.2">
      <c r="A196">
        <v>1984</v>
      </c>
      <c r="B196">
        <v>-1</v>
      </c>
      <c r="C196">
        <v>658274</v>
      </c>
    </row>
    <row r="197" spans="1:7" x14ac:dyDescent="0.2">
      <c r="A197">
        <v>1985</v>
      </c>
      <c r="B197">
        <v>-1</v>
      </c>
      <c r="C197">
        <v>596996</v>
      </c>
    </row>
    <row r="198" spans="1:7" x14ac:dyDescent="0.2">
      <c r="A198">
        <v>1986</v>
      </c>
      <c r="B198">
        <v>-1</v>
      </c>
      <c r="C198">
        <v>533729</v>
      </c>
    </row>
    <row r="199" spans="1:7" x14ac:dyDescent="0.2">
      <c r="A199">
        <v>1987</v>
      </c>
      <c r="B199">
        <v>-1</v>
      </c>
      <c r="C199">
        <v>476566</v>
      </c>
    </row>
    <row r="200" spans="1:7" x14ac:dyDescent="0.2">
      <c r="A200">
        <v>1988</v>
      </c>
      <c r="B200">
        <v>-1</v>
      </c>
      <c r="C200">
        <v>476717</v>
      </c>
    </row>
    <row r="201" spans="1:7" x14ac:dyDescent="0.2">
      <c r="A201">
        <v>1989</v>
      </c>
      <c r="B201">
        <v>-1</v>
      </c>
      <c r="C201">
        <v>484345</v>
      </c>
      <c r="G201">
        <f>AVERAGE(G203:G230)^0.5</f>
        <v>0.26482066568532481</v>
      </c>
    </row>
    <row r="202" spans="1:7" x14ac:dyDescent="0.2">
      <c r="A202">
        <v>1990</v>
      </c>
      <c r="B202">
        <v>-1</v>
      </c>
      <c r="C202">
        <v>519278</v>
      </c>
    </row>
    <row r="203" spans="1:7" x14ac:dyDescent="0.2">
      <c r="A203">
        <v>1991</v>
      </c>
      <c r="B203">
        <v>708299</v>
      </c>
      <c r="C203">
        <v>729776</v>
      </c>
      <c r="E203">
        <f>LN(B203)</f>
        <v>13.470621599909572</v>
      </c>
      <c r="F203">
        <f>LN(C203)</f>
        <v>13.500492916721621</v>
      </c>
      <c r="G203">
        <f>(E203-F203)^2</f>
        <v>8.9229556808577588E-4</v>
      </c>
    </row>
    <row r="204" spans="1:7" x14ac:dyDescent="0.2">
      <c r="A204">
        <v>1992</v>
      </c>
      <c r="B204">
        <v>-1</v>
      </c>
      <c r="C204">
        <v>795017</v>
      </c>
    </row>
    <row r="205" spans="1:7" x14ac:dyDescent="0.2">
      <c r="A205">
        <v>1993</v>
      </c>
      <c r="B205">
        <v>-1</v>
      </c>
      <c r="C205">
        <v>708610</v>
      </c>
    </row>
    <row r="206" spans="1:7" x14ac:dyDescent="0.2">
      <c r="A206">
        <v>1994</v>
      </c>
      <c r="B206">
        <v>686007</v>
      </c>
      <c r="C206">
        <v>683650</v>
      </c>
      <c r="E206">
        <f>LN(B206)</f>
        <v>13.438643110737594</v>
      </c>
      <c r="F206">
        <f>LN(C206)</f>
        <v>13.435201369737229</v>
      </c>
      <c r="G206">
        <f>(E206-F206)^2</f>
        <v>1.1845581113597181E-5</v>
      </c>
    </row>
    <row r="207" spans="1:7" x14ac:dyDescent="0.2">
      <c r="A207">
        <v>1995</v>
      </c>
      <c r="B207">
        <v>-1</v>
      </c>
      <c r="C207">
        <v>679620</v>
      </c>
    </row>
    <row r="208" spans="1:7" x14ac:dyDescent="0.2">
      <c r="A208">
        <v>1996</v>
      </c>
      <c r="B208">
        <v>-1</v>
      </c>
      <c r="C208">
        <v>584311</v>
      </c>
    </row>
    <row r="209" spans="1:7" x14ac:dyDescent="0.2">
      <c r="A209">
        <v>1997</v>
      </c>
      <c r="B209">
        <v>461997</v>
      </c>
      <c r="C209">
        <v>497860</v>
      </c>
      <c r="E209">
        <f>LN(B209)</f>
        <v>13.0433136765363</v>
      </c>
      <c r="F209">
        <f>LN(C209)</f>
        <v>13.118074191985899</v>
      </c>
      <c r="G209">
        <f>(E209-F209)^2</f>
        <v>5.5891346702897221E-3</v>
      </c>
    </row>
    <row r="210" spans="1:7" x14ac:dyDescent="0.2">
      <c r="A210">
        <v>1998</v>
      </c>
      <c r="B210">
        <v>-1</v>
      </c>
      <c r="C210">
        <v>528893</v>
      </c>
    </row>
    <row r="211" spans="1:7" x14ac:dyDescent="0.2">
      <c r="A211">
        <v>1999</v>
      </c>
      <c r="B211">
        <v>-1</v>
      </c>
      <c r="C211">
        <v>515739</v>
      </c>
    </row>
    <row r="212" spans="1:7" x14ac:dyDescent="0.2">
      <c r="A212">
        <v>2000</v>
      </c>
      <c r="B212">
        <v>512897</v>
      </c>
      <c r="C212">
        <v>400816</v>
      </c>
      <c r="E212">
        <f>LN(B212)</f>
        <v>13.147830324266863</v>
      </c>
      <c r="F212">
        <f>LN(C212)</f>
        <v>12.901257748115684</v>
      </c>
      <c r="G212">
        <f>(E212-F212)^2</f>
        <v>6.0798035309828857E-2</v>
      </c>
    </row>
    <row r="213" spans="1:7" x14ac:dyDescent="0.2">
      <c r="A213">
        <v>2001</v>
      </c>
      <c r="B213">
        <v>-1</v>
      </c>
      <c r="C213">
        <v>445009</v>
      </c>
    </row>
    <row r="214" spans="1:7" x14ac:dyDescent="0.2">
      <c r="A214">
        <v>2002</v>
      </c>
      <c r="B214">
        <v>836195</v>
      </c>
      <c r="C214">
        <v>641785</v>
      </c>
      <c r="E214">
        <f>LN(B214)</f>
        <v>13.636617118455966</v>
      </c>
      <c r="F214">
        <f>LN(C214)</f>
        <v>13.372008635617863</v>
      </c>
      <c r="G214">
        <f>(E214-F214)^2</f>
        <v>7.0017649189882541E-2</v>
      </c>
    </row>
    <row r="215" spans="1:7" x14ac:dyDescent="0.2">
      <c r="A215">
        <v>2003</v>
      </c>
      <c r="B215">
        <v>-1</v>
      </c>
      <c r="C215">
        <v>795856</v>
      </c>
    </row>
    <row r="216" spans="1:7" x14ac:dyDescent="0.2">
      <c r="A216">
        <v>2004</v>
      </c>
      <c r="B216" s="41">
        <v>1157080</v>
      </c>
      <c r="C216">
        <v>818503</v>
      </c>
      <c r="E216">
        <f>LN(B216)</f>
        <v>13.961410148124262</v>
      </c>
      <c r="F216">
        <f>LN(C216)</f>
        <v>13.615232341027905</v>
      </c>
      <c r="G216">
        <f>(E216-F216)^2</f>
        <v>0.11983907412604243</v>
      </c>
    </row>
    <row r="217" spans="1:7" x14ac:dyDescent="0.2">
      <c r="A217">
        <v>2005</v>
      </c>
      <c r="B217">
        <v>-1</v>
      </c>
      <c r="C217">
        <v>795704</v>
      </c>
    </row>
    <row r="218" spans="1:7" x14ac:dyDescent="0.2">
      <c r="A218">
        <v>2006</v>
      </c>
      <c r="B218">
        <v>741358</v>
      </c>
      <c r="C218">
        <v>682038</v>
      </c>
      <c r="E218">
        <f>LN(B218)</f>
        <v>13.516238918512249</v>
      </c>
      <c r="F218">
        <f>LN(C218)</f>
        <v>13.432840653748455</v>
      </c>
      <c r="G218">
        <f>(E218-F218)^2</f>
        <v>6.9552705656118607E-3</v>
      </c>
    </row>
    <row r="219" spans="1:7" x14ac:dyDescent="0.2">
      <c r="A219">
        <v>2007</v>
      </c>
      <c r="B219">
        <v>-1</v>
      </c>
      <c r="C219">
        <v>680003</v>
      </c>
    </row>
    <row r="220" spans="1:7" x14ac:dyDescent="0.2">
      <c r="A220">
        <v>2008</v>
      </c>
      <c r="B220">
        <v>-1</v>
      </c>
      <c r="C220">
        <v>659151</v>
      </c>
    </row>
    <row r="221" spans="1:7" x14ac:dyDescent="0.2">
      <c r="A221">
        <v>2009</v>
      </c>
      <c r="B221">
        <v>-1</v>
      </c>
      <c r="C221">
        <v>633787</v>
      </c>
    </row>
    <row r="222" spans="1:7" x14ac:dyDescent="0.2">
      <c r="A222">
        <v>2010</v>
      </c>
      <c r="B222">
        <v>930252</v>
      </c>
      <c r="C222">
        <v>645265</v>
      </c>
      <c r="E222">
        <f>LN(B222)</f>
        <v>13.743210796166245</v>
      </c>
      <c r="F222">
        <f>LN(C222)</f>
        <v>13.377416364114222</v>
      </c>
      <c r="G222">
        <f>(E222-F222)^2</f>
        <v>0.13380556652026257</v>
      </c>
    </row>
    <row r="223" spans="1:7" x14ac:dyDescent="0.2">
      <c r="A223">
        <v>2011</v>
      </c>
      <c r="B223">
        <v>-1</v>
      </c>
      <c r="C223">
        <v>550334</v>
      </c>
    </row>
    <row r="224" spans="1:7" x14ac:dyDescent="0.2">
      <c r="A224">
        <v>2012</v>
      </c>
      <c r="B224">
        <v>276876</v>
      </c>
      <c r="C224">
        <v>469295</v>
      </c>
      <c r="E224">
        <f>LN(B224)</f>
        <v>12.531325031513164</v>
      </c>
      <c r="F224">
        <f>LN(C224)</f>
        <v>13.058986847559973</v>
      </c>
      <c r="G224">
        <f>(E224-F224)^2</f>
        <v>0.27842699211381644</v>
      </c>
    </row>
    <row r="225" spans="1:13" x14ac:dyDescent="0.2">
      <c r="A225">
        <v>2013</v>
      </c>
      <c r="B225">
        <v>-1</v>
      </c>
      <c r="C225">
        <v>471855</v>
      </c>
    </row>
    <row r="226" spans="1:13" x14ac:dyDescent="0.2">
      <c r="A226">
        <v>2014</v>
      </c>
      <c r="B226">
        <v>723928</v>
      </c>
      <c r="C226">
        <v>551958</v>
      </c>
      <c r="E226">
        <f>LN(B226)</f>
        <v>13.49244721890881</v>
      </c>
      <c r="F226">
        <f>LN(C226)</f>
        <v>13.221227235407952</v>
      </c>
      <c r="G226">
        <f>(E226-F226)^2</f>
        <v>7.3560279450205671E-2</v>
      </c>
    </row>
    <row r="227" spans="1:13" x14ac:dyDescent="0.2">
      <c r="A227">
        <v>2015</v>
      </c>
      <c r="B227">
        <v>-1</v>
      </c>
      <c r="C227">
        <v>584712</v>
      </c>
    </row>
    <row r="228" spans="1:13" x14ac:dyDescent="0.2">
      <c r="A228">
        <v>2016</v>
      </c>
      <c r="B228">
        <v>448166</v>
      </c>
      <c r="C228">
        <v>528295</v>
      </c>
      <c r="E228">
        <f>LN(B228)</f>
        <v>13.012918978480004</v>
      </c>
      <c r="F228">
        <f>LN(C228)</f>
        <v>13.177410118788105</v>
      </c>
      <c r="G228">
        <f>(E228-F228)^2</f>
        <v>2.7057335239859395E-2</v>
      </c>
    </row>
    <row r="229" spans="1:13" x14ac:dyDescent="0.2">
      <c r="A229">
        <v>2017</v>
      </c>
      <c r="B229">
        <v>-1</v>
      </c>
      <c r="C229">
        <v>477748</v>
      </c>
    </row>
    <row r="230" spans="1:13" x14ac:dyDescent="0.2">
      <c r="A230">
        <v>2018</v>
      </c>
      <c r="B230">
        <v>355213</v>
      </c>
      <c r="C230">
        <v>458012</v>
      </c>
      <c r="E230">
        <f>LN(B230)</f>
        <v>12.78047288852952</v>
      </c>
      <c r="F230">
        <f>LN(C230)</f>
        <v>13.034650663626447</v>
      </c>
      <c r="G230">
        <f>(E230-F230)^2</f>
        <v>6.4606341353224211E-2</v>
      </c>
    </row>
    <row r="232" spans="1:13" x14ac:dyDescent="0.2">
      <c r="A232" t="s">
        <v>242</v>
      </c>
      <c r="B232">
        <v>1.39703</v>
      </c>
      <c r="C232">
        <v>1.39703</v>
      </c>
      <c r="D232">
        <v>1.39703</v>
      </c>
      <c r="E232">
        <v>1.39703</v>
      </c>
      <c r="F232">
        <v>1.39703</v>
      </c>
      <c r="G232">
        <v>1.39703</v>
      </c>
      <c r="H232">
        <v>1.39703</v>
      </c>
      <c r="I232">
        <v>1.39703</v>
      </c>
      <c r="J232">
        <v>1.39703</v>
      </c>
      <c r="K232">
        <v>1.39703</v>
      </c>
      <c r="L232">
        <v>1.39703</v>
      </c>
      <c r="M232">
        <v>1.39703</v>
      </c>
    </row>
    <row r="234" spans="1:13" x14ac:dyDescent="0.2">
      <c r="A234" t="s">
        <v>239</v>
      </c>
      <c r="B234" t="s">
        <v>243</v>
      </c>
    </row>
    <row r="235" spans="1:13" x14ac:dyDescent="0.2">
      <c r="A235" t="s">
        <v>244</v>
      </c>
      <c r="B235">
        <v>1</v>
      </c>
      <c r="C235" t="s">
        <v>236</v>
      </c>
    </row>
    <row r="236" spans="1:13" x14ac:dyDescent="0.2">
      <c r="A236">
        <v>1977</v>
      </c>
      <c r="B236">
        <v>0</v>
      </c>
      <c r="C236">
        <v>9.0999999999999998E-2</v>
      </c>
      <c r="D236">
        <v>0.41799999999999998</v>
      </c>
      <c r="E236">
        <v>0.26600000000000001</v>
      </c>
      <c r="F236">
        <v>0.20100000000000001</v>
      </c>
      <c r="G236">
        <v>1.6E-2</v>
      </c>
      <c r="H236">
        <v>5.0000000000000001E-3</v>
      </c>
      <c r="I236">
        <v>3.0000000000000001E-3</v>
      </c>
      <c r="J236">
        <v>0</v>
      </c>
      <c r="K236">
        <v>0</v>
      </c>
      <c r="L236">
        <v>0</v>
      </c>
    </row>
    <row r="237" spans="1:13" x14ac:dyDescent="0.2">
      <c r="A237">
        <v>1978</v>
      </c>
      <c r="B237">
        <v>0</v>
      </c>
      <c r="C237">
        <v>2.9000000000000001E-2</v>
      </c>
      <c r="D237">
        <v>0.65100000000000002</v>
      </c>
      <c r="E237">
        <v>0.16800000000000001</v>
      </c>
      <c r="F237">
        <v>0.1</v>
      </c>
      <c r="G237">
        <v>4.1000000000000002E-2</v>
      </c>
      <c r="H237">
        <v>6.0000000000000001E-3</v>
      </c>
      <c r="I237">
        <v>4.0000000000000001E-3</v>
      </c>
      <c r="J237">
        <v>1E-3</v>
      </c>
      <c r="K237">
        <v>0</v>
      </c>
      <c r="L237">
        <v>0</v>
      </c>
    </row>
    <row r="238" spans="1:13" x14ac:dyDescent="0.2">
      <c r="A238">
        <v>1979</v>
      </c>
      <c r="B238">
        <v>0</v>
      </c>
      <c r="C238">
        <v>0</v>
      </c>
      <c r="D238">
        <v>9.40941E-2</v>
      </c>
      <c r="E238">
        <v>0.56356399999999995</v>
      </c>
      <c r="F238">
        <v>0.27327299999999999</v>
      </c>
      <c r="G238">
        <v>4.6045999999999997E-2</v>
      </c>
      <c r="H238">
        <v>2.3022999999999998E-2</v>
      </c>
      <c r="I238">
        <v>0</v>
      </c>
      <c r="J238">
        <v>0</v>
      </c>
      <c r="K238">
        <v>0</v>
      </c>
      <c r="L238">
        <v>0</v>
      </c>
    </row>
    <row r="239" spans="1:13" x14ac:dyDescent="0.2">
      <c r="A239">
        <v>1980</v>
      </c>
      <c r="B239">
        <v>0</v>
      </c>
      <c r="C239">
        <v>0</v>
      </c>
      <c r="D239">
        <v>0.44555400000000001</v>
      </c>
      <c r="E239">
        <v>0.207792</v>
      </c>
      <c r="F239">
        <v>0.25374600000000003</v>
      </c>
      <c r="G239">
        <v>5.8941100000000003E-2</v>
      </c>
      <c r="H239">
        <v>2.0979000000000001E-2</v>
      </c>
      <c r="I239">
        <v>7.9920100000000008E-3</v>
      </c>
      <c r="J239">
        <v>4.9950000000000003E-3</v>
      </c>
      <c r="K239">
        <v>0</v>
      </c>
      <c r="L239">
        <v>0</v>
      </c>
    </row>
    <row r="240" spans="1:13" x14ac:dyDescent="0.2">
      <c r="A240">
        <v>1981</v>
      </c>
      <c r="B240">
        <v>0</v>
      </c>
      <c r="C240">
        <v>0</v>
      </c>
      <c r="D240">
        <v>0.16700000000000001</v>
      </c>
      <c r="E240">
        <v>0.53100000000000003</v>
      </c>
      <c r="F240">
        <v>0</v>
      </c>
      <c r="G240">
        <v>0.05</v>
      </c>
      <c r="H240">
        <v>0.252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1982</v>
      </c>
      <c r="B241">
        <v>0</v>
      </c>
      <c r="C241">
        <v>0</v>
      </c>
      <c r="D241">
        <v>6.00601E-3</v>
      </c>
      <c r="E241">
        <v>7.9079099999999999E-2</v>
      </c>
      <c r="F241">
        <v>0.778779</v>
      </c>
      <c r="G241">
        <v>0.116116</v>
      </c>
      <c r="H241">
        <v>2.002E-2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1983</v>
      </c>
      <c r="B242">
        <v>0</v>
      </c>
      <c r="C242">
        <v>0</v>
      </c>
      <c r="D242">
        <v>0.105105</v>
      </c>
      <c r="E242">
        <v>7.9079099999999999E-2</v>
      </c>
      <c r="F242">
        <v>0.14013999999999999</v>
      </c>
      <c r="G242">
        <v>0.587588</v>
      </c>
      <c r="H242">
        <v>8.8088100000000003E-2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1984</v>
      </c>
      <c r="B243">
        <v>0</v>
      </c>
      <c r="C243">
        <v>1.9980000000000002E-3</v>
      </c>
      <c r="D243">
        <v>1.8981000000000001E-2</v>
      </c>
      <c r="E243">
        <v>0.14285700000000001</v>
      </c>
      <c r="F243">
        <v>0.13786200000000001</v>
      </c>
      <c r="G243">
        <v>0.210789</v>
      </c>
      <c r="H243">
        <v>0.42557400000000001</v>
      </c>
      <c r="I243">
        <v>4.2957000000000002E-2</v>
      </c>
      <c r="J243">
        <v>1.8981000000000001E-2</v>
      </c>
      <c r="K243">
        <v>0</v>
      </c>
      <c r="L243">
        <v>0</v>
      </c>
    </row>
    <row r="244" spans="1:12" x14ac:dyDescent="0.2">
      <c r="A244">
        <v>1985</v>
      </c>
      <c r="B244">
        <v>0</v>
      </c>
      <c r="C244">
        <v>1.0999999999999999E-2</v>
      </c>
      <c r="D244">
        <v>0.26800000000000002</v>
      </c>
      <c r="E244">
        <v>0.14799999999999999</v>
      </c>
      <c r="F244">
        <v>0.158</v>
      </c>
      <c r="G244">
        <v>0.10100000000000001</v>
      </c>
      <c r="H244">
        <v>9.1999999999999998E-2</v>
      </c>
      <c r="I244">
        <v>0.19600000000000001</v>
      </c>
      <c r="J244">
        <v>2.1000000000000001E-2</v>
      </c>
      <c r="K244">
        <v>5.0000000000000001E-3</v>
      </c>
      <c r="L244">
        <v>0</v>
      </c>
    </row>
    <row r="245" spans="1:12" x14ac:dyDescent="0.2">
      <c r="A245">
        <v>1986</v>
      </c>
      <c r="B245">
        <v>0</v>
      </c>
      <c r="C245">
        <v>7.0070100000000001E-3</v>
      </c>
      <c r="D245">
        <v>0.22822799999999999</v>
      </c>
      <c r="E245">
        <v>0.12912899999999999</v>
      </c>
      <c r="F245">
        <v>8.8088100000000003E-2</v>
      </c>
      <c r="G245">
        <v>0.10610600000000001</v>
      </c>
      <c r="H245">
        <v>9.0090100000000006E-2</v>
      </c>
      <c r="I245">
        <v>0.116116</v>
      </c>
      <c r="J245">
        <v>0.19719700000000001</v>
      </c>
      <c r="K245">
        <v>2.1021000000000001E-2</v>
      </c>
      <c r="L245">
        <v>1.7017000000000001E-2</v>
      </c>
    </row>
    <row r="246" spans="1:12" x14ac:dyDescent="0.2">
      <c r="A246">
        <v>1987</v>
      </c>
      <c r="B246">
        <v>0</v>
      </c>
      <c r="C246">
        <v>1.3986E-2</v>
      </c>
      <c r="D246">
        <v>0.268731</v>
      </c>
      <c r="E246">
        <v>0.19580400000000001</v>
      </c>
      <c r="F246">
        <v>0.117882</v>
      </c>
      <c r="G246">
        <v>4.8951000000000001E-2</v>
      </c>
      <c r="H246">
        <v>6.0939100000000003E-2</v>
      </c>
      <c r="I246">
        <v>5.5944099999999997E-2</v>
      </c>
      <c r="J246">
        <v>4.3956000000000002E-2</v>
      </c>
      <c r="K246">
        <v>0.17382600000000001</v>
      </c>
      <c r="L246">
        <v>1.9980000000000001E-2</v>
      </c>
    </row>
    <row r="247" spans="1:12" x14ac:dyDescent="0.2">
      <c r="A247">
        <v>1988</v>
      </c>
      <c r="B247">
        <v>0</v>
      </c>
      <c r="C247">
        <v>8.9999999999999993E-3</v>
      </c>
      <c r="D247">
        <v>0.223</v>
      </c>
      <c r="E247">
        <v>0.504</v>
      </c>
      <c r="F247">
        <v>0.13800000000000001</v>
      </c>
      <c r="G247">
        <v>0.04</v>
      </c>
      <c r="H247">
        <v>3.4000000000000002E-2</v>
      </c>
      <c r="I247">
        <v>1.4E-2</v>
      </c>
      <c r="J247">
        <v>2.1999999999999999E-2</v>
      </c>
      <c r="K247">
        <v>5.0000000000000001E-3</v>
      </c>
      <c r="L247">
        <v>1.0999999999999999E-2</v>
      </c>
    </row>
    <row r="248" spans="1:12" x14ac:dyDescent="0.2">
      <c r="A248">
        <v>1990</v>
      </c>
      <c r="B248">
        <v>0</v>
      </c>
      <c r="C248">
        <v>5.7572699999999997E-2</v>
      </c>
      <c r="D248">
        <v>0.251577</v>
      </c>
      <c r="E248">
        <v>0.43434899999999999</v>
      </c>
      <c r="F248">
        <v>0.15781899999999999</v>
      </c>
      <c r="G248">
        <v>5.8575700000000001E-2</v>
      </c>
      <c r="H248">
        <v>2.66938E-2</v>
      </c>
      <c r="I248">
        <v>3.7371800000000001E-3</v>
      </c>
      <c r="J248">
        <v>2.94261E-3</v>
      </c>
      <c r="K248">
        <v>9.6303199999999995E-4</v>
      </c>
      <c r="L248">
        <v>5.7703700000000004E-3</v>
      </c>
    </row>
    <row r="249" spans="1:12" x14ac:dyDescent="0.2">
      <c r="A249">
        <v>1991</v>
      </c>
      <c r="B249">
        <v>0</v>
      </c>
      <c r="C249">
        <v>0</v>
      </c>
      <c r="D249">
        <v>0.13882700000000001</v>
      </c>
      <c r="E249">
        <v>0.21739600000000001</v>
      </c>
      <c r="F249">
        <v>0.26053100000000001</v>
      </c>
      <c r="G249">
        <v>0.19137999999999999</v>
      </c>
      <c r="H249">
        <v>0.13201499999999999</v>
      </c>
      <c r="I249">
        <v>3.4720899999999999E-2</v>
      </c>
      <c r="J249">
        <v>6.16169E-3</v>
      </c>
      <c r="K249">
        <v>1.1740199999999999E-2</v>
      </c>
      <c r="L249">
        <v>7.2281300000000001E-3</v>
      </c>
    </row>
    <row r="250" spans="1:12" x14ac:dyDescent="0.2">
      <c r="A250">
        <v>1992</v>
      </c>
      <c r="B250">
        <v>0</v>
      </c>
      <c r="C250">
        <v>0</v>
      </c>
      <c r="D250">
        <v>3.4802300000000001E-2</v>
      </c>
      <c r="E250">
        <v>0.77870300000000003</v>
      </c>
      <c r="F250">
        <v>0.11093500000000001</v>
      </c>
      <c r="G250">
        <v>5.2267500000000001E-2</v>
      </c>
      <c r="H250">
        <v>2.3292E-2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1993</v>
      </c>
      <c r="B251">
        <v>0</v>
      </c>
      <c r="C251">
        <v>0</v>
      </c>
      <c r="D251">
        <v>0.142537</v>
      </c>
      <c r="E251">
        <v>0.19287799999999999</v>
      </c>
      <c r="F251">
        <v>0.40904600000000002</v>
      </c>
      <c r="G251">
        <v>0.12790599999999999</v>
      </c>
      <c r="H251">
        <v>7.1108099999999994E-2</v>
      </c>
      <c r="I251">
        <v>4.3884100000000002E-2</v>
      </c>
      <c r="J251">
        <v>6.40984E-3</v>
      </c>
      <c r="K251">
        <v>6.2320800000000001E-3</v>
      </c>
      <c r="L251">
        <v>0</v>
      </c>
    </row>
    <row r="252" spans="1:12" x14ac:dyDescent="0.2">
      <c r="A252">
        <v>1994</v>
      </c>
      <c r="B252">
        <v>0</v>
      </c>
      <c r="C252">
        <v>4.7599099999999999E-4</v>
      </c>
      <c r="D252">
        <v>9.4536599999999998E-2</v>
      </c>
      <c r="E252">
        <v>7.0421300000000006E-2</v>
      </c>
      <c r="F252">
        <v>0.23861399999999999</v>
      </c>
      <c r="G252">
        <v>0.37141299999999999</v>
      </c>
      <c r="H252">
        <v>4.7879400000000003E-2</v>
      </c>
      <c r="I252">
        <v>8.4659100000000001E-2</v>
      </c>
      <c r="J252">
        <v>5.4389399999999997E-2</v>
      </c>
      <c r="K252">
        <v>3.1313599999999997E-2</v>
      </c>
      <c r="L252">
        <v>6.2977399999999996E-3</v>
      </c>
    </row>
    <row r="253" spans="1:12" x14ac:dyDescent="0.2">
      <c r="A253">
        <v>1995</v>
      </c>
      <c r="B253">
        <v>0</v>
      </c>
      <c r="C253">
        <v>9.6605599999999997E-4</v>
      </c>
      <c r="D253">
        <v>0.150897</v>
      </c>
      <c r="E253">
        <v>0.246031</v>
      </c>
      <c r="F253">
        <v>7.1689900000000001E-2</v>
      </c>
      <c r="G253">
        <v>0.13719500000000001</v>
      </c>
      <c r="H253">
        <v>0.241759</v>
      </c>
      <c r="I253">
        <v>2.9318400000000001E-2</v>
      </c>
      <c r="J253">
        <v>4.2656899999999998E-2</v>
      </c>
      <c r="K253">
        <v>5.7704699999999998E-2</v>
      </c>
      <c r="L253">
        <v>2.1782300000000001E-2</v>
      </c>
    </row>
    <row r="254" spans="1:12" x14ac:dyDescent="0.2">
      <c r="A254">
        <v>1996</v>
      </c>
      <c r="B254">
        <v>0</v>
      </c>
      <c r="C254">
        <v>1.17207E-4</v>
      </c>
      <c r="D254">
        <v>2.2408399999999998E-2</v>
      </c>
      <c r="E254">
        <v>0.38967200000000002</v>
      </c>
      <c r="F254">
        <v>0.134496</v>
      </c>
      <c r="G254">
        <v>8.6713499999999999E-2</v>
      </c>
      <c r="H254">
        <v>0.11922000000000001</v>
      </c>
      <c r="I254">
        <v>0.19370499999999999</v>
      </c>
      <c r="J254">
        <v>1.7457400000000001E-2</v>
      </c>
      <c r="K254">
        <v>2.06888E-2</v>
      </c>
      <c r="L254">
        <v>1.55225E-2</v>
      </c>
    </row>
    <row r="255" spans="1:12" x14ac:dyDescent="0.2">
      <c r="A255">
        <v>1997</v>
      </c>
      <c r="B255">
        <v>0</v>
      </c>
      <c r="C255">
        <v>0</v>
      </c>
      <c r="D255">
        <v>0.17475499999999999</v>
      </c>
      <c r="E255">
        <v>4.7547199999999998E-2</v>
      </c>
      <c r="F255">
        <v>0.67692600000000003</v>
      </c>
      <c r="G255">
        <v>3.7965400000000003E-2</v>
      </c>
      <c r="H255">
        <v>1.5941299999999999E-2</v>
      </c>
      <c r="I255">
        <v>6.8198699999999996E-3</v>
      </c>
      <c r="J255">
        <v>3.6408599999999999E-2</v>
      </c>
      <c r="K255">
        <v>3.63021E-3</v>
      </c>
      <c r="L255" s="41">
        <v>6.2936899999999997E-6</v>
      </c>
    </row>
    <row r="256" spans="1:12" x14ac:dyDescent="0.2">
      <c r="A256">
        <v>1998</v>
      </c>
      <c r="B256">
        <v>0</v>
      </c>
      <c r="C256">
        <v>0</v>
      </c>
      <c r="D256">
        <v>0.11981899999999999</v>
      </c>
      <c r="E256">
        <v>0.168929</v>
      </c>
      <c r="F256">
        <v>0.16366800000000001</v>
      </c>
      <c r="G256">
        <v>0.269291</v>
      </c>
      <c r="H256">
        <v>0.120447</v>
      </c>
      <c r="I256">
        <v>4.3177199999999999E-2</v>
      </c>
      <c r="J256">
        <v>3.8091100000000003E-2</v>
      </c>
      <c r="K256">
        <v>5.6681599999999999E-2</v>
      </c>
      <c r="L256">
        <v>1.9895699999999999E-2</v>
      </c>
    </row>
    <row r="257" spans="1:12" x14ac:dyDescent="0.2">
      <c r="A257">
        <v>1999</v>
      </c>
      <c r="B257">
        <v>0</v>
      </c>
      <c r="C257">
        <v>1.5228E-2</v>
      </c>
      <c r="D257">
        <v>1.41047E-2</v>
      </c>
      <c r="E257">
        <v>0.49918200000000001</v>
      </c>
      <c r="F257">
        <v>0.115311</v>
      </c>
      <c r="G257">
        <v>9.2444899999999997E-2</v>
      </c>
      <c r="H257">
        <v>0.12945000000000001</v>
      </c>
      <c r="I257">
        <v>6.8265699999999999E-2</v>
      </c>
      <c r="J257">
        <v>2.3397500000000002E-2</v>
      </c>
      <c r="K257">
        <v>1.9357800000000001E-2</v>
      </c>
      <c r="L257">
        <v>2.32582E-2</v>
      </c>
    </row>
    <row r="258" spans="1:12" x14ac:dyDescent="0.2">
      <c r="A258">
        <v>2000</v>
      </c>
      <c r="B258">
        <v>0</v>
      </c>
      <c r="C258">
        <v>8.1209000000000003E-3</v>
      </c>
      <c r="D258">
        <v>0.13422200000000001</v>
      </c>
      <c r="E258">
        <v>9.6397300000000005E-2</v>
      </c>
      <c r="F258">
        <v>0.40083299999999999</v>
      </c>
      <c r="G258">
        <v>0.113422</v>
      </c>
      <c r="H258">
        <v>6.5333500000000003E-2</v>
      </c>
      <c r="I258">
        <v>0.12554599999999999</v>
      </c>
      <c r="J258">
        <v>2.9114999999999999E-2</v>
      </c>
      <c r="K258">
        <v>1.1731800000000001E-2</v>
      </c>
      <c r="L258">
        <v>1.52795E-2</v>
      </c>
    </row>
    <row r="259" spans="1:12" x14ac:dyDescent="0.2">
      <c r="A259">
        <v>2001</v>
      </c>
      <c r="B259">
        <v>0</v>
      </c>
      <c r="C259">
        <v>2.0846199999999999E-2</v>
      </c>
      <c r="D259">
        <v>0.22922100000000001</v>
      </c>
      <c r="E259">
        <v>0.15104000000000001</v>
      </c>
      <c r="F259">
        <v>9.6689600000000001E-2</v>
      </c>
      <c r="G259">
        <v>0.30289100000000002</v>
      </c>
      <c r="H259">
        <v>9.0865500000000002E-2</v>
      </c>
      <c r="I259">
        <v>5.12057E-2</v>
      </c>
      <c r="J259">
        <v>4.29941E-2</v>
      </c>
      <c r="K259">
        <v>8.7022999999999996E-3</v>
      </c>
      <c r="L259">
        <v>5.5444999999999999E-3</v>
      </c>
    </row>
    <row r="260" spans="1:12" x14ac:dyDescent="0.2">
      <c r="A260">
        <v>2002</v>
      </c>
      <c r="B260">
        <v>0</v>
      </c>
      <c r="C260">
        <v>2.2889400000000001E-2</v>
      </c>
      <c r="D260">
        <v>0.266905</v>
      </c>
      <c r="E260">
        <v>0.29862899999999998</v>
      </c>
      <c r="F260">
        <v>9.2694600000000002E-2</v>
      </c>
      <c r="G260">
        <v>4.5836599999999998E-2</v>
      </c>
      <c r="H260">
        <v>0.19070400000000001</v>
      </c>
      <c r="I260">
        <v>3.8049699999999999E-2</v>
      </c>
      <c r="J260">
        <v>1.8395399999999999E-2</v>
      </c>
      <c r="K260">
        <v>1.96524E-2</v>
      </c>
      <c r="L260">
        <v>6.2440999999999998E-3</v>
      </c>
    </row>
    <row r="261" spans="1:12" x14ac:dyDescent="0.2">
      <c r="A261">
        <v>2003</v>
      </c>
      <c r="B261">
        <v>0</v>
      </c>
      <c r="C261">
        <v>7.1636299999999998E-3</v>
      </c>
      <c r="D261">
        <v>0.18268400000000001</v>
      </c>
      <c r="E261">
        <v>0.45332</v>
      </c>
      <c r="F261">
        <v>0.18878500000000001</v>
      </c>
      <c r="G261">
        <v>5.4478600000000002E-2</v>
      </c>
      <c r="H261">
        <v>2.99443E-2</v>
      </c>
      <c r="I261">
        <v>6.4231200000000002E-2</v>
      </c>
      <c r="J261">
        <v>7.1421399999999999E-3</v>
      </c>
      <c r="K261">
        <v>4.5084499999999998E-3</v>
      </c>
      <c r="L261">
        <v>7.7428899999999997E-3</v>
      </c>
    </row>
    <row r="262" spans="1:12" x14ac:dyDescent="0.2">
      <c r="A262">
        <v>2004</v>
      </c>
      <c r="B262">
        <v>0</v>
      </c>
      <c r="C262">
        <v>7.7152199999999996E-4</v>
      </c>
      <c r="D262">
        <v>0.17762</v>
      </c>
      <c r="E262">
        <v>0.27357199999999998</v>
      </c>
      <c r="F262">
        <v>0.384052</v>
      </c>
      <c r="G262">
        <v>0.10706400000000001</v>
      </c>
      <c r="H262">
        <v>2.08367E-2</v>
      </c>
      <c r="I262">
        <v>1.35116E-2</v>
      </c>
      <c r="J262">
        <v>1.916E-2</v>
      </c>
      <c r="K262">
        <v>0</v>
      </c>
      <c r="L262">
        <v>3.4122800000000002E-3</v>
      </c>
    </row>
    <row r="263" spans="1:12" x14ac:dyDescent="0.2">
      <c r="A263">
        <v>2005</v>
      </c>
      <c r="B263">
        <v>0</v>
      </c>
      <c r="C263">
        <v>1.3129399999999999E-2</v>
      </c>
      <c r="D263">
        <v>3.6230699999999998E-2</v>
      </c>
      <c r="E263">
        <v>0.32324799999999998</v>
      </c>
      <c r="F263">
        <v>0.24929000000000001</v>
      </c>
      <c r="G263">
        <v>0.26521400000000001</v>
      </c>
      <c r="H263">
        <v>8.8657299999999994E-2</v>
      </c>
      <c r="I263">
        <v>1.4114700000000001E-2</v>
      </c>
      <c r="J263">
        <v>2.3054099999999999E-3</v>
      </c>
      <c r="K263">
        <v>7.8112499999999996E-3</v>
      </c>
      <c r="L263">
        <v>0</v>
      </c>
    </row>
    <row r="264" spans="1:12" x14ac:dyDescent="0.2">
      <c r="A264">
        <v>2006</v>
      </c>
      <c r="B264">
        <v>0</v>
      </c>
      <c r="C264">
        <v>3.3036700000000002E-2</v>
      </c>
      <c r="D264">
        <v>0.155415</v>
      </c>
      <c r="E264">
        <v>5.2592199999999999E-2</v>
      </c>
      <c r="F264">
        <v>0.311556</v>
      </c>
      <c r="G264">
        <v>0.188217</v>
      </c>
      <c r="H264">
        <v>0.21000199999999999</v>
      </c>
      <c r="I264">
        <v>3.8222399999999997E-2</v>
      </c>
      <c r="J264">
        <v>5.2028400000000002E-3</v>
      </c>
      <c r="K264">
        <v>3.3708599999999998E-3</v>
      </c>
      <c r="L264">
        <v>2.38528E-3</v>
      </c>
    </row>
    <row r="265" spans="1:12" x14ac:dyDescent="0.2">
      <c r="A265">
        <v>2007</v>
      </c>
      <c r="B265">
        <v>0</v>
      </c>
      <c r="C265">
        <v>2.4791000000000001E-2</v>
      </c>
      <c r="D265">
        <v>0.21607999999999999</v>
      </c>
      <c r="E265">
        <v>0.12800300000000001</v>
      </c>
      <c r="F265">
        <v>5.9354400000000002E-2</v>
      </c>
      <c r="G265">
        <v>0.21945100000000001</v>
      </c>
      <c r="H265">
        <v>0.17502400000000001</v>
      </c>
      <c r="I265">
        <v>0.13717099999999999</v>
      </c>
      <c r="J265">
        <v>2.9604599999999998E-2</v>
      </c>
      <c r="K265">
        <v>8.4855699999999996E-3</v>
      </c>
      <c r="L265">
        <v>2.03345E-3</v>
      </c>
    </row>
    <row r="266" spans="1:12" x14ac:dyDescent="0.2">
      <c r="A266">
        <v>2008</v>
      </c>
      <c r="B266">
        <v>0</v>
      </c>
      <c r="C266">
        <v>5.84398E-2</v>
      </c>
      <c r="D266">
        <v>0.14141799999999999</v>
      </c>
      <c r="E266">
        <v>0.17986199999999999</v>
      </c>
      <c r="F266">
        <v>8.10173E-2</v>
      </c>
      <c r="G266">
        <v>6.6977300000000003E-2</v>
      </c>
      <c r="H266">
        <v>0.213252</v>
      </c>
      <c r="I266">
        <v>0.11207399999999999</v>
      </c>
      <c r="J266">
        <v>0.123765</v>
      </c>
      <c r="K266">
        <v>1.7469200000000001E-2</v>
      </c>
      <c r="L266">
        <v>5.7257300000000001E-3</v>
      </c>
    </row>
    <row r="267" spans="1:12" x14ac:dyDescent="0.2">
      <c r="A267">
        <v>2009</v>
      </c>
      <c r="B267">
        <v>0</v>
      </c>
      <c r="C267">
        <v>3.7479499999999999E-2</v>
      </c>
      <c r="D267">
        <v>0.25528800000000001</v>
      </c>
      <c r="E267">
        <v>0.125802</v>
      </c>
      <c r="F267">
        <v>0.159916</v>
      </c>
      <c r="G267">
        <v>7.0444699999999999E-2</v>
      </c>
      <c r="H267">
        <v>6.8454500000000001E-2</v>
      </c>
      <c r="I267">
        <v>0.13270399999999999</v>
      </c>
      <c r="J267">
        <v>6.5912999999999999E-2</v>
      </c>
      <c r="K267">
        <v>6.9661299999999995E-2</v>
      </c>
      <c r="L267">
        <v>1.43371E-2</v>
      </c>
    </row>
    <row r="268" spans="1:12" x14ac:dyDescent="0.2">
      <c r="A268">
        <v>2010</v>
      </c>
      <c r="B268">
        <v>0</v>
      </c>
      <c r="C268">
        <v>1.4054199999999999E-2</v>
      </c>
      <c r="D268">
        <v>0.159442</v>
      </c>
      <c r="E268">
        <v>0.39629900000000001</v>
      </c>
      <c r="F268">
        <v>0.109627</v>
      </c>
      <c r="G268">
        <v>0.114076</v>
      </c>
      <c r="H268">
        <v>5.4254700000000003E-2</v>
      </c>
      <c r="I268">
        <v>3.2070599999999998E-2</v>
      </c>
      <c r="J268">
        <v>6.6341700000000003E-2</v>
      </c>
      <c r="K268">
        <v>3.9149299999999998E-2</v>
      </c>
      <c r="L268">
        <v>1.46865E-2</v>
      </c>
    </row>
    <row r="269" spans="1:12" x14ac:dyDescent="0.2">
      <c r="A269">
        <v>2011</v>
      </c>
      <c r="B269">
        <v>0</v>
      </c>
      <c r="C269">
        <v>1.53282E-2</v>
      </c>
      <c r="D269">
        <v>4.3846099999999999E-2</v>
      </c>
      <c r="E269">
        <v>0.25593900000000003</v>
      </c>
      <c r="F269">
        <v>0.325681</v>
      </c>
      <c r="G269">
        <v>9.7110199999999994E-2</v>
      </c>
      <c r="H269">
        <v>7.1019600000000002E-2</v>
      </c>
      <c r="I269">
        <v>1.6925599999999999E-2</v>
      </c>
      <c r="J269">
        <v>3.9609100000000001E-2</v>
      </c>
      <c r="K269">
        <v>6.4550700000000003E-2</v>
      </c>
      <c r="L269">
        <v>6.9991300000000006E-2</v>
      </c>
    </row>
    <row r="270" spans="1:12" x14ac:dyDescent="0.2">
      <c r="A270">
        <v>2012</v>
      </c>
      <c r="B270">
        <v>0</v>
      </c>
      <c r="C270">
        <v>2.2760200000000001E-3</v>
      </c>
      <c r="D270">
        <v>9.63141E-2</v>
      </c>
      <c r="E270">
        <v>4.5960800000000003E-2</v>
      </c>
      <c r="F270">
        <v>0.274922</v>
      </c>
      <c r="G270">
        <v>0.26996399999999998</v>
      </c>
      <c r="H270">
        <v>7.3955699999999999E-2</v>
      </c>
      <c r="I270">
        <v>4.1717200000000003E-2</v>
      </c>
      <c r="J270">
        <v>3.4908700000000001E-2</v>
      </c>
      <c r="K270">
        <v>3.06488E-2</v>
      </c>
      <c r="L270">
        <v>0.129333</v>
      </c>
    </row>
    <row r="271" spans="1:12" x14ac:dyDescent="0.2">
      <c r="A271">
        <v>2013</v>
      </c>
      <c r="B271">
        <v>0</v>
      </c>
      <c r="C271">
        <v>2.28504E-2</v>
      </c>
      <c r="D271">
        <v>0.108819</v>
      </c>
      <c r="E271">
        <v>0.29335800000000001</v>
      </c>
      <c r="F271">
        <v>6.7329100000000003E-2</v>
      </c>
      <c r="G271">
        <v>0.2165</v>
      </c>
      <c r="H271">
        <v>0.17183899999999999</v>
      </c>
      <c r="I271">
        <v>3.6960100000000003E-2</v>
      </c>
      <c r="J271">
        <v>1.9351500000000001E-2</v>
      </c>
      <c r="K271">
        <v>1.2494399999999999E-2</v>
      </c>
      <c r="L271">
        <v>5.0498300000000003E-2</v>
      </c>
    </row>
    <row r="272" spans="1:12" x14ac:dyDescent="0.2">
      <c r="A272">
        <v>2014</v>
      </c>
      <c r="B272">
        <v>0</v>
      </c>
      <c r="C272">
        <v>1.00503E-2</v>
      </c>
      <c r="D272">
        <v>0.50251299999999999</v>
      </c>
      <c r="E272">
        <v>5.8291500000000003E-2</v>
      </c>
      <c r="F272">
        <v>0.17286399999999999</v>
      </c>
      <c r="G272">
        <v>6.13065E-2</v>
      </c>
      <c r="H272">
        <v>8.6432200000000001E-2</v>
      </c>
      <c r="I272">
        <v>6.13065E-2</v>
      </c>
      <c r="J272">
        <v>9.0452299999999996E-3</v>
      </c>
      <c r="K272">
        <v>1.2060299999999999E-2</v>
      </c>
      <c r="L272">
        <v>2.61307E-2</v>
      </c>
    </row>
    <row r="273" spans="1:12" x14ac:dyDescent="0.2">
      <c r="A273">
        <v>2015</v>
      </c>
      <c r="B273">
        <v>0</v>
      </c>
      <c r="C273">
        <v>6.8142200000000002E-3</v>
      </c>
      <c r="D273">
        <v>0.189112</v>
      </c>
      <c r="E273">
        <v>0.152338</v>
      </c>
      <c r="F273">
        <v>0.123012</v>
      </c>
      <c r="G273">
        <v>0.15441099999999999</v>
      </c>
      <c r="H273">
        <v>8.0007900000000007E-2</v>
      </c>
      <c r="I273">
        <v>0.16459299999999999</v>
      </c>
      <c r="J273">
        <v>9.0109099999999998E-2</v>
      </c>
      <c r="K273">
        <v>2.3046899999999999E-2</v>
      </c>
      <c r="L273">
        <v>1.65562E-2</v>
      </c>
    </row>
    <row r="274" spans="1:12" x14ac:dyDescent="0.2">
      <c r="A274">
        <v>2016</v>
      </c>
      <c r="B274">
        <v>0</v>
      </c>
      <c r="C274">
        <v>1.48811E-3</v>
      </c>
      <c r="D274">
        <v>9.9701899999999996E-2</v>
      </c>
      <c r="E274">
        <v>0.34548600000000002</v>
      </c>
      <c r="F274">
        <v>0.12171800000000001</v>
      </c>
      <c r="G274">
        <v>0.104071</v>
      </c>
      <c r="H274">
        <v>0.117839</v>
      </c>
      <c r="I274">
        <v>5.6297199999999999E-2</v>
      </c>
      <c r="J274">
        <v>0.101287</v>
      </c>
      <c r="K274">
        <v>4.3171800000000003E-2</v>
      </c>
      <c r="L274">
        <v>8.9401199999999993E-3</v>
      </c>
    </row>
    <row r="275" spans="1:12" x14ac:dyDescent="0.2">
      <c r="A275">
        <v>2017</v>
      </c>
      <c r="B275">
        <v>0</v>
      </c>
      <c r="C275">
        <v>1.0946000000000001E-2</v>
      </c>
      <c r="D275">
        <v>2.2092799999999999E-2</v>
      </c>
      <c r="E275">
        <v>0.235489</v>
      </c>
      <c r="F275">
        <v>0.32315700000000003</v>
      </c>
      <c r="G275">
        <v>0.12743499999999999</v>
      </c>
      <c r="H275">
        <v>0.109861</v>
      </c>
      <c r="I275">
        <v>5.6838699999999999E-2</v>
      </c>
      <c r="J275">
        <v>3.7156099999999997E-2</v>
      </c>
      <c r="K275">
        <v>3.7256499999999998E-2</v>
      </c>
      <c r="L275">
        <v>3.9766999999999997E-2</v>
      </c>
    </row>
    <row r="276" spans="1:12" x14ac:dyDescent="0.2">
      <c r="A276">
        <v>2018</v>
      </c>
      <c r="B276">
        <v>0</v>
      </c>
      <c r="C276">
        <v>6.8038200000000004E-3</v>
      </c>
      <c r="D276">
        <v>0.110552</v>
      </c>
      <c r="E276">
        <v>3.88972E-2</v>
      </c>
      <c r="F276">
        <v>0.28729700000000002</v>
      </c>
      <c r="G276">
        <v>0.31770199999999998</v>
      </c>
      <c r="H276">
        <v>8.9076900000000001E-2</v>
      </c>
      <c r="I276">
        <v>6.5291699999999994E-2</v>
      </c>
      <c r="J276">
        <v>4.2789899999999999E-2</v>
      </c>
      <c r="K276">
        <v>1.8128399999999999E-2</v>
      </c>
      <c r="L276">
        <v>2.34614E-2</v>
      </c>
    </row>
    <row r="278" spans="1:12" x14ac:dyDescent="0.2">
      <c r="A278" t="s">
        <v>245</v>
      </c>
      <c r="B278" t="s">
        <v>246</v>
      </c>
    </row>
    <row r="279" spans="1:12" x14ac:dyDescent="0.2">
      <c r="A279" t="s">
        <v>247</v>
      </c>
      <c r="B279">
        <v>1</v>
      </c>
      <c r="C279" t="s">
        <v>236</v>
      </c>
    </row>
    <row r="280" spans="1:12" x14ac:dyDescent="0.2">
      <c r="A280">
        <v>1977</v>
      </c>
      <c r="B280">
        <v>4.69682E-3</v>
      </c>
      <c r="C280">
        <v>8.24381E-2</v>
      </c>
      <c r="D280">
        <v>0.360238</v>
      </c>
      <c r="E280">
        <v>0.23217099999999999</v>
      </c>
      <c r="F280">
        <v>0.17482300000000001</v>
      </c>
      <c r="G280">
        <v>6.3407400000000003E-2</v>
      </c>
      <c r="H280">
        <v>3.4687099999999998E-2</v>
      </c>
      <c r="I280">
        <v>1.80769E-2</v>
      </c>
      <c r="J280">
        <v>9.0167600000000004E-3</v>
      </c>
      <c r="K280">
        <v>6.7968799999999999E-3</v>
      </c>
      <c r="L280">
        <v>1.3648199999999999E-2</v>
      </c>
    </row>
    <row r="281" spans="1:12" x14ac:dyDescent="0.2">
      <c r="A281">
        <v>1978</v>
      </c>
      <c r="B281">
        <v>2.1927100000000001E-2</v>
      </c>
      <c r="C281">
        <v>2.8062500000000001E-2</v>
      </c>
      <c r="D281">
        <v>0.37499199999999999</v>
      </c>
      <c r="E281">
        <v>0.33176800000000001</v>
      </c>
      <c r="F281">
        <v>0.118058</v>
      </c>
      <c r="G281">
        <v>6.3754000000000005E-2</v>
      </c>
      <c r="H281">
        <v>2.5056200000000001E-2</v>
      </c>
      <c r="I281">
        <v>1.3147600000000001E-2</v>
      </c>
      <c r="J281">
        <v>6.89516E-3</v>
      </c>
      <c r="K281">
        <v>5.3894900000000003E-3</v>
      </c>
      <c r="L281">
        <v>1.09506E-2</v>
      </c>
    </row>
    <row r="282" spans="1:12" x14ac:dyDescent="0.2">
      <c r="A282">
        <v>1979</v>
      </c>
      <c r="B282">
        <v>5.1897699999999998E-3</v>
      </c>
      <c r="C282">
        <v>0.1191</v>
      </c>
      <c r="D282">
        <v>0.108584</v>
      </c>
      <c r="E282">
        <v>0.41964499999999999</v>
      </c>
      <c r="F282">
        <v>0.231127</v>
      </c>
      <c r="G282">
        <v>5.5491899999999997E-2</v>
      </c>
      <c r="H282">
        <v>2.92713E-2</v>
      </c>
      <c r="I282">
        <v>1.115E-2</v>
      </c>
      <c r="J282">
        <v>5.6090599999999999E-3</v>
      </c>
      <c r="K282">
        <v>4.75729E-3</v>
      </c>
      <c r="L282">
        <v>1.00739E-2</v>
      </c>
    </row>
    <row r="283" spans="1:12" x14ac:dyDescent="0.2">
      <c r="A283">
        <v>1980</v>
      </c>
      <c r="B283">
        <v>2.5360700000000001E-3</v>
      </c>
      <c r="C283">
        <v>2.3901800000000001E-2</v>
      </c>
      <c r="D283">
        <v>0.444857</v>
      </c>
      <c r="E283">
        <v>0.14195199999999999</v>
      </c>
      <c r="F283">
        <v>0.22810900000000001</v>
      </c>
      <c r="G283">
        <v>0.102063</v>
      </c>
      <c r="H283">
        <v>2.9068400000000001E-2</v>
      </c>
      <c r="I283">
        <v>1.15797E-2</v>
      </c>
      <c r="J283">
        <v>4.2682400000000004E-3</v>
      </c>
      <c r="K283">
        <v>3.5396400000000001E-3</v>
      </c>
      <c r="L283">
        <v>8.1254399999999994E-3</v>
      </c>
    </row>
    <row r="284" spans="1:12" x14ac:dyDescent="0.2">
      <c r="A284">
        <v>1981</v>
      </c>
      <c r="B284">
        <v>2.50724E-3</v>
      </c>
      <c r="C284">
        <v>1.2434499999999999E-2</v>
      </c>
      <c r="D284">
        <v>9.70829E-2</v>
      </c>
      <c r="E284">
        <v>0.57160900000000003</v>
      </c>
      <c r="F284">
        <v>8.7961300000000006E-2</v>
      </c>
      <c r="G284">
        <v>0.12449</v>
      </c>
      <c r="H284">
        <v>7.5124200000000002E-2</v>
      </c>
      <c r="I284">
        <v>1.4414E-2</v>
      </c>
      <c r="J284">
        <v>4.3169000000000003E-3</v>
      </c>
      <c r="K284">
        <v>2.9835199999999999E-3</v>
      </c>
      <c r="L284">
        <v>7.0768000000000003E-3</v>
      </c>
    </row>
    <row r="285" spans="1:12" x14ac:dyDescent="0.2">
      <c r="A285">
        <v>1982</v>
      </c>
      <c r="B285">
        <v>1.46904E-3</v>
      </c>
      <c r="C285">
        <v>1.18674E-2</v>
      </c>
      <c r="D285">
        <v>4.0561199999999999E-2</v>
      </c>
      <c r="E285">
        <v>0.119007</v>
      </c>
      <c r="F285">
        <v>0.65076100000000003</v>
      </c>
      <c r="G285">
        <v>7.9319200000000006E-2</v>
      </c>
      <c r="H285">
        <v>6.23861E-2</v>
      </c>
      <c r="I285">
        <v>2.0537199999999999E-2</v>
      </c>
      <c r="J285">
        <v>4.8454300000000004E-3</v>
      </c>
      <c r="K285">
        <v>2.93355E-3</v>
      </c>
      <c r="L285">
        <v>6.3131100000000002E-3</v>
      </c>
    </row>
    <row r="286" spans="1:12" x14ac:dyDescent="0.2">
      <c r="A286">
        <v>1983</v>
      </c>
      <c r="B286">
        <v>2.3602800000000002E-3</v>
      </c>
      <c r="C286">
        <v>9.25868E-3</v>
      </c>
      <c r="D286">
        <v>6.0856300000000002E-2</v>
      </c>
      <c r="E286">
        <v>9.1103799999999999E-2</v>
      </c>
      <c r="F286">
        <v>0.171821</v>
      </c>
      <c r="G286">
        <v>0.54608999999999996</v>
      </c>
      <c r="H286">
        <v>6.6395399999999993E-2</v>
      </c>
      <c r="I286">
        <v>2.8785399999999999E-2</v>
      </c>
      <c r="J286">
        <v>1.0997099999999999E-2</v>
      </c>
      <c r="K286">
        <v>4.3665300000000004E-3</v>
      </c>
      <c r="L286">
        <v>7.96527E-3</v>
      </c>
    </row>
    <row r="287" spans="1:12" x14ac:dyDescent="0.2">
      <c r="A287">
        <v>1984</v>
      </c>
      <c r="B287">
        <v>3.40092E-3</v>
      </c>
      <c r="C287">
        <v>1.7699099999999999E-2</v>
      </c>
      <c r="D287">
        <v>5.5275600000000001E-2</v>
      </c>
      <c r="E287">
        <v>0.14860999999999999</v>
      </c>
      <c r="F287">
        <v>0.13472300000000001</v>
      </c>
      <c r="G287">
        <v>0.18351000000000001</v>
      </c>
      <c r="H287">
        <v>0.361952</v>
      </c>
      <c r="I287">
        <v>5.3098399999999997E-2</v>
      </c>
      <c r="J287">
        <v>1.9020499999999999E-2</v>
      </c>
      <c r="K287">
        <v>1.0328499999999999E-2</v>
      </c>
      <c r="L287">
        <v>1.23819E-2</v>
      </c>
    </row>
    <row r="288" spans="1:12" x14ac:dyDescent="0.2">
      <c r="A288">
        <v>1985</v>
      </c>
      <c r="B288">
        <v>6.84506E-3</v>
      </c>
      <c r="C288">
        <v>2.7066900000000001E-2</v>
      </c>
      <c r="D288">
        <v>0.14721200000000001</v>
      </c>
      <c r="E288">
        <v>0.139767</v>
      </c>
      <c r="F288">
        <v>0.17655799999999999</v>
      </c>
      <c r="G288">
        <v>0.11554499999999999</v>
      </c>
      <c r="H288">
        <v>0.117724</v>
      </c>
      <c r="I288">
        <v>0.190582</v>
      </c>
      <c r="J288">
        <v>3.9050500000000002E-2</v>
      </c>
      <c r="K288">
        <v>1.6837100000000001E-2</v>
      </c>
      <c r="L288">
        <v>2.28124E-2</v>
      </c>
    </row>
    <row r="289" spans="1:12" x14ac:dyDescent="0.2">
      <c r="A289">
        <v>1986</v>
      </c>
      <c r="B289">
        <v>6.4607400000000004E-3</v>
      </c>
      <c r="C289">
        <v>4.7252200000000001E-2</v>
      </c>
      <c r="D289">
        <v>0.17255899999999999</v>
      </c>
      <c r="E289">
        <v>0.19548199999999999</v>
      </c>
      <c r="F289">
        <v>0.114119</v>
      </c>
      <c r="G289">
        <v>0.12101000000000001</v>
      </c>
      <c r="H289">
        <v>7.5196499999999999E-2</v>
      </c>
      <c r="I289">
        <v>7.7546500000000004E-2</v>
      </c>
      <c r="J289">
        <v>0.12016300000000001</v>
      </c>
      <c r="K289">
        <v>3.43865E-2</v>
      </c>
      <c r="L289">
        <v>3.5824500000000002E-2</v>
      </c>
    </row>
    <row r="290" spans="1:12" x14ac:dyDescent="0.2">
      <c r="A290">
        <v>1987</v>
      </c>
      <c r="B290">
        <v>8.3390800000000005E-3</v>
      </c>
      <c r="C290">
        <v>3.8649299999999998E-2</v>
      </c>
      <c r="D290">
        <v>0.25003700000000001</v>
      </c>
      <c r="E290">
        <v>0.232321</v>
      </c>
      <c r="F290">
        <v>0.14996200000000001</v>
      </c>
      <c r="G290">
        <v>6.8324099999999999E-2</v>
      </c>
      <c r="H290">
        <v>6.6721199999999994E-2</v>
      </c>
      <c r="I290">
        <v>3.9417300000000002E-2</v>
      </c>
      <c r="J290">
        <v>3.7639100000000002E-2</v>
      </c>
      <c r="K290">
        <v>6.00908E-2</v>
      </c>
      <c r="L290">
        <v>4.8498399999999997E-2</v>
      </c>
    </row>
    <row r="291" spans="1:12" x14ac:dyDescent="0.2">
      <c r="A291">
        <v>1988</v>
      </c>
      <c r="B291">
        <v>5.4088299999999999E-3</v>
      </c>
      <c r="C291">
        <v>4.2553899999999999E-2</v>
      </c>
      <c r="D291">
        <v>0.18193400000000001</v>
      </c>
      <c r="E291">
        <v>0.40426499999999999</v>
      </c>
      <c r="F291">
        <v>0.14524699999999999</v>
      </c>
      <c r="G291">
        <v>7.0192199999999996E-2</v>
      </c>
      <c r="H291">
        <v>3.34688E-2</v>
      </c>
      <c r="I291">
        <v>2.77939E-2</v>
      </c>
      <c r="J291">
        <v>1.5488699999999999E-2</v>
      </c>
      <c r="K291">
        <v>1.99463E-2</v>
      </c>
      <c r="L291">
        <v>5.3701899999999997E-2</v>
      </c>
    </row>
    <row r="292" spans="1:12" x14ac:dyDescent="0.2">
      <c r="A292">
        <v>1990</v>
      </c>
      <c r="B292">
        <v>5.0523399999999998E-3</v>
      </c>
      <c r="C292">
        <v>6.7797200000000002E-2</v>
      </c>
      <c r="D292">
        <v>0.15537500000000001</v>
      </c>
      <c r="E292">
        <v>0.36987599999999998</v>
      </c>
      <c r="F292">
        <v>0.17740300000000001</v>
      </c>
      <c r="G292">
        <v>0.106643</v>
      </c>
      <c r="H292">
        <v>4.21997E-2</v>
      </c>
      <c r="I292">
        <v>2.0907200000000001E-2</v>
      </c>
      <c r="J292">
        <v>9.0767999999999995E-3</v>
      </c>
      <c r="K292">
        <v>1.16387E-2</v>
      </c>
      <c r="L292">
        <v>3.4031100000000002E-2</v>
      </c>
    </row>
    <row r="293" spans="1:12" x14ac:dyDescent="0.2">
      <c r="A293">
        <v>1991</v>
      </c>
      <c r="B293">
        <v>2.78342E-3</v>
      </c>
      <c r="C293">
        <v>2.7291200000000002E-2</v>
      </c>
      <c r="D293">
        <v>0.25956499999999999</v>
      </c>
      <c r="E293">
        <v>0.21778</v>
      </c>
      <c r="F293">
        <v>0.23586599999999999</v>
      </c>
      <c r="G293">
        <v>0.10773000000000001</v>
      </c>
      <c r="H293">
        <v>6.9687499999999999E-2</v>
      </c>
      <c r="I293">
        <v>2.6454200000000001E-2</v>
      </c>
      <c r="J293">
        <v>1.1950499999999999E-2</v>
      </c>
      <c r="K293">
        <v>1.0189699999999999E-2</v>
      </c>
      <c r="L293">
        <v>3.07021E-2</v>
      </c>
    </row>
    <row r="294" spans="1:12" x14ac:dyDescent="0.2">
      <c r="A294">
        <v>1992</v>
      </c>
      <c r="B294">
        <v>3.9843400000000003E-3</v>
      </c>
      <c r="C294">
        <v>1.31874E-2</v>
      </c>
      <c r="D294">
        <v>9.2593400000000006E-2</v>
      </c>
      <c r="E294">
        <v>0.43014200000000002</v>
      </c>
      <c r="F294">
        <v>0.16623399999999999</v>
      </c>
      <c r="G294">
        <v>0.13886599999999999</v>
      </c>
      <c r="H294">
        <v>6.3659800000000002E-2</v>
      </c>
      <c r="I294">
        <v>3.8592899999999999E-2</v>
      </c>
      <c r="J294">
        <v>1.5192199999999999E-2</v>
      </c>
      <c r="K294">
        <v>1.11013E-2</v>
      </c>
      <c r="L294">
        <v>2.6447100000000001E-2</v>
      </c>
    </row>
    <row r="295" spans="1:12" x14ac:dyDescent="0.2">
      <c r="A295">
        <v>1993</v>
      </c>
      <c r="B295">
        <v>6.9834500000000004E-3</v>
      </c>
      <c r="C295">
        <v>2.0107699999999999E-2</v>
      </c>
      <c r="D295">
        <v>5.0368400000000001E-2</v>
      </c>
      <c r="E295">
        <v>0.18244099999999999</v>
      </c>
      <c r="F295">
        <v>0.41322399999999998</v>
      </c>
      <c r="G295">
        <v>0.125499</v>
      </c>
      <c r="H295">
        <v>9.1305700000000004E-2</v>
      </c>
      <c r="I295">
        <v>4.2815199999999998E-2</v>
      </c>
      <c r="J295">
        <v>2.4787900000000002E-2</v>
      </c>
      <c r="K295">
        <v>1.4581800000000001E-2</v>
      </c>
      <c r="L295">
        <v>2.78868E-2</v>
      </c>
    </row>
    <row r="296" spans="1:12" x14ac:dyDescent="0.2">
      <c r="A296">
        <v>1994</v>
      </c>
      <c r="B296">
        <v>3.0175699999999998E-3</v>
      </c>
      <c r="C296">
        <v>3.4295899999999997E-2</v>
      </c>
      <c r="D296">
        <v>8.0891000000000005E-2</v>
      </c>
      <c r="E296">
        <v>0.107514</v>
      </c>
      <c r="F296">
        <v>0.21122299999999999</v>
      </c>
      <c r="G296">
        <v>0.32631100000000002</v>
      </c>
      <c r="H296">
        <v>9.1140299999999994E-2</v>
      </c>
      <c r="I296">
        <v>6.2219700000000003E-2</v>
      </c>
      <c r="J296">
        <v>2.9837200000000001E-2</v>
      </c>
      <c r="K296">
        <v>2.12975E-2</v>
      </c>
      <c r="L296">
        <v>3.2253499999999997E-2</v>
      </c>
    </row>
    <row r="297" spans="1:12" x14ac:dyDescent="0.2">
      <c r="A297">
        <v>1995</v>
      </c>
      <c r="B297">
        <v>3.1978800000000002E-3</v>
      </c>
      <c r="C297">
        <v>1.45393E-2</v>
      </c>
      <c r="D297">
        <v>0.14103199999999999</v>
      </c>
      <c r="E297">
        <v>0.18864500000000001</v>
      </c>
      <c r="F297">
        <v>0.122215</v>
      </c>
      <c r="G297">
        <v>0.15778300000000001</v>
      </c>
      <c r="H297">
        <v>0.20743700000000001</v>
      </c>
      <c r="I297">
        <v>6.4837699999999998E-2</v>
      </c>
      <c r="J297">
        <v>3.7600599999999998E-2</v>
      </c>
      <c r="K297">
        <v>2.39042E-2</v>
      </c>
      <c r="L297">
        <v>3.88084E-2</v>
      </c>
    </row>
    <row r="298" spans="1:12" x14ac:dyDescent="0.2">
      <c r="A298">
        <v>1996</v>
      </c>
      <c r="B298">
        <v>8.6184399999999998E-3</v>
      </c>
      <c r="C298">
        <v>1.51535E-2</v>
      </c>
      <c r="D298">
        <v>5.7672300000000003E-2</v>
      </c>
      <c r="E298">
        <v>0.32249</v>
      </c>
      <c r="F298">
        <v>0.18904199999999999</v>
      </c>
      <c r="G298">
        <v>9.0573600000000004E-2</v>
      </c>
      <c r="H298">
        <v>9.9210699999999999E-2</v>
      </c>
      <c r="I298">
        <v>0.11543100000000001</v>
      </c>
      <c r="J298">
        <v>3.7680100000000001E-2</v>
      </c>
      <c r="K298">
        <v>2.5117899999999999E-2</v>
      </c>
      <c r="L298">
        <v>3.9010200000000002E-2</v>
      </c>
    </row>
    <row r="299" spans="1:12" x14ac:dyDescent="0.2">
      <c r="A299">
        <v>1997</v>
      </c>
      <c r="B299">
        <v>1.98468E-3</v>
      </c>
      <c r="C299">
        <v>4.1650399999999997E-2</v>
      </c>
      <c r="D299">
        <v>6.4124899999999999E-2</v>
      </c>
      <c r="E299">
        <v>0.144173</v>
      </c>
      <c r="F299">
        <v>0.37338900000000003</v>
      </c>
      <c r="G299">
        <v>0.14480499999999999</v>
      </c>
      <c r="H299">
        <v>5.9546300000000003E-2</v>
      </c>
      <c r="I299">
        <v>5.35973E-2</v>
      </c>
      <c r="J299">
        <v>5.2319699999999997E-2</v>
      </c>
      <c r="K299">
        <v>2.50774E-2</v>
      </c>
      <c r="L299">
        <v>3.9332899999999997E-2</v>
      </c>
    </row>
    <row r="300" spans="1:12" x14ac:dyDescent="0.2">
      <c r="A300">
        <v>1998</v>
      </c>
      <c r="B300">
        <v>2.91559E-3</v>
      </c>
      <c r="C300">
        <v>9.58146E-3</v>
      </c>
      <c r="D300">
        <v>0.170514</v>
      </c>
      <c r="E300">
        <v>0.16517799999999999</v>
      </c>
      <c r="F300">
        <v>0.16408500000000001</v>
      </c>
      <c r="G300">
        <v>0.25602000000000003</v>
      </c>
      <c r="H300">
        <v>9.8827399999999996E-2</v>
      </c>
      <c r="I300">
        <v>3.7074700000000002E-2</v>
      </c>
      <c r="J300">
        <v>2.7419200000000001E-2</v>
      </c>
      <c r="K300">
        <v>3.05665E-2</v>
      </c>
      <c r="L300">
        <v>3.7816900000000001E-2</v>
      </c>
    </row>
    <row r="301" spans="1:12" x14ac:dyDescent="0.2">
      <c r="A301">
        <v>1999</v>
      </c>
      <c r="B301">
        <v>5.27065E-3</v>
      </c>
      <c r="C301">
        <v>1.28199E-2</v>
      </c>
      <c r="D301">
        <v>3.8801000000000002E-2</v>
      </c>
      <c r="E301">
        <v>0.447079</v>
      </c>
      <c r="F301">
        <v>0.14069599999999999</v>
      </c>
      <c r="G301">
        <v>9.8239900000000005E-2</v>
      </c>
      <c r="H301">
        <v>0.138712</v>
      </c>
      <c r="I301">
        <v>5.42447E-2</v>
      </c>
      <c r="J301">
        <v>1.7029800000000001E-2</v>
      </c>
      <c r="K301">
        <v>1.4685200000000001E-2</v>
      </c>
      <c r="L301">
        <v>3.2422199999999998E-2</v>
      </c>
    </row>
    <row r="302" spans="1:12" x14ac:dyDescent="0.2">
      <c r="A302">
        <v>2000</v>
      </c>
      <c r="B302">
        <v>1.1296799999999999E-2</v>
      </c>
      <c r="C302">
        <v>3.01716E-2</v>
      </c>
      <c r="D302">
        <v>8.6155099999999998E-2</v>
      </c>
      <c r="E302">
        <v>0.105715</v>
      </c>
      <c r="F302">
        <v>0.40575</v>
      </c>
      <c r="G302">
        <v>0.117788</v>
      </c>
      <c r="H302">
        <v>7.6798900000000003E-2</v>
      </c>
      <c r="I302">
        <v>9.6806699999999996E-2</v>
      </c>
      <c r="J302">
        <v>3.0518900000000002E-2</v>
      </c>
      <c r="K302">
        <v>1.22083E-2</v>
      </c>
      <c r="L302">
        <v>2.6790899999999999E-2</v>
      </c>
    </row>
    <row r="303" spans="1:12" x14ac:dyDescent="0.2">
      <c r="A303">
        <v>2001</v>
      </c>
      <c r="B303">
        <v>6.9936800000000004E-3</v>
      </c>
      <c r="C303">
        <v>6.3013200000000005E-2</v>
      </c>
      <c r="D303">
        <v>0.18695899999999999</v>
      </c>
      <c r="E303">
        <v>0.15731999999999999</v>
      </c>
      <c r="F303">
        <v>9.4929299999999994E-2</v>
      </c>
      <c r="G303">
        <v>0.28963499999999998</v>
      </c>
      <c r="H303">
        <v>8.6633100000000005E-2</v>
      </c>
      <c r="I303">
        <v>4.4177399999999999E-2</v>
      </c>
      <c r="J303">
        <v>3.5468100000000002E-2</v>
      </c>
      <c r="K303">
        <v>1.5134699999999999E-2</v>
      </c>
      <c r="L303">
        <v>1.9736500000000001E-2</v>
      </c>
    </row>
    <row r="304" spans="1:12" x14ac:dyDescent="0.2">
      <c r="A304">
        <v>2002</v>
      </c>
      <c r="B304">
        <v>6.2038600000000003E-3</v>
      </c>
      <c r="C304">
        <v>3.3567199999999998E-2</v>
      </c>
      <c r="D304">
        <v>0.28572500000000001</v>
      </c>
      <c r="E304">
        <v>0.282746</v>
      </c>
      <c r="F304">
        <v>0.108434</v>
      </c>
      <c r="G304">
        <v>5.3973500000000001E-2</v>
      </c>
      <c r="H304">
        <v>0.150031</v>
      </c>
      <c r="I304">
        <v>3.9139199999999999E-2</v>
      </c>
      <c r="J304">
        <v>1.3843599999999999E-2</v>
      </c>
      <c r="K304">
        <v>1.21872E-2</v>
      </c>
      <c r="L304">
        <v>1.41499E-2</v>
      </c>
    </row>
    <row r="305" spans="1:12" x14ac:dyDescent="0.2">
      <c r="A305">
        <v>2003</v>
      </c>
      <c r="B305">
        <v>1.0004300000000001E-3</v>
      </c>
      <c r="C305">
        <v>2.84453E-2</v>
      </c>
      <c r="D305">
        <v>0.16086700000000001</v>
      </c>
      <c r="E305">
        <v>0.45265699999999998</v>
      </c>
      <c r="F305">
        <v>0.19151699999999999</v>
      </c>
      <c r="G305">
        <v>5.8850100000000002E-2</v>
      </c>
      <c r="H305">
        <v>2.7780800000000001E-2</v>
      </c>
      <c r="I305">
        <v>4.98515E-2</v>
      </c>
      <c r="J305">
        <v>1.31939E-2</v>
      </c>
      <c r="K305">
        <v>5.4567699999999997E-3</v>
      </c>
      <c r="L305">
        <v>1.03798E-2</v>
      </c>
    </row>
    <row r="306" spans="1:12" x14ac:dyDescent="0.2">
      <c r="A306">
        <v>2004</v>
      </c>
      <c r="B306">
        <v>1.17961E-3</v>
      </c>
      <c r="C306">
        <v>6.3743699999999999E-3</v>
      </c>
      <c r="D306">
        <v>0.16609299999999999</v>
      </c>
      <c r="E306">
        <v>0.26595800000000003</v>
      </c>
      <c r="F306">
        <v>0.37337700000000001</v>
      </c>
      <c r="G306">
        <v>0.114078</v>
      </c>
      <c r="H306">
        <v>3.2505699999999998E-2</v>
      </c>
      <c r="I306">
        <v>1.2260800000000001E-2</v>
      </c>
      <c r="J306">
        <v>1.5116599999999999E-2</v>
      </c>
      <c r="K306">
        <v>5.8519899999999996E-3</v>
      </c>
      <c r="L306">
        <v>7.2045700000000004E-3</v>
      </c>
    </row>
    <row r="307" spans="1:12" x14ac:dyDescent="0.2">
      <c r="A307">
        <v>2005</v>
      </c>
      <c r="B307">
        <v>1.74986E-3</v>
      </c>
      <c r="C307">
        <v>1.1493400000000001E-2</v>
      </c>
      <c r="D307">
        <v>4.3048700000000002E-2</v>
      </c>
      <c r="E307">
        <v>0.31570500000000001</v>
      </c>
      <c r="F307">
        <v>0.24455399999999999</v>
      </c>
      <c r="G307">
        <v>0.25986199999999998</v>
      </c>
      <c r="H307">
        <v>8.2554000000000002E-2</v>
      </c>
      <c r="I307">
        <v>1.96905E-2</v>
      </c>
      <c r="J307">
        <v>6.1176199999999998E-3</v>
      </c>
      <c r="K307">
        <v>7.5692499999999996E-3</v>
      </c>
      <c r="L307">
        <v>7.6550100000000003E-3</v>
      </c>
    </row>
    <row r="308" spans="1:12" x14ac:dyDescent="0.2">
      <c r="A308">
        <v>2006</v>
      </c>
      <c r="B308">
        <v>1.51676E-3</v>
      </c>
      <c r="C308">
        <v>2.4208400000000001E-2</v>
      </c>
      <c r="D308">
        <v>0.10963299999999999</v>
      </c>
      <c r="E308">
        <v>7.7649099999999999E-2</v>
      </c>
      <c r="F308">
        <v>0.304645</v>
      </c>
      <c r="G308">
        <v>0.194386</v>
      </c>
      <c r="H308">
        <v>0.20224300000000001</v>
      </c>
      <c r="I308">
        <v>5.6414699999999998E-2</v>
      </c>
      <c r="J308">
        <v>1.26175E-2</v>
      </c>
      <c r="K308">
        <v>5.1745200000000002E-3</v>
      </c>
      <c r="L308">
        <v>1.1511800000000001E-2</v>
      </c>
    </row>
    <row r="309" spans="1:12" x14ac:dyDescent="0.2">
      <c r="A309">
        <v>2007</v>
      </c>
      <c r="B309">
        <v>4.7693099999999997E-3</v>
      </c>
      <c r="C309">
        <v>2.04856E-2</v>
      </c>
      <c r="D309">
        <v>0.18328700000000001</v>
      </c>
      <c r="E309">
        <v>0.131969</v>
      </c>
      <c r="F309">
        <v>6.8276400000000001E-2</v>
      </c>
      <c r="G309">
        <v>0.22814699999999999</v>
      </c>
      <c r="H309">
        <v>0.16802400000000001</v>
      </c>
      <c r="I309">
        <v>0.13304199999999999</v>
      </c>
      <c r="J309">
        <v>3.94773E-2</v>
      </c>
      <c r="K309">
        <v>1.02843E-2</v>
      </c>
      <c r="L309">
        <v>1.22392E-2</v>
      </c>
    </row>
    <row r="310" spans="1:12" x14ac:dyDescent="0.2">
      <c r="A310">
        <v>2008</v>
      </c>
      <c r="B310">
        <v>4.7645600000000001E-3</v>
      </c>
      <c r="C310">
        <v>5.6693800000000003E-2</v>
      </c>
      <c r="D310">
        <v>0.120921</v>
      </c>
      <c r="E310">
        <v>0.19080800000000001</v>
      </c>
      <c r="F310">
        <v>9.9853899999999995E-2</v>
      </c>
      <c r="G310">
        <v>6.43764E-2</v>
      </c>
      <c r="H310">
        <v>0.20507400000000001</v>
      </c>
      <c r="I310">
        <v>0.120508</v>
      </c>
      <c r="J310">
        <v>9.1098999999999999E-2</v>
      </c>
      <c r="K310">
        <v>2.9075799999999999E-2</v>
      </c>
      <c r="L310">
        <v>1.6825E-2</v>
      </c>
    </row>
    <row r="311" spans="1:12" x14ac:dyDescent="0.2">
      <c r="A311">
        <v>2009</v>
      </c>
      <c r="B311">
        <v>1.5928100000000001E-3</v>
      </c>
      <c r="C311">
        <v>4.2671300000000002E-2</v>
      </c>
      <c r="D311">
        <v>0.247893</v>
      </c>
      <c r="E311">
        <v>0.13524700000000001</v>
      </c>
      <c r="F311">
        <v>0.16112299999999999</v>
      </c>
      <c r="G311">
        <v>8.5268300000000005E-2</v>
      </c>
      <c r="H311">
        <v>5.5039100000000001E-2</v>
      </c>
      <c r="I311">
        <v>0.122589</v>
      </c>
      <c r="J311">
        <v>7.0546899999999996E-2</v>
      </c>
      <c r="K311">
        <v>4.6777699999999998E-2</v>
      </c>
      <c r="L311">
        <v>3.1252299999999997E-2</v>
      </c>
    </row>
    <row r="312" spans="1:12" x14ac:dyDescent="0.2">
      <c r="A312">
        <v>2010</v>
      </c>
      <c r="B312">
        <v>3.2135499999999999E-3</v>
      </c>
      <c r="C312">
        <v>1.1184700000000001E-2</v>
      </c>
      <c r="D312">
        <v>0.16142999999999999</v>
      </c>
      <c r="E312">
        <v>0.36724000000000001</v>
      </c>
      <c r="F312">
        <v>0.11185</v>
      </c>
      <c r="G312">
        <v>0.113952</v>
      </c>
      <c r="H312">
        <v>5.7466499999999997E-2</v>
      </c>
      <c r="I312">
        <v>3.0765799999999999E-2</v>
      </c>
      <c r="J312">
        <v>5.7935100000000003E-2</v>
      </c>
      <c r="K312">
        <v>3.7875600000000002E-2</v>
      </c>
      <c r="L312">
        <v>4.70871E-2</v>
      </c>
    </row>
    <row r="313" spans="1:12" x14ac:dyDescent="0.2">
      <c r="A313">
        <v>2011</v>
      </c>
      <c r="B313">
        <v>2.2891500000000002E-3</v>
      </c>
      <c r="C313">
        <v>2.2716699999999999E-2</v>
      </c>
      <c r="D313">
        <v>4.7101200000000003E-2</v>
      </c>
      <c r="E313">
        <v>0.26683400000000002</v>
      </c>
      <c r="F313">
        <v>0.31748100000000001</v>
      </c>
      <c r="G313">
        <v>9.3251700000000007E-2</v>
      </c>
      <c r="H313">
        <v>7.4807200000000004E-2</v>
      </c>
      <c r="I313">
        <v>3.4914300000000002E-2</v>
      </c>
      <c r="J313">
        <v>2.1472499999999999E-2</v>
      </c>
      <c r="K313">
        <v>4.5964999999999999E-2</v>
      </c>
      <c r="L313">
        <v>7.3167300000000005E-2</v>
      </c>
    </row>
    <row r="314" spans="1:12" x14ac:dyDescent="0.2">
      <c r="A314">
        <v>2012</v>
      </c>
      <c r="B314">
        <v>3.4031299999999999E-3</v>
      </c>
      <c r="C314">
        <v>1.5857E-2</v>
      </c>
      <c r="D314">
        <v>0.109891</v>
      </c>
      <c r="E314">
        <v>7.9093800000000006E-2</v>
      </c>
      <c r="F314">
        <v>0.27543899999999999</v>
      </c>
      <c r="G314">
        <v>0.26005899999999998</v>
      </c>
      <c r="H314">
        <v>6.8305400000000002E-2</v>
      </c>
      <c r="I314">
        <v>4.6342000000000001E-2</v>
      </c>
      <c r="J314">
        <v>2.4948000000000001E-2</v>
      </c>
      <c r="K314">
        <v>2.74445E-2</v>
      </c>
      <c r="L314">
        <v>8.9217299999999999E-2</v>
      </c>
    </row>
    <row r="315" spans="1:12" x14ac:dyDescent="0.2">
      <c r="A315">
        <v>2013</v>
      </c>
      <c r="B315">
        <v>4.2527499999999996E-3</v>
      </c>
      <c r="C315">
        <v>2.51094E-2</v>
      </c>
      <c r="D315">
        <v>0.11573600000000001</v>
      </c>
      <c r="E315">
        <v>0.24469399999999999</v>
      </c>
      <c r="F315">
        <v>8.43444E-2</v>
      </c>
      <c r="G315">
        <v>0.21857299999999999</v>
      </c>
      <c r="H315">
        <v>0.159224</v>
      </c>
      <c r="I315">
        <v>4.3341699999999997E-2</v>
      </c>
      <c r="J315">
        <v>2.7438500000000001E-2</v>
      </c>
      <c r="K315">
        <v>2.2783000000000001E-2</v>
      </c>
      <c r="L315">
        <v>5.4503200000000002E-2</v>
      </c>
    </row>
    <row r="316" spans="1:12" x14ac:dyDescent="0.2">
      <c r="A316">
        <v>2014</v>
      </c>
      <c r="B316">
        <v>2.1772900000000001E-3</v>
      </c>
      <c r="C316">
        <v>3.1858499999999998E-2</v>
      </c>
      <c r="D316">
        <v>0.34566400000000003</v>
      </c>
      <c r="E316">
        <v>0.111067</v>
      </c>
      <c r="F316">
        <v>0.16312199999999999</v>
      </c>
      <c r="G316">
        <v>6.4736000000000002E-2</v>
      </c>
      <c r="H316">
        <v>0.11637</v>
      </c>
      <c r="I316">
        <v>8.4872100000000006E-2</v>
      </c>
      <c r="J316">
        <v>2.6657500000000001E-2</v>
      </c>
      <c r="K316">
        <v>1.8455200000000001E-2</v>
      </c>
      <c r="L316">
        <v>3.5020700000000002E-2</v>
      </c>
    </row>
    <row r="317" spans="1:12" x14ac:dyDescent="0.2">
      <c r="A317">
        <v>2015</v>
      </c>
      <c r="B317">
        <v>7.2147400000000005E-4</v>
      </c>
      <c r="C317">
        <v>1.9876399999999999E-2</v>
      </c>
      <c r="D317">
        <v>0.20274400000000001</v>
      </c>
      <c r="E317">
        <v>0.17379</v>
      </c>
      <c r="F317">
        <v>0.11795899999999999</v>
      </c>
      <c r="G317">
        <v>0.15071200000000001</v>
      </c>
      <c r="H317">
        <v>6.6175800000000007E-2</v>
      </c>
      <c r="I317">
        <v>0.133377</v>
      </c>
      <c r="J317">
        <v>7.9334199999999994E-2</v>
      </c>
      <c r="K317">
        <v>2.4136500000000002E-2</v>
      </c>
      <c r="L317">
        <v>3.1173800000000002E-2</v>
      </c>
    </row>
    <row r="318" spans="1:12" x14ac:dyDescent="0.2">
      <c r="A318">
        <v>2016</v>
      </c>
      <c r="B318">
        <v>2.03484E-3</v>
      </c>
      <c r="C318">
        <v>5.3756100000000003E-3</v>
      </c>
      <c r="D318">
        <v>0.104506</v>
      </c>
      <c r="E318">
        <v>0.32688200000000001</v>
      </c>
      <c r="F318">
        <v>0.15068100000000001</v>
      </c>
      <c r="G318">
        <v>0.100382</v>
      </c>
      <c r="H318">
        <v>0.11733</v>
      </c>
      <c r="I318">
        <v>5.25891E-2</v>
      </c>
      <c r="J318">
        <v>7.3542999999999997E-2</v>
      </c>
      <c r="K318">
        <v>3.6838200000000001E-2</v>
      </c>
      <c r="L318">
        <v>2.9838400000000001E-2</v>
      </c>
    </row>
    <row r="319" spans="1:12" x14ac:dyDescent="0.2">
      <c r="A319">
        <v>2017</v>
      </c>
      <c r="B319">
        <v>1.81741E-3</v>
      </c>
      <c r="C319">
        <v>1.4690999999999999E-2</v>
      </c>
      <c r="D319">
        <v>2.8519900000000001E-2</v>
      </c>
      <c r="E319">
        <v>0.225658</v>
      </c>
      <c r="F319">
        <v>0.31516100000000002</v>
      </c>
      <c r="G319">
        <v>0.15289</v>
      </c>
      <c r="H319">
        <v>8.8874499999999995E-2</v>
      </c>
      <c r="I319">
        <v>7.3449899999999999E-2</v>
      </c>
      <c r="J319">
        <v>2.9256999999999998E-2</v>
      </c>
      <c r="K319">
        <v>2.9172799999999999E-2</v>
      </c>
      <c r="L319">
        <v>4.0508599999999999E-2</v>
      </c>
    </row>
    <row r="320" spans="1:12" x14ac:dyDescent="0.2">
      <c r="A320">
        <v>2018</v>
      </c>
      <c r="B320">
        <v>2.09026E-3</v>
      </c>
      <c r="C320">
        <v>1.34018E-2</v>
      </c>
      <c r="D320">
        <v>9.3625899999999998E-2</v>
      </c>
      <c r="E320">
        <v>5.7438099999999999E-2</v>
      </c>
      <c r="F320">
        <v>0.27414500000000003</v>
      </c>
      <c r="G320">
        <v>0.29486600000000002</v>
      </c>
      <c r="H320">
        <v>0.112376</v>
      </c>
      <c r="I320">
        <v>5.6348000000000002E-2</v>
      </c>
      <c r="J320">
        <v>3.9761900000000003E-2</v>
      </c>
      <c r="K320">
        <v>1.82902E-2</v>
      </c>
      <c r="L320">
        <v>3.7656099999999998E-2</v>
      </c>
    </row>
    <row r="321" spans="1:12" x14ac:dyDescent="0.2">
      <c r="A321" t="s">
        <v>216</v>
      </c>
    </row>
    <row r="323" spans="1:12" x14ac:dyDescent="0.2">
      <c r="A323" t="s">
        <v>217</v>
      </c>
    </row>
    <row r="326" spans="1:12" x14ac:dyDescent="0.2">
      <c r="A326" t="s">
        <v>239</v>
      </c>
      <c r="B326" t="s">
        <v>246</v>
      </c>
      <c r="C326" t="s">
        <v>215</v>
      </c>
    </row>
    <row r="327" spans="1:12" x14ac:dyDescent="0.2">
      <c r="A327" t="s">
        <v>248</v>
      </c>
      <c r="B327">
        <v>1</v>
      </c>
      <c r="C327" t="s">
        <v>236</v>
      </c>
    </row>
    <row r="328" spans="1:12" x14ac:dyDescent="0.2">
      <c r="A328">
        <v>1991</v>
      </c>
      <c r="B328">
        <v>0</v>
      </c>
      <c r="C328">
        <v>4.8048E-2</v>
      </c>
      <c r="D328">
        <v>0.56156200000000001</v>
      </c>
      <c r="E328">
        <v>9.1091099999999994E-2</v>
      </c>
      <c r="F328">
        <v>0.17317299999999999</v>
      </c>
      <c r="G328">
        <v>5.4054100000000001E-2</v>
      </c>
      <c r="H328">
        <v>5.8058100000000001E-2</v>
      </c>
      <c r="I328">
        <v>1.001E-2</v>
      </c>
      <c r="J328">
        <v>4.0039999999999997E-3</v>
      </c>
      <c r="K328">
        <v>0</v>
      </c>
      <c r="L328">
        <v>0</v>
      </c>
    </row>
    <row r="329" spans="1:12" x14ac:dyDescent="0.2">
      <c r="A329">
        <v>1994</v>
      </c>
      <c r="B329">
        <v>0</v>
      </c>
      <c r="C329">
        <v>1.40281E-2</v>
      </c>
      <c r="D329">
        <v>0.18837699999999999</v>
      </c>
      <c r="E329">
        <v>0.13026099999999999</v>
      </c>
      <c r="F329">
        <v>0.210421</v>
      </c>
      <c r="G329">
        <v>0.24649299999999999</v>
      </c>
      <c r="H329">
        <v>5.81162E-2</v>
      </c>
      <c r="I329">
        <v>7.7154299999999995E-2</v>
      </c>
      <c r="J329">
        <v>2.5050099999999999E-2</v>
      </c>
      <c r="K329">
        <v>4.3086199999999998E-2</v>
      </c>
      <c r="L329">
        <v>7.0140300000000001E-3</v>
      </c>
    </row>
    <row r="330" spans="1:12" x14ac:dyDescent="0.2">
      <c r="A330">
        <v>1997</v>
      </c>
      <c r="B330">
        <v>0</v>
      </c>
      <c r="C330">
        <v>0.103239</v>
      </c>
      <c r="D330">
        <v>0.22469600000000001</v>
      </c>
      <c r="E330">
        <v>0.181174</v>
      </c>
      <c r="F330">
        <v>0.23380600000000001</v>
      </c>
      <c r="G330">
        <v>7.1862300000000004E-2</v>
      </c>
      <c r="H330">
        <v>3.6437200000000003E-2</v>
      </c>
      <c r="I330">
        <v>4.9595100000000003E-2</v>
      </c>
      <c r="J330">
        <v>6.7813799999999994E-2</v>
      </c>
      <c r="K330">
        <v>1.01215E-2</v>
      </c>
      <c r="L330">
        <v>2.1255099999999999E-2</v>
      </c>
    </row>
    <row r="331" spans="1:12" x14ac:dyDescent="0.2">
      <c r="A331">
        <v>2000</v>
      </c>
      <c r="B331">
        <v>0</v>
      </c>
      <c r="C331">
        <v>0.28799999999999998</v>
      </c>
      <c r="D331">
        <v>8.2000000000000003E-2</v>
      </c>
      <c r="E331">
        <v>2.7E-2</v>
      </c>
      <c r="F331">
        <v>0.24199999999999999</v>
      </c>
      <c r="G331">
        <v>7.2999999999999995E-2</v>
      </c>
      <c r="H331">
        <v>7.5999999999999998E-2</v>
      </c>
      <c r="I331">
        <v>0.127</v>
      </c>
      <c r="J331">
        <v>0.04</v>
      </c>
      <c r="K331">
        <v>0.02</v>
      </c>
      <c r="L331">
        <v>2.5000000000000001E-2</v>
      </c>
    </row>
    <row r="332" spans="1:12" x14ac:dyDescent="0.2">
      <c r="A332">
        <v>2002</v>
      </c>
      <c r="B332" s="41">
        <v>2.65E-5</v>
      </c>
      <c r="C332">
        <v>4.2681400000000001E-2</v>
      </c>
      <c r="D332">
        <v>0.51522299999999999</v>
      </c>
      <c r="E332">
        <v>0.29318499999999997</v>
      </c>
      <c r="F332">
        <v>5.2501800000000001E-2</v>
      </c>
      <c r="G332">
        <v>1.7707299999999999E-2</v>
      </c>
      <c r="H332">
        <v>4.3078699999999998E-2</v>
      </c>
      <c r="I332">
        <v>1.9746300000000001E-2</v>
      </c>
      <c r="J332">
        <v>7.9873099999999992E-3</v>
      </c>
      <c r="K332">
        <v>7.0170099999999997E-3</v>
      </c>
      <c r="L332">
        <v>8.4600500000000004E-4</v>
      </c>
    </row>
    <row r="333" spans="1:12" x14ac:dyDescent="0.2">
      <c r="A333">
        <v>2004</v>
      </c>
      <c r="B333">
        <v>0</v>
      </c>
      <c r="C333">
        <v>3.11436E-2</v>
      </c>
      <c r="D333">
        <v>0.33787499999999998</v>
      </c>
      <c r="E333">
        <v>0.27179900000000001</v>
      </c>
      <c r="F333">
        <v>0.260961</v>
      </c>
      <c r="G333">
        <v>5.6023999999999997E-2</v>
      </c>
      <c r="H333">
        <v>1.3494000000000001E-2</v>
      </c>
      <c r="I333">
        <v>7.6642500000000001E-3</v>
      </c>
      <c r="J333">
        <v>8.9476799999999995E-3</v>
      </c>
      <c r="K333">
        <v>4.9659300000000003E-3</v>
      </c>
      <c r="L333">
        <v>7.12635E-3</v>
      </c>
    </row>
    <row r="334" spans="1:12" x14ac:dyDescent="0.2">
      <c r="A334">
        <v>2006</v>
      </c>
      <c r="B334">
        <v>0</v>
      </c>
      <c r="C334">
        <v>0.138872</v>
      </c>
      <c r="D334">
        <v>0.13303999999999999</v>
      </c>
      <c r="E334">
        <v>5.28748E-2</v>
      </c>
      <c r="F334">
        <v>0.160416</v>
      </c>
      <c r="G334">
        <v>0.16747500000000001</v>
      </c>
      <c r="H334">
        <v>0.24282200000000001</v>
      </c>
      <c r="I334">
        <v>7.8305100000000002E-2</v>
      </c>
      <c r="J334">
        <v>9.95856E-3</v>
      </c>
      <c r="K334">
        <v>2.28519E-4</v>
      </c>
      <c r="L334">
        <v>1.60083E-2</v>
      </c>
    </row>
    <row r="335" spans="1:12" x14ac:dyDescent="0.2">
      <c r="A335">
        <v>2010</v>
      </c>
      <c r="B335">
        <v>0</v>
      </c>
      <c r="C335">
        <v>3.2978899999999998E-2</v>
      </c>
      <c r="D335">
        <v>0.28185399999999999</v>
      </c>
      <c r="E335">
        <v>0.29263600000000001</v>
      </c>
      <c r="F335">
        <v>5.99991E-2</v>
      </c>
      <c r="G335">
        <v>6.3498399999999997E-2</v>
      </c>
      <c r="H335">
        <v>2.8658599999999999E-2</v>
      </c>
      <c r="I335">
        <v>3.6907099999999998E-2</v>
      </c>
      <c r="J335">
        <v>7.2157499999999999E-2</v>
      </c>
      <c r="K335">
        <v>4.9520500000000002E-2</v>
      </c>
      <c r="L335">
        <v>8.1789399999999998E-2</v>
      </c>
    </row>
    <row r="336" spans="1:12" x14ac:dyDescent="0.2">
      <c r="A336">
        <v>2012</v>
      </c>
      <c r="B336">
        <v>0</v>
      </c>
      <c r="C336">
        <v>0.12709799999999999</v>
      </c>
      <c r="D336">
        <v>0.20143900000000001</v>
      </c>
      <c r="E336">
        <v>8.1534800000000004E-2</v>
      </c>
      <c r="F336">
        <v>0.19664300000000001</v>
      </c>
      <c r="G336">
        <v>0.134293</v>
      </c>
      <c r="H336">
        <v>4.0767400000000002E-2</v>
      </c>
      <c r="I336">
        <v>4.0767400000000002E-2</v>
      </c>
      <c r="J336">
        <v>3.5971200000000002E-2</v>
      </c>
      <c r="K336">
        <v>1.6786599999999999E-2</v>
      </c>
      <c r="L336">
        <v>0.12470000000000001</v>
      </c>
    </row>
    <row r="337" spans="1:12" x14ac:dyDescent="0.2">
      <c r="A337">
        <v>2014</v>
      </c>
      <c r="B337">
        <v>0</v>
      </c>
      <c r="C337">
        <v>0.10123500000000001</v>
      </c>
      <c r="D337">
        <v>0.14324999999999999</v>
      </c>
      <c r="E337">
        <v>0.13842199999999999</v>
      </c>
      <c r="F337">
        <v>0.120001</v>
      </c>
      <c r="G337">
        <v>8.0540700000000007E-2</v>
      </c>
      <c r="H337">
        <v>0.15865199999999999</v>
      </c>
      <c r="I337">
        <v>0.13813600000000001</v>
      </c>
      <c r="J337">
        <v>4.0620400000000001E-2</v>
      </c>
      <c r="K337">
        <v>2.1059700000000001E-2</v>
      </c>
      <c r="L337">
        <v>5.8083799999999998E-2</v>
      </c>
    </row>
    <row r="338" spans="1:12" x14ac:dyDescent="0.2">
      <c r="A338">
        <v>2016</v>
      </c>
      <c r="B338">
        <v>0</v>
      </c>
      <c r="C338">
        <v>4.2785200000000002E-2</v>
      </c>
      <c r="D338">
        <v>0.283497</v>
      </c>
      <c r="E338">
        <v>0.30532999999999999</v>
      </c>
      <c r="F338">
        <v>8.2027000000000003E-2</v>
      </c>
      <c r="G338">
        <v>6.44898E-2</v>
      </c>
      <c r="H338">
        <v>6.3768900000000003E-2</v>
      </c>
      <c r="I338">
        <v>3.40909E-2</v>
      </c>
      <c r="J338">
        <v>4.8991199999999999E-2</v>
      </c>
      <c r="K338">
        <v>5.33041E-2</v>
      </c>
      <c r="L338">
        <v>2.17165E-2</v>
      </c>
    </row>
    <row r="339" spans="1:12" x14ac:dyDescent="0.2">
      <c r="A339">
        <v>2018</v>
      </c>
      <c r="B339">
        <v>0</v>
      </c>
      <c r="C339">
        <v>4.99579E-2</v>
      </c>
      <c r="D339">
        <v>0.16018199999999999</v>
      </c>
      <c r="E339">
        <v>3.61941E-2</v>
      </c>
      <c r="F339">
        <v>0.17146900000000001</v>
      </c>
      <c r="G339">
        <v>0.224442</v>
      </c>
      <c r="H339">
        <v>0.11562799999999999</v>
      </c>
      <c r="I339">
        <v>6.09904E-2</v>
      </c>
      <c r="J339">
        <v>9.0891299999999994E-2</v>
      </c>
      <c r="K339">
        <v>2.6966500000000001E-2</v>
      </c>
      <c r="L339">
        <v>6.3278699999999993E-2</v>
      </c>
    </row>
    <row r="341" spans="1:12" x14ac:dyDescent="0.2">
      <c r="A341" t="s">
        <v>245</v>
      </c>
      <c r="B341" t="s">
        <v>246</v>
      </c>
      <c r="C341" t="s">
        <v>215</v>
      </c>
    </row>
    <row r="342" spans="1:12" x14ac:dyDescent="0.2">
      <c r="A342" t="s">
        <v>249</v>
      </c>
      <c r="B342">
        <v>1</v>
      </c>
      <c r="C342" t="s">
        <v>236</v>
      </c>
    </row>
    <row r="343" spans="1:12" x14ac:dyDescent="0.2">
      <c r="A343">
        <v>1991</v>
      </c>
      <c r="B343">
        <v>5.0870400000000001E-3</v>
      </c>
      <c r="C343">
        <v>6.1039200000000002E-2</v>
      </c>
      <c r="D343">
        <v>0.38314100000000001</v>
      </c>
      <c r="E343">
        <v>0.15251600000000001</v>
      </c>
      <c r="F343">
        <v>0.12594</v>
      </c>
      <c r="G343">
        <v>7.0426500000000003E-2</v>
      </c>
      <c r="H343">
        <v>6.8577100000000002E-2</v>
      </c>
      <c r="I343">
        <v>3.61391E-2</v>
      </c>
      <c r="J343">
        <v>2.0251399999999999E-2</v>
      </c>
      <c r="K343">
        <v>1.9284699999999998E-2</v>
      </c>
      <c r="L343">
        <v>5.8933600000000003E-2</v>
      </c>
    </row>
    <row r="344" spans="1:12" x14ac:dyDescent="0.2">
      <c r="A344">
        <v>1994</v>
      </c>
      <c r="B344">
        <v>6.33696E-3</v>
      </c>
      <c r="C344">
        <v>0.111386</v>
      </c>
      <c r="D344">
        <v>0.19462299999999999</v>
      </c>
      <c r="E344">
        <v>0.12191200000000001</v>
      </c>
      <c r="F344">
        <v>0.13004499999999999</v>
      </c>
      <c r="G344">
        <v>0.190721</v>
      </c>
      <c r="H344">
        <v>7.2678599999999996E-2</v>
      </c>
      <c r="I344">
        <v>6.5546099999999996E-2</v>
      </c>
      <c r="J344">
        <v>3.6397600000000002E-2</v>
      </c>
      <c r="K344">
        <v>2.90358E-2</v>
      </c>
      <c r="L344">
        <v>4.4762799999999998E-2</v>
      </c>
    </row>
    <row r="345" spans="1:12" x14ac:dyDescent="0.2">
      <c r="A345">
        <v>1997</v>
      </c>
      <c r="B345">
        <v>5.0125200000000003E-3</v>
      </c>
      <c r="C345">
        <v>0.15218899999999999</v>
      </c>
      <c r="D345">
        <v>0.16989699999999999</v>
      </c>
      <c r="E345">
        <v>0.16270000000000001</v>
      </c>
      <c r="F345">
        <v>0.22665199999999999</v>
      </c>
      <c r="G345">
        <v>8.4068400000000001E-2</v>
      </c>
      <c r="H345">
        <v>4.0263599999999997E-2</v>
      </c>
      <c r="I345">
        <v>4.4123999999999997E-2</v>
      </c>
      <c r="J345">
        <v>5.0022900000000002E-2</v>
      </c>
      <c r="K345">
        <v>2.6043E-2</v>
      </c>
      <c r="L345">
        <v>4.2231400000000002E-2</v>
      </c>
    </row>
    <row r="346" spans="1:12" x14ac:dyDescent="0.2">
      <c r="A346">
        <v>2000</v>
      </c>
      <c r="B346">
        <v>4.4721499999999997E-2</v>
      </c>
      <c r="C346">
        <v>0.136938</v>
      </c>
      <c r="D346">
        <v>0.169242</v>
      </c>
      <c r="E346">
        <v>0.105932</v>
      </c>
      <c r="F346">
        <v>0.27497300000000002</v>
      </c>
      <c r="G346">
        <v>7.2655600000000001E-2</v>
      </c>
      <c r="H346">
        <v>5.2898800000000003E-2</v>
      </c>
      <c r="I346">
        <v>7.0635400000000001E-2</v>
      </c>
      <c r="J346">
        <v>2.72605E-2</v>
      </c>
      <c r="K346">
        <v>1.45676E-2</v>
      </c>
      <c r="L346">
        <v>3.4108800000000002E-2</v>
      </c>
    </row>
    <row r="347" spans="1:12" x14ac:dyDescent="0.2">
      <c r="A347">
        <v>2002</v>
      </c>
      <c r="B347">
        <v>1.7058E-2</v>
      </c>
      <c r="C347">
        <v>0.10576099999999999</v>
      </c>
      <c r="D347">
        <v>0.477053</v>
      </c>
      <c r="E347">
        <v>0.20143900000000001</v>
      </c>
      <c r="F347">
        <v>5.0950599999999999E-2</v>
      </c>
      <c r="G347">
        <v>2.31688E-2</v>
      </c>
      <c r="H347">
        <v>6.6488800000000001E-2</v>
      </c>
      <c r="I347">
        <v>2.16072E-2</v>
      </c>
      <c r="J347">
        <v>1.0919399999999999E-2</v>
      </c>
      <c r="K347">
        <v>1.2265099999999999E-2</v>
      </c>
      <c r="L347">
        <v>1.4668199999999999E-2</v>
      </c>
    </row>
    <row r="348" spans="1:12" x14ac:dyDescent="0.2">
      <c r="A348">
        <v>2004</v>
      </c>
      <c r="B348">
        <v>4.2438099999999998E-3</v>
      </c>
      <c r="C348">
        <v>2.1895399999999999E-2</v>
      </c>
      <c r="D348">
        <v>0.29991000000000001</v>
      </c>
      <c r="E348">
        <v>0.26314399999999999</v>
      </c>
      <c r="F348">
        <v>0.25359700000000002</v>
      </c>
      <c r="G348">
        <v>7.8030600000000006E-2</v>
      </c>
      <c r="H348">
        <v>2.65875E-2</v>
      </c>
      <c r="I348">
        <v>1.3212700000000001E-2</v>
      </c>
      <c r="J348">
        <v>2.15097E-2</v>
      </c>
      <c r="K348">
        <v>9.5968700000000004E-3</v>
      </c>
      <c r="L348">
        <v>1.2940699999999999E-2</v>
      </c>
    </row>
    <row r="349" spans="1:12" x14ac:dyDescent="0.2">
      <c r="A349">
        <v>2006</v>
      </c>
      <c r="B349">
        <v>5.45657E-3</v>
      </c>
      <c r="C349">
        <v>5.4513899999999997E-2</v>
      </c>
      <c r="D349">
        <v>0.11577900000000001</v>
      </c>
      <c r="E349">
        <v>8.5614700000000002E-2</v>
      </c>
      <c r="F349">
        <v>0.25353500000000001</v>
      </c>
      <c r="G349">
        <v>0.16495599999999999</v>
      </c>
      <c r="H349">
        <v>0.19936899999999999</v>
      </c>
      <c r="I349">
        <v>7.2695499999999996E-2</v>
      </c>
      <c r="J349">
        <v>2.01969E-2</v>
      </c>
      <c r="K349">
        <v>1.02141E-2</v>
      </c>
      <c r="L349">
        <v>2.3774300000000002E-2</v>
      </c>
    </row>
    <row r="350" spans="1:12" x14ac:dyDescent="0.2">
      <c r="A350">
        <v>2010</v>
      </c>
      <c r="B350">
        <v>9.4681999999999995E-3</v>
      </c>
      <c r="C350">
        <v>3.07055E-2</v>
      </c>
      <c r="D350">
        <v>0.29068500000000003</v>
      </c>
      <c r="E350">
        <v>0.31293300000000002</v>
      </c>
      <c r="F350">
        <v>6.83222E-2</v>
      </c>
      <c r="G350">
        <v>6.5054600000000004E-2</v>
      </c>
      <c r="H350">
        <v>4.1187399999999999E-2</v>
      </c>
      <c r="I350">
        <v>2.76998E-2</v>
      </c>
      <c r="J350">
        <v>5.6461299999999999E-2</v>
      </c>
      <c r="K350">
        <v>4.2643800000000003E-2</v>
      </c>
      <c r="L350">
        <v>5.5660800000000003E-2</v>
      </c>
    </row>
    <row r="351" spans="1:12" x14ac:dyDescent="0.2">
      <c r="A351">
        <v>2012</v>
      </c>
      <c r="B351">
        <v>1.2194200000000001E-2</v>
      </c>
      <c r="C351">
        <v>5.5841300000000003E-2</v>
      </c>
      <c r="D351">
        <v>0.23818400000000001</v>
      </c>
      <c r="E351">
        <v>0.110585</v>
      </c>
      <c r="F351">
        <v>0.22306599999999999</v>
      </c>
      <c r="G351">
        <v>0.162137</v>
      </c>
      <c r="H351">
        <v>5.0945900000000002E-2</v>
      </c>
      <c r="I351">
        <v>4.3800499999999999E-2</v>
      </c>
      <c r="J351">
        <v>2.2059499999999999E-2</v>
      </c>
      <c r="K351">
        <v>2.0305199999999999E-2</v>
      </c>
      <c r="L351">
        <v>6.4304200000000006E-2</v>
      </c>
    </row>
    <row r="352" spans="1:12" x14ac:dyDescent="0.2">
      <c r="A352">
        <v>2014</v>
      </c>
      <c r="B352">
        <v>1.1414499999999999E-2</v>
      </c>
      <c r="C352">
        <v>0.116537</v>
      </c>
      <c r="D352">
        <v>0.22112000000000001</v>
      </c>
      <c r="E352">
        <v>0.15064900000000001</v>
      </c>
      <c r="F352">
        <v>0.14285700000000001</v>
      </c>
      <c r="G352">
        <v>5.2913099999999998E-2</v>
      </c>
      <c r="H352">
        <v>0.12756999999999999</v>
      </c>
      <c r="I352">
        <v>9.4540600000000002E-2</v>
      </c>
      <c r="J352">
        <v>2.7787599999999999E-2</v>
      </c>
      <c r="K352">
        <v>1.95368E-2</v>
      </c>
      <c r="L352">
        <v>3.7511099999999999E-2</v>
      </c>
    </row>
    <row r="353" spans="1:44" x14ac:dyDescent="0.2">
      <c r="A353">
        <v>2016</v>
      </c>
      <c r="B353">
        <v>8.8619200000000006E-3</v>
      </c>
      <c r="C353">
        <v>2.2310699999999999E-2</v>
      </c>
      <c r="D353">
        <v>0.22789400000000001</v>
      </c>
      <c r="E353">
        <v>0.32319300000000001</v>
      </c>
      <c r="F353">
        <v>0.133627</v>
      </c>
      <c r="G353">
        <v>6.7729600000000001E-2</v>
      </c>
      <c r="H353">
        <v>7.6671199999999995E-2</v>
      </c>
      <c r="I353">
        <v>3.33853E-2</v>
      </c>
      <c r="J353">
        <v>4.4367299999999998E-2</v>
      </c>
      <c r="K353">
        <v>3.3119099999999999E-2</v>
      </c>
      <c r="L353">
        <v>3.1624699999999999E-2</v>
      </c>
    </row>
    <row r="354" spans="1:44" x14ac:dyDescent="0.2">
      <c r="A354">
        <v>2018</v>
      </c>
      <c r="B354">
        <v>1.12195E-2</v>
      </c>
      <c r="C354">
        <v>7.1762999999999993E-2</v>
      </c>
      <c r="D354">
        <v>0.24266799999999999</v>
      </c>
      <c r="E354">
        <v>8.5989399999999994E-2</v>
      </c>
      <c r="F354">
        <v>0.17357900000000001</v>
      </c>
      <c r="G354">
        <v>0.16752700000000001</v>
      </c>
      <c r="H354">
        <v>9.7158900000000006E-2</v>
      </c>
      <c r="I354">
        <v>4.8367399999999998E-2</v>
      </c>
      <c r="J354">
        <v>3.5562499999999997E-2</v>
      </c>
      <c r="K354">
        <v>2.1131E-2</v>
      </c>
      <c r="L354">
        <v>4.8637199999999998E-2</v>
      </c>
    </row>
    <row r="356" spans="1:44" x14ac:dyDescent="0.2">
      <c r="A356" t="s">
        <v>239</v>
      </c>
      <c r="B356" t="s">
        <v>250</v>
      </c>
      <c r="C356" t="s">
        <v>251</v>
      </c>
    </row>
    <row r="357" spans="1:44" x14ac:dyDescent="0.2">
      <c r="B357">
        <v>21763</v>
      </c>
      <c r="C357">
        <v>24249</v>
      </c>
      <c r="D357">
        <v>23264</v>
      </c>
      <c r="E357">
        <v>20488</v>
      </c>
      <c r="F357">
        <v>19688</v>
      </c>
      <c r="G357">
        <v>19874</v>
      </c>
      <c r="H357">
        <v>11726</v>
      </c>
      <c r="I357">
        <v>36055</v>
      </c>
      <c r="J357">
        <v>37860</v>
      </c>
      <c r="K357">
        <v>31990</v>
      </c>
      <c r="L357">
        <v>30061</v>
      </c>
      <c r="M357">
        <v>22084</v>
      </c>
      <c r="N357">
        <v>17994</v>
      </c>
      <c r="O357">
        <v>22206</v>
      </c>
      <c r="P357">
        <v>26626</v>
      </c>
      <c r="Q357">
        <v>48532</v>
      </c>
      <c r="R357">
        <v>66006</v>
      </c>
      <c r="S357">
        <v>65360</v>
      </c>
      <c r="T357">
        <v>81554</v>
      </c>
      <c r="U357">
        <v>103942</v>
      </c>
      <c r="V357">
        <v>65842</v>
      </c>
      <c r="W357">
        <v>57097</v>
      </c>
      <c r="X357">
        <v>56237</v>
      </c>
      <c r="Y357">
        <v>47230</v>
      </c>
      <c r="Z357">
        <v>61563</v>
      </c>
      <c r="AA357">
        <v>45288</v>
      </c>
      <c r="AB357">
        <v>54045</v>
      </c>
      <c r="AC357">
        <v>60562</v>
      </c>
      <c r="AD357">
        <v>62012</v>
      </c>
      <c r="AE357">
        <v>61895</v>
      </c>
      <c r="AF357">
        <v>58747</v>
      </c>
      <c r="AG357">
        <v>58082</v>
      </c>
      <c r="AH357">
        <v>72807</v>
      </c>
      <c r="AI357">
        <v>68647</v>
      </c>
      <c r="AJ357">
        <v>51810</v>
      </c>
      <c r="AK357">
        <v>47825</v>
      </c>
      <c r="AL357">
        <v>23181</v>
      </c>
      <c r="AM357">
        <v>30947.200000000001</v>
      </c>
      <c r="AN357">
        <v>53270</v>
      </c>
      <c r="AO357">
        <v>52511</v>
      </c>
      <c r="AP357">
        <v>64451</v>
      </c>
      <c r="AQ357">
        <v>70394</v>
      </c>
      <c r="AR357">
        <v>57951</v>
      </c>
    </row>
    <row r="358" spans="1:44" x14ac:dyDescent="0.2">
      <c r="A358" t="s">
        <v>252</v>
      </c>
      <c r="B358" t="s">
        <v>250</v>
      </c>
      <c r="C358" t="s">
        <v>251</v>
      </c>
    </row>
    <row r="359" spans="1:44" x14ac:dyDescent="0.2">
      <c r="B359">
        <v>21797.3</v>
      </c>
      <c r="C359">
        <v>24266.400000000001</v>
      </c>
      <c r="D359">
        <v>23285.599999999999</v>
      </c>
      <c r="E359">
        <v>20502.099999999999</v>
      </c>
      <c r="F359">
        <v>19683.2</v>
      </c>
      <c r="G359">
        <v>19858.099999999999</v>
      </c>
      <c r="H359">
        <v>11721.9</v>
      </c>
      <c r="I359">
        <v>36058.300000000003</v>
      </c>
      <c r="J359">
        <v>37932.5</v>
      </c>
      <c r="K359">
        <v>32090</v>
      </c>
      <c r="L359">
        <v>30130.400000000001</v>
      </c>
      <c r="M359">
        <v>22118</v>
      </c>
      <c r="N359">
        <v>18011.099999999999</v>
      </c>
      <c r="O359">
        <v>22213.599999999999</v>
      </c>
      <c r="P359">
        <v>26640.7</v>
      </c>
      <c r="Q359">
        <v>48540.4</v>
      </c>
      <c r="R359">
        <v>65997.2</v>
      </c>
      <c r="S359">
        <v>65378.6</v>
      </c>
      <c r="T359">
        <v>81635.8</v>
      </c>
      <c r="U359">
        <v>103924</v>
      </c>
      <c r="V359">
        <v>65774.600000000006</v>
      </c>
      <c r="W359">
        <v>57061.599999999999</v>
      </c>
      <c r="X359">
        <v>56199.7</v>
      </c>
      <c r="Y359">
        <v>47269</v>
      </c>
      <c r="Z359">
        <v>61762.9</v>
      </c>
      <c r="AA359">
        <v>45430.3</v>
      </c>
      <c r="AB359">
        <v>54162.1</v>
      </c>
      <c r="AC359">
        <v>60564.1</v>
      </c>
      <c r="AD359">
        <v>62047.5</v>
      </c>
      <c r="AE359">
        <v>61899.6</v>
      </c>
      <c r="AF359">
        <v>58797.3</v>
      </c>
      <c r="AG359">
        <v>58137.7</v>
      </c>
      <c r="AH359">
        <v>73001.100000000006</v>
      </c>
      <c r="AI359">
        <v>68900.399999999994</v>
      </c>
      <c r="AJ359">
        <v>51954.7</v>
      </c>
      <c r="AK359">
        <v>47917.599999999999</v>
      </c>
      <c r="AL359">
        <v>23154.2</v>
      </c>
      <c r="AM359">
        <v>30916.7</v>
      </c>
      <c r="AN359">
        <v>52968.4</v>
      </c>
      <c r="AO359">
        <v>52358.3</v>
      </c>
      <c r="AP359">
        <v>64308.1</v>
      </c>
      <c r="AQ359">
        <v>70303.899999999994</v>
      </c>
      <c r="AR359">
        <v>57951</v>
      </c>
    </row>
    <row r="361" spans="1:44" x14ac:dyDescent="0.2">
      <c r="A361" t="s">
        <v>225</v>
      </c>
      <c r="B361" t="s">
        <v>226</v>
      </c>
      <c r="C361" t="s">
        <v>253</v>
      </c>
      <c r="D361" t="s">
        <v>229</v>
      </c>
    </row>
    <row r="362" spans="1:44" x14ac:dyDescent="0.2">
      <c r="B362" t="s">
        <v>254</v>
      </c>
      <c r="C362" t="s">
        <v>255</v>
      </c>
    </row>
    <row r="363" spans="1:44" x14ac:dyDescent="0.2">
      <c r="A363">
        <v>1977</v>
      </c>
      <c r="B363">
        <v>5.4940599999999999E-2</v>
      </c>
      <c r="C363">
        <v>0.14907200000000001</v>
      </c>
    </row>
    <row r="364" spans="1:44" x14ac:dyDescent="0.2">
      <c r="A364">
        <v>1978</v>
      </c>
      <c r="B364">
        <v>5.5687899999999999E-2</v>
      </c>
      <c r="C364">
        <v>0.143896</v>
      </c>
    </row>
    <row r="365" spans="1:44" x14ac:dyDescent="0.2">
      <c r="A365">
        <v>1979</v>
      </c>
      <c r="B365">
        <v>3.1874600000000003E-2</v>
      </c>
      <c r="C365">
        <v>8.4749099999999994E-2</v>
      </c>
    </row>
    <row r="366" spans="1:44" x14ac:dyDescent="0.2">
      <c r="A366">
        <v>1980</v>
      </c>
      <c r="B366">
        <v>2.4955499999999999E-2</v>
      </c>
      <c r="C366">
        <v>6.3275499999999998E-2</v>
      </c>
    </row>
    <row r="367" spans="1:44" x14ac:dyDescent="0.2">
      <c r="A367">
        <v>1981</v>
      </c>
      <c r="B367">
        <v>1.9739799999999998E-2</v>
      </c>
      <c r="C367">
        <v>4.4722199999999997E-2</v>
      </c>
    </row>
    <row r="368" spans="1:44" x14ac:dyDescent="0.2">
      <c r="A368">
        <v>1982</v>
      </c>
      <c r="B368">
        <v>1.6086699999999999E-2</v>
      </c>
      <c r="C368">
        <v>4.52129E-2</v>
      </c>
    </row>
    <row r="369" spans="1:3" x14ac:dyDescent="0.2">
      <c r="A369">
        <v>1983</v>
      </c>
      <c r="B369">
        <v>1.05167E-2</v>
      </c>
      <c r="C369">
        <v>2.8523E-2</v>
      </c>
    </row>
    <row r="370" spans="1:3" x14ac:dyDescent="0.2">
      <c r="A370">
        <v>1984</v>
      </c>
      <c r="B370">
        <v>4.0347000000000001E-2</v>
      </c>
      <c r="C370">
        <v>9.7534899999999994E-2</v>
      </c>
    </row>
    <row r="371" spans="1:3" x14ac:dyDescent="0.2">
      <c r="A371">
        <v>1985</v>
      </c>
      <c r="B371">
        <v>6.3494700000000001E-2</v>
      </c>
      <c r="C371">
        <v>0.127799</v>
      </c>
    </row>
    <row r="372" spans="1:3" x14ac:dyDescent="0.2">
      <c r="A372">
        <v>1986</v>
      </c>
      <c r="B372">
        <v>6.9561899999999996E-2</v>
      </c>
      <c r="C372">
        <v>0.128085</v>
      </c>
    </row>
    <row r="373" spans="1:3" x14ac:dyDescent="0.2">
      <c r="A373">
        <v>1987</v>
      </c>
      <c r="B373">
        <v>5.3326100000000001E-2</v>
      </c>
      <c r="C373">
        <v>9.7937999999999997E-2</v>
      </c>
    </row>
    <row r="374" spans="1:3" x14ac:dyDescent="0.2">
      <c r="A374">
        <v>1988</v>
      </c>
      <c r="B374">
        <v>4.65326E-2</v>
      </c>
      <c r="C374">
        <v>0.10388699999999999</v>
      </c>
    </row>
    <row r="375" spans="1:3" x14ac:dyDescent="0.2">
      <c r="A375">
        <v>1989</v>
      </c>
      <c r="B375">
        <v>2.8767999999999998E-2</v>
      </c>
      <c r="C375">
        <v>5.8741799999999997E-2</v>
      </c>
    </row>
    <row r="376" spans="1:3" x14ac:dyDescent="0.2">
      <c r="A376">
        <v>1990</v>
      </c>
      <c r="B376">
        <v>2.5295499999999999E-2</v>
      </c>
      <c r="C376">
        <v>5.2267399999999999E-2</v>
      </c>
    </row>
    <row r="377" spans="1:3" x14ac:dyDescent="0.2">
      <c r="A377">
        <v>1991</v>
      </c>
      <c r="B377">
        <v>4.1202900000000001E-2</v>
      </c>
      <c r="C377">
        <v>8.2111400000000001E-2</v>
      </c>
    </row>
    <row r="378" spans="1:3" x14ac:dyDescent="0.2">
      <c r="A378">
        <v>1992</v>
      </c>
      <c r="B378">
        <v>5.5808200000000002E-2</v>
      </c>
      <c r="C378">
        <v>0.106207</v>
      </c>
    </row>
    <row r="379" spans="1:3" x14ac:dyDescent="0.2">
      <c r="A379">
        <v>1993</v>
      </c>
      <c r="B379">
        <v>8.3213099999999998E-2</v>
      </c>
      <c r="C379">
        <v>0.15904699999999999</v>
      </c>
    </row>
    <row r="380" spans="1:3" x14ac:dyDescent="0.2">
      <c r="A380">
        <v>1994</v>
      </c>
      <c r="B380">
        <v>0.10738200000000001</v>
      </c>
      <c r="C380">
        <v>0.20036599999999999</v>
      </c>
    </row>
    <row r="381" spans="1:3" x14ac:dyDescent="0.2">
      <c r="A381">
        <v>1995</v>
      </c>
      <c r="B381">
        <v>0.17305000000000001</v>
      </c>
      <c r="C381">
        <v>0.30959799999999998</v>
      </c>
    </row>
    <row r="382" spans="1:3" x14ac:dyDescent="0.2">
      <c r="A382">
        <v>1996</v>
      </c>
      <c r="B382">
        <v>0.245613</v>
      </c>
      <c r="C382">
        <v>0.45045099999999999</v>
      </c>
    </row>
    <row r="383" spans="1:3" x14ac:dyDescent="0.2">
      <c r="A383">
        <v>1997</v>
      </c>
      <c r="B383">
        <v>0.14679200000000001</v>
      </c>
      <c r="C383">
        <v>0.26191199999999998</v>
      </c>
    </row>
    <row r="384" spans="1:3" x14ac:dyDescent="0.2">
      <c r="A384">
        <v>1998</v>
      </c>
      <c r="B384">
        <v>0.17709</v>
      </c>
      <c r="C384">
        <v>0.31329200000000001</v>
      </c>
    </row>
    <row r="385" spans="1:3" x14ac:dyDescent="0.2">
      <c r="A385">
        <v>1999</v>
      </c>
      <c r="B385">
        <v>0.129555</v>
      </c>
      <c r="C385">
        <v>0.240763</v>
      </c>
    </row>
    <row r="386" spans="1:3" x14ac:dyDescent="0.2">
      <c r="A386">
        <v>2000</v>
      </c>
      <c r="B386">
        <v>0.11813700000000001</v>
      </c>
      <c r="C386">
        <v>0.230793</v>
      </c>
    </row>
    <row r="387" spans="1:3" x14ac:dyDescent="0.2">
      <c r="A387">
        <v>2001</v>
      </c>
      <c r="B387">
        <v>0.15531</v>
      </c>
      <c r="C387">
        <v>0.30229</v>
      </c>
    </row>
    <row r="388" spans="1:3" x14ac:dyDescent="0.2">
      <c r="A388">
        <v>2002</v>
      </c>
      <c r="B388">
        <v>0.11104799999999999</v>
      </c>
      <c r="C388">
        <v>0.23116100000000001</v>
      </c>
    </row>
    <row r="389" spans="1:3" x14ac:dyDescent="0.2">
      <c r="A389">
        <v>2003</v>
      </c>
      <c r="B389">
        <v>9.4316300000000006E-2</v>
      </c>
      <c r="C389">
        <v>0.18370600000000001</v>
      </c>
    </row>
    <row r="390" spans="1:3" x14ac:dyDescent="0.2">
      <c r="A390">
        <v>2004</v>
      </c>
      <c r="B390">
        <v>7.5363299999999994E-2</v>
      </c>
      <c r="C390">
        <v>0.136402</v>
      </c>
    </row>
    <row r="391" spans="1:3" x14ac:dyDescent="0.2">
      <c r="A391">
        <v>2005</v>
      </c>
      <c r="B391">
        <v>7.2317199999999998E-2</v>
      </c>
      <c r="C391">
        <v>0.13311400000000001</v>
      </c>
    </row>
    <row r="392" spans="1:3" x14ac:dyDescent="0.2">
      <c r="A392">
        <v>2006</v>
      </c>
      <c r="B392">
        <v>8.1561800000000004E-2</v>
      </c>
      <c r="C392">
        <v>0.143958</v>
      </c>
    </row>
    <row r="393" spans="1:3" x14ac:dyDescent="0.2">
      <c r="A393">
        <v>2007</v>
      </c>
      <c r="B393">
        <v>8.1197500000000006E-2</v>
      </c>
      <c r="C393">
        <v>0.144653</v>
      </c>
    </row>
    <row r="394" spans="1:3" x14ac:dyDescent="0.2">
      <c r="A394">
        <v>2008</v>
      </c>
      <c r="B394">
        <v>0.10158</v>
      </c>
      <c r="C394">
        <v>0.176705</v>
      </c>
    </row>
    <row r="395" spans="1:3" x14ac:dyDescent="0.2">
      <c r="A395">
        <v>2009</v>
      </c>
      <c r="B395">
        <v>0.15305299999999999</v>
      </c>
      <c r="C395">
        <v>0.27127699999999999</v>
      </c>
    </row>
    <row r="396" spans="1:3" x14ac:dyDescent="0.2">
      <c r="A396">
        <v>2010</v>
      </c>
      <c r="B396">
        <v>0.14497399999999999</v>
      </c>
      <c r="C396">
        <v>0.24392</v>
      </c>
    </row>
    <row r="397" spans="1:3" x14ac:dyDescent="0.2">
      <c r="A397">
        <v>2011</v>
      </c>
      <c r="B397">
        <v>9.7983100000000004E-2</v>
      </c>
      <c r="C397">
        <v>0.16103500000000001</v>
      </c>
    </row>
    <row r="398" spans="1:3" x14ac:dyDescent="0.2">
      <c r="A398">
        <v>2012</v>
      </c>
      <c r="B398">
        <v>0.11537799999999999</v>
      </c>
      <c r="C398">
        <v>0.18190600000000001</v>
      </c>
    </row>
    <row r="399" spans="1:3" x14ac:dyDescent="0.2">
      <c r="A399">
        <v>2013</v>
      </c>
      <c r="B399">
        <v>4.8602600000000003E-2</v>
      </c>
      <c r="C399">
        <v>7.4414999999999995E-2</v>
      </c>
    </row>
    <row r="400" spans="1:3" x14ac:dyDescent="0.2">
      <c r="A400">
        <v>2014</v>
      </c>
      <c r="B400">
        <v>5.4532400000000002E-2</v>
      </c>
      <c r="C400">
        <v>8.0703200000000003E-2</v>
      </c>
    </row>
    <row r="401" spans="1:27" x14ac:dyDescent="0.2">
      <c r="A401">
        <v>2015</v>
      </c>
      <c r="B401">
        <v>0.121406</v>
      </c>
      <c r="C401">
        <v>0.25219000000000003</v>
      </c>
    </row>
    <row r="402" spans="1:27" x14ac:dyDescent="0.2">
      <c r="A402">
        <v>2016</v>
      </c>
      <c r="B402">
        <v>0.121336</v>
      </c>
      <c r="C402">
        <v>0.24485399999999999</v>
      </c>
    </row>
    <row r="403" spans="1:27" x14ac:dyDescent="0.2">
      <c r="A403">
        <v>2017</v>
      </c>
      <c r="B403">
        <v>0.14293600000000001</v>
      </c>
      <c r="C403">
        <v>0.25530399999999998</v>
      </c>
    </row>
    <row r="404" spans="1:27" x14ac:dyDescent="0.2">
      <c r="A404">
        <v>2018</v>
      </c>
      <c r="B404">
        <v>0.16126499999999999</v>
      </c>
      <c r="C404">
        <v>0.29386499999999999</v>
      </c>
    </row>
    <row r="405" spans="1:27" x14ac:dyDescent="0.2">
      <c r="A405">
        <v>2019</v>
      </c>
      <c r="B405">
        <v>0.172629</v>
      </c>
      <c r="C405">
        <v>0.31457400000000002</v>
      </c>
    </row>
    <row r="406" spans="1:27" x14ac:dyDescent="0.2">
      <c r="Q406" t="s">
        <v>424</v>
      </c>
    </row>
    <row r="407" spans="1:27" ht="16" thickBot="1" x14ac:dyDescent="0.25">
      <c r="A407" t="s">
        <v>218</v>
      </c>
      <c r="O407" t="s">
        <v>422</v>
      </c>
      <c r="P407" t="s">
        <v>213</v>
      </c>
      <c r="Q407" t="s">
        <v>423</v>
      </c>
    </row>
    <row r="408" spans="1:27" x14ac:dyDescent="0.2">
      <c r="A408" t="s">
        <v>235</v>
      </c>
      <c r="B408">
        <v>1</v>
      </c>
      <c r="C408">
        <v>1977</v>
      </c>
      <c r="D408">
        <v>1.8789799999999999E-2</v>
      </c>
      <c r="E408">
        <v>0.19969799999999999</v>
      </c>
      <c r="F408">
        <v>1.41856</v>
      </c>
      <c r="G408">
        <v>2.71333</v>
      </c>
      <c r="H408">
        <v>2.63273</v>
      </c>
      <c r="I408">
        <v>1.61172</v>
      </c>
      <c r="J408">
        <v>0.97818400000000005</v>
      </c>
      <c r="K408">
        <v>0.58185600000000004</v>
      </c>
      <c r="L408">
        <v>0.34995700000000002</v>
      </c>
      <c r="M408">
        <v>0.247589</v>
      </c>
      <c r="N408">
        <v>0.247589</v>
      </c>
      <c r="O408">
        <v>2.71333</v>
      </c>
      <c r="P408">
        <v>1977</v>
      </c>
      <c r="Q408" s="108">
        <v>6.9249962223540814E-3</v>
      </c>
      <c r="R408" s="109">
        <v>7.3598861915063776E-2</v>
      </c>
      <c r="S408" s="109">
        <v>0.52281145308532317</v>
      </c>
      <c r="T408" s="109">
        <v>1</v>
      </c>
      <c r="U408" s="109">
        <v>0.97029480380197031</v>
      </c>
      <c r="V408" s="109">
        <v>0.59400072973062623</v>
      </c>
      <c r="W408" s="109">
        <v>0.36051051659768624</v>
      </c>
      <c r="X408" s="109">
        <v>0.21444350668735468</v>
      </c>
      <c r="Y408" s="109">
        <v>0.12897693977511029</v>
      </c>
      <c r="Z408" s="109">
        <v>9.1249129298684645E-2</v>
      </c>
      <c r="AA408" s="110">
        <v>9.1249129298684645E-2</v>
      </c>
    </row>
    <row r="409" spans="1:27" x14ac:dyDescent="0.2">
      <c r="A409" t="s">
        <v>235</v>
      </c>
      <c r="B409">
        <v>1</v>
      </c>
      <c r="C409">
        <v>1978</v>
      </c>
      <c r="D409">
        <v>1.7994E-2</v>
      </c>
      <c r="E409">
        <v>0.18321799999999999</v>
      </c>
      <c r="F409">
        <v>1.54443</v>
      </c>
      <c r="G409">
        <v>2.3498999999999999</v>
      </c>
      <c r="H409">
        <v>2.5839599999999998</v>
      </c>
      <c r="I409">
        <v>1.7537</v>
      </c>
      <c r="J409">
        <v>1.081</v>
      </c>
      <c r="K409">
        <v>0.62040300000000004</v>
      </c>
      <c r="L409">
        <v>0.36096299999999998</v>
      </c>
      <c r="M409">
        <v>0.25221399999999999</v>
      </c>
      <c r="N409">
        <v>0.25221399999999999</v>
      </c>
      <c r="O409">
        <v>2.5839599999999998</v>
      </c>
      <c r="P409">
        <v>1978</v>
      </c>
      <c r="Q409" s="111">
        <v>6.9637300887010634E-3</v>
      </c>
      <c r="R409" s="112">
        <v>7.0905896376104893E-2</v>
      </c>
      <c r="S409" s="112">
        <v>0.59769888078762834</v>
      </c>
      <c r="T409" s="112">
        <v>0.90941810244740628</v>
      </c>
      <c r="U409" s="112">
        <v>1</v>
      </c>
      <c r="V409" s="112">
        <v>0.6786869765785849</v>
      </c>
      <c r="W409" s="112">
        <v>0.41835012925896686</v>
      </c>
      <c r="X409" s="112">
        <v>0.24009775693122187</v>
      </c>
      <c r="Y409" s="112">
        <v>0.13969372590906981</v>
      </c>
      <c r="Z409" s="112">
        <v>9.7607548104459832E-2</v>
      </c>
      <c r="AA409" s="113">
        <v>9.7607548104459832E-2</v>
      </c>
    </row>
    <row r="410" spans="1:27" x14ac:dyDescent="0.2">
      <c r="A410" t="s">
        <v>235</v>
      </c>
      <c r="B410">
        <v>1</v>
      </c>
      <c r="C410">
        <v>1979</v>
      </c>
      <c r="D410">
        <v>1.7924900000000001E-2</v>
      </c>
      <c r="E410">
        <v>0.138407</v>
      </c>
      <c r="F410">
        <v>1.0223500000000001</v>
      </c>
      <c r="G410">
        <v>2.65882</v>
      </c>
      <c r="H410">
        <v>2.5754999999999999</v>
      </c>
      <c r="I410">
        <v>1.8140099999999999</v>
      </c>
      <c r="J410">
        <v>1.2157800000000001</v>
      </c>
      <c r="K410">
        <v>0.67039599999999999</v>
      </c>
      <c r="L410">
        <v>0.37301699999999999</v>
      </c>
      <c r="M410">
        <v>0.25689299999999998</v>
      </c>
      <c r="N410">
        <v>0.25689299999999998</v>
      </c>
      <c r="O410">
        <v>2.65882</v>
      </c>
      <c r="P410">
        <v>1979</v>
      </c>
      <c r="Q410" s="111">
        <v>6.7416748783294851E-3</v>
      </c>
      <c r="R410" s="112">
        <v>5.2055799189113967E-2</v>
      </c>
      <c r="S410" s="112">
        <v>0.384512678556653</v>
      </c>
      <c r="T410" s="112">
        <v>1</v>
      </c>
      <c r="U410" s="112">
        <v>0.96866279026034108</v>
      </c>
      <c r="V410" s="112">
        <v>0.6822613038866866</v>
      </c>
      <c r="W410" s="112">
        <v>0.45726299636680939</v>
      </c>
      <c r="X410" s="112">
        <v>0.25214042319525204</v>
      </c>
      <c r="Y410" s="112">
        <v>0.14029419065600529</v>
      </c>
      <c r="Z410" s="112">
        <v>9.6619176928110964E-2</v>
      </c>
      <c r="AA410" s="113">
        <v>9.6619176928110964E-2</v>
      </c>
    </row>
    <row r="411" spans="1:27" x14ac:dyDescent="0.2">
      <c r="A411" t="s">
        <v>235</v>
      </c>
      <c r="B411">
        <v>1</v>
      </c>
      <c r="C411">
        <v>1980</v>
      </c>
      <c r="D411">
        <v>1.8002899999999999E-2</v>
      </c>
      <c r="E411">
        <v>0.13436100000000001</v>
      </c>
      <c r="F411">
        <v>0.85026299999999999</v>
      </c>
      <c r="G411">
        <v>2.26851</v>
      </c>
      <c r="H411">
        <v>2.5355400000000001</v>
      </c>
      <c r="I411">
        <v>1.95658</v>
      </c>
      <c r="J411">
        <v>1.5435399999999999</v>
      </c>
      <c r="K411">
        <v>0.76522800000000002</v>
      </c>
      <c r="L411">
        <v>0.39451599999999998</v>
      </c>
      <c r="M411">
        <v>0.26673200000000002</v>
      </c>
      <c r="N411">
        <v>0.26673200000000002</v>
      </c>
      <c r="O411">
        <v>2.5355400000000001</v>
      </c>
      <c r="P411">
        <v>1980</v>
      </c>
      <c r="Q411" s="111">
        <v>7.1002232266105039E-3</v>
      </c>
      <c r="R411" s="112">
        <v>5.2991078823445892E-2</v>
      </c>
      <c r="S411" s="112">
        <v>0.33533803450152627</v>
      </c>
      <c r="T411" s="112">
        <v>0.89468515582479469</v>
      </c>
      <c r="U411" s="112">
        <v>1</v>
      </c>
      <c r="V411" s="112">
        <v>0.77166205226500073</v>
      </c>
      <c r="W411" s="112">
        <v>0.60876184165897596</v>
      </c>
      <c r="X411" s="112">
        <v>0.3018007998296221</v>
      </c>
      <c r="Y411" s="112">
        <v>0.15559446902829377</v>
      </c>
      <c r="Z411" s="112">
        <v>0.10519731497038107</v>
      </c>
      <c r="AA411" s="113">
        <v>0.10519731497038107</v>
      </c>
    </row>
    <row r="412" spans="1:27" x14ac:dyDescent="0.2">
      <c r="A412" t="s">
        <v>235</v>
      </c>
      <c r="B412">
        <v>1</v>
      </c>
      <c r="C412">
        <v>1981</v>
      </c>
      <c r="D412">
        <v>1.77726E-2</v>
      </c>
      <c r="E412">
        <v>0.13014500000000001</v>
      </c>
      <c r="F412">
        <v>0.81102600000000002</v>
      </c>
      <c r="G412">
        <v>1.6518900000000001</v>
      </c>
      <c r="H412">
        <v>2.1416300000000001</v>
      </c>
      <c r="I412">
        <v>2.1724899999999998</v>
      </c>
      <c r="J412">
        <v>2.26559</v>
      </c>
      <c r="K412">
        <v>0.84336699999999998</v>
      </c>
      <c r="L412">
        <v>0.40988000000000002</v>
      </c>
      <c r="M412">
        <v>0.27810699999999999</v>
      </c>
      <c r="N412">
        <v>0.27810699999999999</v>
      </c>
      <c r="O412">
        <v>2.26559</v>
      </c>
      <c r="P412">
        <v>1981</v>
      </c>
      <c r="Q412" s="111">
        <v>7.8445791162566926E-3</v>
      </c>
      <c r="R412" s="112">
        <v>5.7444197758641243E-2</v>
      </c>
      <c r="S412" s="112">
        <v>0.35797562665795668</v>
      </c>
      <c r="T412" s="112">
        <v>0.72912133263300072</v>
      </c>
      <c r="U412" s="112">
        <v>0.94528577544922077</v>
      </c>
      <c r="V412" s="112">
        <v>0.95890695139014548</v>
      </c>
      <c r="W412" s="112">
        <v>1</v>
      </c>
      <c r="X412" s="112">
        <v>0.37225049545592981</v>
      </c>
      <c r="Y412" s="112">
        <v>0.18091534655431921</v>
      </c>
      <c r="Z412" s="112">
        <v>0.12275257217766675</v>
      </c>
      <c r="AA412" s="113">
        <v>0.12275257217766675</v>
      </c>
    </row>
    <row r="413" spans="1:27" x14ac:dyDescent="0.2">
      <c r="A413" t="s">
        <v>235</v>
      </c>
      <c r="B413">
        <v>1</v>
      </c>
      <c r="C413">
        <v>1982</v>
      </c>
      <c r="D413">
        <v>1.7337700000000001E-2</v>
      </c>
      <c r="E413">
        <v>0.120585</v>
      </c>
      <c r="F413">
        <v>0.61154299999999995</v>
      </c>
      <c r="G413">
        <v>1.45146</v>
      </c>
      <c r="H413">
        <v>2.8105699999999998</v>
      </c>
      <c r="I413">
        <v>2.54271</v>
      </c>
      <c r="J413">
        <v>1.64385</v>
      </c>
      <c r="K413">
        <v>0.79133600000000004</v>
      </c>
      <c r="L413">
        <v>0.42567500000000003</v>
      </c>
      <c r="M413">
        <v>0.29246699999999998</v>
      </c>
      <c r="N413">
        <v>0.29246699999999998</v>
      </c>
      <c r="O413">
        <v>2.8105699999999998</v>
      </c>
      <c r="P413">
        <v>1982</v>
      </c>
      <c r="Q413" s="111">
        <v>6.1687486879885584E-3</v>
      </c>
      <c r="R413" s="112">
        <v>4.2904108419288614E-2</v>
      </c>
      <c r="S413" s="112">
        <v>0.21758682402501983</v>
      </c>
      <c r="T413" s="112">
        <v>0.51642905175818432</v>
      </c>
      <c r="U413" s="112">
        <v>1</v>
      </c>
      <c r="V413" s="112">
        <v>0.90469548881543604</v>
      </c>
      <c r="W413" s="112">
        <v>0.58488135858562507</v>
      </c>
      <c r="X413" s="112">
        <v>0.28155712186495979</v>
      </c>
      <c r="Y413" s="112">
        <v>0.15145504292723541</v>
      </c>
      <c r="Z413" s="112">
        <v>0.10405967472790217</v>
      </c>
      <c r="AA413" s="113">
        <v>0.10405967472790217</v>
      </c>
    </row>
    <row r="414" spans="1:27" x14ac:dyDescent="0.2">
      <c r="A414" t="s">
        <v>235</v>
      </c>
      <c r="B414">
        <v>1</v>
      </c>
      <c r="C414">
        <v>1983</v>
      </c>
      <c r="D414">
        <v>1.6297699999999998E-2</v>
      </c>
      <c r="E414">
        <v>0.118119</v>
      </c>
      <c r="F414">
        <v>0.67086199999999996</v>
      </c>
      <c r="G414">
        <v>1.5025999999999999</v>
      </c>
      <c r="H414">
        <v>2.3069999999999999</v>
      </c>
      <c r="I414">
        <v>2.71217</v>
      </c>
      <c r="J414">
        <v>1.7582500000000001</v>
      </c>
      <c r="K414">
        <v>0.82287600000000005</v>
      </c>
      <c r="L414">
        <v>0.45913300000000001</v>
      </c>
      <c r="M414">
        <v>0.31634899999999999</v>
      </c>
      <c r="N414">
        <v>0.31634899999999999</v>
      </c>
      <c r="O414">
        <v>2.71217</v>
      </c>
      <c r="P414">
        <v>1983</v>
      </c>
      <c r="Q414" s="111">
        <v>6.0090997245747868E-3</v>
      </c>
      <c r="R414" s="112">
        <v>4.3551473543325087E-2</v>
      </c>
      <c r="S414" s="112">
        <v>0.24735248896639958</v>
      </c>
      <c r="T414" s="112">
        <v>0.55402131872264637</v>
      </c>
      <c r="U414" s="112">
        <v>0.850610396840906</v>
      </c>
      <c r="V414" s="112">
        <v>1</v>
      </c>
      <c r="W414" s="112">
        <v>0.64828163426333896</v>
      </c>
      <c r="X414" s="112">
        <v>0.30340133546201015</v>
      </c>
      <c r="Y414" s="112">
        <v>0.16928621730938695</v>
      </c>
      <c r="Z414" s="112">
        <v>0.11664054981804238</v>
      </c>
      <c r="AA414" s="113">
        <v>0.11664054981804238</v>
      </c>
    </row>
    <row r="415" spans="1:27" x14ac:dyDescent="0.2">
      <c r="A415" t="s">
        <v>235</v>
      </c>
      <c r="B415">
        <v>1</v>
      </c>
      <c r="C415">
        <v>1984</v>
      </c>
      <c r="D415">
        <v>1.49693E-2</v>
      </c>
      <c r="E415">
        <v>0.11459999999999999</v>
      </c>
      <c r="F415">
        <v>0.66867699999999997</v>
      </c>
      <c r="G415">
        <v>1.58558</v>
      </c>
      <c r="H415">
        <v>2.1821799999999998</v>
      </c>
      <c r="I415">
        <v>2.4174000000000002</v>
      </c>
      <c r="J415">
        <v>1.8435900000000001</v>
      </c>
      <c r="K415">
        <v>0.94398400000000005</v>
      </c>
      <c r="L415">
        <v>0.531551</v>
      </c>
      <c r="M415">
        <v>0.34873399999999999</v>
      </c>
      <c r="N415">
        <v>0.34873399999999999</v>
      </c>
      <c r="O415">
        <v>2.4174000000000002</v>
      </c>
      <c r="P415">
        <v>1984</v>
      </c>
      <c r="Q415" s="111">
        <v>6.1923140564242567E-3</v>
      </c>
      <c r="R415" s="112">
        <v>4.7406304293869439E-2</v>
      </c>
      <c r="S415" s="112">
        <v>0.2766099942086539</v>
      </c>
      <c r="T415" s="112">
        <v>0.65590303632001312</v>
      </c>
      <c r="U415" s="112">
        <v>0.90269711260031427</v>
      </c>
      <c r="V415" s="112">
        <v>1</v>
      </c>
      <c r="W415" s="112">
        <v>0.76263340779349709</v>
      </c>
      <c r="X415" s="112">
        <v>0.39049557375692889</v>
      </c>
      <c r="Y415" s="112">
        <v>0.21988541408124429</v>
      </c>
      <c r="Z415" s="112">
        <v>0.14425994870522046</v>
      </c>
      <c r="AA415" s="113">
        <v>0.14425994870522046</v>
      </c>
    </row>
    <row r="416" spans="1:27" x14ac:dyDescent="0.2">
      <c r="A416" t="s">
        <v>235</v>
      </c>
      <c r="B416">
        <v>1</v>
      </c>
      <c r="C416">
        <v>1985</v>
      </c>
      <c r="D416">
        <v>1.3466199999999999E-2</v>
      </c>
      <c r="E416">
        <v>0.116193</v>
      </c>
      <c r="F416">
        <v>0.95533100000000004</v>
      </c>
      <c r="G416">
        <v>1.7559199999999999</v>
      </c>
      <c r="H416">
        <v>2.01275</v>
      </c>
      <c r="I416">
        <v>2.00583</v>
      </c>
      <c r="J416">
        <v>1.6226100000000001</v>
      </c>
      <c r="K416">
        <v>1.0635699999999999</v>
      </c>
      <c r="L416">
        <v>0.65144100000000005</v>
      </c>
      <c r="M416">
        <v>0.401453</v>
      </c>
      <c r="N416">
        <v>0.401453</v>
      </c>
      <c r="O416">
        <v>2.01275</v>
      </c>
      <c r="P416">
        <v>1985</v>
      </c>
      <c r="Q416" s="111">
        <v>6.6904483915041606E-3</v>
      </c>
      <c r="R416" s="112">
        <v>5.7728480934045465E-2</v>
      </c>
      <c r="S416" s="112">
        <v>0.47463967209042357</v>
      </c>
      <c r="T416" s="112">
        <v>0.87239845981865605</v>
      </c>
      <c r="U416" s="112">
        <v>1</v>
      </c>
      <c r="V416" s="112">
        <v>0.99656191777418957</v>
      </c>
      <c r="W416" s="112">
        <v>0.80616569370264568</v>
      </c>
      <c r="X416" s="112">
        <v>0.5284163457955533</v>
      </c>
      <c r="Y416" s="112">
        <v>0.32365718544280214</v>
      </c>
      <c r="Z416" s="112">
        <v>0.19945497453732455</v>
      </c>
      <c r="AA416" s="113">
        <v>0.19945497453732455</v>
      </c>
    </row>
    <row r="417" spans="1:27" x14ac:dyDescent="0.2">
      <c r="A417" t="s">
        <v>235</v>
      </c>
      <c r="B417">
        <v>1</v>
      </c>
      <c r="C417">
        <v>1986</v>
      </c>
      <c r="D417">
        <v>1.2482200000000001E-2</v>
      </c>
      <c r="E417">
        <v>0.106626</v>
      </c>
      <c r="F417">
        <v>0.874363</v>
      </c>
      <c r="G417">
        <v>1.57565</v>
      </c>
      <c r="H417">
        <v>1.84131</v>
      </c>
      <c r="I417">
        <v>1.8016799999999999</v>
      </c>
      <c r="J417">
        <v>1.6498600000000001</v>
      </c>
      <c r="K417">
        <v>1.2950200000000001</v>
      </c>
      <c r="L417">
        <v>0.86788799999999999</v>
      </c>
      <c r="M417">
        <v>0.48755900000000002</v>
      </c>
      <c r="N417">
        <v>0.48755900000000002</v>
      </c>
      <c r="O417">
        <v>1.84131</v>
      </c>
      <c r="P417">
        <v>1986</v>
      </c>
      <c r="Q417" s="111">
        <v>6.7789780102209844E-3</v>
      </c>
      <c r="R417" s="112">
        <v>5.7907685289277741E-2</v>
      </c>
      <c r="S417" s="112">
        <v>0.47485920350185468</v>
      </c>
      <c r="T417" s="112">
        <v>0.85572228467775657</v>
      </c>
      <c r="U417" s="112">
        <v>1</v>
      </c>
      <c r="V417" s="112">
        <v>0.97847727976277754</v>
      </c>
      <c r="W417" s="112">
        <v>0.8960251125557348</v>
      </c>
      <c r="X417" s="112">
        <v>0.7033144880547002</v>
      </c>
      <c r="Y417" s="112">
        <v>0.47134268537074148</v>
      </c>
      <c r="Z417" s="112">
        <v>0.26478919899419434</v>
      </c>
      <c r="AA417" s="113">
        <v>0.26478919899419434</v>
      </c>
    </row>
    <row r="418" spans="1:27" x14ac:dyDescent="0.2">
      <c r="A418" t="s">
        <v>235</v>
      </c>
      <c r="B418">
        <v>1</v>
      </c>
      <c r="C418">
        <v>1987</v>
      </c>
      <c r="D418">
        <v>1.1905600000000001E-2</v>
      </c>
      <c r="E418">
        <v>0.102561</v>
      </c>
      <c r="F418">
        <v>0.79125800000000002</v>
      </c>
      <c r="G418">
        <v>1.7388300000000001</v>
      </c>
      <c r="H418">
        <v>1.8365899999999999</v>
      </c>
      <c r="I418">
        <v>1.65011</v>
      </c>
      <c r="J418">
        <v>1.5320800000000001</v>
      </c>
      <c r="K418">
        <v>1.26525</v>
      </c>
      <c r="L418">
        <v>0.87734000000000001</v>
      </c>
      <c r="M418">
        <v>0.59703899999999999</v>
      </c>
      <c r="N418">
        <v>0.59703899999999999</v>
      </c>
      <c r="O418">
        <v>1.8365899999999999</v>
      </c>
      <c r="P418">
        <v>1987</v>
      </c>
      <c r="Q418" s="111">
        <v>6.48244845066128E-3</v>
      </c>
      <c r="R418" s="112">
        <v>5.584316586717776E-2</v>
      </c>
      <c r="S418" s="112">
        <v>0.43082996204923257</v>
      </c>
      <c r="T418" s="112">
        <v>0.9467709178423056</v>
      </c>
      <c r="U418" s="112">
        <v>1</v>
      </c>
      <c r="V418" s="112">
        <v>0.89846400121965164</v>
      </c>
      <c r="W418" s="112">
        <v>0.83419816072177255</v>
      </c>
      <c r="X418" s="112">
        <v>0.6889126043373861</v>
      </c>
      <c r="Y418" s="112">
        <v>0.47770052107438243</v>
      </c>
      <c r="Z418" s="112">
        <v>0.32508017576051268</v>
      </c>
      <c r="AA418" s="113">
        <v>0.32508017576051268</v>
      </c>
    </row>
    <row r="419" spans="1:27" x14ac:dyDescent="0.2">
      <c r="A419" t="s">
        <v>235</v>
      </c>
      <c r="B419">
        <v>1</v>
      </c>
      <c r="C419">
        <v>1988</v>
      </c>
      <c r="D419">
        <v>1.17048E-2</v>
      </c>
      <c r="E419">
        <v>9.89902E-2</v>
      </c>
      <c r="F419">
        <v>0.80092200000000002</v>
      </c>
      <c r="G419">
        <v>2.2325599999999999</v>
      </c>
      <c r="H419">
        <v>1.9292</v>
      </c>
      <c r="I419">
        <v>1.5064599999999999</v>
      </c>
      <c r="J419">
        <v>1.3811500000000001</v>
      </c>
      <c r="K419">
        <v>1.12233</v>
      </c>
      <c r="L419">
        <v>0.81406699999999999</v>
      </c>
      <c r="M419">
        <v>0.551311</v>
      </c>
      <c r="N419">
        <v>0.551311</v>
      </c>
      <c r="O419">
        <v>2.2325599999999999</v>
      </c>
      <c r="P419">
        <v>1988</v>
      </c>
      <c r="Q419" s="111">
        <v>5.2427706310244739E-3</v>
      </c>
      <c r="R419" s="112">
        <v>4.4339323467230449E-2</v>
      </c>
      <c r="S419" s="112">
        <v>0.35874601354498875</v>
      </c>
      <c r="T419" s="112">
        <v>1</v>
      </c>
      <c r="U419" s="112">
        <v>0.86412011323323901</v>
      </c>
      <c r="V419" s="112">
        <v>0.6747679793600172</v>
      </c>
      <c r="W419" s="112">
        <v>0.61863958863367619</v>
      </c>
      <c r="X419" s="112">
        <v>0.50270989357508877</v>
      </c>
      <c r="Y419" s="112">
        <v>0.36463387322177232</v>
      </c>
      <c r="Z419" s="112">
        <v>0.24694117963235032</v>
      </c>
      <c r="AA419" s="113">
        <v>0.24694117963235032</v>
      </c>
    </row>
    <row r="420" spans="1:27" x14ac:dyDescent="0.2">
      <c r="A420" t="s">
        <v>235</v>
      </c>
      <c r="B420">
        <v>1</v>
      </c>
      <c r="C420">
        <v>1989</v>
      </c>
      <c r="D420">
        <v>1.17692E-2</v>
      </c>
      <c r="E420">
        <v>0.102911</v>
      </c>
      <c r="F420">
        <v>0.74623499999999998</v>
      </c>
      <c r="G420">
        <v>2.0419100000000001</v>
      </c>
      <c r="H420">
        <v>2.0327299999999999</v>
      </c>
      <c r="I420">
        <v>1.5882099999999999</v>
      </c>
      <c r="J420">
        <v>1.36947</v>
      </c>
      <c r="K420">
        <v>1.1079399999999999</v>
      </c>
      <c r="L420">
        <v>0.81252000000000002</v>
      </c>
      <c r="M420">
        <v>0.59314999999999996</v>
      </c>
      <c r="N420">
        <v>0.59314999999999996</v>
      </c>
      <c r="O420">
        <v>2.0419100000000001</v>
      </c>
      <c r="P420">
        <v>1989</v>
      </c>
      <c r="Q420" s="111">
        <v>5.763819169307168E-3</v>
      </c>
      <c r="R420" s="112">
        <v>5.0399380971737247E-2</v>
      </c>
      <c r="S420" s="112">
        <v>0.36545930036093655</v>
      </c>
      <c r="T420" s="112">
        <v>1</v>
      </c>
      <c r="U420" s="112">
        <v>0.99550420929423911</v>
      </c>
      <c r="V420" s="112">
        <v>0.77780607372509059</v>
      </c>
      <c r="W420" s="112">
        <v>0.67068088211527432</v>
      </c>
      <c r="X420" s="112">
        <v>0.54259982075605673</v>
      </c>
      <c r="Y420" s="112">
        <v>0.3979215538392975</v>
      </c>
      <c r="Z420" s="112">
        <v>0.29048782757320346</v>
      </c>
      <c r="AA420" s="113">
        <v>0.29048782757320346</v>
      </c>
    </row>
    <row r="421" spans="1:27" x14ac:dyDescent="0.2">
      <c r="A421" t="s">
        <v>235</v>
      </c>
      <c r="B421">
        <v>1</v>
      </c>
      <c r="C421">
        <v>1990</v>
      </c>
      <c r="D421">
        <v>1.1537199999999999E-2</v>
      </c>
      <c r="E421">
        <v>9.85539E-2</v>
      </c>
      <c r="F421">
        <v>0.77888299999999999</v>
      </c>
      <c r="G421">
        <v>2.0662699999999998</v>
      </c>
      <c r="H421">
        <v>1.97448</v>
      </c>
      <c r="I421">
        <v>1.53596</v>
      </c>
      <c r="J421">
        <v>1.36097</v>
      </c>
      <c r="K421">
        <v>1.10236</v>
      </c>
      <c r="L421">
        <v>0.83043100000000003</v>
      </c>
      <c r="M421">
        <v>0.62028000000000005</v>
      </c>
      <c r="N421">
        <v>0.62028000000000005</v>
      </c>
      <c r="O421">
        <v>2.0662699999999998</v>
      </c>
      <c r="P421">
        <v>1990</v>
      </c>
      <c r="Q421" s="111">
        <v>5.5835878176617769E-3</v>
      </c>
      <c r="R421" s="112">
        <v>4.7696525623466442E-2</v>
      </c>
      <c r="S421" s="112">
        <v>0.37695122128279462</v>
      </c>
      <c r="T421" s="112">
        <v>1</v>
      </c>
      <c r="U421" s="112">
        <v>0.95557695751281302</v>
      </c>
      <c r="V421" s="112">
        <v>0.74334912668721909</v>
      </c>
      <c r="W421" s="112">
        <v>0.65866029124944958</v>
      </c>
      <c r="X421" s="112">
        <v>0.53350239804091437</v>
      </c>
      <c r="Y421" s="112">
        <v>0.40189859021328295</v>
      </c>
      <c r="Z421" s="112">
        <v>0.30019310157917412</v>
      </c>
      <c r="AA421" s="113">
        <v>0.30019310157917412</v>
      </c>
    </row>
    <row r="422" spans="1:27" x14ac:dyDescent="0.2">
      <c r="A422" t="s">
        <v>235</v>
      </c>
      <c r="B422">
        <v>1</v>
      </c>
      <c r="C422">
        <v>1991</v>
      </c>
      <c r="D422">
        <v>1.1465599999999999E-2</v>
      </c>
      <c r="E422">
        <v>8.8249599999999997E-2</v>
      </c>
      <c r="F422">
        <v>0.539659</v>
      </c>
      <c r="G422">
        <v>1.60867</v>
      </c>
      <c r="H422">
        <v>1.9928600000000001</v>
      </c>
      <c r="I422">
        <v>1.7760199999999999</v>
      </c>
      <c r="J422">
        <v>1.50261</v>
      </c>
      <c r="K422">
        <v>1.18703</v>
      </c>
      <c r="L422">
        <v>0.89382200000000001</v>
      </c>
      <c r="M422">
        <v>0.69981000000000004</v>
      </c>
      <c r="N422">
        <v>0.69981000000000004</v>
      </c>
      <c r="O422">
        <v>1.9928600000000001</v>
      </c>
      <c r="P422">
        <v>1991</v>
      </c>
      <c r="Q422" s="111">
        <v>5.7533394217355958E-3</v>
      </c>
      <c r="R422" s="112">
        <v>4.4282889917003701E-2</v>
      </c>
      <c r="S422" s="112">
        <v>0.27079624258603213</v>
      </c>
      <c r="T422" s="112">
        <v>0.80721676384693353</v>
      </c>
      <c r="U422" s="112">
        <v>1</v>
      </c>
      <c r="V422" s="112">
        <v>0.89119155384723459</v>
      </c>
      <c r="W422" s="112">
        <v>0.75399676846341435</v>
      </c>
      <c r="X422" s="112">
        <v>0.59564143994058794</v>
      </c>
      <c r="Y422" s="112">
        <v>0.44851218851299135</v>
      </c>
      <c r="Z422" s="112">
        <v>0.35115863633170419</v>
      </c>
      <c r="AA422" s="113">
        <v>0.35115863633170419</v>
      </c>
    </row>
    <row r="423" spans="1:27" x14ac:dyDescent="0.2">
      <c r="A423" t="s">
        <v>235</v>
      </c>
      <c r="B423">
        <v>1</v>
      </c>
      <c r="C423">
        <v>1992</v>
      </c>
      <c r="D423">
        <v>1.1056E-2</v>
      </c>
      <c r="E423">
        <v>7.7812500000000007E-2</v>
      </c>
      <c r="F423">
        <v>0.43366100000000002</v>
      </c>
      <c r="G423">
        <v>1.3395600000000001</v>
      </c>
      <c r="H423">
        <v>1.90307</v>
      </c>
      <c r="I423">
        <v>1.8480799999999999</v>
      </c>
      <c r="J423">
        <v>1.58264</v>
      </c>
      <c r="K423">
        <v>1.27186</v>
      </c>
      <c r="L423">
        <v>0.97392299999999998</v>
      </c>
      <c r="M423">
        <v>0.779169</v>
      </c>
      <c r="N423">
        <v>0.779169</v>
      </c>
      <c r="O423">
        <v>1.90307</v>
      </c>
      <c r="P423">
        <v>1992</v>
      </c>
      <c r="Q423" s="111">
        <v>5.8095603419737584E-3</v>
      </c>
      <c r="R423" s="112">
        <v>4.0887881160440766E-2</v>
      </c>
      <c r="S423" s="112">
        <v>0.22787443446641481</v>
      </c>
      <c r="T423" s="112">
        <v>0.70389423405339802</v>
      </c>
      <c r="U423" s="112">
        <v>1</v>
      </c>
      <c r="V423" s="112">
        <v>0.97110458364642394</v>
      </c>
      <c r="W423" s="112">
        <v>0.83162469063145339</v>
      </c>
      <c r="X423" s="112">
        <v>0.66832013536023371</v>
      </c>
      <c r="Y423" s="112">
        <v>0.51176414950579852</v>
      </c>
      <c r="Z423" s="112">
        <v>0.40942739888706142</v>
      </c>
      <c r="AA423" s="113">
        <v>0.40942739888706142</v>
      </c>
    </row>
    <row r="424" spans="1:27" x14ac:dyDescent="0.2">
      <c r="A424" t="s">
        <v>235</v>
      </c>
      <c r="B424">
        <v>1</v>
      </c>
      <c r="C424">
        <v>1993</v>
      </c>
      <c r="D424">
        <v>1.0337499999999999E-2</v>
      </c>
      <c r="E424">
        <v>6.7653099999999994E-2</v>
      </c>
      <c r="F424">
        <v>0.36532300000000001</v>
      </c>
      <c r="G424">
        <v>1.0919399999999999</v>
      </c>
      <c r="H424">
        <v>1.7372300000000001</v>
      </c>
      <c r="I424">
        <v>1.9113199999999999</v>
      </c>
      <c r="J424">
        <v>1.6648499999999999</v>
      </c>
      <c r="K424">
        <v>1.37829</v>
      </c>
      <c r="L424">
        <v>1.0669299999999999</v>
      </c>
      <c r="M424">
        <v>0.85306000000000004</v>
      </c>
      <c r="N424">
        <v>0.85306000000000004</v>
      </c>
      <c r="O424">
        <v>1.9113199999999999</v>
      </c>
      <c r="P424">
        <v>1993</v>
      </c>
      <c r="Q424" s="111">
        <v>5.40856580792332E-3</v>
      </c>
      <c r="R424" s="112">
        <v>3.5396009040872277E-2</v>
      </c>
      <c r="S424" s="112">
        <v>0.19113649205784486</v>
      </c>
      <c r="T424" s="112">
        <v>0.57130150890484066</v>
      </c>
      <c r="U424" s="112">
        <v>0.90891635100349499</v>
      </c>
      <c r="V424" s="112">
        <v>1</v>
      </c>
      <c r="W424" s="112">
        <v>0.871047234372057</v>
      </c>
      <c r="X424" s="112">
        <v>0.72111943578260052</v>
      </c>
      <c r="Y424" s="112">
        <v>0.55821631124039928</v>
      </c>
      <c r="Z424" s="112">
        <v>0.44631982085679012</v>
      </c>
      <c r="AA424" s="113">
        <v>0.44631982085679012</v>
      </c>
    </row>
    <row r="425" spans="1:27" x14ac:dyDescent="0.2">
      <c r="A425" t="s">
        <v>235</v>
      </c>
      <c r="B425">
        <v>1</v>
      </c>
      <c r="C425">
        <v>1994</v>
      </c>
      <c r="D425">
        <v>9.4318000000000006E-3</v>
      </c>
      <c r="E425">
        <v>5.7436399999999999E-2</v>
      </c>
      <c r="F425">
        <v>0.31271399999999999</v>
      </c>
      <c r="G425">
        <v>0.93676099999999995</v>
      </c>
      <c r="H425">
        <v>1.6219399999999999</v>
      </c>
      <c r="I425">
        <v>1.86592</v>
      </c>
      <c r="J425">
        <v>1.6940500000000001</v>
      </c>
      <c r="K425">
        <v>1.5072099999999999</v>
      </c>
      <c r="L425">
        <v>1.1739599999999999</v>
      </c>
      <c r="M425">
        <v>0.91028900000000001</v>
      </c>
      <c r="N425">
        <v>0.91028900000000001</v>
      </c>
      <c r="O425">
        <v>1.86592</v>
      </c>
      <c r="P425">
        <v>1994</v>
      </c>
      <c r="Q425" s="111">
        <v>5.0547719087635059E-3</v>
      </c>
      <c r="R425" s="112">
        <v>3.0781812725090035E-2</v>
      </c>
      <c r="S425" s="112">
        <v>0.16759239410049734</v>
      </c>
      <c r="T425" s="112">
        <v>0.50203706482593036</v>
      </c>
      <c r="U425" s="112">
        <v>0.86924412622191727</v>
      </c>
      <c r="V425" s="112">
        <v>1</v>
      </c>
      <c r="W425" s="112">
        <v>0.90788994169096215</v>
      </c>
      <c r="X425" s="112">
        <v>0.80775703138398214</v>
      </c>
      <c r="Y425" s="112">
        <v>0.62915880637969468</v>
      </c>
      <c r="Z425" s="112">
        <v>0.48784996141313669</v>
      </c>
      <c r="AA425" s="113">
        <v>0.48784996141313669</v>
      </c>
    </row>
    <row r="426" spans="1:27" x14ac:dyDescent="0.2">
      <c r="A426" t="s">
        <v>235</v>
      </c>
      <c r="B426">
        <v>1</v>
      </c>
      <c r="C426">
        <v>1995</v>
      </c>
      <c r="D426">
        <v>8.5394600000000005E-3</v>
      </c>
      <c r="E426">
        <v>5.2097999999999998E-2</v>
      </c>
      <c r="F426">
        <v>0.276536</v>
      </c>
      <c r="G426">
        <v>0.91186100000000003</v>
      </c>
      <c r="H426">
        <v>1.43472</v>
      </c>
      <c r="I426">
        <v>1.73864</v>
      </c>
      <c r="J426">
        <v>1.7890699999999999</v>
      </c>
      <c r="K426">
        <v>1.5882000000000001</v>
      </c>
      <c r="L426">
        <v>1.2465599999999999</v>
      </c>
      <c r="M426">
        <v>0.97689000000000004</v>
      </c>
      <c r="N426">
        <v>0.97689000000000004</v>
      </c>
      <c r="O426">
        <v>1.7890699999999999</v>
      </c>
      <c r="P426">
        <v>1995</v>
      </c>
      <c r="Q426" s="111">
        <v>4.77312793797895E-3</v>
      </c>
      <c r="R426" s="112">
        <v>2.9120157400213519E-2</v>
      </c>
      <c r="S426" s="112">
        <v>0.15456969263360293</v>
      </c>
      <c r="T426" s="112">
        <v>0.50968436114852977</v>
      </c>
      <c r="U426" s="112">
        <v>0.80193620149015976</v>
      </c>
      <c r="V426" s="112">
        <v>0.97181217056906666</v>
      </c>
      <c r="W426" s="112">
        <v>1</v>
      </c>
      <c r="X426" s="112">
        <v>0.88772378945485653</v>
      </c>
      <c r="Y426" s="112">
        <v>0.69676424063899112</v>
      </c>
      <c r="Z426" s="112">
        <v>0.54603229610915172</v>
      </c>
      <c r="AA426" s="113">
        <v>0.54603229610915172</v>
      </c>
    </row>
    <row r="427" spans="1:27" x14ac:dyDescent="0.2">
      <c r="A427" t="s">
        <v>235</v>
      </c>
      <c r="B427">
        <v>1</v>
      </c>
      <c r="C427">
        <v>1996</v>
      </c>
      <c r="D427">
        <v>7.6347899999999998E-3</v>
      </c>
      <c r="E427">
        <v>4.7569699999999999E-2</v>
      </c>
      <c r="F427">
        <v>0.24968299999999999</v>
      </c>
      <c r="G427">
        <v>0.83347700000000002</v>
      </c>
      <c r="H427">
        <v>1.35219</v>
      </c>
      <c r="I427">
        <v>1.68005</v>
      </c>
      <c r="J427">
        <v>1.83399</v>
      </c>
      <c r="K427">
        <v>1.72739</v>
      </c>
      <c r="L427">
        <v>1.2773699999999999</v>
      </c>
      <c r="M427">
        <v>0.99532600000000004</v>
      </c>
      <c r="N427">
        <v>0.99532600000000004</v>
      </c>
      <c r="O427">
        <v>1.83399</v>
      </c>
      <c r="P427">
        <v>1996</v>
      </c>
      <c r="Q427" s="111">
        <v>4.1629398197372937E-3</v>
      </c>
      <c r="R427" s="112">
        <v>2.5937818635870424E-2</v>
      </c>
      <c r="S427" s="112">
        <v>0.13614196369663956</v>
      </c>
      <c r="T427" s="112">
        <v>0.4544610385007552</v>
      </c>
      <c r="U427" s="112">
        <v>0.73729409647817057</v>
      </c>
      <c r="V427" s="112">
        <v>0.91606279205448238</v>
      </c>
      <c r="W427" s="112">
        <v>1</v>
      </c>
      <c r="X427" s="112">
        <v>0.94187536464211907</v>
      </c>
      <c r="Y427" s="112">
        <v>0.69649779987895244</v>
      </c>
      <c r="Z427" s="112">
        <v>0.54271070180317238</v>
      </c>
      <c r="AA427" s="113">
        <v>0.54271070180317238</v>
      </c>
    </row>
    <row r="428" spans="1:27" x14ac:dyDescent="0.2">
      <c r="A428" t="s">
        <v>235</v>
      </c>
      <c r="B428">
        <v>1</v>
      </c>
      <c r="C428">
        <v>1997</v>
      </c>
      <c r="D428">
        <v>6.8152500000000001E-3</v>
      </c>
      <c r="E428">
        <v>4.4363899999999998E-2</v>
      </c>
      <c r="F428">
        <v>0.24673500000000001</v>
      </c>
      <c r="G428">
        <v>0.81676199999999999</v>
      </c>
      <c r="H428">
        <v>1.42536</v>
      </c>
      <c r="I428">
        <v>1.6286499999999999</v>
      </c>
      <c r="J428">
        <v>1.78424</v>
      </c>
      <c r="K428">
        <v>1.6957899999999999</v>
      </c>
      <c r="L428">
        <v>1.31471</v>
      </c>
      <c r="M428">
        <v>1.0182899999999999</v>
      </c>
      <c r="N428">
        <v>1.0182899999999999</v>
      </c>
      <c r="O428">
        <v>1.78424</v>
      </c>
      <c r="P428">
        <v>1997</v>
      </c>
      <c r="Q428" s="111">
        <v>3.8196935389857864E-3</v>
      </c>
      <c r="R428" s="112">
        <v>2.4864311975967356E-2</v>
      </c>
      <c r="S428" s="112">
        <v>0.13828576873066403</v>
      </c>
      <c r="T428" s="112">
        <v>0.45776465049544901</v>
      </c>
      <c r="U428" s="112">
        <v>0.79886113975698336</v>
      </c>
      <c r="V428" s="112">
        <v>0.91279760570326851</v>
      </c>
      <c r="W428" s="112">
        <v>1</v>
      </c>
      <c r="X428" s="112">
        <v>0.95042707259113113</v>
      </c>
      <c r="Y428" s="112">
        <v>0.73684594000807069</v>
      </c>
      <c r="Z428" s="112">
        <v>0.57071358113258297</v>
      </c>
      <c r="AA428" s="113">
        <v>0.57071358113258297</v>
      </c>
    </row>
    <row r="429" spans="1:27" x14ac:dyDescent="0.2">
      <c r="A429" t="s">
        <v>235</v>
      </c>
      <c r="B429">
        <v>1</v>
      </c>
      <c r="C429">
        <v>1998</v>
      </c>
      <c r="D429">
        <v>5.9548600000000002E-3</v>
      </c>
      <c r="E429">
        <v>4.1365100000000002E-2</v>
      </c>
      <c r="F429">
        <v>0.23270299999999999</v>
      </c>
      <c r="G429">
        <v>0.87205299999999997</v>
      </c>
      <c r="H429">
        <v>1.38818</v>
      </c>
      <c r="I429">
        <v>1.5821099999999999</v>
      </c>
      <c r="J429">
        <v>1.76911</v>
      </c>
      <c r="K429">
        <v>1.7379199999999999</v>
      </c>
      <c r="L429">
        <v>1.3468500000000001</v>
      </c>
      <c r="M429">
        <v>1.0118799999999999</v>
      </c>
      <c r="N429">
        <v>1.0118799999999999</v>
      </c>
      <c r="O429">
        <v>1.76911</v>
      </c>
      <c r="P429">
        <v>1998</v>
      </c>
      <c r="Q429" s="111">
        <v>3.3660202022485885E-3</v>
      </c>
      <c r="R429" s="112">
        <v>2.3381869979820363E-2</v>
      </c>
      <c r="S429" s="112">
        <v>0.13153676142241014</v>
      </c>
      <c r="T429" s="112">
        <v>0.49293316978593754</v>
      </c>
      <c r="U429" s="112">
        <v>0.78467704099801594</v>
      </c>
      <c r="V429" s="112">
        <v>0.89429713245643283</v>
      </c>
      <c r="W429" s="112">
        <v>1</v>
      </c>
      <c r="X429" s="112">
        <v>0.9823696661032949</v>
      </c>
      <c r="Y429" s="112">
        <v>0.76131501150295922</v>
      </c>
      <c r="Z429" s="112">
        <v>0.57197121716569344</v>
      </c>
      <c r="AA429" s="113">
        <v>0.57197121716569344</v>
      </c>
    </row>
    <row r="430" spans="1:27" x14ac:dyDescent="0.2">
      <c r="A430" t="s">
        <v>235</v>
      </c>
      <c r="B430">
        <v>1</v>
      </c>
      <c r="C430">
        <v>1999</v>
      </c>
      <c r="D430">
        <v>5.0902300000000003E-3</v>
      </c>
      <c r="E430">
        <v>3.9613200000000001E-2</v>
      </c>
      <c r="F430">
        <v>0.257689</v>
      </c>
      <c r="G430">
        <v>0.99950600000000001</v>
      </c>
      <c r="H430">
        <v>1.31023</v>
      </c>
      <c r="I430">
        <v>1.5461</v>
      </c>
      <c r="J430">
        <v>1.7162200000000001</v>
      </c>
      <c r="K430">
        <v>1.8583799999999999</v>
      </c>
      <c r="L430">
        <v>1.35595</v>
      </c>
      <c r="M430">
        <v>0.95561099999999999</v>
      </c>
      <c r="N430">
        <v>0.95561099999999999</v>
      </c>
      <c r="O430">
        <v>1.8583799999999999</v>
      </c>
      <c r="P430">
        <v>1999</v>
      </c>
      <c r="Q430" s="111">
        <v>2.739068435949591E-3</v>
      </c>
      <c r="R430" s="112">
        <v>2.1315984890065542E-2</v>
      </c>
      <c r="S430" s="112">
        <v>0.13866324433108407</v>
      </c>
      <c r="T430" s="112">
        <v>0.5378372561047795</v>
      </c>
      <c r="U430" s="112">
        <v>0.7050387972319978</v>
      </c>
      <c r="V430" s="112">
        <v>0.8319611704818175</v>
      </c>
      <c r="W430" s="112">
        <v>0.92350326628568979</v>
      </c>
      <c r="X430" s="112">
        <v>1</v>
      </c>
      <c r="Y430" s="112">
        <v>0.72964087000505817</v>
      </c>
      <c r="Z430" s="112">
        <v>0.51421722145094118</v>
      </c>
      <c r="AA430" s="113">
        <v>0.51421722145094118</v>
      </c>
    </row>
    <row r="431" spans="1:27" x14ac:dyDescent="0.2">
      <c r="A431" t="s">
        <v>235</v>
      </c>
      <c r="B431">
        <v>1</v>
      </c>
      <c r="C431">
        <v>2000</v>
      </c>
      <c r="D431">
        <v>4.4208600000000004E-3</v>
      </c>
      <c r="E431">
        <v>3.6319299999999999E-2</v>
      </c>
      <c r="F431">
        <v>0.33826299999999998</v>
      </c>
      <c r="G431">
        <v>0.93589</v>
      </c>
      <c r="H431">
        <v>1.30321</v>
      </c>
      <c r="I431">
        <v>1.57281</v>
      </c>
      <c r="J431">
        <v>1.79498</v>
      </c>
      <c r="K431">
        <v>1.9536100000000001</v>
      </c>
      <c r="L431">
        <v>1.30826</v>
      </c>
      <c r="M431">
        <v>0.87611799999999995</v>
      </c>
      <c r="N431">
        <v>0.87611799999999995</v>
      </c>
      <c r="O431">
        <v>1.9536100000000001</v>
      </c>
      <c r="P431">
        <v>2000</v>
      </c>
      <c r="Q431" s="111">
        <v>2.2629183921048725E-3</v>
      </c>
      <c r="R431" s="112">
        <v>1.8590865116374301E-2</v>
      </c>
      <c r="S431" s="112">
        <v>0.17314765997307546</v>
      </c>
      <c r="T431" s="112">
        <v>0.47905672063513188</v>
      </c>
      <c r="U431" s="112">
        <v>0.66707787122301787</v>
      </c>
      <c r="V431" s="112">
        <v>0.80507880283168087</v>
      </c>
      <c r="W431" s="112">
        <v>0.91880160318589688</v>
      </c>
      <c r="X431" s="112">
        <v>1</v>
      </c>
      <c r="Y431" s="112">
        <v>0.66966282932622168</v>
      </c>
      <c r="Z431" s="112">
        <v>0.44846105415103316</v>
      </c>
      <c r="AA431" s="113">
        <v>0.44846105415103316</v>
      </c>
    </row>
    <row r="432" spans="1:27" x14ac:dyDescent="0.2">
      <c r="A432" t="s">
        <v>235</v>
      </c>
      <c r="B432">
        <v>1</v>
      </c>
      <c r="C432">
        <v>2001</v>
      </c>
      <c r="D432">
        <v>4.4054699999999999E-3</v>
      </c>
      <c r="E432">
        <v>3.4927899999999998E-2</v>
      </c>
      <c r="F432">
        <v>0.32630700000000001</v>
      </c>
      <c r="G432">
        <v>0.95512399999999997</v>
      </c>
      <c r="H432">
        <v>1.38063</v>
      </c>
      <c r="I432">
        <v>1.6411800000000001</v>
      </c>
      <c r="J432">
        <v>1.9463699999999999</v>
      </c>
      <c r="K432">
        <v>1.8277399999999999</v>
      </c>
      <c r="L432">
        <v>1.24047</v>
      </c>
      <c r="M432">
        <v>0.82142700000000002</v>
      </c>
      <c r="N432">
        <v>0.82142700000000002</v>
      </c>
      <c r="O432">
        <v>1.9463699999999999</v>
      </c>
      <c r="P432">
        <v>2001</v>
      </c>
      <c r="Q432" s="111">
        <v>2.2634288444643106E-3</v>
      </c>
      <c r="R432" s="112">
        <v>1.7945149175131143E-2</v>
      </c>
      <c r="S432" s="112">
        <v>0.16764900815363987</v>
      </c>
      <c r="T432" s="112">
        <v>0.49072067489737309</v>
      </c>
      <c r="U432" s="112">
        <v>0.70933584056474364</v>
      </c>
      <c r="V432" s="112">
        <v>0.84320041924197364</v>
      </c>
      <c r="W432" s="112">
        <v>1</v>
      </c>
      <c r="X432" s="112">
        <v>0.93905064299182583</v>
      </c>
      <c r="Y432" s="112">
        <v>0.63732486628955443</v>
      </c>
      <c r="Z432" s="112">
        <v>0.42203024091000174</v>
      </c>
      <c r="AA432" s="113">
        <v>0.42203024091000174</v>
      </c>
    </row>
    <row r="433" spans="1:27" x14ac:dyDescent="0.2">
      <c r="A433" t="s">
        <v>235</v>
      </c>
      <c r="B433">
        <v>1</v>
      </c>
      <c r="C433">
        <v>2002</v>
      </c>
      <c r="D433">
        <v>4.7212E-3</v>
      </c>
      <c r="E433">
        <v>3.8806500000000001E-2</v>
      </c>
      <c r="F433">
        <v>0.295348</v>
      </c>
      <c r="G433">
        <v>0.97656500000000002</v>
      </c>
      <c r="H433">
        <v>1.3984099999999999</v>
      </c>
      <c r="I433">
        <v>1.6718</v>
      </c>
      <c r="J433">
        <v>2.0816300000000001</v>
      </c>
      <c r="K433">
        <v>1.76311</v>
      </c>
      <c r="L433">
        <v>1.17154</v>
      </c>
      <c r="M433">
        <v>0.79904200000000003</v>
      </c>
      <c r="N433">
        <v>0.79904200000000003</v>
      </c>
      <c r="O433">
        <v>2.0816300000000001</v>
      </c>
      <c r="P433">
        <v>2002</v>
      </c>
      <c r="Q433" s="111">
        <v>2.2680303416072979E-3</v>
      </c>
      <c r="R433" s="112">
        <v>1.8642361995167247E-2</v>
      </c>
      <c r="S433" s="112">
        <v>0.14188304357642809</v>
      </c>
      <c r="T433" s="112">
        <v>0.46913476458352349</v>
      </c>
      <c r="U433" s="112">
        <v>0.67178605227634103</v>
      </c>
      <c r="V433" s="112">
        <v>0.80312063142825574</v>
      </c>
      <c r="W433" s="112">
        <v>1</v>
      </c>
      <c r="X433" s="112">
        <v>0.84698529517733689</v>
      </c>
      <c r="Y433" s="112">
        <v>0.56279934474426285</v>
      </c>
      <c r="Z433" s="112">
        <v>0.3838539990296066</v>
      </c>
      <c r="AA433" s="113">
        <v>0.3838539990296066</v>
      </c>
    </row>
    <row r="434" spans="1:27" x14ac:dyDescent="0.2">
      <c r="A434" t="s">
        <v>235</v>
      </c>
      <c r="B434">
        <v>1</v>
      </c>
      <c r="C434">
        <v>2003</v>
      </c>
      <c r="D434">
        <v>5.2383000000000004E-3</v>
      </c>
      <c r="E434">
        <v>4.3166200000000002E-2</v>
      </c>
      <c r="F434">
        <v>0.37717299999999998</v>
      </c>
      <c r="G434">
        <v>0.98979300000000003</v>
      </c>
      <c r="H434">
        <v>1.48584</v>
      </c>
      <c r="I434">
        <v>1.71919</v>
      </c>
      <c r="J434">
        <v>1.9477599999999999</v>
      </c>
      <c r="K434">
        <v>1.7685</v>
      </c>
      <c r="L434">
        <v>1.1183099999999999</v>
      </c>
      <c r="M434">
        <v>0.77251499999999995</v>
      </c>
      <c r="N434">
        <v>0.77251499999999995</v>
      </c>
      <c r="O434">
        <v>1.9477599999999999</v>
      </c>
      <c r="P434">
        <v>2003</v>
      </c>
      <c r="Q434" s="111">
        <v>2.6893970509713726E-3</v>
      </c>
      <c r="R434" s="112">
        <v>2.2161970674005011E-2</v>
      </c>
      <c r="S434" s="112">
        <v>0.19364449418819565</v>
      </c>
      <c r="T434" s="112">
        <v>0.50816989772867294</v>
      </c>
      <c r="U434" s="112">
        <v>0.76284552511603076</v>
      </c>
      <c r="V434" s="112">
        <v>0.88264981311865942</v>
      </c>
      <c r="W434" s="112">
        <v>1</v>
      </c>
      <c r="X434" s="112">
        <v>0.90796607384893413</v>
      </c>
      <c r="Y434" s="112">
        <v>0.57415184622335402</v>
      </c>
      <c r="Z434" s="112">
        <v>0.39661713968866802</v>
      </c>
      <c r="AA434" s="113">
        <v>0.39661713968866802</v>
      </c>
    </row>
    <row r="435" spans="1:27" x14ac:dyDescent="0.2">
      <c r="A435" t="s">
        <v>235</v>
      </c>
      <c r="B435">
        <v>1</v>
      </c>
      <c r="C435">
        <v>2004</v>
      </c>
      <c r="D435">
        <v>5.9111099999999998E-3</v>
      </c>
      <c r="E435">
        <v>5.8312700000000002E-2</v>
      </c>
      <c r="F435">
        <v>0.44735399999999997</v>
      </c>
      <c r="G435">
        <v>1.15378</v>
      </c>
      <c r="H435">
        <v>1.58524</v>
      </c>
      <c r="I435">
        <v>1.7182999999999999</v>
      </c>
      <c r="J435">
        <v>1.80992</v>
      </c>
      <c r="K435">
        <v>1.60632</v>
      </c>
      <c r="L435">
        <v>1.1016999999999999</v>
      </c>
      <c r="M435">
        <v>0.75658499999999995</v>
      </c>
      <c r="N435">
        <v>0.75658499999999995</v>
      </c>
      <c r="O435">
        <v>1.80992</v>
      </c>
      <c r="P435">
        <v>2004</v>
      </c>
      <c r="Q435" s="111">
        <v>3.2659509812588399E-3</v>
      </c>
      <c r="R435" s="112">
        <v>3.221838534299859E-2</v>
      </c>
      <c r="S435" s="112">
        <v>0.24716783062234793</v>
      </c>
      <c r="T435" s="112">
        <v>0.63747568953323908</v>
      </c>
      <c r="U435" s="112">
        <v>0.87586191654879775</v>
      </c>
      <c r="V435" s="112">
        <v>0.94937897807637905</v>
      </c>
      <c r="W435" s="112">
        <v>1</v>
      </c>
      <c r="X435" s="112">
        <v>0.88750884016973131</v>
      </c>
      <c r="Y435" s="112">
        <v>0.60870093705799144</v>
      </c>
      <c r="Z435" s="112">
        <v>0.41802123850777934</v>
      </c>
      <c r="AA435" s="113">
        <v>0.41802123850777934</v>
      </c>
    </row>
    <row r="436" spans="1:27" x14ac:dyDescent="0.2">
      <c r="A436" t="s">
        <v>235</v>
      </c>
      <c r="B436">
        <v>1</v>
      </c>
      <c r="C436">
        <v>2005</v>
      </c>
      <c r="D436">
        <v>6.5104200000000003E-3</v>
      </c>
      <c r="E436">
        <v>7.8410999999999995E-2</v>
      </c>
      <c r="F436">
        <v>0.54592399999999996</v>
      </c>
      <c r="G436">
        <v>1.22506</v>
      </c>
      <c r="H436">
        <v>1.5899099999999999</v>
      </c>
      <c r="I436">
        <v>1.7110099999999999</v>
      </c>
      <c r="J436">
        <v>1.8407</v>
      </c>
      <c r="K436">
        <v>1.4675</v>
      </c>
      <c r="L436">
        <v>1.04522</v>
      </c>
      <c r="M436">
        <v>0.74488100000000002</v>
      </c>
      <c r="N436">
        <v>0.74488100000000002</v>
      </c>
      <c r="O436">
        <v>1.8407</v>
      </c>
      <c r="P436">
        <v>2005</v>
      </c>
      <c r="Q436" s="111">
        <v>3.5369261693920791E-3</v>
      </c>
      <c r="R436" s="112">
        <v>4.2598467974140269E-2</v>
      </c>
      <c r="S436" s="112">
        <v>0.29658499483891998</v>
      </c>
      <c r="T436" s="112">
        <v>0.66554028358776551</v>
      </c>
      <c r="U436" s="112">
        <v>0.86375292008475035</v>
      </c>
      <c r="V436" s="112">
        <v>0.92954310859998912</v>
      </c>
      <c r="W436" s="112">
        <v>1</v>
      </c>
      <c r="X436" s="112">
        <v>0.79725104579779438</v>
      </c>
      <c r="Y436" s="112">
        <v>0.56783832237735643</v>
      </c>
      <c r="Z436" s="112">
        <v>0.40467267887216818</v>
      </c>
      <c r="AA436" s="113">
        <v>0.40467267887216818</v>
      </c>
    </row>
    <row r="437" spans="1:27" x14ac:dyDescent="0.2">
      <c r="A437" t="s">
        <v>235</v>
      </c>
      <c r="B437">
        <v>1</v>
      </c>
      <c r="C437">
        <v>2006</v>
      </c>
      <c r="D437">
        <v>6.7878799999999996E-3</v>
      </c>
      <c r="E437">
        <v>0.10211199999999999</v>
      </c>
      <c r="F437">
        <v>0.87597199999999997</v>
      </c>
      <c r="G437">
        <v>1.18801</v>
      </c>
      <c r="H437">
        <v>1.48451</v>
      </c>
      <c r="I437">
        <v>1.59378</v>
      </c>
      <c r="J437">
        <v>1.76502</v>
      </c>
      <c r="K437">
        <v>1.4145700000000001</v>
      </c>
      <c r="L437">
        <v>1.05714</v>
      </c>
      <c r="M437">
        <v>0.75605</v>
      </c>
      <c r="N437">
        <v>0.75605</v>
      </c>
      <c r="O437">
        <v>1.76502</v>
      </c>
      <c r="P437">
        <v>2006</v>
      </c>
      <c r="Q437" s="111">
        <v>3.8457807843537183E-3</v>
      </c>
      <c r="R437" s="112">
        <v>5.7853168802619793E-2</v>
      </c>
      <c r="S437" s="112">
        <v>0.49629579268223589</v>
      </c>
      <c r="T437" s="112">
        <v>0.67308585738405224</v>
      </c>
      <c r="U437" s="112">
        <v>0.8410726224065449</v>
      </c>
      <c r="V437" s="112">
        <v>0.90298126933405853</v>
      </c>
      <c r="W437" s="112">
        <v>1</v>
      </c>
      <c r="X437" s="112">
        <v>0.80144700909904709</v>
      </c>
      <c r="Y437" s="112">
        <v>0.5989393887887956</v>
      </c>
      <c r="Z437" s="112">
        <v>0.42835208666190749</v>
      </c>
      <c r="AA437" s="113">
        <v>0.42835208666190749</v>
      </c>
    </row>
    <row r="438" spans="1:27" x14ac:dyDescent="0.2">
      <c r="A438" t="s">
        <v>235</v>
      </c>
      <c r="B438">
        <v>1</v>
      </c>
      <c r="C438">
        <v>2007</v>
      </c>
      <c r="D438">
        <v>6.6535400000000003E-3</v>
      </c>
      <c r="E438">
        <v>0.103717</v>
      </c>
      <c r="F438">
        <v>0.90560300000000005</v>
      </c>
      <c r="G438">
        <v>1.2961100000000001</v>
      </c>
      <c r="H438">
        <v>1.2898000000000001</v>
      </c>
      <c r="I438">
        <v>1.43211</v>
      </c>
      <c r="J438">
        <v>1.7815000000000001</v>
      </c>
      <c r="K438">
        <v>1.5080800000000001</v>
      </c>
      <c r="L438">
        <v>1.13429</v>
      </c>
      <c r="M438">
        <v>0.771069</v>
      </c>
      <c r="N438">
        <v>0.771069</v>
      </c>
      <c r="O438">
        <v>1.7815000000000001</v>
      </c>
      <c r="P438">
        <v>2007</v>
      </c>
      <c r="Q438" s="111">
        <v>3.7347965197866966E-3</v>
      </c>
      <c r="R438" s="112">
        <v>5.8218916643278135E-2</v>
      </c>
      <c r="S438" s="112">
        <v>0.50833735616053888</v>
      </c>
      <c r="T438" s="112">
        <v>0.7275385910749369</v>
      </c>
      <c r="U438" s="112">
        <v>0.72399663205164189</v>
      </c>
      <c r="V438" s="112">
        <v>0.80387875385910745</v>
      </c>
      <c r="W438" s="112">
        <v>1</v>
      </c>
      <c r="X438" s="112">
        <v>0.84652259332023572</v>
      </c>
      <c r="Y438" s="112">
        <v>0.6367050238563009</v>
      </c>
      <c r="Z438" s="112">
        <v>0.43282009542520344</v>
      </c>
      <c r="AA438" s="113">
        <v>0.43282009542520344</v>
      </c>
    </row>
    <row r="439" spans="1:27" x14ac:dyDescent="0.2">
      <c r="A439" t="s">
        <v>235</v>
      </c>
      <c r="B439">
        <v>1</v>
      </c>
      <c r="C439">
        <v>2008</v>
      </c>
      <c r="D439">
        <v>6.45701E-3</v>
      </c>
      <c r="E439">
        <v>8.9347300000000004E-2</v>
      </c>
      <c r="F439">
        <v>0.71562300000000001</v>
      </c>
      <c r="G439">
        <v>1.16517</v>
      </c>
      <c r="H439">
        <v>1.2348600000000001</v>
      </c>
      <c r="I439">
        <v>1.4794400000000001</v>
      </c>
      <c r="J439">
        <v>1.7395700000000001</v>
      </c>
      <c r="K439">
        <v>1.5903</v>
      </c>
      <c r="L439">
        <v>1.36572</v>
      </c>
      <c r="M439">
        <v>0.80675399999999997</v>
      </c>
      <c r="N439">
        <v>0.80675399999999997</v>
      </c>
      <c r="O439">
        <v>1.7395700000000001</v>
      </c>
      <c r="P439">
        <v>2008</v>
      </c>
      <c r="Q439" s="111">
        <v>3.7118425817874532E-3</v>
      </c>
      <c r="R439" s="112">
        <v>5.13617158263249E-2</v>
      </c>
      <c r="S439" s="112">
        <v>0.41137924889484184</v>
      </c>
      <c r="T439" s="112">
        <v>0.66980345717619871</v>
      </c>
      <c r="U439" s="112">
        <v>0.70986508160062545</v>
      </c>
      <c r="V439" s="112">
        <v>0.85046304546525864</v>
      </c>
      <c r="W439" s="112">
        <v>1</v>
      </c>
      <c r="X439" s="112">
        <v>0.91419143811401671</v>
      </c>
      <c r="Y439" s="112">
        <v>0.78509056835884727</v>
      </c>
      <c r="Z439" s="112">
        <v>0.46376633305931925</v>
      </c>
      <c r="AA439" s="113">
        <v>0.46376633305931925</v>
      </c>
    </row>
    <row r="440" spans="1:27" x14ac:dyDescent="0.2">
      <c r="A440" t="s">
        <v>235</v>
      </c>
      <c r="B440">
        <v>1</v>
      </c>
      <c r="C440">
        <v>2009</v>
      </c>
      <c r="D440">
        <v>6.2921799999999996E-3</v>
      </c>
      <c r="E440">
        <v>6.9891400000000006E-2</v>
      </c>
      <c r="F440">
        <v>0.48880800000000002</v>
      </c>
      <c r="G440">
        <v>1.08022</v>
      </c>
      <c r="H440">
        <v>1.3929</v>
      </c>
      <c r="I440">
        <v>1.4960199999999999</v>
      </c>
      <c r="J440">
        <v>1.77244</v>
      </c>
      <c r="K440">
        <v>1.6036999999999999</v>
      </c>
      <c r="L440">
        <v>1.3006800000000001</v>
      </c>
      <c r="M440">
        <v>0.89452600000000004</v>
      </c>
      <c r="N440">
        <v>0.89452600000000004</v>
      </c>
      <c r="O440">
        <v>1.77244</v>
      </c>
      <c r="P440">
        <v>2009</v>
      </c>
      <c r="Q440" s="111">
        <v>3.5500101554918639E-3</v>
      </c>
      <c r="R440" s="112">
        <v>3.9432308004784367E-2</v>
      </c>
      <c r="S440" s="112">
        <v>0.2757825370675453</v>
      </c>
      <c r="T440" s="112">
        <v>0.60945363453769941</v>
      </c>
      <c r="U440" s="112">
        <v>0.78586581210083273</v>
      </c>
      <c r="V440" s="112">
        <v>0.8440454966035521</v>
      </c>
      <c r="W440" s="112">
        <v>1</v>
      </c>
      <c r="X440" s="112">
        <v>0.90479790571189989</v>
      </c>
      <c r="Y440" s="112">
        <v>0.73383584211595321</v>
      </c>
      <c r="Z440" s="112">
        <v>0.50468619530139247</v>
      </c>
      <c r="AA440" s="113">
        <v>0.50468619530139247</v>
      </c>
    </row>
    <row r="441" spans="1:27" x14ac:dyDescent="0.2">
      <c r="A441" t="s">
        <v>235</v>
      </c>
      <c r="B441">
        <v>1</v>
      </c>
      <c r="C441">
        <v>2010</v>
      </c>
      <c r="D441">
        <v>5.8698500000000002E-3</v>
      </c>
      <c r="E441">
        <v>5.9319299999999998E-2</v>
      </c>
      <c r="F441">
        <v>0.36433700000000002</v>
      </c>
      <c r="G441">
        <v>1.08368</v>
      </c>
      <c r="H441">
        <v>1.42685</v>
      </c>
      <c r="I441">
        <v>1.6641699999999999</v>
      </c>
      <c r="J441">
        <v>1.68251</v>
      </c>
      <c r="K441">
        <v>1.52369</v>
      </c>
      <c r="L441">
        <v>1.32941</v>
      </c>
      <c r="M441">
        <v>0.93008199999999996</v>
      </c>
      <c r="N441">
        <v>0.93008199999999996</v>
      </c>
      <c r="O441">
        <v>1.68251</v>
      </c>
      <c r="P441">
        <v>2010</v>
      </c>
      <c r="Q441" s="111">
        <v>3.4887459807073956E-3</v>
      </c>
      <c r="R441" s="112">
        <v>3.5256432354042473E-2</v>
      </c>
      <c r="S441" s="112">
        <v>0.21654373525268797</v>
      </c>
      <c r="T441" s="112">
        <v>0.64408532490148651</v>
      </c>
      <c r="U441" s="112">
        <v>0.84804845142079388</v>
      </c>
      <c r="V441" s="112">
        <v>0.98909961902158083</v>
      </c>
      <c r="W441" s="112">
        <v>1</v>
      </c>
      <c r="X441" s="112">
        <v>0.90560531586736481</v>
      </c>
      <c r="Y441" s="112">
        <v>0.7901349769094983</v>
      </c>
      <c r="Z441" s="112">
        <v>0.55279433703217218</v>
      </c>
      <c r="AA441" s="113">
        <v>0.55279433703217218</v>
      </c>
    </row>
    <row r="442" spans="1:27" x14ac:dyDescent="0.2">
      <c r="A442" t="s">
        <v>235</v>
      </c>
      <c r="B442">
        <v>1</v>
      </c>
      <c r="C442">
        <v>2011</v>
      </c>
      <c r="D442">
        <v>5.3615299999999998E-3</v>
      </c>
      <c r="E442">
        <v>4.9506099999999997E-2</v>
      </c>
      <c r="F442">
        <v>0.30279600000000001</v>
      </c>
      <c r="G442">
        <v>0.76324199999999998</v>
      </c>
      <c r="H442">
        <v>1.2884800000000001</v>
      </c>
      <c r="I442">
        <v>1.6434899999999999</v>
      </c>
      <c r="J442">
        <v>1.60636</v>
      </c>
      <c r="K442">
        <v>1.4182300000000001</v>
      </c>
      <c r="L442">
        <v>1.4262900000000001</v>
      </c>
      <c r="M442">
        <v>1.2481199999999999</v>
      </c>
      <c r="N442">
        <v>1.2481199999999999</v>
      </c>
      <c r="O442">
        <v>1.6434899999999999</v>
      </c>
      <c r="P442">
        <v>2011</v>
      </c>
      <c r="Q442" s="111">
        <v>3.2622833117329584E-3</v>
      </c>
      <c r="R442" s="112">
        <v>3.0122544098229988E-2</v>
      </c>
      <c r="S442" s="112">
        <v>0.18423963638354965</v>
      </c>
      <c r="T442" s="112">
        <v>0.46440319077085956</v>
      </c>
      <c r="U442" s="112">
        <v>0.78399016726600113</v>
      </c>
      <c r="V442" s="112">
        <v>1</v>
      </c>
      <c r="W442" s="112">
        <v>0.97740783333029113</v>
      </c>
      <c r="X442" s="112">
        <v>0.86293801605120823</v>
      </c>
      <c r="Y442" s="112">
        <v>0.8678422138254569</v>
      </c>
      <c r="Z442" s="112">
        <v>0.75943267071901865</v>
      </c>
      <c r="AA442" s="113">
        <v>0.75943267071901865</v>
      </c>
    </row>
    <row r="443" spans="1:27" x14ac:dyDescent="0.2">
      <c r="A443" t="s">
        <v>235</v>
      </c>
      <c r="B443">
        <v>1</v>
      </c>
      <c r="C443">
        <v>2012</v>
      </c>
      <c r="D443">
        <v>4.7336599999999998E-3</v>
      </c>
      <c r="E443">
        <v>4.5363899999999999E-2</v>
      </c>
      <c r="F443">
        <v>0.29724200000000001</v>
      </c>
      <c r="G443">
        <v>0.65179699999999996</v>
      </c>
      <c r="H443">
        <v>1.05924</v>
      </c>
      <c r="I443">
        <v>1.50766</v>
      </c>
      <c r="J443">
        <v>1.5766100000000001</v>
      </c>
      <c r="K443">
        <v>1.4254500000000001</v>
      </c>
      <c r="L443">
        <v>1.4462900000000001</v>
      </c>
      <c r="M443">
        <v>1.49281</v>
      </c>
      <c r="N443">
        <v>1.49281</v>
      </c>
      <c r="O443">
        <v>1.5766100000000001</v>
      </c>
      <c r="P443">
        <v>2012</v>
      </c>
      <c r="Q443" s="111">
        <v>3.002429262785343E-3</v>
      </c>
      <c r="R443" s="112">
        <v>2.8773063725334735E-2</v>
      </c>
      <c r="S443" s="112">
        <v>0.18853235739973739</v>
      </c>
      <c r="T443" s="112">
        <v>0.41341676127894655</v>
      </c>
      <c r="U443" s="112">
        <v>0.67184655685299466</v>
      </c>
      <c r="V443" s="112">
        <v>0.95626692714114458</v>
      </c>
      <c r="W443" s="112">
        <v>1</v>
      </c>
      <c r="X443" s="112">
        <v>0.90412340401240643</v>
      </c>
      <c r="Y443" s="112">
        <v>0.91734163807155855</v>
      </c>
      <c r="Z443" s="112">
        <v>0.946847983965597</v>
      </c>
      <c r="AA443" s="113">
        <v>0.946847983965597</v>
      </c>
    </row>
    <row r="444" spans="1:27" x14ac:dyDescent="0.2">
      <c r="A444" t="s">
        <v>235</v>
      </c>
      <c r="B444">
        <v>1</v>
      </c>
      <c r="C444">
        <v>2013</v>
      </c>
      <c r="D444">
        <v>4.17148E-3</v>
      </c>
      <c r="E444">
        <v>5.0702799999999999E-2</v>
      </c>
      <c r="F444">
        <v>0.48670400000000003</v>
      </c>
      <c r="G444">
        <v>0.999641</v>
      </c>
      <c r="H444">
        <v>1.06436</v>
      </c>
      <c r="I444">
        <v>1.36063</v>
      </c>
      <c r="J444">
        <v>1.5310900000000001</v>
      </c>
      <c r="K444">
        <v>1.45858</v>
      </c>
      <c r="L444">
        <v>1.41357</v>
      </c>
      <c r="M444">
        <v>1.31528</v>
      </c>
      <c r="N444">
        <v>1.31528</v>
      </c>
      <c r="O444">
        <v>1.5310900000000001</v>
      </c>
      <c r="P444">
        <v>2013</v>
      </c>
      <c r="Q444" s="111">
        <v>2.7245165209099399E-3</v>
      </c>
      <c r="R444" s="112">
        <v>3.3115492884154427E-2</v>
      </c>
      <c r="S444" s="112">
        <v>0.3178807254962151</v>
      </c>
      <c r="T444" s="112">
        <v>0.65289499637513138</v>
      </c>
      <c r="U444" s="112">
        <v>0.6951648825346648</v>
      </c>
      <c r="V444" s="112">
        <v>0.88866755056854918</v>
      </c>
      <c r="W444" s="112">
        <v>1</v>
      </c>
      <c r="X444" s="112">
        <v>0.95264158214082773</v>
      </c>
      <c r="Y444" s="112">
        <v>0.92324422470266276</v>
      </c>
      <c r="Z444" s="112">
        <v>0.85904812911063355</v>
      </c>
      <c r="AA444" s="113">
        <v>0.85904812911063355</v>
      </c>
    </row>
    <row r="445" spans="1:27" x14ac:dyDescent="0.2">
      <c r="A445" t="s">
        <v>235</v>
      </c>
      <c r="B445">
        <v>1</v>
      </c>
      <c r="C445">
        <v>2014</v>
      </c>
      <c r="D445">
        <v>3.7314900000000001E-3</v>
      </c>
      <c r="E445">
        <v>5.03749E-2</v>
      </c>
      <c r="F445">
        <v>1.1591400000000001</v>
      </c>
      <c r="G445">
        <v>0.77665899999999999</v>
      </c>
      <c r="H445">
        <v>1.1357900000000001</v>
      </c>
      <c r="I445">
        <v>1.3492999999999999</v>
      </c>
      <c r="J445">
        <v>1.2728699999999999</v>
      </c>
      <c r="K445">
        <v>1.43651</v>
      </c>
      <c r="L445">
        <v>1.4799100000000001</v>
      </c>
      <c r="M445">
        <v>1.1678500000000001</v>
      </c>
      <c r="N445">
        <v>1.1678500000000001</v>
      </c>
      <c r="O445">
        <v>1.4799100000000001</v>
      </c>
      <c r="P445">
        <v>2014</v>
      </c>
      <c r="Q445" s="114">
        <v>2.5214303572514544E-3</v>
      </c>
      <c r="R445" s="115">
        <v>3.4039164543789822E-2</v>
      </c>
      <c r="S445" s="115">
        <v>0.78325033279050749</v>
      </c>
      <c r="T445" s="115">
        <v>0.52480150819982296</v>
      </c>
      <c r="U445" s="115">
        <v>0.76747234629132854</v>
      </c>
      <c r="V445" s="115">
        <v>0.91174463311958154</v>
      </c>
      <c r="W445" s="115">
        <v>0.86009960065139091</v>
      </c>
      <c r="X445" s="115">
        <v>0.97067389233129031</v>
      </c>
      <c r="Y445" s="115">
        <v>1</v>
      </c>
      <c r="Z445" s="115">
        <v>0.78913582582724628</v>
      </c>
      <c r="AA445" s="116">
        <v>0.78913582582724628</v>
      </c>
    </row>
    <row r="446" spans="1:27" x14ac:dyDescent="0.2">
      <c r="A446" t="s">
        <v>235</v>
      </c>
      <c r="B446">
        <v>1</v>
      </c>
      <c r="C446">
        <v>2015</v>
      </c>
      <c r="D446">
        <v>3.6915099999999998E-3</v>
      </c>
      <c r="E446">
        <v>3.9514599999999997E-2</v>
      </c>
      <c r="F446">
        <v>0.37971300000000002</v>
      </c>
      <c r="G446">
        <v>0.72690500000000002</v>
      </c>
      <c r="H446">
        <v>1.0331300000000001</v>
      </c>
      <c r="I446">
        <v>1.37466</v>
      </c>
      <c r="J446">
        <v>1.6608799999999999</v>
      </c>
      <c r="K446">
        <v>2.0772400000000002</v>
      </c>
      <c r="L446">
        <v>1.73847</v>
      </c>
      <c r="M446">
        <v>0.98289400000000005</v>
      </c>
      <c r="N446">
        <v>0.98289400000000005</v>
      </c>
      <c r="O446">
        <v>2.0772400000000002</v>
      </c>
      <c r="P446">
        <v>2015</v>
      </c>
      <c r="Q446" s="114">
        <v>1.7771225279698058E-3</v>
      </c>
      <c r="R446" s="115">
        <v>1.9022645433363499E-2</v>
      </c>
      <c r="S446" s="115">
        <v>0.18279688432728042</v>
      </c>
      <c r="T446" s="115">
        <v>0.34993789836513833</v>
      </c>
      <c r="U446" s="115">
        <v>0.49735706995821377</v>
      </c>
      <c r="V446" s="115">
        <v>0.66177235177446991</v>
      </c>
      <c r="W446" s="115">
        <v>0.79956095588376874</v>
      </c>
      <c r="X446" s="115">
        <v>1</v>
      </c>
      <c r="Y446" s="115">
        <v>0.83691340432496952</v>
      </c>
      <c r="Z446" s="115">
        <v>0.47317305655581443</v>
      </c>
      <c r="AA446" s="116">
        <v>0.47317305655581443</v>
      </c>
    </row>
    <row r="447" spans="1:27" x14ac:dyDescent="0.2">
      <c r="A447" t="s">
        <v>235</v>
      </c>
      <c r="B447">
        <v>1</v>
      </c>
      <c r="C447">
        <v>2016</v>
      </c>
      <c r="D447">
        <v>3.6272100000000001E-3</v>
      </c>
      <c r="E447">
        <v>3.5848999999999999E-2</v>
      </c>
      <c r="F447">
        <v>0.27516299999999999</v>
      </c>
      <c r="G447">
        <v>0.85658299999999998</v>
      </c>
      <c r="H447">
        <v>0.90198299999999998</v>
      </c>
      <c r="I447">
        <v>1.3008999999999999</v>
      </c>
      <c r="J447">
        <v>1.71757</v>
      </c>
      <c r="K447">
        <v>1.9975700000000001</v>
      </c>
      <c r="L447">
        <v>2.0179800000000001</v>
      </c>
      <c r="M447">
        <v>0.94639200000000001</v>
      </c>
      <c r="N447">
        <v>0.94639200000000001</v>
      </c>
      <c r="O447">
        <v>2.0179800000000001</v>
      </c>
      <c r="P447">
        <v>2016</v>
      </c>
      <c r="Q447" s="114">
        <v>1.7974459608122973E-3</v>
      </c>
      <c r="R447" s="115">
        <v>1.7764794497467762E-2</v>
      </c>
      <c r="S447" s="115">
        <v>0.13635566259328635</v>
      </c>
      <c r="T447" s="115">
        <v>0.42447546556457444</v>
      </c>
      <c r="U447" s="115">
        <v>0.44697321083459696</v>
      </c>
      <c r="V447" s="115">
        <v>0.64465455554564455</v>
      </c>
      <c r="W447" s="115">
        <v>0.85113331152935112</v>
      </c>
      <c r="X447" s="115">
        <v>0.98988592552948984</v>
      </c>
      <c r="Y447" s="115">
        <v>1</v>
      </c>
      <c r="Z447" s="115">
        <v>0.46897987096006893</v>
      </c>
      <c r="AA447" s="116">
        <v>0.46897987096006893</v>
      </c>
    </row>
    <row r="448" spans="1:27" x14ac:dyDescent="0.2">
      <c r="A448" t="s">
        <v>235</v>
      </c>
      <c r="B448">
        <v>1</v>
      </c>
      <c r="C448">
        <v>2017</v>
      </c>
      <c r="D448">
        <v>3.5820000000000001E-3</v>
      </c>
      <c r="E448">
        <v>3.3796399999999997E-2</v>
      </c>
      <c r="F448">
        <v>0.249579</v>
      </c>
      <c r="G448">
        <v>0.82267299999999999</v>
      </c>
      <c r="H448">
        <v>1.22116</v>
      </c>
      <c r="I448">
        <v>1.3534900000000001</v>
      </c>
      <c r="J448">
        <v>1.7861499999999999</v>
      </c>
      <c r="K448">
        <v>1.75421</v>
      </c>
      <c r="L448">
        <v>1.71468</v>
      </c>
      <c r="M448">
        <v>1.03034</v>
      </c>
      <c r="N448">
        <v>1.03034</v>
      </c>
      <c r="O448">
        <v>1.7861499999999999</v>
      </c>
      <c r="P448">
        <v>2017</v>
      </c>
      <c r="Q448" s="114">
        <v>2.005430674915321E-3</v>
      </c>
      <c r="R448" s="115">
        <v>1.8921367186406517E-2</v>
      </c>
      <c r="S448" s="115">
        <v>0.13973014584441396</v>
      </c>
      <c r="T448" s="115">
        <v>0.46058449738263868</v>
      </c>
      <c r="U448" s="115">
        <v>0.68368278140133809</v>
      </c>
      <c r="V448" s="115">
        <v>0.75776950424096534</v>
      </c>
      <c r="W448" s="115">
        <v>1</v>
      </c>
      <c r="X448" s="115">
        <v>0.98211796321697509</v>
      </c>
      <c r="Y448" s="115">
        <v>0.95998656327856002</v>
      </c>
      <c r="Z448" s="115">
        <v>0.57684964868572075</v>
      </c>
      <c r="AA448" s="116">
        <v>0.57684964868572075</v>
      </c>
    </row>
    <row r="449" spans="1:27" x14ac:dyDescent="0.2">
      <c r="A449" t="s">
        <v>235</v>
      </c>
      <c r="B449">
        <v>1</v>
      </c>
      <c r="C449">
        <v>2018</v>
      </c>
      <c r="D449">
        <v>3.5198199999999999E-3</v>
      </c>
      <c r="E449">
        <v>3.3229500000000002E-2</v>
      </c>
      <c r="F449">
        <v>0.27666400000000002</v>
      </c>
      <c r="G449">
        <v>0.67630500000000005</v>
      </c>
      <c r="H449">
        <v>1.49519</v>
      </c>
      <c r="I449">
        <v>1.8222499999999999</v>
      </c>
      <c r="J449">
        <v>1.4727300000000001</v>
      </c>
      <c r="K449">
        <v>1.80183</v>
      </c>
      <c r="L449">
        <v>1.5611699999999999</v>
      </c>
      <c r="M449">
        <v>0.92855299999999996</v>
      </c>
      <c r="N449">
        <v>0.92855299999999996</v>
      </c>
      <c r="O449">
        <v>1.8222499999999999</v>
      </c>
      <c r="P449">
        <v>2018</v>
      </c>
      <c r="Q449" s="114">
        <v>1.9315790917821376E-3</v>
      </c>
      <c r="R449" s="115">
        <v>1.8235423240499385E-2</v>
      </c>
      <c r="S449" s="115">
        <v>0.1518254904650844</v>
      </c>
      <c r="T449" s="115">
        <v>0.37113733022362466</v>
      </c>
      <c r="U449" s="115">
        <v>0.8205185896556455</v>
      </c>
      <c r="V449" s="115">
        <v>1</v>
      </c>
      <c r="W449" s="115">
        <v>0.80819316778707651</v>
      </c>
      <c r="X449" s="115">
        <v>0.98879407326107838</v>
      </c>
      <c r="Y449" s="115">
        <v>0.85672657429002608</v>
      </c>
      <c r="Z449" s="115">
        <v>0.50956400054877216</v>
      </c>
      <c r="AA449" s="116">
        <v>0.50956400054877216</v>
      </c>
    </row>
    <row r="450" spans="1:27" ht="16" thickBot="1" x14ac:dyDescent="0.25">
      <c r="A450" t="s">
        <v>235</v>
      </c>
      <c r="B450">
        <v>1</v>
      </c>
      <c r="C450">
        <v>2019</v>
      </c>
      <c r="D450">
        <v>3.5198199999999999E-3</v>
      </c>
      <c r="E450">
        <v>3.3229500000000002E-2</v>
      </c>
      <c r="F450">
        <v>0.27666400000000002</v>
      </c>
      <c r="G450">
        <v>0.67630500000000005</v>
      </c>
      <c r="H450">
        <v>1.49519</v>
      </c>
      <c r="I450">
        <v>1.8222499999999999</v>
      </c>
      <c r="J450">
        <v>1.4727300000000001</v>
      </c>
      <c r="K450">
        <v>1.80183</v>
      </c>
      <c r="L450">
        <v>1.5611699999999999</v>
      </c>
      <c r="M450">
        <v>0.92855299999999996</v>
      </c>
      <c r="N450">
        <v>0.92855299999999996</v>
      </c>
      <c r="O450">
        <v>1.8222499999999999</v>
      </c>
      <c r="P450">
        <v>2019</v>
      </c>
      <c r="Q450" s="117">
        <v>1.9315790917821376E-3</v>
      </c>
      <c r="R450" s="118">
        <v>1.8235423240499385E-2</v>
      </c>
      <c r="S450" s="118">
        <v>0.1518254904650844</v>
      </c>
      <c r="T450" s="118">
        <v>0.37113733022362466</v>
      </c>
      <c r="U450" s="118">
        <v>0.8205185896556455</v>
      </c>
      <c r="V450" s="118">
        <v>1</v>
      </c>
      <c r="W450" s="118">
        <v>0.80819316778707651</v>
      </c>
      <c r="X450" s="118">
        <v>0.98879407326107838</v>
      </c>
      <c r="Y450" s="118">
        <v>0.85672657429002608</v>
      </c>
      <c r="Z450" s="118">
        <v>0.50956400054877216</v>
      </c>
      <c r="AA450" s="119">
        <v>0.50956400054877216</v>
      </c>
    </row>
    <row r="451" spans="1:27" x14ac:dyDescent="0.2">
      <c r="A451" t="s">
        <v>215</v>
      </c>
      <c r="B451">
        <v>1</v>
      </c>
      <c r="C451">
        <v>1977</v>
      </c>
      <c r="D451">
        <v>1.53895E-2</v>
      </c>
      <c r="E451">
        <v>0.144987</v>
      </c>
      <c r="F451">
        <v>0.58588200000000001</v>
      </c>
      <c r="G451">
        <v>0.83115300000000003</v>
      </c>
      <c r="H451">
        <v>0.78516399999999997</v>
      </c>
      <c r="I451">
        <v>0.85794800000000004</v>
      </c>
      <c r="J451">
        <v>1.10995</v>
      </c>
      <c r="K451">
        <v>1.27041</v>
      </c>
      <c r="L451">
        <v>1.1568499999999999</v>
      </c>
      <c r="M451">
        <v>0.98851699999999998</v>
      </c>
      <c r="N451">
        <v>0.98851699999999998</v>
      </c>
      <c r="P451" t="s">
        <v>425</v>
      </c>
      <c r="Q451" s="38">
        <f>AVERAGE(Q445:Q449)</f>
        <v>2.0066017225462028E-3</v>
      </c>
      <c r="R451" s="38">
        <f t="shared" ref="R451:AA451" si="1">AVERAGE(R445:R449)</f>
        <v>2.1596678980305397E-2</v>
      </c>
      <c r="S451" s="38">
        <f t="shared" si="1"/>
        <v>0.27879170320411456</v>
      </c>
      <c r="T451" s="38">
        <f t="shared" si="1"/>
        <v>0.42618733994715985</v>
      </c>
      <c r="U451" s="38">
        <f t="shared" si="1"/>
        <v>0.64320079962822452</v>
      </c>
      <c r="V451" s="38">
        <f t="shared" si="1"/>
        <v>0.79518820893613229</v>
      </c>
      <c r="W451" s="38">
        <f t="shared" si="1"/>
        <v>0.8637974071703175</v>
      </c>
      <c r="X451" s="38">
        <f t="shared" si="1"/>
        <v>0.98629437086776672</v>
      </c>
      <c r="Y451" s="38">
        <f t="shared" si="1"/>
        <v>0.93072530837871115</v>
      </c>
      <c r="Z451" s="38">
        <f t="shared" si="1"/>
        <v>0.56354048051552463</v>
      </c>
      <c r="AA451" s="38">
        <f t="shared" si="1"/>
        <v>0.56354048051552463</v>
      </c>
    </row>
    <row r="452" spans="1:27" x14ac:dyDescent="0.2">
      <c r="A452" t="s">
        <v>215</v>
      </c>
      <c r="B452">
        <v>1</v>
      </c>
      <c r="C452">
        <v>1978</v>
      </c>
      <c r="D452">
        <v>1.53895E-2</v>
      </c>
      <c r="E452">
        <v>0.144987</v>
      </c>
      <c r="F452">
        <v>0.58588200000000001</v>
      </c>
      <c r="G452">
        <v>0.83115300000000003</v>
      </c>
      <c r="H452">
        <v>0.78516399999999997</v>
      </c>
      <c r="I452">
        <v>0.85794800000000004</v>
      </c>
      <c r="J452">
        <v>1.10995</v>
      </c>
      <c r="K452">
        <v>1.27041</v>
      </c>
      <c r="L452">
        <v>1.1568499999999999</v>
      </c>
      <c r="M452">
        <v>0.98851699999999998</v>
      </c>
      <c r="N452">
        <v>0.98851699999999998</v>
      </c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  <c r="AA452" s="107"/>
    </row>
    <row r="453" spans="1:27" x14ac:dyDescent="0.2">
      <c r="A453" t="s">
        <v>215</v>
      </c>
      <c r="B453">
        <v>1</v>
      </c>
      <c r="C453">
        <v>1979</v>
      </c>
      <c r="D453">
        <v>1.53895E-2</v>
      </c>
      <c r="E453">
        <v>0.144987</v>
      </c>
      <c r="F453">
        <v>0.58588200000000001</v>
      </c>
      <c r="G453">
        <v>0.83115300000000003</v>
      </c>
      <c r="H453">
        <v>0.78516399999999997</v>
      </c>
      <c r="I453">
        <v>0.85794800000000004</v>
      </c>
      <c r="J453">
        <v>1.10995</v>
      </c>
      <c r="K453">
        <v>1.27041</v>
      </c>
      <c r="L453">
        <v>1.1568499999999999</v>
      </c>
      <c r="M453">
        <v>0.98851699999999998</v>
      </c>
      <c r="N453">
        <v>0.98851699999999998</v>
      </c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  <c r="AA453" s="107"/>
    </row>
    <row r="454" spans="1:27" x14ac:dyDescent="0.2">
      <c r="A454" t="s">
        <v>215</v>
      </c>
      <c r="B454">
        <v>1</v>
      </c>
      <c r="C454">
        <v>1980</v>
      </c>
      <c r="D454">
        <v>1.53895E-2</v>
      </c>
      <c r="E454">
        <v>0.144987</v>
      </c>
      <c r="F454">
        <v>0.58588200000000001</v>
      </c>
      <c r="G454">
        <v>0.83115300000000003</v>
      </c>
      <c r="H454">
        <v>0.78516399999999997</v>
      </c>
      <c r="I454">
        <v>0.85794800000000004</v>
      </c>
      <c r="J454">
        <v>1.10995</v>
      </c>
      <c r="K454">
        <v>1.27041</v>
      </c>
      <c r="L454">
        <v>1.1568499999999999</v>
      </c>
      <c r="M454">
        <v>0.98851699999999998</v>
      </c>
      <c r="N454">
        <v>0.98851699999999998</v>
      </c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  <c r="AA454" s="107"/>
    </row>
    <row r="455" spans="1:27" x14ac:dyDescent="0.2">
      <c r="A455" t="s">
        <v>215</v>
      </c>
      <c r="B455">
        <v>1</v>
      </c>
      <c r="C455">
        <v>1981</v>
      </c>
      <c r="D455">
        <v>1.53895E-2</v>
      </c>
      <c r="E455">
        <v>0.144987</v>
      </c>
      <c r="F455">
        <v>0.58588200000000001</v>
      </c>
      <c r="G455">
        <v>0.83115300000000003</v>
      </c>
      <c r="H455">
        <v>0.78516399999999997</v>
      </c>
      <c r="I455">
        <v>0.85794800000000004</v>
      </c>
      <c r="J455">
        <v>1.10995</v>
      </c>
      <c r="K455">
        <v>1.27041</v>
      </c>
      <c r="L455">
        <v>1.1568499999999999</v>
      </c>
      <c r="M455">
        <v>0.98851699999999998</v>
      </c>
      <c r="N455">
        <v>0.98851699999999998</v>
      </c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  <c r="AA455" s="107"/>
    </row>
    <row r="456" spans="1:27" x14ac:dyDescent="0.2">
      <c r="A456" t="s">
        <v>215</v>
      </c>
      <c r="B456">
        <v>1</v>
      </c>
      <c r="C456">
        <v>1982</v>
      </c>
      <c r="D456">
        <v>1.53895E-2</v>
      </c>
      <c r="E456">
        <v>0.144987</v>
      </c>
      <c r="F456">
        <v>0.58588200000000001</v>
      </c>
      <c r="G456">
        <v>0.83115300000000003</v>
      </c>
      <c r="H456">
        <v>0.78516399999999997</v>
      </c>
      <c r="I456">
        <v>0.85794800000000004</v>
      </c>
      <c r="J456">
        <v>1.10995</v>
      </c>
      <c r="K456">
        <v>1.27041</v>
      </c>
      <c r="L456">
        <v>1.1568499999999999</v>
      </c>
      <c r="M456">
        <v>0.98851699999999998</v>
      </c>
      <c r="N456">
        <v>0.98851699999999998</v>
      </c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  <c r="AA456" s="107"/>
    </row>
    <row r="457" spans="1:27" x14ac:dyDescent="0.2">
      <c r="A457" t="s">
        <v>215</v>
      </c>
      <c r="B457">
        <v>1</v>
      </c>
      <c r="C457">
        <v>1983</v>
      </c>
      <c r="D457">
        <v>1.53895E-2</v>
      </c>
      <c r="E457">
        <v>0.144987</v>
      </c>
      <c r="F457">
        <v>0.58588200000000001</v>
      </c>
      <c r="G457">
        <v>0.83115300000000003</v>
      </c>
      <c r="H457">
        <v>0.78516399999999997</v>
      </c>
      <c r="I457">
        <v>0.85794800000000004</v>
      </c>
      <c r="J457">
        <v>1.10995</v>
      </c>
      <c r="K457">
        <v>1.27041</v>
      </c>
      <c r="L457">
        <v>1.1568499999999999</v>
      </c>
      <c r="M457">
        <v>0.98851699999999998</v>
      </c>
      <c r="N457">
        <v>0.98851699999999998</v>
      </c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  <c r="AA457" s="107"/>
    </row>
    <row r="458" spans="1:27" x14ac:dyDescent="0.2">
      <c r="A458" t="s">
        <v>215</v>
      </c>
      <c r="B458">
        <v>1</v>
      </c>
      <c r="C458">
        <v>1984</v>
      </c>
      <c r="D458">
        <v>1.53895E-2</v>
      </c>
      <c r="E458">
        <v>0.144987</v>
      </c>
      <c r="F458">
        <v>0.58588200000000001</v>
      </c>
      <c r="G458">
        <v>0.83115300000000003</v>
      </c>
      <c r="H458">
        <v>0.78516399999999997</v>
      </c>
      <c r="I458">
        <v>0.85794800000000004</v>
      </c>
      <c r="J458">
        <v>1.10995</v>
      </c>
      <c r="K458">
        <v>1.27041</v>
      </c>
      <c r="L458">
        <v>1.1568499999999999</v>
      </c>
      <c r="M458">
        <v>0.98851699999999998</v>
      </c>
      <c r="N458">
        <v>0.98851699999999998</v>
      </c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  <c r="AA458" s="107"/>
    </row>
    <row r="459" spans="1:27" x14ac:dyDescent="0.2">
      <c r="A459" t="s">
        <v>215</v>
      </c>
      <c r="B459">
        <v>1</v>
      </c>
      <c r="C459">
        <v>1985</v>
      </c>
      <c r="D459">
        <v>1.53895E-2</v>
      </c>
      <c r="E459">
        <v>0.144987</v>
      </c>
      <c r="F459">
        <v>0.58588200000000001</v>
      </c>
      <c r="G459">
        <v>0.83115300000000003</v>
      </c>
      <c r="H459">
        <v>0.78516399999999997</v>
      </c>
      <c r="I459">
        <v>0.85794800000000004</v>
      </c>
      <c r="J459">
        <v>1.10995</v>
      </c>
      <c r="K459">
        <v>1.27041</v>
      </c>
      <c r="L459">
        <v>1.1568499999999999</v>
      </c>
      <c r="M459">
        <v>0.98851699999999998</v>
      </c>
      <c r="N459">
        <v>0.98851699999999998</v>
      </c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</row>
    <row r="460" spans="1:27" x14ac:dyDescent="0.2">
      <c r="A460" t="s">
        <v>215</v>
      </c>
      <c r="B460">
        <v>1</v>
      </c>
      <c r="C460">
        <v>1986</v>
      </c>
      <c r="D460">
        <v>1.53895E-2</v>
      </c>
      <c r="E460">
        <v>0.144987</v>
      </c>
      <c r="F460">
        <v>0.58588200000000001</v>
      </c>
      <c r="G460">
        <v>0.83115300000000003</v>
      </c>
      <c r="H460">
        <v>0.78516399999999997</v>
      </c>
      <c r="I460">
        <v>0.85794800000000004</v>
      </c>
      <c r="J460">
        <v>1.10995</v>
      </c>
      <c r="K460">
        <v>1.27041</v>
      </c>
      <c r="L460">
        <v>1.1568499999999999</v>
      </c>
      <c r="M460">
        <v>0.98851699999999998</v>
      </c>
      <c r="N460">
        <v>0.98851699999999998</v>
      </c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  <c r="AA460" s="107"/>
    </row>
    <row r="461" spans="1:27" x14ac:dyDescent="0.2">
      <c r="A461" t="s">
        <v>215</v>
      </c>
      <c r="B461">
        <v>1</v>
      </c>
      <c r="C461">
        <v>1987</v>
      </c>
      <c r="D461">
        <v>1.53895E-2</v>
      </c>
      <c r="E461">
        <v>0.144987</v>
      </c>
      <c r="F461">
        <v>0.58588200000000001</v>
      </c>
      <c r="G461">
        <v>0.83115300000000003</v>
      </c>
      <c r="H461">
        <v>0.78516399999999997</v>
      </c>
      <c r="I461">
        <v>0.85794800000000004</v>
      </c>
      <c r="J461">
        <v>1.10995</v>
      </c>
      <c r="K461">
        <v>1.27041</v>
      </c>
      <c r="L461">
        <v>1.1568499999999999</v>
      </c>
      <c r="M461">
        <v>0.98851699999999998</v>
      </c>
      <c r="N461">
        <v>0.98851699999999998</v>
      </c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  <c r="AA461" s="107"/>
    </row>
    <row r="462" spans="1:27" x14ac:dyDescent="0.2">
      <c r="A462" t="s">
        <v>215</v>
      </c>
      <c r="B462">
        <v>1</v>
      </c>
      <c r="C462">
        <v>1988</v>
      </c>
      <c r="D462">
        <v>1.53895E-2</v>
      </c>
      <c r="E462">
        <v>0.144987</v>
      </c>
      <c r="F462">
        <v>0.58588200000000001</v>
      </c>
      <c r="G462">
        <v>0.83115300000000003</v>
      </c>
      <c r="H462">
        <v>0.78516399999999997</v>
      </c>
      <c r="I462">
        <v>0.85794800000000004</v>
      </c>
      <c r="J462">
        <v>1.10995</v>
      </c>
      <c r="K462">
        <v>1.27041</v>
      </c>
      <c r="L462">
        <v>1.1568499999999999</v>
      </c>
      <c r="M462">
        <v>0.98851699999999998</v>
      </c>
      <c r="N462">
        <v>0.98851699999999998</v>
      </c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  <c r="AA462" s="107"/>
    </row>
    <row r="463" spans="1:27" x14ac:dyDescent="0.2">
      <c r="A463" t="s">
        <v>215</v>
      </c>
      <c r="B463">
        <v>1</v>
      </c>
      <c r="C463">
        <v>1989</v>
      </c>
      <c r="D463">
        <v>1.53895E-2</v>
      </c>
      <c r="E463">
        <v>0.144987</v>
      </c>
      <c r="F463">
        <v>0.58588200000000001</v>
      </c>
      <c r="G463">
        <v>0.83115300000000003</v>
      </c>
      <c r="H463">
        <v>0.78516399999999997</v>
      </c>
      <c r="I463">
        <v>0.85794800000000004</v>
      </c>
      <c r="J463">
        <v>1.10995</v>
      </c>
      <c r="K463">
        <v>1.27041</v>
      </c>
      <c r="L463">
        <v>1.1568499999999999</v>
      </c>
      <c r="M463">
        <v>0.98851699999999998</v>
      </c>
      <c r="N463">
        <v>0.98851699999999998</v>
      </c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  <c r="AA463" s="107"/>
    </row>
    <row r="464" spans="1:27" x14ac:dyDescent="0.2">
      <c r="A464" t="s">
        <v>215</v>
      </c>
      <c r="B464">
        <v>1</v>
      </c>
      <c r="C464">
        <v>1990</v>
      </c>
      <c r="D464">
        <v>1.53895E-2</v>
      </c>
      <c r="E464">
        <v>0.144987</v>
      </c>
      <c r="F464">
        <v>0.58588200000000001</v>
      </c>
      <c r="G464">
        <v>0.83115300000000003</v>
      </c>
      <c r="H464">
        <v>0.78516399999999997</v>
      </c>
      <c r="I464">
        <v>0.85794800000000004</v>
      </c>
      <c r="J464">
        <v>1.10995</v>
      </c>
      <c r="K464">
        <v>1.27041</v>
      </c>
      <c r="L464">
        <v>1.1568499999999999</v>
      </c>
      <c r="M464">
        <v>0.98851699999999998</v>
      </c>
      <c r="N464">
        <v>0.98851699999999998</v>
      </c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  <c r="AA464" s="107"/>
    </row>
    <row r="465" spans="1:27" x14ac:dyDescent="0.2">
      <c r="A465" t="s">
        <v>215</v>
      </c>
      <c r="B465">
        <v>1</v>
      </c>
      <c r="C465">
        <v>1991</v>
      </c>
      <c r="D465">
        <v>1.53895E-2</v>
      </c>
      <c r="E465">
        <v>0.144987</v>
      </c>
      <c r="F465">
        <v>0.58588200000000001</v>
      </c>
      <c r="G465">
        <v>0.83115300000000003</v>
      </c>
      <c r="H465">
        <v>0.78516399999999997</v>
      </c>
      <c r="I465">
        <v>0.85794800000000004</v>
      </c>
      <c r="J465">
        <v>1.10995</v>
      </c>
      <c r="K465">
        <v>1.27041</v>
      </c>
      <c r="L465">
        <v>1.1568499999999999</v>
      </c>
      <c r="M465">
        <v>0.98851699999999998</v>
      </c>
      <c r="N465">
        <v>0.98851699999999998</v>
      </c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  <c r="AA465" s="107"/>
    </row>
    <row r="466" spans="1:27" x14ac:dyDescent="0.2">
      <c r="A466" t="s">
        <v>215</v>
      </c>
      <c r="B466">
        <v>1</v>
      </c>
      <c r="C466">
        <v>1992</v>
      </c>
      <c r="D466">
        <v>1.53895E-2</v>
      </c>
      <c r="E466">
        <v>0.144987</v>
      </c>
      <c r="F466">
        <v>0.58588200000000001</v>
      </c>
      <c r="G466">
        <v>0.83115300000000003</v>
      </c>
      <c r="H466">
        <v>0.78516399999999997</v>
      </c>
      <c r="I466">
        <v>0.85794800000000004</v>
      </c>
      <c r="J466">
        <v>1.10995</v>
      </c>
      <c r="K466">
        <v>1.27041</v>
      </c>
      <c r="L466">
        <v>1.1568499999999999</v>
      </c>
      <c r="M466">
        <v>0.98851699999999998</v>
      </c>
      <c r="N466">
        <v>0.98851699999999998</v>
      </c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  <c r="AA466" s="107"/>
    </row>
    <row r="467" spans="1:27" x14ac:dyDescent="0.2">
      <c r="A467" t="s">
        <v>215</v>
      </c>
      <c r="B467">
        <v>1</v>
      </c>
      <c r="C467">
        <v>1993</v>
      </c>
      <c r="D467">
        <v>1.53895E-2</v>
      </c>
      <c r="E467">
        <v>0.144987</v>
      </c>
      <c r="F467">
        <v>0.58588200000000001</v>
      </c>
      <c r="G467">
        <v>0.83115300000000003</v>
      </c>
      <c r="H467">
        <v>0.78516399999999997</v>
      </c>
      <c r="I467">
        <v>0.85794800000000004</v>
      </c>
      <c r="J467">
        <v>1.10995</v>
      </c>
      <c r="K467">
        <v>1.27041</v>
      </c>
      <c r="L467">
        <v>1.1568499999999999</v>
      </c>
      <c r="M467">
        <v>0.98851699999999998</v>
      </c>
      <c r="N467">
        <v>0.98851699999999998</v>
      </c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  <c r="AA467" s="107"/>
    </row>
    <row r="468" spans="1:27" x14ac:dyDescent="0.2">
      <c r="A468" t="s">
        <v>215</v>
      </c>
      <c r="B468">
        <v>1</v>
      </c>
      <c r="C468">
        <v>1994</v>
      </c>
      <c r="D468">
        <v>1.53895E-2</v>
      </c>
      <c r="E468">
        <v>0.144987</v>
      </c>
      <c r="F468">
        <v>0.58588200000000001</v>
      </c>
      <c r="G468">
        <v>0.83115300000000003</v>
      </c>
      <c r="H468">
        <v>0.78516399999999997</v>
      </c>
      <c r="I468">
        <v>0.85794800000000004</v>
      </c>
      <c r="J468">
        <v>1.10995</v>
      </c>
      <c r="K468">
        <v>1.27041</v>
      </c>
      <c r="L468">
        <v>1.1568499999999999</v>
      </c>
      <c r="M468">
        <v>0.98851699999999998</v>
      </c>
      <c r="N468">
        <v>0.98851699999999998</v>
      </c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  <c r="AA468" s="107"/>
    </row>
    <row r="469" spans="1:27" x14ac:dyDescent="0.2">
      <c r="A469" t="s">
        <v>215</v>
      </c>
      <c r="B469">
        <v>1</v>
      </c>
      <c r="C469">
        <v>1995</v>
      </c>
      <c r="D469">
        <v>1.53895E-2</v>
      </c>
      <c r="E469">
        <v>0.144987</v>
      </c>
      <c r="F469">
        <v>0.58588200000000001</v>
      </c>
      <c r="G469">
        <v>0.83115300000000003</v>
      </c>
      <c r="H469">
        <v>0.78516399999999997</v>
      </c>
      <c r="I469">
        <v>0.85794800000000004</v>
      </c>
      <c r="J469">
        <v>1.10995</v>
      </c>
      <c r="K469">
        <v>1.27041</v>
      </c>
      <c r="L469">
        <v>1.1568499999999999</v>
      </c>
      <c r="M469">
        <v>0.98851699999999998</v>
      </c>
      <c r="N469">
        <v>0.98851699999999998</v>
      </c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  <c r="AA469" s="107"/>
    </row>
    <row r="470" spans="1:27" x14ac:dyDescent="0.2">
      <c r="A470" t="s">
        <v>215</v>
      </c>
      <c r="B470">
        <v>1</v>
      </c>
      <c r="C470">
        <v>1996</v>
      </c>
      <c r="D470">
        <v>1.53895E-2</v>
      </c>
      <c r="E470">
        <v>0.144987</v>
      </c>
      <c r="F470">
        <v>0.58588200000000001</v>
      </c>
      <c r="G470">
        <v>0.83115300000000003</v>
      </c>
      <c r="H470">
        <v>0.78516399999999997</v>
      </c>
      <c r="I470">
        <v>0.85794800000000004</v>
      </c>
      <c r="J470">
        <v>1.10995</v>
      </c>
      <c r="K470">
        <v>1.27041</v>
      </c>
      <c r="L470">
        <v>1.1568499999999999</v>
      </c>
      <c r="M470">
        <v>0.98851699999999998</v>
      </c>
      <c r="N470">
        <v>0.98851699999999998</v>
      </c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  <c r="AA470" s="107"/>
    </row>
    <row r="471" spans="1:27" x14ac:dyDescent="0.2">
      <c r="A471" t="s">
        <v>215</v>
      </c>
      <c r="B471">
        <v>1</v>
      </c>
      <c r="C471">
        <v>1997</v>
      </c>
      <c r="D471">
        <v>1.53895E-2</v>
      </c>
      <c r="E471">
        <v>0.144987</v>
      </c>
      <c r="F471">
        <v>0.58588200000000001</v>
      </c>
      <c r="G471">
        <v>0.83115300000000003</v>
      </c>
      <c r="H471">
        <v>0.78516399999999997</v>
      </c>
      <c r="I471">
        <v>0.85794800000000004</v>
      </c>
      <c r="J471">
        <v>1.10995</v>
      </c>
      <c r="K471">
        <v>1.27041</v>
      </c>
      <c r="L471">
        <v>1.1568499999999999</v>
      </c>
      <c r="M471">
        <v>0.98851699999999998</v>
      </c>
      <c r="N471">
        <v>0.98851699999999998</v>
      </c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  <c r="AA471" s="107"/>
    </row>
    <row r="472" spans="1:27" x14ac:dyDescent="0.2">
      <c r="A472" t="s">
        <v>215</v>
      </c>
      <c r="B472">
        <v>1</v>
      </c>
      <c r="C472">
        <v>1998</v>
      </c>
      <c r="D472">
        <v>1.53895E-2</v>
      </c>
      <c r="E472">
        <v>0.144987</v>
      </c>
      <c r="F472">
        <v>0.58588200000000001</v>
      </c>
      <c r="G472">
        <v>0.83115300000000003</v>
      </c>
      <c r="H472">
        <v>0.78516399999999997</v>
      </c>
      <c r="I472">
        <v>0.85794800000000004</v>
      </c>
      <c r="J472">
        <v>1.10995</v>
      </c>
      <c r="K472">
        <v>1.27041</v>
      </c>
      <c r="L472">
        <v>1.1568499999999999</v>
      </c>
      <c r="M472">
        <v>0.98851699999999998</v>
      </c>
      <c r="N472">
        <v>0.98851699999999998</v>
      </c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  <c r="AA472" s="107"/>
    </row>
    <row r="473" spans="1:27" x14ac:dyDescent="0.2">
      <c r="A473" t="s">
        <v>215</v>
      </c>
      <c r="B473">
        <v>1</v>
      </c>
      <c r="C473">
        <v>1999</v>
      </c>
      <c r="D473">
        <v>1.53895E-2</v>
      </c>
      <c r="E473">
        <v>0.144987</v>
      </c>
      <c r="F473">
        <v>0.58588200000000001</v>
      </c>
      <c r="G473">
        <v>0.83115300000000003</v>
      </c>
      <c r="H473">
        <v>0.78516399999999997</v>
      </c>
      <c r="I473">
        <v>0.85794800000000004</v>
      </c>
      <c r="J473">
        <v>1.10995</v>
      </c>
      <c r="K473">
        <v>1.27041</v>
      </c>
      <c r="L473">
        <v>1.1568499999999999</v>
      </c>
      <c r="M473">
        <v>0.98851699999999998</v>
      </c>
      <c r="N473">
        <v>0.98851699999999998</v>
      </c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  <c r="AA473" s="107"/>
    </row>
    <row r="474" spans="1:27" x14ac:dyDescent="0.2">
      <c r="A474" t="s">
        <v>215</v>
      </c>
      <c r="B474">
        <v>1</v>
      </c>
      <c r="C474">
        <v>2000</v>
      </c>
      <c r="D474">
        <v>1.53895E-2</v>
      </c>
      <c r="E474">
        <v>0.144987</v>
      </c>
      <c r="F474">
        <v>0.58588200000000001</v>
      </c>
      <c r="G474">
        <v>0.83115300000000003</v>
      </c>
      <c r="H474">
        <v>0.78516399999999997</v>
      </c>
      <c r="I474">
        <v>0.85794800000000004</v>
      </c>
      <c r="J474">
        <v>1.10995</v>
      </c>
      <c r="K474">
        <v>1.27041</v>
      </c>
      <c r="L474">
        <v>1.1568499999999999</v>
      </c>
      <c r="M474">
        <v>0.98851699999999998</v>
      </c>
      <c r="N474">
        <v>0.98851699999999998</v>
      </c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  <c r="AA474" s="107"/>
    </row>
    <row r="475" spans="1:27" x14ac:dyDescent="0.2">
      <c r="A475" t="s">
        <v>215</v>
      </c>
      <c r="B475">
        <v>1</v>
      </c>
      <c r="C475">
        <v>2001</v>
      </c>
      <c r="D475">
        <v>1.53895E-2</v>
      </c>
      <c r="E475">
        <v>0.144987</v>
      </c>
      <c r="F475">
        <v>0.58588200000000001</v>
      </c>
      <c r="G475">
        <v>0.83115300000000003</v>
      </c>
      <c r="H475">
        <v>0.78516399999999997</v>
      </c>
      <c r="I475">
        <v>0.85794800000000004</v>
      </c>
      <c r="J475">
        <v>1.10995</v>
      </c>
      <c r="K475">
        <v>1.27041</v>
      </c>
      <c r="L475">
        <v>1.1568499999999999</v>
      </c>
      <c r="M475">
        <v>0.98851699999999998</v>
      </c>
      <c r="N475">
        <v>0.98851699999999998</v>
      </c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  <c r="AA475" s="107"/>
    </row>
    <row r="476" spans="1:27" x14ac:dyDescent="0.2">
      <c r="A476" t="s">
        <v>215</v>
      </c>
      <c r="B476">
        <v>1</v>
      </c>
      <c r="C476">
        <v>2002</v>
      </c>
      <c r="D476">
        <v>1.53895E-2</v>
      </c>
      <c r="E476">
        <v>0.144987</v>
      </c>
      <c r="F476">
        <v>0.58588200000000001</v>
      </c>
      <c r="G476">
        <v>0.83115300000000003</v>
      </c>
      <c r="H476">
        <v>0.78516399999999997</v>
      </c>
      <c r="I476">
        <v>0.85794800000000004</v>
      </c>
      <c r="J476">
        <v>1.10995</v>
      </c>
      <c r="K476">
        <v>1.27041</v>
      </c>
      <c r="L476">
        <v>1.1568499999999999</v>
      </c>
      <c r="M476">
        <v>0.98851699999999998</v>
      </c>
      <c r="N476">
        <v>0.98851699999999998</v>
      </c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  <c r="AA476" s="107"/>
    </row>
    <row r="477" spans="1:27" x14ac:dyDescent="0.2">
      <c r="A477" t="s">
        <v>215</v>
      </c>
      <c r="B477">
        <v>1</v>
      </c>
      <c r="C477">
        <v>2003</v>
      </c>
      <c r="D477">
        <v>1.53895E-2</v>
      </c>
      <c r="E477">
        <v>0.144987</v>
      </c>
      <c r="F477">
        <v>0.58588200000000001</v>
      </c>
      <c r="G477">
        <v>0.83115300000000003</v>
      </c>
      <c r="H477">
        <v>0.78516399999999997</v>
      </c>
      <c r="I477">
        <v>0.85794800000000004</v>
      </c>
      <c r="J477">
        <v>1.10995</v>
      </c>
      <c r="K477">
        <v>1.27041</v>
      </c>
      <c r="L477">
        <v>1.1568499999999999</v>
      </c>
      <c r="M477">
        <v>0.98851699999999998</v>
      </c>
      <c r="N477">
        <v>0.98851699999999998</v>
      </c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  <c r="AA477" s="107"/>
    </row>
    <row r="478" spans="1:27" x14ac:dyDescent="0.2">
      <c r="A478" t="s">
        <v>215</v>
      </c>
      <c r="B478">
        <v>1</v>
      </c>
      <c r="C478">
        <v>2004</v>
      </c>
      <c r="D478">
        <v>1.53895E-2</v>
      </c>
      <c r="E478">
        <v>0.144987</v>
      </c>
      <c r="F478">
        <v>0.58588200000000001</v>
      </c>
      <c r="G478">
        <v>0.83115300000000003</v>
      </c>
      <c r="H478">
        <v>0.78516399999999997</v>
      </c>
      <c r="I478">
        <v>0.85794800000000004</v>
      </c>
      <c r="J478">
        <v>1.10995</v>
      </c>
      <c r="K478">
        <v>1.27041</v>
      </c>
      <c r="L478">
        <v>1.1568499999999999</v>
      </c>
      <c r="M478">
        <v>0.98851699999999998</v>
      </c>
      <c r="N478">
        <v>0.98851699999999998</v>
      </c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  <c r="AA478" s="107"/>
    </row>
    <row r="479" spans="1:27" x14ac:dyDescent="0.2">
      <c r="A479" t="s">
        <v>215</v>
      </c>
      <c r="B479">
        <v>1</v>
      </c>
      <c r="C479">
        <v>2005</v>
      </c>
      <c r="D479">
        <v>1.53895E-2</v>
      </c>
      <c r="E479">
        <v>0.144987</v>
      </c>
      <c r="F479">
        <v>0.58588200000000001</v>
      </c>
      <c r="G479">
        <v>0.83115300000000003</v>
      </c>
      <c r="H479">
        <v>0.78516399999999997</v>
      </c>
      <c r="I479">
        <v>0.85794800000000004</v>
      </c>
      <c r="J479">
        <v>1.10995</v>
      </c>
      <c r="K479">
        <v>1.27041</v>
      </c>
      <c r="L479">
        <v>1.1568499999999999</v>
      </c>
      <c r="M479">
        <v>0.98851699999999998</v>
      </c>
      <c r="N479">
        <v>0.98851699999999998</v>
      </c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  <c r="AA479" s="107"/>
    </row>
    <row r="480" spans="1:27" x14ac:dyDescent="0.2">
      <c r="A480" t="s">
        <v>215</v>
      </c>
      <c r="B480">
        <v>1</v>
      </c>
      <c r="C480">
        <v>2006</v>
      </c>
      <c r="D480">
        <v>1.53895E-2</v>
      </c>
      <c r="E480">
        <v>0.144987</v>
      </c>
      <c r="F480">
        <v>0.58588200000000001</v>
      </c>
      <c r="G480">
        <v>0.83115300000000003</v>
      </c>
      <c r="H480">
        <v>0.78516399999999997</v>
      </c>
      <c r="I480">
        <v>0.85794800000000004</v>
      </c>
      <c r="J480">
        <v>1.10995</v>
      </c>
      <c r="K480">
        <v>1.27041</v>
      </c>
      <c r="L480">
        <v>1.1568499999999999</v>
      </c>
      <c r="M480">
        <v>0.98851699999999998</v>
      </c>
      <c r="N480">
        <v>0.98851699999999998</v>
      </c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  <c r="AA480" s="107"/>
    </row>
    <row r="481" spans="1:27" x14ac:dyDescent="0.2">
      <c r="A481" t="s">
        <v>215</v>
      </c>
      <c r="B481">
        <v>1</v>
      </c>
      <c r="C481">
        <v>2007</v>
      </c>
      <c r="D481">
        <v>1.53895E-2</v>
      </c>
      <c r="E481">
        <v>0.144987</v>
      </c>
      <c r="F481">
        <v>0.58588200000000001</v>
      </c>
      <c r="G481">
        <v>0.83115300000000003</v>
      </c>
      <c r="H481">
        <v>0.78516399999999997</v>
      </c>
      <c r="I481">
        <v>0.85794800000000004</v>
      </c>
      <c r="J481">
        <v>1.10995</v>
      </c>
      <c r="K481">
        <v>1.27041</v>
      </c>
      <c r="L481">
        <v>1.1568499999999999</v>
      </c>
      <c r="M481">
        <v>0.98851699999999998</v>
      </c>
      <c r="N481">
        <v>0.98851699999999998</v>
      </c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  <c r="AA481" s="107"/>
    </row>
    <row r="482" spans="1:27" x14ac:dyDescent="0.2">
      <c r="A482" t="s">
        <v>215</v>
      </c>
      <c r="B482">
        <v>1</v>
      </c>
      <c r="C482">
        <v>2008</v>
      </c>
      <c r="D482">
        <v>1.53895E-2</v>
      </c>
      <c r="E482">
        <v>0.144987</v>
      </c>
      <c r="F482">
        <v>0.58588200000000001</v>
      </c>
      <c r="G482">
        <v>0.83115300000000003</v>
      </c>
      <c r="H482">
        <v>0.78516399999999997</v>
      </c>
      <c r="I482">
        <v>0.85794800000000004</v>
      </c>
      <c r="J482">
        <v>1.10995</v>
      </c>
      <c r="K482">
        <v>1.27041</v>
      </c>
      <c r="L482">
        <v>1.1568499999999999</v>
      </c>
      <c r="M482">
        <v>0.98851699999999998</v>
      </c>
      <c r="N482">
        <v>0.98851699999999998</v>
      </c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  <c r="AA482" s="107"/>
    </row>
    <row r="483" spans="1:27" x14ac:dyDescent="0.2">
      <c r="A483" t="s">
        <v>215</v>
      </c>
      <c r="B483">
        <v>1</v>
      </c>
      <c r="C483">
        <v>2009</v>
      </c>
      <c r="D483">
        <v>1.53895E-2</v>
      </c>
      <c r="E483">
        <v>0.144987</v>
      </c>
      <c r="F483">
        <v>0.58588200000000001</v>
      </c>
      <c r="G483">
        <v>0.83115300000000003</v>
      </c>
      <c r="H483">
        <v>0.78516399999999997</v>
      </c>
      <c r="I483">
        <v>0.85794800000000004</v>
      </c>
      <c r="J483">
        <v>1.10995</v>
      </c>
      <c r="K483">
        <v>1.27041</v>
      </c>
      <c r="L483">
        <v>1.1568499999999999</v>
      </c>
      <c r="M483">
        <v>0.98851699999999998</v>
      </c>
      <c r="N483">
        <v>0.98851699999999998</v>
      </c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  <c r="AA483" s="107"/>
    </row>
    <row r="484" spans="1:27" x14ac:dyDescent="0.2">
      <c r="A484" t="s">
        <v>215</v>
      </c>
      <c r="B484">
        <v>1</v>
      </c>
      <c r="C484">
        <v>2010</v>
      </c>
      <c r="D484">
        <v>1.53895E-2</v>
      </c>
      <c r="E484">
        <v>0.144987</v>
      </c>
      <c r="F484">
        <v>0.58588200000000001</v>
      </c>
      <c r="G484">
        <v>0.83115300000000003</v>
      </c>
      <c r="H484">
        <v>0.78516399999999997</v>
      </c>
      <c r="I484">
        <v>0.85794800000000004</v>
      </c>
      <c r="J484">
        <v>1.10995</v>
      </c>
      <c r="K484">
        <v>1.27041</v>
      </c>
      <c r="L484">
        <v>1.1568499999999999</v>
      </c>
      <c r="M484">
        <v>0.98851699999999998</v>
      </c>
      <c r="N484">
        <v>0.98851699999999998</v>
      </c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  <c r="AA484" s="107"/>
    </row>
    <row r="485" spans="1:27" x14ac:dyDescent="0.2">
      <c r="A485" t="s">
        <v>215</v>
      </c>
      <c r="B485">
        <v>1</v>
      </c>
      <c r="C485">
        <v>2011</v>
      </c>
      <c r="D485">
        <v>1.53895E-2</v>
      </c>
      <c r="E485">
        <v>0.144987</v>
      </c>
      <c r="F485">
        <v>0.58588200000000001</v>
      </c>
      <c r="G485">
        <v>0.83115300000000003</v>
      </c>
      <c r="H485">
        <v>0.78516399999999997</v>
      </c>
      <c r="I485">
        <v>0.85794800000000004</v>
      </c>
      <c r="J485">
        <v>1.10995</v>
      </c>
      <c r="K485">
        <v>1.27041</v>
      </c>
      <c r="L485">
        <v>1.1568499999999999</v>
      </c>
      <c r="M485">
        <v>0.98851699999999998</v>
      </c>
      <c r="N485">
        <v>0.98851699999999998</v>
      </c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  <c r="AA485" s="107"/>
    </row>
    <row r="486" spans="1:27" x14ac:dyDescent="0.2">
      <c r="A486" t="s">
        <v>215</v>
      </c>
      <c r="B486">
        <v>1</v>
      </c>
      <c r="C486">
        <v>2012</v>
      </c>
      <c r="D486">
        <v>1.53895E-2</v>
      </c>
      <c r="E486">
        <v>0.144987</v>
      </c>
      <c r="F486">
        <v>0.58588200000000001</v>
      </c>
      <c r="G486">
        <v>0.83115300000000003</v>
      </c>
      <c r="H486">
        <v>0.78516399999999997</v>
      </c>
      <c r="I486">
        <v>0.85794800000000004</v>
      </c>
      <c r="J486">
        <v>1.10995</v>
      </c>
      <c r="K486">
        <v>1.27041</v>
      </c>
      <c r="L486">
        <v>1.1568499999999999</v>
      </c>
      <c r="M486">
        <v>0.98851699999999998</v>
      </c>
      <c r="N486">
        <v>0.98851699999999998</v>
      </c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  <c r="AA486" s="107"/>
    </row>
    <row r="487" spans="1:27" x14ac:dyDescent="0.2">
      <c r="A487" t="s">
        <v>215</v>
      </c>
      <c r="B487">
        <v>1</v>
      </c>
      <c r="C487">
        <v>2013</v>
      </c>
      <c r="D487">
        <v>1.53895E-2</v>
      </c>
      <c r="E487">
        <v>0.144987</v>
      </c>
      <c r="F487">
        <v>0.58588200000000001</v>
      </c>
      <c r="G487">
        <v>0.83115300000000003</v>
      </c>
      <c r="H487">
        <v>0.78516399999999997</v>
      </c>
      <c r="I487">
        <v>0.85794800000000004</v>
      </c>
      <c r="J487">
        <v>1.10995</v>
      </c>
      <c r="K487">
        <v>1.27041</v>
      </c>
      <c r="L487">
        <v>1.1568499999999999</v>
      </c>
      <c r="M487">
        <v>0.98851699999999998</v>
      </c>
      <c r="N487">
        <v>0.98851699999999998</v>
      </c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  <c r="AA487" s="107"/>
    </row>
    <row r="488" spans="1:27" x14ac:dyDescent="0.2">
      <c r="A488" t="s">
        <v>215</v>
      </c>
      <c r="B488">
        <v>1</v>
      </c>
      <c r="C488">
        <v>2014</v>
      </c>
      <c r="D488">
        <v>1.53895E-2</v>
      </c>
      <c r="E488">
        <v>0.144987</v>
      </c>
      <c r="F488">
        <v>0.58588200000000001</v>
      </c>
      <c r="G488">
        <v>0.83115300000000003</v>
      </c>
      <c r="H488">
        <v>0.78516399999999997</v>
      </c>
      <c r="I488">
        <v>0.85794800000000004</v>
      </c>
      <c r="J488">
        <v>1.10995</v>
      </c>
      <c r="K488">
        <v>1.27041</v>
      </c>
      <c r="L488">
        <v>1.1568499999999999</v>
      </c>
      <c r="M488">
        <v>0.98851699999999998</v>
      </c>
      <c r="N488">
        <v>0.98851699999999998</v>
      </c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  <c r="AA488" s="107"/>
    </row>
    <row r="489" spans="1:27" x14ac:dyDescent="0.2">
      <c r="A489" t="s">
        <v>215</v>
      </c>
      <c r="B489">
        <v>1</v>
      </c>
      <c r="C489">
        <v>2015</v>
      </c>
      <c r="D489">
        <v>1.53895E-2</v>
      </c>
      <c r="E489">
        <v>0.144987</v>
      </c>
      <c r="F489">
        <v>0.58588200000000001</v>
      </c>
      <c r="G489">
        <v>0.83115300000000003</v>
      </c>
      <c r="H489">
        <v>0.78516399999999997</v>
      </c>
      <c r="I489">
        <v>0.85794800000000004</v>
      </c>
      <c r="J489">
        <v>1.10995</v>
      </c>
      <c r="K489">
        <v>1.27041</v>
      </c>
      <c r="L489">
        <v>1.1568499999999999</v>
      </c>
      <c r="M489">
        <v>0.98851699999999998</v>
      </c>
      <c r="N489">
        <v>0.98851699999999998</v>
      </c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  <c r="AA489" s="107"/>
    </row>
    <row r="490" spans="1:27" x14ac:dyDescent="0.2">
      <c r="A490" t="s">
        <v>215</v>
      </c>
      <c r="B490">
        <v>1</v>
      </c>
      <c r="C490">
        <v>2016</v>
      </c>
      <c r="D490">
        <v>1.53895E-2</v>
      </c>
      <c r="E490">
        <v>0.144987</v>
      </c>
      <c r="F490">
        <v>0.58588200000000001</v>
      </c>
      <c r="G490">
        <v>0.83115300000000003</v>
      </c>
      <c r="H490">
        <v>0.78516399999999997</v>
      </c>
      <c r="I490">
        <v>0.85794800000000004</v>
      </c>
      <c r="J490">
        <v>1.10995</v>
      </c>
      <c r="K490">
        <v>1.27041</v>
      </c>
      <c r="L490">
        <v>1.1568499999999999</v>
      </c>
      <c r="M490">
        <v>0.98851699999999998</v>
      </c>
      <c r="N490">
        <v>0.98851699999999998</v>
      </c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</row>
    <row r="491" spans="1:27" x14ac:dyDescent="0.2">
      <c r="A491" t="s">
        <v>215</v>
      </c>
      <c r="B491">
        <v>1</v>
      </c>
      <c r="C491">
        <v>2017</v>
      </c>
      <c r="D491">
        <v>1.53895E-2</v>
      </c>
      <c r="E491">
        <v>0.144987</v>
      </c>
      <c r="F491">
        <v>0.58588200000000001</v>
      </c>
      <c r="G491">
        <v>0.83115300000000003</v>
      </c>
      <c r="H491">
        <v>0.78516399999999997</v>
      </c>
      <c r="I491">
        <v>0.85794800000000004</v>
      </c>
      <c r="J491">
        <v>1.10995</v>
      </c>
      <c r="K491">
        <v>1.27041</v>
      </c>
      <c r="L491">
        <v>1.1568499999999999</v>
      </c>
      <c r="M491">
        <v>0.98851699999999998</v>
      </c>
      <c r="N491">
        <v>0.98851699999999998</v>
      </c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  <c r="AA491" s="107"/>
    </row>
    <row r="492" spans="1:27" x14ac:dyDescent="0.2">
      <c r="A492" t="s">
        <v>215</v>
      </c>
      <c r="B492">
        <v>1</v>
      </c>
      <c r="C492">
        <v>2018</v>
      </c>
      <c r="D492">
        <v>1.53895E-2</v>
      </c>
      <c r="E492">
        <v>0.144987</v>
      </c>
      <c r="F492">
        <v>0.58588200000000001</v>
      </c>
      <c r="G492">
        <v>0.83115300000000003</v>
      </c>
      <c r="H492">
        <v>0.78516399999999997</v>
      </c>
      <c r="I492">
        <v>0.85794800000000004</v>
      </c>
      <c r="J492">
        <v>1.10995</v>
      </c>
      <c r="K492">
        <v>1.27041</v>
      </c>
      <c r="L492">
        <v>1.1568499999999999</v>
      </c>
      <c r="M492">
        <v>0.98851699999999998</v>
      </c>
      <c r="N492">
        <v>0.98851699999999998</v>
      </c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  <c r="AA492" s="107"/>
    </row>
    <row r="493" spans="1:27" x14ac:dyDescent="0.2">
      <c r="A493" t="s">
        <v>215</v>
      </c>
      <c r="B493">
        <v>1</v>
      </c>
      <c r="C493">
        <v>2019</v>
      </c>
      <c r="D493">
        <v>1.53895E-2</v>
      </c>
      <c r="E493">
        <v>0.144987</v>
      </c>
      <c r="F493">
        <v>0.58588200000000001</v>
      </c>
      <c r="G493">
        <v>0.83115300000000003</v>
      </c>
      <c r="H493">
        <v>0.78516399999999997</v>
      </c>
      <c r="I493">
        <v>0.85794800000000004</v>
      </c>
      <c r="J493">
        <v>1.10995</v>
      </c>
      <c r="K493">
        <v>1.27041</v>
      </c>
      <c r="L493">
        <v>1.1568499999999999</v>
      </c>
      <c r="M493">
        <v>0.98851699999999998</v>
      </c>
      <c r="N493">
        <v>0.98851699999999998</v>
      </c>
      <c r="O493">
        <f>MAX(D493:N493)</f>
        <v>1.27041</v>
      </c>
    </row>
    <row r="494" spans="1:27" x14ac:dyDescent="0.2">
      <c r="A494" s="120" t="s">
        <v>215</v>
      </c>
      <c r="B494" s="120" t="s">
        <v>426</v>
      </c>
      <c r="C494" s="120"/>
      <c r="D494" s="121">
        <f>D493/$O$493</f>
        <v>1.2113805779236625E-2</v>
      </c>
      <c r="E494" s="121">
        <f t="shared" ref="E494:N494" si="2">E493/$O$493</f>
        <v>0.11412614825135192</v>
      </c>
      <c r="F494" s="121">
        <f t="shared" si="2"/>
        <v>0.4611755260112877</v>
      </c>
      <c r="G494" s="121">
        <f t="shared" si="2"/>
        <v>0.65423996977353771</v>
      </c>
      <c r="H494" s="121">
        <f t="shared" si="2"/>
        <v>0.61803984540423951</v>
      </c>
      <c r="I494" s="121">
        <f t="shared" si="2"/>
        <v>0.6753315858659803</v>
      </c>
      <c r="J494" s="121">
        <f t="shared" si="2"/>
        <v>0.87369431915680762</v>
      </c>
      <c r="K494" s="121">
        <f t="shared" si="2"/>
        <v>1</v>
      </c>
      <c r="L494" s="121">
        <f t="shared" si="2"/>
        <v>0.91061153485882507</v>
      </c>
      <c r="M494" s="121">
        <f t="shared" si="2"/>
        <v>0.77810864209192299</v>
      </c>
      <c r="N494" s="121">
        <f t="shared" si="2"/>
        <v>0.77810864209192299</v>
      </c>
    </row>
    <row r="495" spans="1:27" x14ac:dyDescent="0.2">
      <c r="A495" t="s">
        <v>256</v>
      </c>
      <c r="B495" t="s">
        <v>257</v>
      </c>
      <c r="C495" t="s">
        <v>258</v>
      </c>
    </row>
    <row r="496" spans="1:27" x14ac:dyDescent="0.2">
      <c r="A496">
        <v>1967</v>
      </c>
      <c r="B496">
        <v>242957</v>
      </c>
      <c r="C496">
        <v>502.75900000000001</v>
      </c>
      <c r="D496">
        <v>420.55399999999997</v>
      </c>
    </row>
    <row r="497" spans="1:4" x14ac:dyDescent="0.2">
      <c r="A497">
        <v>1968</v>
      </c>
      <c r="B497">
        <v>242957</v>
      </c>
      <c r="C497">
        <v>502.75900000000001</v>
      </c>
      <c r="D497">
        <v>409.06900000000002</v>
      </c>
    </row>
    <row r="498" spans="1:4" x14ac:dyDescent="0.2">
      <c r="A498">
        <v>1969</v>
      </c>
      <c r="B498">
        <v>242739</v>
      </c>
      <c r="C498">
        <v>502.73099999999999</v>
      </c>
      <c r="D498">
        <v>390.87099999999998</v>
      </c>
    </row>
    <row r="499" spans="1:4" x14ac:dyDescent="0.2">
      <c r="A499">
        <v>1970</v>
      </c>
      <c r="B499">
        <v>240856</v>
      </c>
      <c r="C499">
        <v>502.48599999999999</v>
      </c>
      <c r="D499">
        <v>363.69799999999998</v>
      </c>
    </row>
    <row r="500" spans="1:4" x14ac:dyDescent="0.2">
      <c r="A500">
        <v>1971</v>
      </c>
      <c r="B500">
        <v>235422</v>
      </c>
      <c r="C500">
        <v>501.75599999999997</v>
      </c>
      <c r="D500">
        <v>317.01499999999999</v>
      </c>
    </row>
    <row r="501" spans="1:4" x14ac:dyDescent="0.2">
      <c r="A501">
        <v>1972</v>
      </c>
      <c r="B501">
        <v>227343</v>
      </c>
      <c r="C501">
        <v>500.61099999999999</v>
      </c>
      <c r="D501">
        <v>262.28899999999999</v>
      </c>
    </row>
    <row r="502" spans="1:4" x14ac:dyDescent="0.2">
      <c r="A502">
        <v>1973</v>
      </c>
      <c r="B502">
        <v>218873</v>
      </c>
      <c r="C502">
        <v>499.32499999999999</v>
      </c>
      <c r="D502">
        <v>345.25099999999998</v>
      </c>
    </row>
    <row r="503" spans="1:4" x14ac:dyDescent="0.2">
      <c r="A503">
        <v>1974</v>
      </c>
      <c r="B503">
        <v>208934</v>
      </c>
      <c r="C503">
        <v>497.69400000000002</v>
      </c>
      <c r="D503">
        <v>330.03399999999999</v>
      </c>
    </row>
    <row r="504" spans="1:4" x14ac:dyDescent="0.2">
      <c r="A504">
        <v>1975</v>
      </c>
      <c r="B504">
        <v>196884</v>
      </c>
      <c r="C504">
        <v>495.512</v>
      </c>
      <c r="D504">
        <v>701.97699999999998</v>
      </c>
    </row>
    <row r="505" spans="1:4" x14ac:dyDescent="0.2">
      <c r="A505">
        <v>1976</v>
      </c>
      <c r="B505">
        <v>185010</v>
      </c>
      <c r="C505">
        <v>493.10700000000003</v>
      </c>
      <c r="D505">
        <v>819.10699999999997</v>
      </c>
    </row>
    <row r="506" spans="1:4" x14ac:dyDescent="0.2">
      <c r="A506">
        <v>1977</v>
      </c>
      <c r="B506">
        <v>177853</v>
      </c>
      <c r="C506">
        <v>491.51400000000001</v>
      </c>
      <c r="D506">
        <v>365.70499999999998</v>
      </c>
    </row>
    <row r="507" spans="1:4" x14ac:dyDescent="0.2">
      <c r="A507">
        <v>1978</v>
      </c>
      <c r="B507">
        <v>175113</v>
      </c>
      <c r="C507">
        <v>490.87299999999999</v>
      </c>
      <c r="D507">
        <v>2143.84</v>
      </c>
    </row>
    <row r="508" spans="1:4" x14ac:dyDescent="0.2">
      <c r="A508">
        <v>1979</v>
      </c>
      <c r="B508">
        <v>181726</v>
      </c>
      <c r="C508">
        <v>492.39</v>
      </c>
      <c r="D508">
        <v>532.86099999999999</v>
      </c>
    </row>
    <row r="509" spans="1:4" x14ac:dyDescent="0.2">
      <c r="A509">
        <v>1980</v>
      </c>
      <c r="B509">
        <v>196520</v>
      </c>
      <c r="C509">
        <v>495.44200000000001</v>
      </c>
      <c r="D509">
        <v>311.98899999999998</v>
      </c>
    </row>
    <row r="510" spans="1:4" x14ac:dyDescent="0.2">
      <c r="A510">
        <v>1981</v>
      </c>
      <c r="B510">
        <v>231928</v>
      </c>
      <c r="C510">
        <v>501.27</v>
      </c>
      <c r="D510">
        <v>340.75700000000001</v>
      </c>
    </row>
    <row r="511" spans="1:4" x14ac:dyDescent="0.2">
      <c r="A511">
        <v>1982</v>
      </c>
      <c r="B511">
        <v>292664</v>
      </c>
      <c r="C511">
        <v>508.154</v>
      </c>
      <c r="D511">
        <v>217.09</v>
      </c>
    </row>
    <row r="512" spans="1:4" x14ac:dyDescent="0.2">
      <c r="A512">
        <v>1983</v>
      </c>
      <c r="B512">
        <v>323361</v>
      </c>
      <c r="C512">
        <v>510.69600000000003</v>
      </c>
      <c r="D512">
        <v>296.904</v>
      </c>
    </row>
    <row r="513" spans="1:4" x14ac:dyDescent="0.2">
      <c r="A513">
        <v>1984</v>
      </c>
      <c r="B513">
        <v>291800</v>
      </c>
      <c r="C513">
        <v>508.07499999999999</v>
      </c>
      <c r="D513">
        <v>322.887</v>
      </c>
    </row>
    <row r="514" spans="1:4" x14ac:dyDescent="0.2">
      <c r="A514">
        <v>1985</v>
      </c>
      <c r="B514">
        <v>254632</v>
      </c>
      <c r="C514">
        <v>504.20400000000001</v>
      </c>
      <c r="D514">
        <v>520.02800000000002</v>
      </c>
    </row>
    <row r="515" spans="1:4" x14ac:dyDescent="0.2">
      <c r="A515">
        <v>1986</v>
      </c>
      <c r="B515">
        <v>214695</v>
      </c>
      <c r="C515">
        <v>498.65699999999998</v>
      </c>
      <c r="D515">
        <v>448.17899999999997</v>
      </c>
    </row>
    <row r="516" spans="1:4" x14ac:dyDescent="0.2">
      <c r="A516">
        <v>1987</v>
      </c>
      <c r="B516">
        <v>180191</v>
      </c>
      <c r="C516">
        <v>492.04700000000003</v>
      </c>
      <c r="D516">
        <v>615.17100000000005</v>
      </c>
    </row>
    <row r="517" spans="1:4" x14ac:dyDescent="0.2">
      <c r="A517">
        <v>1988</v>
      </c>
      <c r="B517">
        <v>161423</v>
      </c>
      <c r="C517">
        <v>487.37400000000002</v>
      </c>
      <c r="D517">
        <v>488.63900000000001</v>
      </c>
    </row>
    <row r="518" spans="1:4" x14ac:dyDescent="0.2">
      <c r="A518">
        <v>1989</v>
      </c>
      <c r="B518">
        <v>160024</v>
      </c>
      <c r="C518">
        <v>486.98599999999999</v>
      </c>
      <c r="D518">
        <v>1234.27</v>
      </c>
    </row>
    <row r="519" spans="1:4" x14ac:dyDescent="0.2">
      <c r="A519">
        <v>1990</v>
      </c>
      <c r="B519">
        <v>166520</v>
      </c>
      <c r="C519">
        <v>488.738</v>
      </c>
      <c r="D519">
        <v>581.26499999999999</v>
      </c>
    </row>
    <row r="520" spans="1:4" x14ac:dyDescent="0.2">
      <c r="A520">
        <v>1991</v>
      </c>
      <c r="B520">
        <v>178437</v>
      </c>
      <c r="C520">
        <v>491.649</v>
      </c>
      <c r="D520">
        <v>337.42599999999999</v>
      </c>
    </row>
    <row r="521" spans="1:4" x14ac:dyDescent="0.2">
      <c r="A521">
        <v>1992</v>
      </c>
      <c r="B521">
        <v>200589</v>
      </c>
      <c r="C521">
        <v>496.209</v>
      </c>
      <c r="D521">
        <v>530.35599999999999</v>
      </c>
    </row>
    <row r="522" spans="1:4" x14ac:dyDescent="0.2">
      <c r="A522">
        <v>1993</v>
      </c>
      <c r="B522">
        <v>227186</v>
      </c>
      <c r="C522">
        <v>500.58800000000002</v>
      </c>
      <c r="D522">
        <v>890.44</v>
      </c>
    </row>
    <row r="523" spans="1:4" x14ac:dyDescent="0.2">
      <c r="A523">
        <v>1994</v>
      </c>
      <c r="B523">
        <v>229810</v>
      </c>
      <c r="C523">
        <v>500.96800000000002</v>
      </c>
      <c r="D523">
        <v>352.28100000000001</v>
      </c>
    </row>
    <row r="524" spans="1:4" x14ac:dyDescent="0.2">
      <c r="A524">
        <v>1995</v>
      </c>
      <c r="B524">
        <v>200937</v>
      </c>
      <c r="C524">
        <v>496.27300000000002</v>
      </c>
      <c r="D524">
        <v>348.59100000000001</v>
      </c>
    </row>
    <row r="525" spans="1:4" x14ac:dyDescent="0.2">
      <c r="A525">
        <v>1996</v>
      </c>
      <c r="B525">
        <v>178585</v>
      </c>
      <c r="C525">
        <v>491.68299999999999</v>
      </c>
      <c r="D525">
        <v>909.52099999999996</v>
      </c>
    </row>
    <row r="526" spans="1:4" x14ac:dyDescent="0.2">
      <c r="A526">
        <v>1997</v>
      </c>
      <c r="B526">
        <v>159442</v>
      </c>
      <c r="C526">
        <v>486.822</v>
      </c>
      <c r="D526">
        <v>208.06200000000001</v>
      </c>
    </row>
    <row r="527" spans="1:4" x14ac:dyDescent="0.2">
      <c r="A527">
        <v>1998</v>
      </c>
      <c r="B527">
        <v>142253</v>
      </c>
      <c r="C527">
        <v>481.45699999999999</v>
      </c>
      <c r="D527">
        <v>324.51499999999999</v>
      </c>
    </row>
    <row r="528" spans="1:4" x14ac:dyDescent="0.2">
      <c r="A528">
        <v>1999</v>
      </c>
      <c r="B528">
        <v>131847</v>
      </c>
      <c r="C528">
        <v>477.60399999999998</v>
      </c>
      <c r="D528">
        <v>766.74300000000005</v>
      </c>
    </row>
    <row r="529" spans="1:4" x14ac:dyDescent="0.2">
      <c r="A529">
        <v>2000</v>
      </c>
      <c r="B529">
        <v>136919</v>
      </c>
      <c r="C529">
        <v>479.548</v>
      </c>
      <c r="D529">
        <v>1742.96</v>
      </c>
    </row>
    <row r="530" spans="1:4" x14ac:dyDescent="0.2">
      <c r="A530">
        <v>2001</v>
      </c>
      <c r="B530">
        <v>133003</v>
      </c>
      <c r="C530">
        <v>478.05900000000003</v>
      </c>
      <c r="D530">
        <v>1133.05</v>
      </c>
    </row>
    <row r="531" spans="1:4" x14ac:dyDescent="0.2">
      <c r="A531">
        <v>2002</v>
      </c>
      <c r="B531">
        <v>124596</v>
      </c>
      <c r="C531">
        <v>474.58300000000003</v>
      </c>
      <c r="D531">
        <v>1271.99</v>
      </c>
    </row>
    <row r="532" spans="1:4" x14ac:dyDescent="0.2">
      <c r="A532">
        <v>2003</v>
      </c>
      <c r="B532">
        <v>160645</v>
      </c>
      <c r="C532">
        <v>487.15899999999999</v>
      </c>
      <c r="D532">
        <v>272.495</v>
      </c>
    </row>
    <row r="533" spans="1:4" x14ac:dyDescent="0.2">
      <c r="A533">
        <v>2004</v>
      </c>
      <c r="B533">
        <v>229912</v>
      </c>
      <c r="C533">
        <v>500.983</v>
      </c>
      <c r="D533">
        <v>367.65199999999999</v>
      </c>
    </row>
    <row r="534" spans="1:4" x14ac:dyDescent="0.2">
      <c r="A534">
        <v>2005</v>
      </c>
      <c r="B534">
        <v>285740</v>
      </c>
      <c r="C534">
        <v>507.50900000000001</v>
      </c>
      <c r="D534">
        <v>497.97399999999999</v>
      </c>
    </row>
    <row r="535" spans="1:4" x14ac:dyDescent="0.2">
      <c r="A535">
        <v>2006</v>
      </c>
      <c r="B535">
        <v>296845</v>
      </c>
      <c r="C535">
        <v>508.529</v>
      </c>
      <c r="D535">
        <v>346.26100000000002</v>
      </c>
    </row>
    <row r="536" spans="1:4" x14ac:dyDescent="0.2">
      <c r="A536">
        <v>2007</v>
      </c>
      <c r="B536">
        <v>269672</v>
      </c>
      <c r="C536">
        <v>505.892</v>
      </c>
      <c r="D536">
        <v>926.95</v>
      </c>
    </row>
    <row r="537" spans="1:4" x14ac:dyDescent="0.2">
      <c r="A537">
        <v>2008</v>
      </c>
      <c r="B537">
        <v>226520</v>
      </c>
      <c r="C537">
        <v>500.49</v>
      </c>
      <c r="D537">
        <v>794.94100000000003</v>
      </c>
    </row>
    <row r="538" spans="1:4" x14ac:dyDescent="0.2">
      <c r="A538">
        <v>2009</v>
      </c>
      <c r="B538">
        <v>195848</v>
      </c>
      <c r="C538">
        <v>495.31299999999999</v>
      </c>
      <c r="D538">
        <v>242.88800000000001</v>
      </c>
    </row>
    <row r="539" spans="1:4" x14ac:dyDescent="0.2">
      <c r="A539">
        <v>2010</v>
      </c>
      <c r="B539">
        <v>173983</v>
      </c>
      <c r="C539">
        <v>490.60300000000001</v>
      </c>
      <c r="D539">
        <v>520.03700000000003</v>
      </c>
    </row>
    <row r="540" spans="1:4" x14ac:dyDescent="0.2">
      <c r="A540">
        <v>2011</v>
      </c>
      <c r="B540">
        <v>172794</v>
      </c>
      <c r="C540">
        <v>490.31599999999997</v>
      </c>
      <c r="D540">
        <v>357.423</v>
      </c>
    </row>
    <row r="541" spans="1:4" x14ac:dyDescent="0.2">
      <c r="A541">
        <v>2012</v>
      </c>
      <c r="B541">
        <v>178590</v>
      </c>
      <c r="C541">
        <v>491.68400000000003</v>
      </c>
      <c r="D541">
        <v>543.08699999999999</v>
      </c>
    </row>
    <row r="542" spans="1:4" x14ac:dyDescent="0.2">
      <c r="A542">
        <v>2013</v>
      </c>
      <c r="B542">
        <v>167456</v>
      </c>
      <c r="C542">
        <v>488.98</v>
      </c>
      <c r="D542">
        <v>826.90099999999995</v>
      </c>
    </row>
    <row r="543" spans="1:4" x14ac:dyDescent="0.2">
      <c r="A543">
        <v>2014</v>
      </c>
      <c r="B543">
        <v>159641</v>
      </c>
      <c r="C543">
        <v>486.87799999999999</v>
      </c>
      <c r="D543">
        <v>564.38699999999994</v>
      </c>
    </row>
    <row r="544" spans="1:4" x14ac:dyDescent="0.2">
      <c r="A544">
        <v>2015</v>
      </c>
      <c r="B544">
        <v>163367</v>
      </c>
      <c r="C544">
        <v>487.90300000000002</v>
      </c>
      <c r="D544">
        <v>162.084</v>
      </c>
    </row>
    <row r="545" spans="1:4" x14ac:dyDescent="0.2">
      <c r="A545">
        <v>2016</v>
      </c>
      <c r="B545">
        <v>164481</v>
      </c>
      <c r="C545">
        <v>488.202</v>
      </c>
      <c r="D545">
        <v>448.18599999999998</v>
      </c>
    </row>
    <row r="546" spans="1:4" x14ac:dyDescent="0.2">
      <c r="A546">
        <v>2017</v>
      </c>
      <c r="B546">
        <v>171760</v>
      </c>
      <c r="C546">
        <v>490.06299999999999</v>
      </c>
      <c r="D546">
        <v>386.577</v>
      </c>
    </row>
    <row r="547" spans="1:4" x14ac:dyDescent="0.2">
      <c r="A547">
        <v>2018</v>
      </c>
      <c r="B547">
        <v>164629</v>
      </c>
      <c r="C547">
        <v>488.24099999999999</v>
      </c>
      <c r="D547">
        <v>420.51100000000002</v>
      </c>
    </row>
    <row r="548" spans="1:4" x14ac:dyDescent="0.2">
      <c r="A548">
        <v>2019</v>
      </c>
      <c r="B548">
        <v>137403</v>
      </c>
      <c r="C548">
        <v>479.72699999999998</v>
      </c>
      <c r="D548">
        <v>459.57</v>
      </c>
    </row>
    <row r="550" spans="1:4" x14ac:dyDescent="0.2">
      <c r="A550" t="s">
        <v>259</v>
      </c>
      <c r="B550" t="s">
        <v>260</v>
      </c>
      <c r="C550" t="s">
        <v>261</v>
      </c>
    </row>
    <row r="551" spans="1:4" x14ac:dyDescent="0.2">
      <c r="A551" t="s">
        <v>262</v>
      </c>
      <c r="B551" t="s">
        <v>257</v>
      </c>
    </row>
    <row r="552" spans="1:4" x14ac:dyDescent="0.2">
      <c r="A552">
        <v>0</v>
      </c>
      <c r="B552">
        <v>0</v>
      </c>
    </row>
    <row r="553" spans="1:4" x14ac:dyDescent="0.2">
      <c r="A553">
        <v>9718.27</v>
      </c>
      <c r="B553">
        <v>201.10400000000001</v>
      </c>
    </row>
    <row r="554" spans="1:4" x14ac:dyDescent="0.2">
      <c r="A554">
        <v>19436.5</v>
      </c>
      <c r="B554">
        <v>292.51499999999999</v>
      </c>
    </row>
    <row r="555" spans="1:4" x14ac:dyDescent="0.2">
      <c r="A555">
        <v>29154.799999999999</v>
      </c>
      <c r="B555">
        <v>344.74900000000002</v>
      </c>
    </row>
    <row r="556" spans="1:4" x14ac:dyDescent="0.2">
      <c r="A556">
        <v>38873.1</v>
      </c>
      <c r="B556">
        <v>378.548</v>
      </c>
    </row>
    <row r="557" spans="1:4" x14ac:dyDescent="0.2">
      <c r="A557">
        <v>48591.3</v>
      </c>
      <c r="B557">
        <v>402.20800000000003</v>
      </c>
    </row>
    <row r="558" spans="1:4" x14ac:dyDescent="0.2">
      <c r="A558">
        <v>58309.599999999999</v>
      </c>
      <c r="B558">
        <v>419.69499999999999</v>
      </c>
    </row>
    <row r="559" spans="1:4" x14ac:dyDescent="0.2">
      <c r="A559">
        <v>68027.899999999994</v>
      </c>
      <c r="B559">
        <v>433.14699999999999</v>
      </c>
    </row>
    <row r="560" spans="1:4" x14ac:dyDescent="0.2">
      <c r="A560">
        <v>77746.100000000006</v>
      </c>
      <c r="B560">
        <v>443.815</v>
      </c>
    </row>
    <row r="561" spans="1:2" x14ac:dyDescent="0.2">
      <c r="A561">
        <v>87464.4</v>
      </c>
      <c r="B561">
        <v>452.483</v>
      </c>
    </row>
    <row r="562" spans="1:2" x14ac:dyDescent="0.2">
      <c r="A562">
        <v>97182.7</v>
      </c>
      <c r="B562">
        <v>459.666</v>
      </c>
    </row>
    <row r="563" spans="1:2" x14ac:dyDescent="0.2">
      <c r="A563">
        <v>106901</v>
      </c>
      <c r="B563">
        <v>465.714</v>
      </c>
    </row>
    <row r="564" spans="1:2" x14ac:dyDescent="0.2">
      <c r="A564">
        <v>116619</v>
      </c>
      <c r="B564">
        <v>470.87700000000001</v>
      </c>
    </row>
    <row r="565" spans="1:2" x14ac:dyDescent="0.2">
      <c r="A565">
        <v>126337</v>
      </c>
      <c r="B565">
        <v>475.33600000000001</v>
      </c>
    </row>
    <row r="566" spans="1:2" x14ac:dyDescent="0.2">
      <c r="A566">
        <v>136056</v>
      </c>
      <c r="B566">
        <v>479.226</v>
      </c>
    </row>
    <row r="567" spans="1:2" x14ac:dyDescent="0.2">
      <c r="A567">
        <v>145774</v>
      </c>
      <c r="B567">
        <v>482.649</v>
      </c>
    </row>
    <row r="568" spans="1:2" x14ac:dyDescent="0.2">
      <c r="A568">
        <v>155492</v>
      </c>
      <c r="B568">
        <v>485.685</v>
      </c>
    </row>
    <row r="569" spans="1:2" x14ac:dyDescent="0.2">
      <c r="A569">
        <v>165211</v>
      </c>
      <c r="B569">
        <v>488.39499999999998</v>
      </c>
    </row>
    <row r="570" spans="1:2" x14ac:dyDescent="0.2">
      <c r="A570">
        <v>174929</v>
      </c>
      <c r="B570">
        <v>490.83</v>
      </c>
    </row>
    <row r="571" spans="1:2" x14ac:dyDescent="0.2">
      <c r="A571">
        <v>184647</v>
      </c>
      <c r="B571">
        <v>493.029</v>
      </c>
    </row>
    <row r="572" spans="1:2" x14ac:dyDescent="0.2">
      <c r="A572">
        <v>194365</v>
      </c>
      <c r="B572">
        <v>495.02499999999998</v>
      </c>
    </row>
    <row r="573" spans="1:2" x14ac:dyDescent="0.2">
      <c r="A573">
        <v>204084</v>
      </c>
      <c r="B573">
        <v>496.84500000000003</v>
      </c>
    </row>
    <row r="574" spans="1:2" x14ac:dyDescent="0.2">
      <c r="A574">
        <v>213802</v>
      </c>
      <c r="B574">
        <v>498.51100000000002</v>
      </c>
    </row>
    <row r="575" spans="1:2" x14ac:dyDescent="0.2">
      <c r="A575">
        <v>223520</v>
      </c>
      <c r="B575">
        <v>500.04199999999997</v>
      </c>
    </row>
    <row r="576" spans="1:2" x14ac:dyDescent="0.2">
      <c r="A576">
        <v>233238</v>
      </c>
      <c r="B576">
        <v>501.45400000000001</v>
      </c>
    </row>
    <row r="577" spans="1:15" x14ac:dyDescent="0.2">
      <c r="A577">
        <v>242957</v>
      </c>
      <c r="B577">
        <v>502.75900000000001</v>
      </c>
    </row>
    <row r="578" spans="1:15" x14ac:dyDescent="0.2">
      <c r="A578">
        <v>252675</v>
      </c>
      <c r="B578">
        <v>503.971</v>
      </c>
    </row>
    <row r="579" spans="1:15" x14ac:dyDescent="0.2">
      <c r="A579">
        <v>262393</v>
      </c>
      <c r="B579">
        <v>505.09800000000001</v>
      </c>
    </row>
    <row r="580" spans="1:15" x14ac:dyDescent="0.2">
      <c r="A580">
        <v>272111</v>
      </c>
      <c r="B580">
        <v>506.149</v>
      </c>
    </row>
    <row r="581" spans="1:15" x14ac:dyDescent="0.2">
      <c r="A581">
        <v>281830</v>
      </c>
      <c r="B581">
        <v>507.13099999999997</v>
      </c>
    </row>
    <row r="582" spans="1:15" x14ac:dyDescent="0.2">
      <c r="A582">
        <v>291548</v>
      </c>
      <c r="B582">
        <v>508.05200000000002</v>
      </c>
    </row>
    <row r="584" spans="1:15" x14ac:dyDescent="0.2">
      <c r="A584" t="s">
        <v>263</v>
      </c>
      <c r="B584" t="s">
        <v>264</v>
      </c>
    </row>
    <row r="585" spans="1:15" x14ac:dyDescent="0.2">
      <c r="A585" t="s">
        <v>265</v>
      </c>
    </row>
    <row r="586" spans="1:15" x14ac:dyDescent="0.2">
      <c r="B586" t="s">
        <v>115</v>
      </c>
      <c r="C586" t="s">
        <v>116</v>
      </c>
      <c r="D586" t="s">
        <v>118</v>
      </c>
      <c r="E586" t="s">
        <v>119</v>
      </c>
      <c r="F586" t="s">
        <v>120</v>
      </c>
      <c r="G586" t="s">
        <v>122</v>
      </c>
      <c r="H586" t="s">
        <v>123</v>
      </c>
      <c r="I586" t="s">
        <v>124</v>
      </c>
      <c r="J586" t="s">
        <v>125</v>
      </c>
      <c r="K586" t="s">
        <v>126</v>
      </c>
      <c r="L586" t="s">
        <v>127</v>
      </c>
      <c r="M586" t="s">
        <v>128</v>
      </c>
    </row>
    <row r="587" spans="1:15" x14ac:dyDescent="0.2">
      <c r="B587">
        <v>2.8056000000000001E-2</v>
      </c>
      <c r="C587">
        <v>134.624</v>
      </c>
      <c r="D587">
        <v>0</v>
      </c>
      <c r="E587">
        <v>93.802700000000002</v>
      </c>
      <c r="F587">
        <v>9.6621100000000002</v>
      </c>
      <c r="G587">
        <v>23.340900000000001</v>
      </c>
      <c r="H587">
        <v>0</v>
      </c>
      <c r="I587">
        <v>4.3616200000000003</v>
      </c>
      <c r="J587">
        <v>0.59967000000000004</v>
      </c>
      <c r="K587">
        <v>9.0440500000000005E-4</v>
      </c>
      <c r="L587">
        <v>1.3973500000000001</v>
      </c>
      <c r="M587" s="41">
        <v>8.6775599999999996E-5</v>
      </c>
      <c r="N587">
        <v>0</v>
      </c>
      <c r="O587">
        <v>0</v>
      </c>
    </row>
    <row r="588" spans="1:15" x14ac:dyDescent="0.2">
      <c r="B588" t="s">
        <v>115</v>
      </c>
      <c r="C588">
        <v>2.8056000000000001E-2</v>
      </c>
    </row>
    <row r="589" spans="1:15" x14ac:dyDescent="0.2">
      <c r="B589" t="s">
        <v>116</v>
      </c>
      <c r="C589">
        <v>134.624</v>
      </c>
    </row>
    <row r="590" spans="1:15" x14ac:dyDescent="0.2">
      <c r="B590" t="s">
        <v>117</v>
      </c>
      <c r="C590">
        <v>0</v>
      </c>
    </row>
    <row r="591" spans="1:15" x14ac:dyDescent="0.2">
      <c r="B591" t="s">
        <v>118</v>
      </c>
      <c r="C591">
        <v>93.802700000000002</v>
      </c>
    </row>
    <row r="592" spans="1:15" x14ac:dyDescent="0.2">
      <c r="B592" t="s">
        <v>119</v>
      </c>
      <c r="C592">
        <v>9.6621100000000002</v>
      </c>
    </row>
    <row r="593" spans="1:5" x14ac:dyDescent="0.2">
      <c r="B593" t="s">
        <v>121</v>
      </c>
      <c r="C593">
        <v>23.340900000000001</v>
      </c>
    </row>
    <row r="594" spans="1:5" x14ac:dyDescent="0.2">
      <c r="B594" t="s">
        <v>120</v>
      </c>
      <c r="C594">
        <v>23.340900000000001</v>
      </c>
    </row>
    <row r="595" spans="1:5" x14ac:dyDescent="0.2">
      <c r="B595" t="s">
        <v>122</v>
      </c>
      <c r="C595">
        <v>0</v>
      </c>
    </row>
    <row r="596" spans="1:5" x14ac:dyDescent="0.2">
      <c r="B596" t="s">
        <v>123</v>
      </c>
      <c r="C596">
        <v>4.3616200000000003</v>
      </c>
    </row>
    <row r="597" spans="1:5" x14ac:dyDescent="0.2">
      <c r="B597" t="s">
        <v>124</v>
      </c>
      <c r="C597">
        <v>0.59967000000000004</v>
      </c>
    </row>
    <row r="598" spans="1:5" x14ac:dyDescent="0.2">
      <c r="B598" t="s">
        <v>125</v>
      </c>
      <c r="C598">
        <v>9.0440500000000005E-4</v>
      </c>
    </row>
    <row r="599" spans="1:5" x14ac:dyDescent="0.2">
      <c r="B599" t="s">
        <v>126</v>
      </c>
      <c r="C599">
        <v>1.3973500000000001</v>
      </c>
    </row>
    <row r="600" spans="1:5" x14ac:dyDescent="0.2">
      <c r="B600" t="s">
        <v>127</v>
      </c>
      <c r="C600" s="41">
        <v>8.6775599999999996E-5</v>
      </c>
    </row>
    <row r="601" spans="1:5" x14ac:dyDescent="0.2">
      <c r="B601" t="s">
        <v>128</v>
      </c>
      <c r="C601">
        <v>4.0339199999999999E-3</v>
      </c>
    </row>
    <row r="603" spans="1:5" x14ac:dyDescent="0.2">
      <c r="A603" t="s">
        <v>266</v>
      </c>
      <c r="B603" t="s">
        <v>260</v>
      </c>
      <c r="C603" t="s">
        <v>25</v>
      </c>
      <c r="D603" t="s">
        <v>267</v>
      </c>
    </row>
    <row r="604" spans="1:5" x14ac:dyDescent="0.2">
      <c r="A604" t="s">
        <v>219</v>
      </c>
    </row>
    <row r="605" spans="1:5" x14ac:dyDescent="0.2">
      <c r="B605" t="s">
        <v>268</v>
      </c>
      <c r="C605">
        <v>2.8056000000000001E-2</v>
      </c>
    </row>
    <row r="607" spans="1:5" x14ac:dyDescent="0.2">
      <c r="A607" t="s">
        <v>40</v>
      </c>
      <c r="B607" t="s">
        <v>224</v>
      </c>
      <c r="C607" t="s">
        <v>269</v>
      </c>
      <c r="D607" t="s">
        <v>270</v>
      </c>
      <c r="E607" t="s">
        <v>236</v>
      </c>
    </row>
    <row r="608" spans="1:5" x14ac:dyDescent="0.2">
      <c r="A608" t="s">
        <v>219</v>
      </c>
    </row>
    <row r="609" spans="1:5" x14ac:dyDescent="0.2">
      <c r="B609" t="s">
        <v>271</v>
      </c>
      <c r="C609">
        <v>134.624</v>
      </c>
    </row>
    <row r="611" spans="1:5" x14ac:dyDescent="0.2">
      <c r="A611" t="s">
        <v>218</v>
      </c>
      <c r="B611" t="s">
        <v>272</v>
      </c>
      <c r="C611" t="s">
        <v>269</v>
      </c>
      <c r="D611" t="s">
        <v>270</v>
      </c>
      <c r="E611" t="s">
        <v>236</v>
      </c>
    </row>
    <row r="612" spans="1:5" x14ac:dyDescent="0.2">
      <c r="A612" t="s">
        <v>219</v>
      </c>
    </row>
    <row r="613" spans="1:5" x14ac:dyDescent="0.2">
      <c r="B613" t="s">
        <v>235</v>
      </c>
      <c r="C613" t="s">
        <v>273</v>
      </c>
      <c r="D613" t="s">
        <v>274</v>
      </c>
      <c r="E613" t="s">
        <v>275</v>
      </c>
    </row>
    <row r="614" spans="1:5" x14ac:dyDescent="0.2">
      <c r="B614" t="s">
        <v>276</v>
      </c>
      <c r="C614">
        <v>58.145099999999999</v>
      </c>
      <c r="D614">
        <v>35.569800000000001</v>
      </c>
      <c r="E614">
        <v>8.7763400000000005E-2</v>
      </c>
    </row>
    <row r="616" spans="1:5" x14ac:dyDescent="0.2">
      <c r="A616" t="s">
        <v>237</v>
      </c>
      <c r="B616" t="s">
        <v>277</v>
      </c>
    </row>
    <row r="617" spans="1:5" x14ac:dyDescent="0.2">
      <c r="A617" t="s">
        <v>219</v>
      </c>
    </row>
    <row r="618" spans="1:5" x14ac:dyDescent="0.2">
      <c r="B618" t="s">
        <v>278</v>
      </c>
      <c r="C618">
        <v>9.6621100000000002</v>
      </c>
    </row>
    <row r="621" spans="1:5" x14ac:dyDescent="0.2">
      <c r="A621" t="s">
        <v>40</v>
      </c>
      <c r="B621" t="s">
        <v>224</v>
      </c>
      <c r="C621" t="s">
        <v>269</v>
      </c>
      <c r="D621" t="s">
        <v>279</v>
      </c>
      <c r="E621" t="s">
        <v>236</v>
      </c>
    </row>
    <row r="622" spans="1:5" x14ac:dyDescent="0.2">
      <c r="A622" t="s">
        <v>219</v>
      </c>
    </row>
    <row r="623" spans="1:5" x14ac:dyDescent="0.2">
      <c r="B623" t="s">
        <v>280</v>
      </c>
      <c r="C623">
        <v>23.340879999999999</v>
      </c>
    </row>
    <row r="625" spans="1:6" x14ac:dyDescent="0.2">
      <c r="A625" t="s">
        <v>218</v>
      </c>
      <c r="B625" t="s">
        <v>272</v>
      </c>
      <c r="C625" t="s">
        <v>269</v>
      </c>
      <c r="D625" t="s">
        <v>279</v>
      </c>
      <c r="E625" t="s">
        <v>236</v>
      </c>
    </row>
    <row r="626" spans="1:6" x14ac:dyDescent="0.2">
      <c r="A626" t="s">
        <v>219</v>
      </c>
    </row>
    <row r="627" spans="1:6" x14ac:dyDescent="0.2">
      <c r="B627" t="s">
        <v>215</v>
      </c>
      <c r="C627" t="s">
        <v>273</v>
      </c>
      <c r="D627" t="s">
        <v>274</v>
      </c>
      <c r="E627" t="s">
        <v>275</v>
      </c>
    </row>
    <row r="628" spans="1:6" x14ac:dyDescent="0.2">
      <c r="B628" t="s">
        <v>281</v>
      </c>
      <c r="C628">
        <v>4.24681</v>
      </c>
      <c r="D628">
        <v>0</v>
      </c>
      <c r="E628">
        <v>0.1148</v>
      </c>
    </row>
    <row r="631" spans="1:6" x14ac:dyDescent="0.2">
      <c r="A631" t="s">
        <v>257</v>
      </c>
      <c r="B631" t="s">
        <v>282</v>
      </c>
      <c r="C631">
        <v>-0.32940999999999998</v>
      </c>
      <c r="D631">
        <v>13.731450000000001</v>
      </c>
      <c r="E631">
        <v>-7.0843400000000001</v>
      </c>
      <c r="F631">
        <v>-5.7180200000000001</v>
      </c>
    </row>
    <row r="632" spans="1:6" x14ac:dyDescent="0.2">
      <c r="A632" t="s">
        <v>219</v>
      </c>
    </row>
    <row r="633" spans="1:6" x14ac:dyDescent="0.2">
      <c r="B633" t="s">
        <v>283</v>
      </c>
      <c r="C633">
        <v>0.49241000000000001</v>
      </c>
    </row>
    <row r="634" spans="1:6" x14ac:dyDescent="0.2">
      <c r="B634" t="s">
        <v>284</v>
      </c>
      <c r="C634">
        <v>-0.32940999999999998</v>
      </c>
    </row>
    <row r="635" spans="1:6" x14ac:dyDescent="0.2">
      <c r="B635" t="s">
        <v>285</v>
      </c>
      <c r="C635">
        <v>13.731450000000001</v>
      </c>
    </row>
    <row r="636" spans="1:6" x14ac:dyDescent="0.2">
      <c r="B636" t="s">
        <v>286</v>
      </c>
      <c r="C636">
        <v>-7.0843400000000001</v>
      </c>
    </row>
    <row r="638" spans="1:6" x14ac:dyDescent="0.2">
      <c r="A638" t="s">
        <v>234</v>
      </c>
      <c r="B638" t="s">
        <v>282</v>
      </c>
    </row>
    <row r="639" spans="1:6" x14ac:dyDescent="0.2">
      <c r="A639" t="s">
        <v>219</v>
      </c>
    </row>
    <row r="640" spans="1:6" x14ac:dyDescent="0.2">
      <c r="B640" t="s">
        <v>287</v>
      </c>
      <c r="C640">
        <v>8.9999999999999998E-4</v>
      </c>
    </row>
    <row r="641" spans="1:16" x14ac:dyDescent="0.2">
      <c r="B641" t="s">
        <v>288</v>
      </c>
      <c r="C641">
        <v>0</v>
      </c>
    </row>
    <row r="643" spans="1:16" x14ac:dyDescent="0.2">
      <c r="A643" t="s">
        <v>289</v>
      </c>
      <c r="B643" t="s">
        <v>58</v>
      </c>
      <c r="C643" t="s">
        <v>290</v>
      </c>
    </row>
    <row r="644" spans="1:16" x14ac:dyDescent="0.2">
      <c r="A644" t="s">
        <v>219</v>
      </c>
    </row>
    <row r="645" spans="1:16" x14ac:dyDescent="0.2">
      <c r="A645" t="s">
        <v>291</v>
      </c>
      <c r="B645" t="s">
        <v>292</v>
      </c>
      <c r="C645" t="s">
        <v>293</v>
      </c>
      <c r="D645" t="s">
        <v>294</v>
      </c>
      <c r="E645" t="s">
        <v>295</v>
      </c>
    </row>
    <row r="646" spans="1:16" x14ac:dyDescent="0.2">
      <c r="A646" t="s">
        <v>296</v>
      </c>
      <c r="B646">
        <v>1.3973500000000001</v>
      </c>
      <c r="C646">
        <v>1.39703</v>
      </c>
      <c r="D646">
        <v>1.39703</v>
      </c>
      <c r="E646">
        <v>1.39703</v>
      </c>
      <c r="F646">
        <v>1.39703</v>
      </c>
      <c r="G646">
        <v>1.39703</v>
      </c>
      <c r="H646">
        <v>1.39703</v>
      </c>
      <c r="I646">
        <v>1.39703</v>
      </c>
      <c r="J646">
        <v>1.39703</v>
      </c>
      <c r="K646">
        <v>1.39703</v>
      </c>
      <c r="L646">
        <v>1.39703</v>
      </c>
      <c r="M646">
        <v>1.39703</v>
      </c>
      <c r="N646">
        <v>1.39703</v>
      </c>
      <c r="O646">
        <v>1</v>
      </c>
      <c r="P646">
        <v>0.2</v>
      </c>
    </row>
    <row r="647" spans="1:16" x14ac:dyDescent="0.2">
      <c r="A647" t="s">
        <v>297</v>
      </c>
      <c r="B647">
        <v>1.3973500000000001</v>
      </c>
      <c r="C647">
        <v>1</v>
      </c>
      <c r="D647">
        <v>1</v>
      </c>
      <c r="E647">
        <v>0.2</v>
      </c>
    </row>
    <row r="648" spans="1:16" x14ac:dyDescent="0.2">
      <c r="A648" t="s">
        <v>298</v>
      </c>
      <c r="B648">
        <v>0</v>
      </c>
      <c r="C648">
        <v>0.3</v>
      </c>
      <c r="D648">
        <v>0.3</v>
      </c>
      <c r="E648">
        <v>0.3</v>
      </c>
      <c r="F648">
        <v>0.3</v>
      </c>
      <c r="G648">
        <v>0.3</v>
      </c>
      <c r="H648">
        <v>0.3</v>
      </c>
      <c r="I648">
        <v>0.3</v>
      </c>
      <c r="J648">
        <v>0.3</v>
      </c>
      <c r="K648">
        <v>0.3</v>
      </c>
      <c r="L648">
        <v>0.3</v>
      </c>
      <c r="M648">
        <v>0.3</v>
      </c>
    </row>
    <row r="649" spans="1:16" x14ac:dyDescent="0.2">
      <c r="B649">
        <v>0.3</v>
      </c>
      <c r="C649">
        <v>0.3</v>
      </c>
      <c r="D649">
        <v>0.3</v>
      </c>
      <c r="E649">
        <v>0.3</v>
      </c>
      <c r="F649">
        <v>0.3</v>
      </c>
      <c r="G649">
        <v>0.3</v>
      </c>
      <c r="H649">
        <v>0.3</v>
      </c>
      <c r="I649">
        <v>0.3</v>
      </c>
      <c r="J649">
        <v>0.3</v>
      </c>
      <c r="K649">
        <v>0.3</v>
      </c>
      <c r="L649">
        <v>0.3</v>
      </c>
    </row>
    <row r="650" spans="1:16" x14ac:dyDescent="0.2">
      <c r="B650">
        <v>0.3</v>
      </c>
      <c r="C650">
        <v>0.3</v>
      </c>
      <c r="D650">
        <v>0.3</v>
      </c>
      <c r="E650">
        <v>0.3</v>
      </c>
      <c r="F650">
        <v>0.3</v>
      </c>
      <c r="G650">
        <v>0.3</v>
      </c>
      <c r="H650">
        <v>0.3</v>
      </c>
      <c r="I650">
        <v>0.3</v>
      </c>
      <c r="J650">
        <v>0.3</v>
      </c>
      <c r="K650">
        <v>0.3</v>
      </c>
      <c r="L650">
        <v>0.3</v>
      </c>
    </row>
    <row r="651" spans="1:16" x14ac:dyDescent="0.2">
      <c r="B651">
        <v>0.3</v>
      </c>
      <c r="C651">
        <v>0.3</v>
      </c>
      <c r="D651">
        <v>0.3</v>
      </c>
      <c r="E651">
        <v>0.3</v>
      </c>
      <c r="F651">
        <v>0.3</v>
      </c>
      <c r="G651">
        <v>0.3</v>
      </c>
      <c r="H651">
        <v>0.3</v>
      </c>
      <c r="I651">
        <v>0.3</v>
      </c>
      <c r="J651">
        <v>0.3</v>
      </c>
      <c r="K651">
        <v>0.3</v>
      </c>
      <c r="L651">
        <v>0.3</v>
      </c>
    </row>
    <row r="652" spans="1:16" x14ac:dyDescent="0.2">
      <c r="B652">
        <v>0.3</v>
      </c>
      <c r="C652">
        <v>0.3</v>
      </c>
      <c r="D652">
        <v>0.3</v>
      </c>
      <c r="E652">
        <v>0.3</v>
      </c>
      <c r="F652">
        <v>0.3</v>
      </c>
      <c r="G652">
        <v>0.3</v>
      </c>
      <c r="H652">
        <v>0.3</v>
      </c>
      <c r="I652">
        <v>0.3</v>
      </c>
      <c r="J652">
        <v>0.3</v>
      </c>
      <c r="K652">
        <v>0.3</v>
      </c>
      <c r="L652">
        <v>0.3</v>
      </c>
    </row>
    <row r="653" spans="1:16" x14ac:dyDescent="0.2">
      <c r="B653">
        <v>0.3</v>
      </c>
      <c r="C653">
        <v>0.3</v>
      </c>
      <c r="D653">
        <v>0.3</v>
      </c>
      <c r="E653">
        <v>0.3</v>
      </c>
      <c r="F653">
        <v>0.3</v>
      </c>
      <c r="G653">
        <v>0.3</v>
      </c>
      <c r="H653">
        <v>0.3</v>
      </c>
      <c r="I653">
        <v>0.3</v>
      </c>
      <c r="J653">
        <v>0.3</v>
      </c>
      <c r="K653">
        <v>0.3</v>
      </c>
      <c r="L653">
        <v>0.3</v>
      </c>
    </row>
    <row r="654" spans="1:16" x14ac:dyDescent="0.2">
      <c r="B654">
        <v>0.3</v>
      </c>
      <c r="C654">
        <v>0.3</v>
      </c>
      <c r="D654">
        <v>0.3</v>
      </c>
      <c r="E654">
        <v>0.3</v>
      </c>
      <c r="F654">
        <v>0.3</v>
      </c>
      <c r="G654">
        <v>0.3</v>
      </c>
      <c r="H654">
        <v>0.3</v>
      </c>
      <c r="I654">
        <v>0.3</v>
      </c>
      <c r="J654">
        <v>0.3</v>
      </c>
      <c r="K654">
        <v>0.3</v>
      </c>
      <c r="L654">
        <v>0.3</v>
      </c>
    </row>
    <row r="655" spans="1:16" x14ac:dyDescent="0.2">
      <c r="B655">
        <v>0.3</v>
      </c>
      <c r="C655">
        <v>0.3</v>
      </c>
      <c r="D655">
        <v>0.3</v>
      </c>
      <c r="E655">
        <v>0.3</v>
      </c>
      <c r="F655">
        <v>0.3</v>
      </c>
      <c r="G655">
        <v>0.3</v>
      </c>
      <c r="H655">
        <v>0.3</v>
      </c>
      <c r="I655">
        <v>0.3</v>
      </c>
      <c r="J655">
        <v>0.3</v>
      </c>
      <c r="K655">
        <v>0.3</v>
      </c>
      <c r="L655">
        <v>0.3</v>
      </c>
    </row>
    <row r="656" spans="1:16" x14ac:dyDescent="0.2">
      <c r="B656">
        <v>0.3</v>
      </c>
      <c r="C656">
        <v>0.3</v>
      </c>
      <c r="D656">
        <v>0.3</v>
      </c>
      <c r="E656">
        <v>0.3</v>
      </c>
      <c r="F656">
        <v>0.3</v>
      </c>
      <c r="G656">
        <v>0.3</v>
      </c>
      <c r="H656">
        <v>0.3</v>
      </c>
      <c r="I656">
        <v>0.3</v>
      </c>
      <c r="J656">
        <v>0.3</v>
      </c>
      <c r="K656">
        <v>0.3</v>
      </c>
      <c r="L656">
        <v>0.3</v>
      </c>
    </row>
    <row r="657" spans="2:12" x14ac:dyDescent="0.2">
      <c r="B657">
        <v>0.3</v>
      </c>
      <c r="C657">
        <v>0.3</v>
      </c>
      <c r="D657">
        <v>0.3</v>
      </c>
      <c r="E657">
        <v>0.3</v>
      </c>
      <c r="F657">
        <v>0.3</v>
      </c>
      <c r="G657">
        <v>0.3</v>
      </c>
      <c r="H657">
        <v>0.3</v>
      </c>
      <c r="I657">
        <v>0.3</v>
      </c>
      <c r="J657">
        <v>0.3</v>
      </c>
      <c r="K657">
        <v>0.3</v>
      </c>
      <c r="L657">
        <v>0.3</v>
      </c>
    </row>
    <row r="658" spans="2:12" x14ac:dyDescent="0.2">
      <c r="B658">
        <v>0.3</v>
      </c>
      <c r="C658">
        <v>0.3</v>
      </c>
      <c r="D658">
        <v>0.3</v>
      </c>
      <c r="E658">
        <v>0.3</v>
      </c>
      <c r="F658">
        <v>0.3</v>
      </c>
      <c r="G658">
        <v>0.3</v>
      </c>
      <c r="H658">
        <v>0.3</v>
      </c>
      <c r="I658">
        <v>0.3</v>
      </c>
      <c r="J658">
        <v>0.3</v>
      </c>
      <c r="K658">
        <v>0.3</v>
      </c>
      <c r="L658">
        <v>0.3</v>
      </c>
    </row>
    <row r="659" spans="2:12" x14ac:dyDescent="0.2">
      <c r="B659">
        <v>0.3</v>
      </c>
      <c r="C659">
        <v>0.3</v>
      </c>
      <c r="D659">
        <v>0.3</v>
      </c>
      <c r="E659">
        <v>0.3</v>
      </c>
      <c r="F659">
        <v>0.3</v>
      </c>
      <c r="G659">
        <v>0.3</v>
      </c>
      <c r="H659">
        <v>0.3</v>
      </c>
      <c r="I659">
        <v>0.3</v>
      </c>
      <c r="J659">
        <v>0.3</v>
      </c>
      <c r="K659">
        <v>0.3</v>
      </c>
      <c r="L659">
        <v>0.3</v>
      </c>
    </row>
    <row r="660" spans="2:12" x14ac:dyDescent="0.2">
      <c r="B660">
        <v>0.3</v>
      </c>
      <c r="C660">
        <v>0.3</v>
      </c>
      <c r="D660">
        <v>0.3</v>
      </c>
      <c r="E660">
        <v>0.3</v>
      </c>
      <c r="F660">
        <v>0.3</v>
      </c>
      <c r="G660">
        <v>0.3</v>
      </c>
      <c r="H660">
        <v>0.3</v>
      </c>
      <c r="I660">
        <v>0.3</v>
      </c>
      <c r="J660">
        <v>0.3</v>
      </c>
      <c r="K660">
        <v>0.3</v>
      </c>
      <c r="L660">
        <v>0.3</v>
      </c>
    </row>
    <row r="661" spans="2:12" x14ac:dyDescent="0.2">
      <c r="B661">
        <v>0.3</v>
      </c>
      <c r="C661">
        <v>0.3</v>
      </c>
      <c r="D661">
        <v>0.3</v>
      </c>
      <c r="E661">
        <v>0.3</v>
      </c>
      <c r="F661">
        <v>0.3</v>
      </c>
      <c r="G661">
        <v>0.3</v>
      </c>
      <c r="H661">
        <v>0.3</v>
      </c>
      <c r="I661">
        <v>0.3</v>
      </c>
      <c r="J661">
        <v>0.3</v>
      </c>
      <c r="K661">
        <v>0.3</v>
      </c>
      <c r="L661">
        <v>0.3</v>
      </c>
    </row>
    <row r="662" spans="2:12" x14ac:dyDescent="0.2">
      <c r="B662">
        <v>0.3</v>
      </c>
      <c r="C662">
        <v>0.3</v>
      </c>
      <c r="D662">
        <v>0.3</v>
      </c>
      <c r="E662">
        <v>0.3</v>
      </c>
      <c r="F662">
        <v>0.3</v>
      </c>
      <c r="G662">
        <v>0.3</v>
      </c>
      <c r="H662">
        <v>0.3</v>
      </c>
      <c r="I662">
        <v>0.3</v>
      </c>
      <c r="J662">
        <v>0.3</v>
      </c>
      <c r="K662">
        <v>0.3</v>
      </c>
      <c r="L662">
        <v>0.3</v>
      </c>
    </row>
    <row r="663" spans="2:12" x14ac:dyDescent="0.2">
      <c r="B663">
        <v>0.3</v>
      </c>
      <c r="C663">
        <v>0.3</v>
      </c>
      <c r="D663">
        <v>0.3</v>
      </c>
      <c r="E663">
        <v>0.3</v>
      </c>
      <c r="F663">
        <v>0.3</v>
      </c>
      <c r="G663">
        <v>0.3</v>
      </c>
      <c r="H663">
        <v>0.3</v>
      </c>
      <c r="I663">
        <v>0.3</v>
      </c>
      <c r="J663">
        <v>0.3</v>
      </c>
      <c r="K663">
        <v>0.3</v>
      </c>
      <c r="L663">
        <v>0.3</v>
      </c>
    </row>
    <row r="664" spans="2:12" x14ac:dyDescent="0.2">
      <c r="B664">
        <v>0.3</v>
      </c>
      <c r="C664">
        <v>0.3</v>
      </c>
      <c r="D664">
        <v>0.3</v>
      </c>
      <c r="E664">
        <v>0.3</v>
      </c>
      <c r="F664">
        <v>0.3</v>
      </c>
      <c r="G664">
        <v>0.3</v>
      </c>
      <c r="H664">
        <v>0.3</v>
      </c>
      <c r="I664">
        <v>0.3</v>
      </c>
      <c r="J664">
        <v>0.3</v>
      </c>
      <c r="K664">
        <v>0.3</v>
      </c>
      <c r="L664">
        <v>0.3</v>
      </c>
    </row>
    <row r="665" spans="2:12" x14ac:dyDescent="0.2">
      <c r="B665">
        <v>0.3</v>
      </c>
      <c r="C665">
        <v>0.3</v>
      </c>
      <c r="D665">
        <v>0.3</v>
      </c>
      <c r="E665">
        <v>0.3</v>
      </c>
      <c r="F665">
        <v>0.3</v>
      </c>
      <c r="G665">
        <v>0.3</v>
      </c>
      <c r="H665">
        <v>0.3</v>
      </c>
      <c r="I665">
        <v>0.3</v>
      </c>
      <c r="J665">
        <v>0.3</v>
      </c>
      <c r="K665">
        <v>0.3</v>
      </c>
      <c r="L665">
        <v>0.3</v>
      </c>
    </row>
    <row r="666" spans="2:12" x14ac:dyDescent="0.2">
      <c r="B666">
        <v>0.3</v>
      </c>
      <c r="C666">
        <v>0.3</v>
      </c>
      <c r="D666">
        <v>0.3</v>
      </c>
      <c r="E666">
        <v>0.3</v>
      </c>
      <c r="F666">
        <v>0.3</v>
      </c>
      <c r="G666">
        <v>0.3</v>
      </c>
      <c r="H666">
        <v>0.3</v>
      </c>
      <c r="I666">
        <v>0.3</v>
      </c>
      <c r="J666">
        <v>0.3</v>
      </c>
      <c r="K666">
        <v>0.3</v>
      </c>
      <c r="L666">
        <v>0.3</v>
      </c>
    </row>
    <row r="667" spans="2:12" x14ac:dyDescent="0.2">
      <c r="B667">
        <v>0.3</v>
      </c>
      <c r="C667">
        <v>0.3</v>
      </c>
      <c r="D667">
        <v>0.3</v>
      </c>
      <c r="E667">
        <v>0.3</v>
      </c>
      <c r="F667">
        <v>0.3</v>
      </c>
      <c r="G667">
        <v>0.3</v>
      </c>
      <c r="H667">
        <v>0.3</v>
      </c>
      <c r="I667">
        <v>0.3</v>
      </c>
      <c r="J667">
        <v>0.3</v>
      </c>
      <c r="K667">
        <v>0.3</v>
      </c>
      <c r="L667">
        <v>0.3</v>
      </c>
    </row>
    <row r="668" spans="2:12" x14ac:dyDescent="0.2">
      <c r="B668">
        <v>0.3</v>
      </c>
      <c r="C668">
        <v>0.3</v>
      </c>
      <c r="D668">
        <v>0.3</v>
      </c>
      <c r="E668">
        <v>0.3</v>
      </c>
      <c r="F668">
        <v>0.3</v>
      </c>
      <c r="G668">
        <v>0.3</v>
      </c>
      <c r="H668">
        <v>0.3</v>
      </c>
      <c r="I668">
        <v>0.3</v>
      </c>
      <c r="J668">
        <v>0.3</v>
      </c>
      <c r="K668">
        <v>0.3</v>
      </c>
      <c r="L668">
        <v>0.3</v>
      </c>
    </row>
    <row r="669" spans="2:12" x14ac:dyDescent="0.2">
      <c r="B669">
        <v>0.3</v>
      </c>
      <c r="C669">
        <v>0.3</v>
      </c>
      <c r="D669">
        <v>0.3</v>
      </c>
      <c r="E669">
        <v>0.3</v>
      </c>
      <c r="F669">
        <v>0.3</v>
      </c>
      <c r="G669">
        <v>0.3</v>
      </c>
      <c r="H669">
        <v>0.3</v>
      </c>
      <c r="I669">
        <v>0.3</v>
      </c>
      <c r="J669">
        <v>0.3</v>
      </c>
      <c r="K669">
        <v>0.3</v>
      </c>
      <c r="L669">
        <v>0.3</v>
      </c>
    </row>
    <row r="670" spans="2:12" x14ac:dyDescent="0.2">
      <c r="B670">
        <v>0.3</v>
      </c>
      <c r="C670">
        <v>0.3</v>
      </c>
      <c r="D670">
        <v>0.3</v>
      </c>
      <c r="E670">
        <v>0.3</v>
      </c>
      <c r="F670">
        <v>0.3</v>
      </c>
      <c r="G670">
        <v>0.3</v>
      </c>
      <c r="H670">
        <v>0.3</v>
      </c>
      <c r="I670">
        <v>0.3</v>
      </c>
      <c r="J670">
        <v>0.3</v>
      </c>
      <c r="K670">
        <v>0.3</v>
      </c>
      <c r="L670">
        <v>0.3</v>
      </c>
    </row>
    <row r="671" spans="2:12" x14ac:dyDescent="0.2">
      <c r="B671">
        <v>0.3</v>
      </c>
      <c r="C671">
        <v>0.3</v>
      </c>
      <c r="D671">
        <v>0.3</v>
      </c>
      <c r="E671">
        <v>0.3</v>
      </c>
      <c r="F671">
        <v>0.3</v>
      </c>
      <c r="G671">
        <v>0.3</v>
      </c>
      <c r="H671">
        <v>0.3</v>
      </c>
      <c r="I671">
        <v>0.3</v>
      </c>
      <c r="J671">
        <v>0.3</v>
      </c>
      <c r="K671">
        <v>0.3</v>
      </c>
      <c r="L671">
        <v>0.3</v>
      </c>
    </row>
    <row r="672" spans="2:12" x14ac:dyDescent="0.2">
      <c r="B672">
        <v>0.3</v>
      </c>
      <c r="C672">
        <v>0.3</v>
      </c>
      <c r="D672">
        <v>0.3</v>
      </c>
      <c r="E672">
        <v>0.3</v>
      </c>
      <c r="F672">
        <v>0.3</v>
      </c>
      <c r="G672">
        <v>0.3</v>
      </c>
      <c r="H672">
        <v>0.3</v>
      </c>
      <c r="I672">
        <v>0.3</v>
      </c>
      <c r="J672">
        <v>0.3</v>
      </c>
      <c r="K672">
        <v>0.3</v>
      </c>
      <c r="L672">
        <v>0.3</v>
      </c>
    </row>
    <row r="673" spans="2:12" x14ac:dyDescent="0.2">
      <c r="B673">
        <v>0.3</v>
      </c>
      <c r="C673">
        <v>0.3</v>
      </c>
      <c r="D673">
        <v>0.3</v>
      </c>
      <c r="E673">
        <v>0.3</v>
      </c>
      <c r="F673">
        <v>0.3</v>
      </c>
      <c r="G673">
        <v>0.3</v>
      </c>
      <c r="H673">
        <v>0.3</v>
      </c>
      <c r="I673">
        <v>0.3</v>
      </c>
      <c r="J673">
        <v>0.3</v>
      </c>
      <c r="K673">
        <v>0.3</v>
      </c>
      <c r="L673">
        <v>0.3</v>
      </c>
    </row>
    <row r="674" spans="2:12" x14ac:dyDescent="0.2">
      <c r="B674">
        <v>0.3</v>
      </c>
      <c r="C674">
        <v>0.3</v>
      </c>
      <c r="D674">
        <v>0.3</v>
      </c>
      <c r="E674">
        <v>0.3</v>
      </c>
      <c r="F674">
        <v>0.3</v>
      </c>
      <c r="G674">
        <v>0.3</v>
      </c>
      <c r="H674">
        <v>0.3</v>
      </c>
      <c r="I674">
        <v>0.3</v>
      </c>
      <c r="J674">
        <v>0.3</v>
      </c>
      <c r="K674">
        <v>0.3</v>
      </c>
      <c r="L674">
        <v>0.3</v>
      </c>
    </row>
    <row r="675" spans="2:12" x14ac:dyDescent="0.2">
      <c r="B675">
        <v>0.3</v>
      </c>
      <c r="C675">
        <v>0.3</v>
      </c>
      <c r="D675">
        <v>0.3</v>
      </c>
      <c r="E675">
        <v>0.3</v>
      </c>
      <c r="F675">
        <v>0.3</v>
      </c>
      <c r="G675">
        <v>0.3</v>
      </c>
      <c r="H675">
        <v>0.3</v>
      </c>
      <c r="I675">
        <v>0.3</v>
      </c>
      <c r="J675">
        <v>0.3</v>
      </c>
      <c r="K675">
        <v>0.3</v>
      </c>
      <c r="L675">
        <v>0.3</v>
      </c>
    </row>
    <row r="676" spans="2:12" x14ac:dyDescent="0.2">
      <c r="B676">
        <v>0.3</v>
      </c>
      <c r="C676">
        <v>0.3</v>
      </c>
      <c r="D676">
        <v>0.3</v>
      </c>
      <c r="E676">
        <v>0.3</v>
      </c>
      <c r="F676">
        <v>0.3</v>
      </c>
      <c r="G676">
        <v>0.3</v>
      </c>
      <c r="H676">
        <v>0.3</v>
      </c>
      <c r="I676">
        <v>0.3</v>
      </c>
      <c r="J676">
        <v>0.3</v>
      </c>
      <c r="K676">
        <v>0.3</v>
      </c>
      <c r="L676">
        <v>0.3</v>
      </c>
    </row>
    <row r="677" spans="2:12" x14ac:dyDescent="0.2">
      <c r="B677">
        <v>0.3</v>
      </c>
      <c r="C677">
        <v>0.3</v>
      </c>
      <c r="D677">
        <v>0.3</v>
      </c>
      <c r="E677">
        <v>0.3</v>
      </c>
      <c r="F677">
        <v>0.3</v>
      </c>
      <c r="G677">
        <v>0.3</v>
      </c>
      <c r="H677">
        <v>0.3</v>
      </c>
      <c r="I677">
        <v>0.3</v>
      </c>
      <c r="J677">
        <v>0.3</v>
      </c>
      <c r="K677">
        <v>0.3</v>
      </c>
      <c r="L677">
        <v>0.3</v>
      </c>
    </row>
    <row r="678" spans="2:12" x14ac:dyDescent="0.2">
      <c r="B678">
        <v>0.3</v>
      </c>
      <c r="C678">
        <v>0.3</v>
      </c>
      <c r="D678">
        <v>0.3</v>
      </c>
      <c r="E678">
        <v>0.3</v>
      </c>
      <c r="F678">
        <v>0.3</v>
      </c>
      <c r="G678">
        <v>0.3</v>
      </c>
      <c r="H678">
        <v>0.3</v>
      </c>
      <c r="I678">
        <v>0.3</v>
      </c>
      <c r="J678">
        <v>0.3</v>
      </c>
      <c r="K678">
        <v>0.3</v>
      </c>
      <c r="L678">
        <v>0.3</v>
      </c>
    </row>
    <row r="679" spans="2:12" x14ac:dyDescent="0.2">
      <c r="B679">
        <v>0.3</v>
      </c>
      <c r="C679">
        <v>0.3</v>
      </c>
      <c r="D679">
        <v>0.3</v>
      </c>
      <c r="E679">
        <v>0.3</v>
      </c>
      <c r="F679">
        <v>0.3</v>
      </c>
      <c r="G679">
        <v>0.3</v>
      </c>
      <c r="H679">
        <v>0.3</v>
      </c>
      <c r="I679">
        <v>0.3</v>
      </c>
      <c r="J679">
        <v>0.3</v>
      </c>
      <c r="K679">
        <v>0.3</v>
      </c>
      <c r="L679">
        <v>0.3</v>
      </c>
    </row>
    <row r="680" spans="2:12" x14ac:dyDescent="0.2">
      <c r="B680">
        <v>0.3</v>
      </c>
      <c r="C680">
        <v>0.3</v>
      </c>
      <c r="D680">
        <v>0.3</v>
      </c>
      <c r="E680">
        <v>0.3</v>
      </c>
      <c r="F680">
        <v>0.3</v>
      </c>
      <c r="G680">
        <v>0.3</v>
      </c>
      <c r="H680">
        <v>0.3</v>
      </c>
      <c r="I680">
        <v>0.3</v>
      </c>
      <c r="J680">
        <v>0.3</v>
      </c>
      <c r="K680">
        <v>0.3</v>
      </c>
      <c r="L680">
        <v>0.3</v>
      </c>
    </row>
    <row r="681" spans="2:12" x14ac:dyDescent="0.2">
      <c r="B681">
        <v>0.3</v>
      </c>
      <c r="C681">
        <v>0.3</v>
      </c>
      <c r="D681">
        <v>0.3</v>
      </c>
      <c r="E681">
        <v>0.3</v>
      </c>
      <c r="F681">
        <v>0.3</v>
      </c>
      <c r="G681">
        <v>0.3</v>
      </c>
      <c r="H681">
        <v>0.3</v>
      </c>
      <c r="I681">
        <v>0.3</v>
      </c>
      <c r="J681">
        <v>0.3</v>
      </c>
      <c r="K681">
        <v>0.3</v>
      </c>
      <c r="L681">
        <v>0.3</v>
      </c>
    </row>
    <row r="682" spans="2:12" x14ac:dyDescent="0.2">
      <c r="B682">
        <v>0.3</v>
      </c>
      <c r="C682">
        <v>0.3</v>
      </c>
      <c r="D682">
        <v>0.3</v>
      </c>
      <c r="E682">
        <v>0.3</v>
      </c>
      <c r="F682">
        <v>0.3</v>
      </c>
      <c r="G682">
        <v>0.3</v>
      </c>
      <c r="H682">
        <v>0.3</v>
      </c>
      <c r="I682">
        <v>0.3</v>
      </c>
      <c r="J682">
        <v>0.3</v>
      </c>
      <c r="K682">
        <v>0.3</v>
      </c>
      <c r="L682">
        <v>0.3</v>
      </c>
    </row>
    <row r="683" spans="2:12" x14ac:dyDescent="0.2">
      <c r="B683">
        <v>0.3</v>
      </c>
      <c r="C683">
        <v>0.3</v>
      </c>
      <c r="D683">
        <v>0.3</v>
      </c>
      <c r="E683">
        <v>0.3</v>
      </c>
      <c r="F683">
        <v>0.3</v>
      </c>
      <c r="G683">
        <v>0.3</v>
      </c>
      <c r="H683">
        <v>0.3</v>
      </c>
      <c r="I683">
        <v>0.3</v>
      </c>
      <c r="J683">
        <v>0.3</v>
      </c>
      <c r="K683">
        <v>0.3</v>
      </c>
      <c r="L683">
        <v>0.3</v>
      </c>
    </row>
    <row r="684" spans="2:12" x14ac:dyDescent="0.2">
      <c r="B684">
        <v>0.3</v>
      </c>
      <c r="C684">
        <v>0.3</v>
      </c>
      <c r="D684">
        <v>0.3</v>
      </c>
      <c r="E684">
        <v>0.3</v>
      </c>
      <c r="F684">
        <v>0.3</v>
      </c>
      <c r="G684">
        <v>0.3</v>
      </c>
      <c r="H684">
        <v>0.3</v>
      </c>
      <c r="I684">
        <v>0.3</v>
      </c>
      <c r="J684">
        <v>0.3</v>
      </c>
      <c r="K684">
        <v>0.3</v>
      </c>
      <c r="L684">
        <v>0.3</v>
      </c>
    </row>
    <row r="685" spans="2:12" x14ac:dyDescent="0.2">
      <c r="B685">
        <v>0.3</v>
      </c>
      <c r="C685">
        <v>0.3</v>
      </c>
      <c r="D685">
        <v>0.3</v>
      </c>
      <c r="E685">
        <v>0.3</v>
      </c>
      <c r="F685">
        <v>0.3</v>
      </c>
      <c r="G685">
        <v>0.3</v>
      </c>
      <c r="H685">
        <v>0.3</v>
      </c>
      <c r="I685">
        <v>0.3</v>
      </c>
      <c r="J685">
        <v>0.3</v>
      </c>
      <c r="K685">
        <v>0.3</v>
      </c>
      <c r="L685">
        <v>0.3</v>
      </c>
    </row>
    <row r="686" spans="2:12" x14ac:dyDescent="0.2">
      <c r="B686">
        <v>0.3</v>
      </c>
      <c r="C686">
        <v>0.3</v>
      </c>
      <c r="D686">
        <v>0.3</v>
      </c>
      <c r="E686">
        <v>0.3</v>
      </c>
      <c r="F686">
        <v>0.3</v>
      </c>
      <c r="G686">
        <v>0.3</v>
      </c>
      <c r="H686">
        <v>0.3</v>
      </c>
      <c r="I686">
        <v>0.3</v>
      </c>
      <c r="J686">
        <v>0.3</v>
      </c>
      <c r="K686">
        <v>0.3</v>
      </c>
      <c r="L686">
        <v>0.3</v>
      </c>
    </row>
    <row r="687" spans="2:12" x14ac:dyDescent="0.2">
      <c r="B687">
        <v>0.3</v>
      </c>
      <c r="C687">
        <v>0.3</v>
      </c>
      <c r="D687">
        <v>0.3</v>
      </c>
      <c r="E687">
        <v>0.3</v>
      </c>
      <c r="F687">
        <v>0.3</v>
      </c>
      <c r="G687">
        <v>0.3</v>
      </c>
      <c r="H687">
        <v>0.3</v>
      </c>
      <c r="I687">
        <v>0.3</v>
      </c>
      <c r="J687">
        <v>0.3</v>
      </c>
      <c r="K687">
        <v>0.3</v>
      </c>
      <c r="L687">
        <v>0.3</v>
      </c>
    </row>
    <row r="688" spans="2:12" x14ac:dyDescent="0.2">
      <c r="B688">
        <v>0.3</v>
      </c>
      <c r="C688">
        <v>0.3</v>
      </c>
      <c r="D688">
        <v>0.3</v>
      </c>
      <c r="E688">
        <v>0.3</v>
      </c>
      <c r="F688">
        <v>0.3</v>
      </c>
      <c r="G688">
        <v>0.3</v>
      </c>
      <c r="H688">
        <v>0.3</v>
      </c>
      <c r="I688">
        <v>0.3</v>
      </c>
      <c r="J688">
        <v>0.3</v>
      </c>
      <c r="K688">
        <v>0.3</v>
      </c>
      <c r="L688">
        <v>0.3</v>
      </c>
    </row>
    <row r="689" spans="1:12" x14ac:dyDescent="0.2">
      <c r="B689">
        <v>0.3</v>
      </c>
      <c r="C689">
        <v>0.3</v>
      </c>
      <c r="D689">
        <v>0.3</v>
      </c>
      <c r="E689">
        <v>0.3</v>
      </c>
      <c r="F689">
        <v>0.3</v>
      </c>
      <c r="G689">
        <v>0.3</v>
      </c>
      <c r="H689">
        <v>0.3</v>
      </c>
      <c r="I689">
        <v>0.3</v>
      </c>
      <c r="J689">
        <v>0.3</v>
      </c>
      <c r="K689">
        <v>0.3</v>
      </c>
      <c r="L689">
        <v>0.3</v>
      </c>
    </row>
    <row r="690" spans="1:12" x14ac:dyDescent="0.2">
      <c r="B690">
        <v>0.3</v>
      </c>
      <c r="C690">
        <v>0.3</v>
      </c>
      <c r="D690">
        <v>0.3</v>
      </c>
      <c r="E690">
        <v>0.3</v>
      </c>
      <c r="F690">
        <v>0.3</v>
      </c>
      <c r="G690">
        <v>0.3</v>
      </c>
      <c r="H690">
        <v>0.3</v>
      </c>
      <c r="I690">
        <v>0.3</v>
      </c>
      <c r="J690">
        <v>0.3</v>
      </c>
      <c r="K690">
        <v>0.3</v>
      </c>
      <c r="L690">
        <v>0.3</v>
      </c>
    </row>
    <row r="691" spans="1:12" x14ac:dyDescent="0.2">
      <c r="B691">
        <v>0.3</v>
      </c>
      <c r="C691">
        <v>0.05</v>
      </c>
    </row>
    <row r="692" spans="1:12" x14ac:dyDescent="0.2">
      <c r="A692" t="s">
        <v>299</v>
      </c>
      <c r="B692">
        <v>0</v>
      </c>
      <c r="C692">
        <v>0.8</v>
      </c>
      <c r="D692">
        <v>0.8</v>
      </c>
      <c r="E692">
        <v>300</v>
      </c>
    </row>
    <row r="693" spans="1:12" x14ac:dyDescent="0.2">
      <c r="A693" t="s">
        <v>300</v>
      </c>
      <c r="B693">
        <v>9.0000000000000006E-5</v>
      </c>
      <c r="C693">
        <v>0.49241000000000001</v>
      </c>
      <c r="D693">
        <v>0.6</v>
      </c>
      <c r="E693">
        <v>15</v>
      </c>
    </row>
    <row r="695" spans="1:12" x14ac:dyDescent="0.2">
      <c r="A695" t="s">
        <v>301</v>
      </c>
      <c r="B695">
        <v>541</v>
      </c>
    </row>
    <row r="696" spans="1:12" x14ac:dyDescent="0.2">
      <c r="A696" t="s">
        <v>220</v>
      </c>
    </row>
    <row r="697" spans="1:12" x14ac:dyDescent="0.2">
      <c r="A697" t="s">
        <v>221</v>
      </c>
    </row>
    <row r="698" spans="1:12" x14ac:dyDescent="0.2">
      <c r="A698" t="s">
        <v>181</v>
      </c>
    </row>
    <row r="699" spans="1:12" x14ac:dyDescent="0.2">
      <c r="A699" t="s">
        <v>222</v>
      </c>
    </row>
    <row r="700" spans="1:12" x14ac:dyDescent="0.2">
      <c r="A700" t="s">
        <v>302</v>
      </c>
      <c r="B700">
        <v>0.8</v>
      </c>
      <c r="C700">
        <v>300</v>
      </c>
      <c r="D700">
        <v>-6</v>
      </c>
    </row>
    <row r="701" spans="1:12" x14ac:dyDescent="0.2">
      <c r="A701" t="s">
        <v>303</v>
      </c>
      <c r="B701">
        <v>0.6</v>
      </c>
      <c r="C701">
        <v>15</v>
      </c>
      <c r="D701">
        <v>4</v>
      </c>
    </row>
    <row r="702" spans="1:12" x14ac:dyDescent="0.2">
      <c r="A702" t="s">
        <v>304</v>
      </c>
      <c r="B702">
        <v>1967</v>
      </c>
      <c r="C702">
        <v>2019</v>
      </c>
    </row>
    <row r="703" spans="1:12" x14ac:dyDescent="0.2">
      <c r="A703" t="s">
        <v>305</v>
      </c>
      <c r="B703">
        <v>1977</v>
      </c>
      <c r="C703">
        <v>2017</v>
      </c>
    </row>
    <row r="704" spans="1:12" x14ac:dyDescent="0.2">
      <c r="A704" t="s">
        <v>306</v>
      </c>
      <c r="B704">
        <v>1977</v>
      </c>
      <c r="C704">
        <v>2019</v>
      </c>
    </row>
    <row r="705" spans="1:46" x14ac:dyDescent="0.2">
      <c r="A705" t="s">
        <v>307</v>
      </c>
      <c r="B705">
        <v>0.3</v>
      </c>
      <c r="C705">
        <v>0.05</v>
      </c>
      <c r="D705">
        <v>-4</v>
      </c>
    </row>
    <row r="706" spans="1:46" x14ac:dyDescent="0.2">
      <c r="A706" t="s">
        <v>308</v>
      </c>
      <c r="B706">
        <v>1</v>
      </c>
      <c r="C706">
        <v>0.2</v>
      </c>
      <c r="D706">
        <v>4</v>
      </c>
    </row>
    <row r="707" spans="1:46" x14ac:dyDescent="0.2">
      <c r="A707" t="s">
        <v>309</v>
      </c>
      <c r="B707">
        <v>1</v>
      </c>
      <c r="C707">
        <v>0.2</v>
      </c>
      <c r="D707">
        <v>-4</v>
      </c>
    </row>
    <row r="708" spans="1:46" x14ac:dyDescent="0.2">
      <c r="A708" t="s">
        <v>310</v>
      </c>
      <c r="B708">
        <v>0.05</v>
      </c>
    </row>
    <row r="709" spans="1:46" x14ac:dyDescent="0.2">
      <c r="A709" t="s">
        <v>311</v>
      </c>
      <c r="B709">
        <v>10</v>
      </c>
    </row>
    <row r="710" spans="1:46" x14ac:dyDescent="0.2">
      <c r="A710" t="s">
        <v>312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 t="s">
        <v>313</v>
      </c>
      <c r="B711">
        <v>1</v>
      </c>
      <c r="C711">
        <v>1</v>
      </c>
    </row>
    <row r="712" spans="1:46" x14ac:dyDescent="0.2">
      <c r="A712" t="s">
        <v>314</v>
      </c>
      <c r="B712">
        <v>5</v>
      </c>
    </row>
    <row r="713" spans="1:46" x14ac:dyDescent="0.2">
      <c r="A713" t="s">
        <v>315</v>
      </c>
      <c r="B713">
        <v>10</v>
      </c>
    </row>
    <row r="714" spans="1:46" x14ac:dyDescent="0.2">
      <c r="A714" t="s">
        <v>316</v>
      </c>
      <c r="B714">
        <v>10</v>
      </c>
    </row>
    <row r="715" spans="1:46" x14ac:dyDescent="0.2">
      <c r="A715" t="s">
        <v>317</v>
      </c>
      <c r="B715">
        <v>4</v>
      </c>
    </row>
    <row r="716" spans="1:46" x14ac:dyDescent="0.2">
      <c r="A716" t="s">
        <v>318</v>
      </c>
      <c r="B716">
        <v>-1</v>
      </c>
    </row>
    <row r="717" spans="1:46" x14ac:dyDescent="0.2">
      <c r="A717" t="s">
        <v>319</v>
      </c>
      <c r="B717">
        <v>-1</v>
      </c>
    </row>
    <row r="718" spans="1:46" x14ac:dyDescent="0.2">
      <c r="A718" t="s">
        <v>320</v>
      </c>
      <c r="B718">
        <v>5</v>
      </c>
    </row>
    <row r="719" spans="1:46" x14ac:dyDescent="0.2">
      <c r="A719" t="s">
        <v>321</v>
      </c>
      <c r="B719">
        <v>-2</v>
      </c>
    </row>
    <row r="720" spans="1:46" x14ac:dyDescent="0.2">
      <c r="A720" t="s">
        <v>322</v>
      </c>
      <c r="B720">
        <v>-1</v>
      </c>
    </row>
    <row r="721" spans="1:44" x14ac:dyDescent="0.2">
      <c r="A721" t="s">
        <v>323</v>
      </c>
      <c r="B721">
        <v>1</v>
      </c>
      <c r="C721">
        <v>42</v>
      </c>
    </row>
    <row r="722" spans="1:44" x14ac:dyDescent="0.2">
      <c r="A722" t="s">
        <v>324</v>
      </c>
      <c r="B722">
        <v>1977</v>
      </c>
      <c r="C722">
        <v>1978</v>
      </c>
      <c r="D722">
        <v>1979</v>
      </c>
      <c r="E722">
        <v>1980</v>
      </c>
      <c r="F722">
        <v>1981</v>
      </c>
      <c r="G722">
        <v>1982</v>
      </c>
      <c r="H722">
        <v>1983</v>
      </c>
      <c r="I722">
        <v>1984</v>
      </c>
      <c r="J722">
        <v>1985</v>
      </c>
      <c r="K722">
        <v>1986</v>
      </c>
      <c r="L722">
        <v>1987</v>
      </c>
      <c r="M722">
        <v>1988</v>
      </c>
      <c r="N722">
        <v>1989</v>
      </c>
      <c r="O722">
        <v>1990</v>
      </c>
      <c r="P722">
        <v>1991</v>
      </c>
      <c r="Q722">
        <v>1992</v>
      </c>
      <c r="R722">
        <v>1993</v>
      </c>
      <c r="S722">
        <v>1994</v>
      </c>
      <c r="T722">
        <v>1995</v>
      </c>
      <c r="U722">
        <v>1996</v>
      </c>
      <c r="V722">
        <v>1997</v>
      </c>
      <c r="W722">
        <v>1998</v>
      </c>
      <c r="X722">
        <v>1999</v>
      </c>
      <c r="Y722">
        <v>2000</v>
      </c>
      <c r="Z722">
        <v>2001</v>
      </c>
      <c r="AA722">
        <v>2002</v>
      </c>
      <c r="AB722">
        <v>2003</v>
      </c>
      <c r="AC722">
        <v>2004</v>
      </c>
      <c r="AD722">
        <v>2005</v>
      </c>
      <c r="AE722">
        <v>2006</v>
      </c>
      <c r="AF722">
        <v>2007</v>
      </c>
      <c r="AG722">
        <v>2008</v>
      </c>
      <c r="AH722">
        <v>2009</v>
      </c>
      <c r="AI722">
        <v>2010</v>
      </c>
      <c r="AJ722">
        <v>2011</v>
      </c>
      <c r="AK722">
        <v>2012</v>
      </c>
      <c r="AL722">
        <v>2013</v>
      </c>
      <c r="AM722">
        <v>2014</v>
      </c>
      <c r="AN722">
        <v>2015</v>
      </c>
      <c r="AO722">
        <v>2016</v>
      </c>
      <c r="AP722">
        <v>2017</v>
      </c>
      <c r="AQ722">
        <v>2018</v>
      </c>
    </row>
    <row r="723" spans="1:44" x14ac:dyDescent="0.2">
      <c r="A723" t="s">
        <v>325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x14ac:dyDescent="0.2">
      <c r="A724" t="s">
        <v>326</v>
      </c>
      <c r="B724">
        <v>1</v>
      </c>
      <c r="C724">
        <v>1</v>
      </c>
    </row>
    <row r="725" spans="1:44" x14ac:dyDescent="0.2">
      <c r="A725" t="s">
        <v>327</v>
      </c>
      <c r="B725">
        <v>1977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4" x14ac:dyDescent="0.2">
      <c r="A726" t="s">
        <v>325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30" spans="1:44" x14ac:dyDescent="0.2">
      <c r="A730" s="56"/>
      <c r="B730" s="56" t="s">
        <v>328</v>
      </c>
      <c r="C730" s="56" t="s">
        <v>329</v>
      </c>
      <c r="D730" s="56" t="s">
        <v>330</v>
      </c>
      <c r="E730" s="56" t="s">
        <v>331</v>
      </c>
    </row>
    <row r="731" spans="1:44" x14ac:dyDescent="0.2">
      <c r="A731" s="56"/>
      <c r="B731" s="56">
        <v>1</v>
      </c>
      <c r="C731" s="56" t="s">
        <v>332</v>
      </c>
      <c r="D731" s="56">
        <v>6.1303000000000001</v>
      </c>
      <c r="E731" s="56">
        <v>0.16514000000000001</v>
      </c>
    </row>
    <row r="732" spans="1:44" x14ac:dyDescent="0.2">
      <c r="A732" s="56"/>
      <c r="B732" s="56">
        <v>2</v>
      </c>
      <c r="C732" s="56" t="s">
        <v>333</v>
      </c>
      <c r="D732" s="56">
        <v>6.2201000000000004</v>
      </c>
      <c r="E732" s="56">
        <v>0.14452999999999999</v>
      </c>
    </row>
    <row r="733" spans="1:44" x14ac:dyDescent="0.2">
      <c r="A733" s="56"/>
      <c r="B733" s="56">
        <v>3</v>
      </c>
      <c r="C733" s="56" t="s">
        <v>334</v>
      </c>
      <c r="D733" s="56">
        <v>-8.8718000000000005E-2</v>
      </c>
      <c r="E733" s="56">
        <v>0.47305000000000003</v>
      </c>
    </row>
    <row r="734" spans="1:44" x14ac:dyDescent="0.2">
      <c r="A734" s="56"/>
      <c r="B734" s="56">
        <v>4</v>
      </c>
      <c r="C734" s="56" t="s">
        <v>334</v>
      </c>
      <c r="D734" s="56">
        <v>-0.11641</v>
      </c>
      <c r="E734" s="56">
        <v>0.46778999999999998</v>
      </c>
    </row>
    <row r="735" spans="1:44" x14ac:dyDescent="0.2">
      <c r="A735" s="56"/>
      <c r="B735" s="56">
        <v>5</v>
      </c>
      <c r="C735" s="56" t="s">
        <v>334</v>
      </c>
      <c r="D735" s="56">
        <v>-0.16191</v>
      </c>
      <c r="E735" s="56">
        <v>0.45971000000000001</v>
      </c>
    </row>
    <row r="736" spans="1:44" x14ac:dyDescent="0.2">
      <c r="A736" s="56"/>
      <c r="B736" s="56">
        <v>6</v>
      </c>
      <c r="C736" s="56" t="s">
        <v>334</v>
      </c>
      <c r="D736" s="56">
        <v>-0.23397000000000001</v>
      </c>
      <c r="E736" s="56">
        <v>0.44697999999999999</v>
      </c>
    </row>
    <row r="737" spans="1:5" x14ac:dyDescent="0.2">
      <c r="A737" s="56"/>
      <c r="B737" s="56">
        <v>7</v>
      </c>
      <c r="C737" s="56" t="s">
        <v>334</v>
      </c>
      <c r="D737" s="56">
        <v>-0.37134</v>
      </c>
      <c r="E737" s="56">
        <v>0.42968000000000001</v>
      </c>
    </row>
    <row r="738" spans="1:5" x14ac:dyDescent="0.2">
      <c r="A738" s="56"/>
      <c r="B738" s="56">
        <v>8</v>
      </c>
      <c r="C738" s="56" t="s">
        <v>334</v>
      </c>
      <c r="D738" s="56">
        <v>-0.56084999999999996</v>
      </c>
      <c r="E738" s="56">
        <v>0.40819</v>
      </c>
    </row>
    <row r="739" spans="1:5" x14ac:dyDescent="0.2">
      <c r="A739" s="56"/>
      <c r="B739" s="56">
        <v>9</v>
      </c>
      <c r="C739" s="56" t="s">
        <v>334</v>
      </c>
      <c r="D739" s="56">
        <v>-0.28602</v>
      </c>
      <c r="E739" s="56">
        <v>0.33928999999999998</v>
      </c>
    </row>
    <row r="740" spans="1:5" x14ac:dyDescent="0.2">
      <c r="A740" s="56"/>
      <c r="B740" s="56">
        <v>10</v>
      </c>
      <c r="C740" s="56" t="s">
        <v>334</v>
      </c>
      <c r="D740" s="56">
        <v>-0.33109</v>
      </c>
      <c r="E740" s="56">
        <v>0.29718</v>
      </c>
    </row>
    <row r="741" spans="1:5" x14ac:dyDescent="0.2">
      <c r="A741" s="56"/>
      <c r="B741" s="56">
        <v>11</v>
      </c>
      <c r="C741" s="56" t="s">
        <v>334</v>
      </c>
      <c r="D741" s="56">
        <v>0.42360999999999999</v>
      </c>
      <c r="E741" s="56">
        <v>0.23164999999999999</v>
      </c>
    </row>
    <row r="742" spans="1:5" x14ac:dyDescent="0.2">
      <c r="A742" s="56"/>
      <c r="B742" s="56">
        <v>12</v>
      </c>
      <c r="C742" s="56" t="s">
        <v>334</v>
      </c>
      <c r="D742" s="56">
        <v>0.57791999999999999</v>
      </c>
      <c r="E742" s="56">
        <v>0.21937999999999999</v>
      </c>
    </row>
    <row r="743" spans="1:5" x14ac:dyDescent="0.2">
      <c r="A743" s="56"/>
      <c r="B743" s="56">
        <v>13</v>
      </c>
      <c r="C743" s="56" t="s">
        <v>334</v>
      </c>
      <c r="D743" s="56">
        <v>-0.22846</v>
      </c>
      <c r="E743" s="56">
        <v>0.22469</v>
      </c>
    </row>
    <row r="744" spans="1:5" x14ac:dyDescent="0.2">
      <c r="A744" s="56"/>
      <c r="B744" s="56">
        <v>14</v>
      </c>
      <c r="C744" s="56" t="s">
        <v>334</v>
      </c>
      <c r="D744" s="56">
        <v>1.5401</v>
      </c>
      <c r="E744" s="56">
        <v>0.18357000000000001</v>
      </c>
    </row>
    <row r="745" spans="1:5" x14ac:dyDescent="0.2">
      <c r="A745" s="56"/>
      <c r="B745" s="56">
        <v>15</v>
      </c>
      <c r="C745" s="56" t="s">
        <v>334</v>
      </c>
      <c r="D745" s="56">
        <v>0.14796999999999999</v>
      </c>
      <c r="E745" s="56">
        <v>0.2162</v>
      </c>
    </row>
    <row r="746" spans="1:5" x14ac:dyDescent="0.2">
      <c r="A746" s="56"/>
      <c r="B746" s="56">
        <v>16</v>
      </c>
      <c r="C746" s="56" t="s">
        <v>334</v>
      </c>
      <c r="D746" s="56">
        <v>-0.38732</v>
      </c>
      <c r="E746" s="56">
        <v>0.23444999999999999</v>
      </c>
    </row>
    <row r="747" spans="1:5" x14ac:dyDescent="0.2">
      <c r="A747" s="56"/>
      <c r="B747" s="56">
        <v>17</v>
      </c>
      <c r="C747" s="56" t="s">
        <v>334</v>
      </c>
      <c r="D747" s="56">
        <v>-0.29912</v>
      </c>
      <c r="E747" s="56">
        <v>0.22628000000000001</v>
      </c>
    </row>
    <row r="748" spans="1:5" x14ac:dyDescent="0.2">
      <c r="A748" s="56"/>
      <c r="B748" s="56">
        <v>18</v>
      </c>
      <c r="C748" s="56" t="s">
        <v>334</v>
      </c>
      <c r="D748" s="56">
        <v>-0.74997999999999998</v>
      </c>
      <c r="E748" s="56">
        <v>0.2472</v>
      </c>
    </row>
    <row r="749" spans="1:5" x14ac:dyDescent="0.2">
      <c r="A749" s="56"/>
      <c r="B749" s="56">
        <v>19</v>
      </c>
      <c r="C749" s="56" t="s">
        <v>334</v>
      </c>
      <c r="D749" s="56">
        <v>-0.43687999999999999</v>
      </c>
      <c r="E749" s="56">
        <v>0.23111999999999999</v>
      </c>
    </row>
    <row r="750" spans="1:5" x14ac:dyDescent="0.2">
      <c r="A750" s="56"/>
      <c r="B750" s="56">
        <v>20</v>
      </c>
      <c r="C750" s="56" t="s">
        <v>334</v>
      </c>
      <c r="D750" s="56">
        <v>-0.35299000000000003</v>
      </c>
      <c r="E750" s="56">
        <v>0.22866</v>
      </c>
    </row>
    <row r="751" spans="1:5" x14ac:dyDescent="0.2">
      <c r="A751" s="56"/>
      <c r="B751" s="56">
        <v>21</v>
      </c>
      <c r="C751" s="56" t="s">
        <v>334</v>
      </c>
      <c r="D751" s="56">
        <v>0.12359000000000001</v>
      </c>
      <c r="E751" s="56">
        <v>0.21631</v>
      </c>
    </row>
    <row r="752" spans="1:5" x14ac:dyDescent="0.2">
      <c r="A752" s="56"/>
      <c r="B752" s="56">
        <v>22</v>
      </c>
      <c r="C752" s="56" t="s">
        <v>334</v>
      </c>
      <c r="D752" s="56">
        <v>-2.5097000000000001E-2</v>
      </c>
      <c r="E752" s="56">
        <v>0.23821000000000001</v>
      </c>
    </row>
    <row r="753" spans="1:5" x14ac:dyDescent="0.2">
      <c r="A753" s="56"/>
      <c r="B753" s="56">
        <v>23</v>
      </c>
      <c r="C753" s="56" t="s">
        <v>334</v>
      </c>
      <c r="D753" s="56">
        <v>0.29160999999999998</v>
      </c>
      <c r="E753" s="56">
        <v>0.22797999999999999</v>
      </c>
    </row>
    <row r="754" spans="1:5" x14ac:dyDescent="0.2">
      <c r="A754" s="56"/>
      <c r="B754" s="56">
        <v>24</v>
      </c>
      <c r="C754" s="56" t="s">
        <v>334</v>
      </c>
      <c r="D754" s="56">
        <v>6.1334E-2</v>
      </c>
      <c r="E754" s="56">
        <v>0.24131</v>
      </c>
    </row>
    <row r="755" spans="1:5" x14ac:dyDescent="0.2">
      <c r="A755" s="56"/>
      <c r="B755" s="56">
        <v>25</v>
      </c>
      <c r="C755" s="56" t="s">
        <v>334</v>
      </c>
      <c r="D755" s="56">
        <v>0.98794999999999999</v>
      </c>
      <c r="E755" s="56">
        <v>0.1971</v>
      </c>
    </row>
    <row r="756" spans="1:5" x14ac:dyDescent="0.2">
      <c r="A756" s="56"/>
      <c r="B756" s="56">
        <v>26</v>
      </c>
      <c r="C756" s="56" t="s">
        <v>334</v>
      </c>
      <c r="D756" s="56">
        <v>0.23491999999999999</v>
      </c>
      <c r="E756" s="56">
        <v>0.2382</v>
      </c>
    </row>
    <row r="757" spans="1:5" x14ac:dyDescent="0.2">
      <c r="A757" s="56"/>
      <c r="B757" s="56">
        <v>27</v>
      </c>
      <c r="C757" s="56" t="s">
        <v>334</v>
      </c>
      <c r="D757" s="56">
        <v>-0.30895</v>
      </c>
      <c r="E757" s="56">
        <v>0.2596</v>
      </c>
    </row>
    <row r="758" spans="1:5" x14ac:dyDescent="0.2">
      <c r="A758" s="56"/>
      <c r="B758" s="56">
        <v>28</v>
      </c>
      <c r="C758" s="56" t="s">
        <v>334</v>
      </c>
      <c r="D758" s="56">
        <v>0.14326</v>
      </c>
      <c r="E758" s="56">
        <v>0.22101000000000001</v>
      </c>
    </row>
    <row r="759" spans="1:5" x14ac:dyDescent="0.2">
      <c r="A759" s="56"/>
      <c r="B759" s="56">
        <v>29</v>
      </c>
      <c r="C759" s="56" t="s">
        <v>334</v>
      </c>
      <c r="D759" s="56">
        <v>0.66142999999999996</v>
      </c>
      <c r="E759" s="56">
        <v>0.18636</v>
      </c>
    </row>
    <row r="760" spans="1:5" x14ac:dyDescent="0.2">
      <c r="A760" s="56"/>
      <c r="B760" s="56">
        <v>30</v>
      </c>
      <c r="C760" s="56" t="s">
        <v>334</v>
      </c>
      <c r="D760" s="56">
        <v>-0.26585999999999999</v>
      </c>
      <c r="E760" s="56">
        <v>0.21856</v>
      </c>
    </row>
    <row r="761" spans="1:5" x14ac:dyDescent="0.2">
      <c r="A761" s="56"/>
      <c r="B761" s="56">
        <v>31</v>
      </c>
      <c r="C761" s="56" t="s">
        <v>334</v>
      </c>
      <c r="D761" s="56">
        <v>-0.27639000000000002</v>
      </c>
      <c r="E761" s="56">
        <v>0.20141000000000001</v>
      </c>
    </row>
    <row r="762" spans="1:5" x14ac:dyDescent="0.2">
      <c r="A762" s="56"/>
      <c r="B762" s="56">
        <v>32</v>
      </c>
      <c r="C762" s="56" t="s">
        <v>334</v>
      </c>
      <c r="D762" s="56">
        <v>0.68262999999999996</v>
      </c>
      <c r="E762" s="56">
        <v>0.15714</v>
      </c>
    </row>
    <row r="763" spans="1:5" x14ac:dyDescent="0.2">
      <c r="A763" s="56"/>
      <c r="B763" s="56">
        <v>33</v>
      </c>
      <c r="C763" s="56" t="s">
        <v>334</v>
      </c>
      <c r="D763" s="56">
        <v>-0.79244999999999999</v>
      </c>
      <c r="E763" s="56">
        <v>0.21143999999999999</v>
      </c>
    </row>
    <row r="764" spans="1:5" x14ac:dyDescent="0.2">
      <c r="A764" s="56"/>
      <c r="B764" s="56">
        <v>34</v>
      </c>
      <c r="C764" s="56" t="s">
        <v>334</v>
      </c>
      <c r="D764" s="56">
        <v>-0.34795999999999999</v>
      </c>
      <c r="E764" s="56">
        <v>0.18797</v>
      </c>
    </row>
    <row r="765" spans="1:5" x14ac:dyDescent="0.2">
      <c r="A765" s="56"/>
      <c r="B765" s="56">
        <v>35</v>
      </c>
      <c r="C765" s="56" t="s">
        <v>334</v>
      </c>
      <c r="D765" s="56">
        <v>0.51185999999999998</v>
      </c>
      <c r="E765" s="56">
        <v>0.15984999999999999</v>
      </c>
    </row>
    <row r="766" spans="1:5" x14ac:dyDescent="0.2">
      <c r="A766" s="56"/>
      <c r="B766" s="56">
        <v>36</v>
      </c>
      <c r="C766" s="56" t="s">
        <v>334</v>
      </c>
      <c r="D766" s="56">
        <v>1.3331</v>
      </c>
      <c r="E766" s="56">
        <v>0.14188000000000001</v>
      </c>
    </row>
    <row r="767" spans="1:5" x14ac:dyDescent="0.2">
      <c r="A767" s="56"/>
      <c r="B767" s="56">
        <v>37</v>
      </c>
      <c r="C767" s="56" t="s">
        <v>334</v>
      </c>
      <c r="D767" s="56">
        <v>0.90237999999999996</v>
      </c>
      <c r="E767" s="56">
        <v>0.14946000000000001</v>
      </c>
    </row>
    <row r="768" spans="1:5" x14ac:dyDescent="0.2">
      <c r="A768" s="56"/>
      <c r="B768" s="56">
        <v>38</v>
      </c>
      <c r="C768" s="56" t="s">
        <v>334</v>
      </c>
      <c r="D768" s="56">
        <v>1.018</v>
      </c>
      <c r="E768" s="56">
        <v>0.14724000000000001</v>
      </c>
    </row>
    <row r="769" spans="1:5" x14ac:dyDescent="0.2">
      <c r="A769" s="56"/>
      <c r="B769" s="56">
        <v>39</v>
      </c>
      <c r="C769" s="56" t="s">
        <v>334</v>
      </c>
      <c r="D769" s="56">
        <v>-0.52266999999999997</v>
      </c>
      <c r="E769" s="56">
        <v>0.18737000000000001</v>
      </c>
    </row>
    <row r="770" spans="1:5" x14ac:dyDescent="0.2">
      <c r="A770" s="56"/>
      <c r="B770" s="56">
        <v>40</v>
      </c>
      <c r="C770" s="56" t="s">
        <v>334</v>
      </c>
      <c r="D770" s="56">
        <v>-0.22314999999999999</v>
      </c>
      <c r="E770" s="56">
        <v>0.16874</v>
      </c>
    </row>
    <row r="771" spans="1:5" x14ac:dyDescent="0.2">
      <c r="A771" s="56"/>
      <c r="B771" s="56">
        <v>41</v>
      </c>
      <c r="C771" s="56" t="s">
        <v>334</v>
      </c>
      <c r="D771" s="56">
        <v>8.0256999999999995E-2</v>
      </c>
      <c r="E771" s="56">
        <v>0.15673000000000001</v>
      </c>
    </row>
    <row r="772" spans="1:5" x14ac:dyDescent="0.2">
      <c r="A772" s="56"/>
      <c r="B772" s="56">
        <v>42</v>
      </c>
      <c r="C772" s="56" t="s">
        <v>334</v>
      </c>
      <c r="D772" s="56">
        <v>-0.28310000000000002</v>
      </c>
      <c r="E772" s="56">
        <v>0.16502</v>
      </c>
    </row>
    <row r="773" spans="1:5" x14ac:dyDescent="0.2">
      <c r="A773" s="56"/>
      <c r="B773" s="56">
        <v>43</v>
      </c>
      <c r="C773" s="56" t="s">
        <v>334</v>
      </c>
      <c r="D773" s="56">
        <v>0.70160999999999996</v>
      </c>
      <c r="E773" s="56">
        <v>0.14269999999999999</v>
      </c>
    </row>
    <row r="774" spans="1:5" x14ac:dyDescent="0.2">
      <c r="A774" s="56"/>
      <c r="B774" s="56">
        <v>44</v>
      </c>
      <c r="C774" s="56" t="s">
        <v>334</v>
      </c>
      <c r="D774" s="56">
        <v>0.54798000000000002</v>
      </c>
      <c r="E774" s="56">
        <v>0.14493</v>
      </c>
    </row>
    <row r="775" spans="1:5" x14ac:dyDescent="0.2">
      <c r="A775" s="56"/>
      <c r="B775" s="56">
        <v>45</v>
      </c>
      <c r="C775" s="56" t="s">
        <v>334</v>
      </c>
      <c r="D775" s="56">
        <v>-0.63768999999999998</v>
      </c>
      <c r="E775" s="56">
        <v>0.17807000000000001</v>
      </c>
    </row>
    <row r="776" spans="1:5" x14ac:dyDescent="0.2">
      <c r="A776" s="56"/>
      <c r="B776" s="56">
        <v>46</v>
      </c>
      <c r="C776" s="56" t="s">
        <v>334</v>
      </c>
      <c r="D776" s="56">
        <v>0.12361</v>
      </c>
      <c r="E776" s="56">
        <v>0.15418000000000001</v>
      </c>
    </row>
    <row r="777" spans="1:5" x14ac:dyDescent="0.2">
      <c r="A777" s="56"/>
      <c r="B777" s="56">
        <v>47</v>
      </c>
      <c r="C777" s="56" t="s">
        <v>334</v>
      </c>
      <c r="D777" s="56">
        <v>-0.25136999999999998</v>
      </c>
      <c r="E777" s="56">
        <v>0.16613</v>
      </c>
    </row>
    <row r="778" spans="1:5" x14ac:dyDescent="0.2">
      <c r="A778" s="56"/>
      <c r="B778" s="56">
        <v>48</v>
      </c>
      <c r="C778" s="56" t="s">
        <v>334</v>
      </c>
      <c r="D778" s="56">
        <v>0.16697999999999999</v>
      </c>
      <c r="E778" s="56">
        <v>0.16300000000000001</v>
      </c>
    </row>
    <row r="779" spans="1:5" x14ac:dyDescent="0.2">
      <c r="A779" s="56"/>
      <c r="B779" s="56">
        <v>49</v>
      </c>
      <c r="C779" s="56" t="s">
        <v>334</v>
      </c>
      <c r="D779" s="56">
        <v>0.58738999999999997</v>
      </c>
      <c r="E779" s="56">
        <v>0.16267999999999999</v>
      </c>
    </row>
    <row r="780" spans="1:5" x14ac:dyDescent="0.2">
      <c r="A780" s="56"/>
      <c r="B780" s="56">
        <v>50</v>
      </c>
      <c r="C780" s="56" t="s">
        <v>334</v>
      </c>
      <c r="D780" s="56">
        <v>0.20544999999999999</v>
      </c>
      <c r="E780" s="56">
        <v>0.186</v>
      </c>
    </row>
    <row r="781" spans="1:5" x14ac:dyDescent="0.2">
      <c r="A781" s="56"/>
      <c r="B781" s="56">
        <v>51</v>
      </c>
      <c r="C781" s="56" t="s">
        <v>334</v>
      </c>
      <c r="D781" s="56">
        <v>-1.0422</v>
      </c>
      <c r="E781" s="56">
        <v>0.26306000000000002</v>
      </c>
    </row>
    <row r="782" spans="1:5" x14ac:dyDescent="0.2">
      <c r="A782" s="56"/>
      <c r="B782" s="56">
        <v>52</v>
      </c>
      <c r="C782" s="56" t="s">
        <v>334</v>
      </c>
      <c r="D782" s="56">
        <v>-2.5082E-2</v>
      </c>
      <c r="E782" s="56">
        <v>0.26012999999999997</v>
      </c>
    </row>
    <row r="783" spans="1:5" x14ac:dyDescent="0.2">
      <c r="A783" s="56"/>
      <c r="B783" s="56">
        <v>53</v>
      </c>
      <c r="C783" s="56" t="s">
        <v>334</v>
      </c>
      <c r="D783" s="56">
        <v>-0.17296</v>
      </c>
      <c r="E783" s="56">
        <v>0.27939999999999998</v>
      </c>
    </row>
    <row r="784" spans="1:5" x14ac:dyDescent="0.2">
      <c r="A784" s="56"/>
      <c r="B784" s="56">
        <v>54</v>
      </c>
      <c r="C784" s="56" t="s">
        <v>334</v>
      </c>
      <c r="D784" s="56">
        <v>-8.8818999999999995E-2</v>
      </c>
      <c r="E784" s="56">
        <v>0.38635000000000003</v>
      </c>
    </row>
    <row r="785" spans="1:5" x14ac:dyDescent="0.2">
      <c r="A785" s="56"/>
      <c r="B785" s="56">
        <v>55</v>
      </c>
      <c r="C785" s="56" t="s">
        <v>334</v>
      </c>
      <c r="D785" s="56">
        <v>2.9432E-7</v>
      </c>
      <c r="E785" s="56">
        <v>0.40409</v>
      </c>
    </row>
    <row r="786" spans="1:5" x14ac:dyDescent="0.2">
      <c r="A786" s="56"/>
      <c r="B786" s="56">
        <v>56</v>
      </c>
      <c r="C786" s="56" t="s">
        <v>335</v>
      </c>
      <c r="D786" s="56">
        <v>-0.70843</v>
      </c>
      <c r="E786" s="56">
        <v>0.10780000000000001</v>
      </c>
    </row>
    <row r="787" spans="1:5" x14ac:dyDescent="0.2">
      <c r="A787" s="56"/>
      <c r="B787" s="56">
        <v>57</v>
      </c>
      <c r="C787" s="56" t="s">
        <v>336</v>
      </c>
      <c r="D787" s="56">
        <v>5.4940999999999997E-2</v>
      </c>
      <c r="E787" s="56">
        <v>1.4534E-2</v>
      </c>
    </row>
    <row r="788" spans="1:5" x14ac:dyDescent="0.2">
      <c r="A788" s="56"/>
      <c r="B788" s="56">
        <v>58</v>
      </c>
      <c r="C788" s="56" t="s">
        <v>336</v>
      </c>
      <c r="D788" s="56">
        <v>5.5688000000000001E-2</v>
      </c>
      <c r="E788" s="56">
        <v>1.5342E-2</v>
      </c>
    </row>
    <row r="789" spans="1:5" x14ac:dyDescent="0.2">
      <c r="A789" s="56"/>
      <c r="B789" s="56">
        <v>59</v>
      </c>
      <c r="C789" s="56" t="s">
        <v>336</v>
      </c>
      <c r="D789" s="56">
        <v>3.1875000000000001E-2</v>
      </c>
      <c r="E789" s="56">
        <v>8.8281000000000002E-3</v>
      </c>
    </row>
    <row r="790" spans="1:5" x14ac:dyDescent="0.2">
      <c r="A790" s="56"/>
      <c r="B790" s="56">
        <v>60</v>
      </c>
      <c r="C790" s="56" t="s">
        <v>336</v>
      </c>
      <c r="D790" s="56">
        <v>2.4955000000000001E-2</v>
      </c>
      <c r="E790" s="56">
        <v>6.7158000000000001E-3</v>
      </c>
    </row>
    <row r="791" spans="1:5" x14ac:dyDescent="0.2">
      <c r="A791" s="56"/>
      <c r="B791" s="56">
        <v>61</v>
      </c>
      <c r="C791" s="56" t="s">
        <v>336</v>
      </c>
      <c r="D791" s="56">
        <v>1.9740000000000001E-2</v>
      </c>
      <c r="E791" s="56">
        <v>5.2805999999999999E-3</v>
      </c>
    </row>
    <row r="792" spans="1:5" x14ac:dyDescent="0.2">
      <c r="A792" s="56"/>
      <c r="B792" s="56">
        <v>62</v>
      </c>
      <c r="C792" s="56" t="s">
        <v>336</v>
      </c>
      <c r="D792" s="56">
        <v>1.6087000000000001E-2</v>
      </c>
      <c r="E792" s="56">
        <v>4.0927000000000003E-3</v>
      </c>
    </row>
    <row r="793" spans="1:5" x14ac:dyDescent="0.2">
      <c r="A793" s="56"/>
      <c r="B793" s="56">
        <v>63</v>
      </c>
      <c r="C793" s="56" t="s">
        <v>336</v>
      </c>
      <c r="D793" s="56">
        <v>1.0517E-2</v>
      </c>
      <c r="E793" s="56">
        <v>2.5352E-3</v>
      </c>
    </row>
    <row r="794" spans="1:5" x14ac:dyDescent="0.2">
      <c r="A794" s="56"/>
      <c r="B794" s="56">
        <v>64</v>
      </c>
      <c r="C794" s="56" t="s">
        <v>336</v>
      </c>
      <c r="D794" s="56">
        <v>4.0347000000000001E-2</v>
      </c>
      <c r="E794" s="56">
        <v>9.3223000000000004E-3</v>
      </c>
    </row>
    <row r="795" spans="1:5" x14ac:dyDescent="0.2">
      <c r="A795" s="56"/>
      <c r="B795" s="56">
        <v>65</v>
      </c>
      <c r="C795" s="56" t="s">
        <v>336</v>
      </c>
      <c r="D795" s="56">
        <v>6.3494999999999996E-2</v>
      </c>
      <c r="E795" s="56">
        <v>1.4713E-2</v>
      </c>
    </row>
    <row r="796" spans="1:5" x14ac:dyDescent="0.2">
      <c r="A796" s="56"/>
      <c r="B796" s="56">
        <v>66</v>
      </c>
      <c r="C796" s="56" t="s">
        <v>336</v>
      </c>
      <c r="D796" s="56">
        <v>6.9561999999999999E-2</v>
      </c>
      <c r="E796" s="56">
        <v>1.6829E-2</v>
      </c>
    </row>
    <row r="797" spans="1:5" x14ac:dyDescent="0.2">
      <c r="A797" s="56"/>
      <c r="B797" s="56">
        <v>67</v>
      </c>
      <c r="C797" s="56" t="s">
        <v>336</v>
      </c>
      <c r="D797" s="56">
        <v>5.3325999999999998E-2</v>
      </c>
      <c r="E797" s="56">
        <v>1.3122999999999999E-2</v>
      </c>
    </row>
    <row r="798" spans="1:5" x14ac:dyDescent="0.2">
      <c r="A798" s="56"/>
      <c r="B798" s="56">
        <v>68</v>
      </c>
      <c r="C798" s="56" t="s">
        <v>336</v>
      </c>
      <c r="D798" s="56">
        <v>4.6532999999999998E-2</v>
      </c>
      <c r="E798" s="56">
        <v>1.1158E-2</v>
      </c>
    </row>
    <row r="799" spans="1:5" x14ac:dyDescent="0.2">
      <c r="A799" s="56"/>
      <c r="B799" s="56">
        <v>69</v>
      </c>
      <c r="C799" s="56" t="s">
        <v>336</v>
      </c>
      <c r="D799" s="56">
        <v>2.8767999999999998E-2</v>
      </c>
      <c r="E799" s="56">
        <v>6.7368999999999997E-3</v>
      </c>
    </row>
    <row r="800" spans="1:5" x14ac:dyDescent="0.2">
      <c r="A800" s="56"/>
      <c r="B800" s="56">
        <v>70</v>
      </c>
      <c r="C800" s="56" t="s">
        <v>336</v>
      </c>
      <c r="D800" s="56">
        <v>2.5295000000000002E-2</v>
      </c>
      <c r="E800" s="56">
        <v>5.4733999999999998E-3</v>
      </c>
    </row>
    <row r="801" spans="1:5" x14ac:dyDescent="0.2">
      <c r="A801" s="56"/>
      <c r="B801" s="56">
        <v>71</v>
      </c>
      <c r="C801" s="56" t="s">
        <v>336</v>
      </c>
      <c r="D801" s="56">
        <v>4.1202999999999997E-2</v>
      </c>
      <c r="E801" s="56">
        <v>8.848E-3</v>
      </c>
    </row>
    <row r="802" spans="1:5" x14ac:dyDescent="0.2">
      <c r="A802" s="56"/>
      <c r="B802" s="56">
        <v>72</v>
      </c>
      <c r="C802" s="56" t="s">
        <v>336</v>
      </c>
      <c r="D802" s="56">
        <v>5.5808000000000003E-2</v>
      </c>
      <c r="E802" s="56">
        <v>1.2274E-2</v>
      </c>
    </row>
    <row r="803" spans="1:5" x14ac:dyDescent="0.2">
      <c r="A803" s="56"/>
      <c r="B803" s="56">
        <v>73</v>
      </c>
      <c r="C803" s="56" t="s">
        <v>336</v>
      </c>
      <c r="D803" s="56">
        <v>8.3212999999999995E-2</v>
      </c>
      <c r="E803" s="56">
        <v>1.8488999999999998E-2</v>
      </c>
    </row>
    <row r="804" spans="1:5" x14ac:dyDescent="0.2">
      <c r="A804" s="56"/>
      <c r="B804" s="56">
        <v>74</v>
      </c>
      <c r="C804" s="56" t="s">
        <v>336</v>
      </c>
      <c r="D804" s="56">
        <v>0.10738</v>
      </c>
      <c r="E804" s="56">
        <v>2.3141999999999999E-2</v>
      </c>
    </row>
    <row r="805" spans="1:5" x14ac:dyDescent="0.2">
      <c r="A805" s="56"/>
      <c r="B805" s="56">
        <v>75</v>
      </c>
      <c r="C805" s="56" t="s">
        <v>336</v>
      </c>
      <c r="D805" s="56">
        <v>0.17305000000000001</v>
      </c>
      <c r="E805" s="56">
        <v>3.8672999999999999E-2</v>
      </c>
    </row>
    <row r="806" spans="1:5" x14ac:dyDescent="0.2">
      <c r="A806" s="56"/>
      <c r="B806" s="56">
        <v>76</v>
      </c>
      <c r="C806" s="56" t="s">
        <v>336</v>
      </c>
      <c r="D806" s="56">
        <v>0.24560999999999999</v>
      </c>
      <c r="E806" s="56">
        <v>6.1003000000000002E-2</v>
      </c>
    </row>
    <row r="807" spans="1:5" x14ac:dyDescent="0.2">
      <c r="A807" s="56"/>
      <c r="B807" s="56">
        <v>77</v>
      </c>
      <c r="C807" s="56" t="s">
        <v>336</v>
      </c>
      <c r="D807" s="56">
        <v>0.14679</v>
      </c>
      <c r="E807" s="56">
        <v>4.0601999999999999E-2</v>
      </c>
    </row>
    <row r="808" spans="1:5" x14ac:dyDescent="0.2">
      <c r="A808" s="56"/>
      <c r="B808" s="56">
        <v>78</v>
      </c>
      <c r="C808" s="56" t="s">
        <v>336</v>
      </c>
      <c r="D808" s="56">
        <v>0.17709</v>
      </c>
      <c r="E808" s="56">
        <v>5.0691E-2</v>
      </c>
    </row>
    <row r="809" spans="1:5" x14ac:dyDescent="0.2">
      <c r="A809" s="56"/>
      <c r="B809" s="56">
        <v>79</v>
      </c>
      <c r="C809" s="56" t="s">
        <v>336</v>
      </c>
      <c r="D809" s="56">
        <v>0.12955</v>
      </c>
      <c r="E809" s="56">
        <v>3.7897E-2</v>
      </c>
    </row>
    <row r="810" spans="1:5" x14ac:dyDescent="0.2">
      <c r="A810" s="56"/>
      <c r="B810" s="56">
        <v>80</v>
      </c>
      <c r="C810" s="56" t="s">
        <v>336</v>
      </c>
      <c r="D810" s="56">
        <v>0.11814</v>
      </c>
      <c r="E810" s="56">
        <v>3.4044999999999999E-2</v>
      </c>
    </row>
    <row r="811" spans="1:5" x14ac:dyDescent="0.2">
      <c r="A811" s="56"/>
      <c r="B811" s="56">
        <v>81</v>
      </c>
      <c r="C811" s="56" t="s">
        <v>336</v>
      </c>
      <c r="D811" s="56">
        <v>0.15531</v>
      </c>
      <c r="E811" s="56">
        <v>4.5083999999999999E-2</v>
      </c>
    </row>
    <row r="812" spans="1:5" x14ac:dyDescent="0.2">
      <c r="A812" s="56"/>
      <c r="B812" s="56">
        <v>82</v>
      </c>
      <c r="C812" s="56" t="s">
        <v>336</v>
      </c>
      <c r="D812" s="56">
        <v>0.11105</v>
      </c>
      <c r="E812" s="56">
        <v>3.2597000000000001E-2</v>
      </c>
    </row>
    <row r="813" spans="1:5" x14ac:dyDescent="0.2">
      <c r="A813" s="56"/>
      <c r="B813" s="56">
        <v>83</v>
      </c>
      <c r="C813" s="56" t="s">
        <v>336</v>
      </c>
      <c r="D813" s="56">
        <v>9.4315999999999997E-2</v>
      </c>
      <c r="E813" s="56">
        <v>2.707E-2</v>
      </c>
    </row>
    <row r="814" spans="1:5" x14ac:dyDescent="0.2">
      <c r="A814" s="56"/>
      <c r="B814" s="56">
        <v>84</v>
      </c>
      <c r="C814" s="56" t="s">
        <v>336</v>
      </c>
      <c r="D814" s="56">
        <v>7.5362999999999999E-2</v>
      </c>
      <c r="E814" s="56">
        <v>2.0449999999999999E-2</v>
      </c>
    </row>
    <row r="815" spans="1:5" x14ac:dyDescent="0.2">
      <c r="A815" s="56"/>
      <c r="B815" s="56">
        <v>85</v>
      </c>
      <c r="C815" s="56" t="s">
        <v>336</v>
      </c>
      <c r="D815" s="56">
        <v>7.2317000000000006E-2</v>
      </c>
      <c r="E815" s="56">
        <v>1.7707000000000001E-2</v>
      </c>
    </row>
    <row r="816" spans="1:5" x14ac:dyDescent="0.2">
      <c r="A816" s="56"/>
      <c r="B816" s="56">
        <v>86</v>
      </c>
      <c r="C816" s="56" t="s">
        <v>336</v>
      </c>
      <c r="D816" s="56">
        <v>8.1561999999999996E-2</v>
      </c>
      <c r="E816" s="56">
        <v>1.8353999999999999E-2</v>
      </c>
    </row>
    <row r="817" spans="1:5" x14ac:dyDescent="0.2">
      <c r="A817" s="56"/>
      <c r="B817" s="56">
        <v>87</v>
      </c>
      <c r="C817" s="56" t="s">
        <v>336</v>
      </c>
      <c r="D817" s="56">
        <v>8.1197000000000005E-2</v>
      </c>
      <c r="E817" s="56">
        <v>1.7125000000000001E-2</v>
      </c>
    </row>
    <row r="818" spans="1:5" x14ac:dyDescent="0.2">
      <c r="A818" s="56"/>
      <c r="B818" s="56">
        <v>88</v>
      </c>
      <c r="C818" s="56" t="s">
        <v>336</v>
      </c>
      <c r="D818" s="56">
        <v>0.10158</v>
      </c>
      <c r="E818" s="56">
        <v>2.0893999999999999E-2</v>
      </c>
    </row>
    <row r="819" spans="1:5" x14ac:dyDescent="0.2">
      <c r="A819" s="56"/>
      <c r="B819" s="56">
        <v>89</v>
      </c>
      <c r="C819" s="56" t="s">
        <v>336</v>
      </c>
      <c r="D819" s="56">
        <v>0.15304999999999999</v>
      </c>
      <c r="E819" s="56">
        <v>3.2744000000000002E-2</v>
      </c>
    </row>
    <row r="820" spans="1:5" x14ac:dyDescent="0.2">
      <c r="A820" s="56"/>
      <c r="B820" s="56">
        <v>90</v>
      </c>
      <c r="C820" s="56" t="s">
        <v>336</v>
      </c>
      <c r="D820" s="56">
        <v>0.14496999999999999</v>
      </c>
      <c r="E820" s="56">
        <v>3.4263000000000002E-2</v>
      </c>
    </row>
    <row r="821" spans="1:5" x14ac:dyDescent="0.2">
      <c r="A821" s="56"/>
      <c r="B821" s="56">
        <v>91</v>
      </c>
      <c r="C821" s="56" t="s">
        <v>336</v>
      </c>
      <c r="D821" s="56">
        <v>9.7983000000000001E-2</v>
      </c>
      <c r="E821" s="56">
        <v>2.5725000000000001E-2</v>
      </c>
    </row>
    <row r="822" spans="1:5" x14ac:dyDescent="0.2">
      <c r="A822" s="56"/>
      <c r="B822" s="56">
        <v>92</v>
      </c>
      <c r="C822" s="56" t="s">
        <v>336</v>
      </c>
      <c r="D822" s="56">
        <v>0.11538</v>
      </c>
      <c r="E822" s="56">
        <v>3.2393999999999999E-2</v>
      </c>
    </row>
    <row r="823" spans="1:5" x14ac:dyDescent="0.2">
      <c r="A823" s="56"/>
      <c r="B823" s="56">
        <v>93</v>
      </c>
      <c r="C823" s="56" t="s">
        <v>336</v>
      </c>
      <c r="D823" s="56">
        <v>4.8603E-2</v>
      </c>
      <c r="E823" s="56">
        <v>1.3257E-2</v>
      </c>
    </row>
    <row r="824" spans="1:5" x14ac:dyDescent="0.2">
      <c r="A824" s="56"/>
      <c r="B824" s="56">
        <v>94</v>
      </c>
      <c r="C824" s="56" t="s">
        <v>336</v>
      </c>
      <c r="D824" s="56">
        <v>5.4531999999999997E-2</v>
      </c>
      <c r="E824" s="56">
        <v>1.379E-2</v>
      </c>
    </row>
    <row r="825" spans="1:5" x14ac:dyDescent="0.2">
      <c r="A825" s="56"/>
      <c r="B825" s="56">
        <v>95</v>
      </c>
      <c r="C825" s="56" t="s">
        <v>336</v>
      </c>
      <c r="D825" s="56">
        <v>0.12141</v>
      </c>
      <c r="E825" s="56">
        <v>2.9482999999999999E-2</v>
      </c>
    </row>
    <row r="826" spans="1:5" x14ac:dyDescent="0.2">
      <c r="A826" s="56"/>
      <c r="B826" s="56">
        <v>96</v>
      </c>
      <c r="C826" s="56" t="s">
        <v>336</v>
      </c>
      <c r="D826" s="56">
        <v>0.12134</v>
      </c>
      <c r="E826" s="56">
        <v>3.0366000000000001E-2</v>
      </c>
    </row>
    <row r="827" spans="1:5" x14ac:dyDescent="0.2">
      <c r="A827" s="56"/>
      <c r="B827" s="56">
        <v>97</v>
      </c>
      <c r="C827" s="56" t="s">
        <v>336</v>
      </c>
      <c r="D827" s="56">
        <v>0.14294000000000001</v>
      </c>
      <c r="E827" s="56">
        <v>3.8020999999999999E-2</v>
      </c>
    </row>
    <row r="828" spans="1:5" x14ac:dyDescent="0.2">
      <c r="A828" s="56"/>
      <c r="B828" s="56">
        <v>98</v>
      </c>
      <c r="C828" s="56" t="s">
        <v>336</v>
      </c>
      <c r="D828" s="56">
        <v>0.16125999999999999</v>
      </c>
      <c r="E828" s="56">
        <v>4.5846999999999999E-2</v>
      </c>
    </row>
    <row r="829" spans="1:5" x14ac:dyDescent="0.2">
      <c r="A829" s="56"/>
      <c r="B829" s="56">
        <v>99</v>
      </c>
      <c r="C829" s="56" t="s">
        <v>336</v>
      </c>
      <c r="D829" s="56">
        <v>0.17263000000000001</v>
      </c>
      <c r="E829" s="56">
        <v>5.3992999999999999E-2</v>
      </c>
    </row>
    <row r="830" spans="1:5" x14ac:dyDescent="0.2">
      <c r="A830" s="56"/>
      <c r="B830" s="56">
        <v>100</v>
      </c>
      <c r="C830" s="56" t="s">
        <v>337</v>
      </c>
      <c r="D830" s="56">
        <v>-4.0469999999999997</v>
      </c>
      <c r="E830" s="56">
        <v>0.65524000000000004</v>
      </c>
    </row>
    <row r="831" spans="1:5" x14ac:dyDescent="0.2">
      <c r="A831" s="56"/>
      <c r="B831" s="56">
        <v>101</v>
      </c>
      <c r="C831" s="56" t="s">
        <v>337</v>
      </c>
      <c r="D831" s="56">
        <v>-1.6835</v>
      </c>
      <c r="E831" s="56">
        <v>0.41504999999999997</v>
      </c>
    </row>
    <row r="832" spans="1:5" x14ac:dyDescent="0.2">
      <c r="A832" s="56"/>
      <c r="B832" s="56">
        <v>102</v>
      </c>
      <c r="C832" s="56" t="s">
        <v>337</v>
      </c>
      <c r="D832" s="56">
        <v>0.27710000000000001</v>
      </c>
      <c r="E832" s="56">
        <v>0.31885000000000002</v>
      </c>
    </row>
    <row r="833" spans="1:5" x14ac:dyDescent="0.2">
      <c r="A833" s="56"/>
      <c r="B833" s="56">
        <v>103</v>
      </c>
      <c r="C833" s="56" t="s">
        <v>337</v>
      </c>
      <c r="D833" s="56">
        <v>0.92562999999999995</v>
      </c>
      <c r="E833" s="56">
        <v>0.2732</v>
      </c>
    </row>
    <row r="834" spans="1:5" x14ac:dyDescent="0.2">
      <c r="A834" s="56"/>
      <c r="B834" s="56">
        <v>104</v>
      </c>
      <c r="C834" s="56" t="s">
        <v>337</v>
      </c>
      <c r="D834" s="56">
        <v>0.89548000000000005</v>
      </c>
      <c r="E834" s="56">
        <v>0.26691999999999999</v>
      </c>
    </row>
    <row r="835" spans="1:5" x14ac:dyDescent="0.2">
      <c r="A835" s="56"/>
      <c r="B835" s="56">
        <v>105</v>
      </c>
      <c r="C835" s="56" t="s">
        <v>337</v>
      </c>
      <c r="D835" s="56">
        <v>0.40476000000000001</v>
      </c>
      <c r="E835" s="56">
        <v>0.32967000000000002</v>
      </c>
    </row>
    <row r="836" spans="1:5" x14ac:dyDescent="0.2">
      <c r="A836" s="56"/>
      <c r="B836" s="56">
        <v>106</v>
      </c>
      <c r="C836" s="56" t="s">
        <v>337</v>
      </c>
      <c r="D836" s="56">
        <v>-9.4602000000000006E-2</v>
      </c>
      <c r="E836" s="56">
        <v>0.38754</v>
      </c>
    </row>
    <row r="837" spans="1:5" x14ac:dyDescent="0.2">
      <c r="A837" s="56"/>
      <c r="B837" s="56">
        <v>107</v>
      </c>
      <c r="C837" s="56" t="s">
        <v>337</v>
      </c>
      <c r="D837" s="56">
        <v>-0.61407999999999996</v>
      </c>
      <c r="E837" s="56">
        <v>0.43415999999999999</v>
      </c>
    </row>
    <row r="838" spans="1:5" x14ac:dyDescent="0.2">
      <c r="A838" s="56"/>
      <c r="B838" s="56">
        <v>108</v>
      </c>
      <c r="C838" s="56" t="s">
        <v>337</v>
      </c>
      <c r="D838" s="56">
        <v>-1.1225000000000001</v>
      </c>
      <c r="E838" s="56">
        <v>0.46690999999999999</v>
      </c>
    </row>
    <row r="839" spans="1:5" x14ac:dyDescent="0.2">
      <c r="A839" s="56"/>
      <c r="B839" s="56">
        <v>109</v>
      </c>
      <c r="C839" s="56" t="s">
        <v>337</v>
      </c>
      <c r="D839" s="56">
        <v>-1.4684999999999999</v>
      </c>
      <c r="E839" s="56">
        <v>0.51019000000000003</v>
      </c>
    </row>
    <row r="840" spans="1:5" x14ac:dyDescent="0.2">
      <c r="A840" s="56"/>
      <c r="B840" s="56">
        <v>110</v>
      </c>
      <c r="C840" s="56" t="s">
        <v>337</v>
      </c>
      <c r="D840" s="56">
        <v>-4.0898000000000003</v>
      </c>
      <c r="E840" s="56">
        <v>0.59506999999999999</v>
      </c>
    </row>
    <row r="841" spans="1:5" x14ac:dyDescent="0.2">
      <c r="A841" s="56"/>
      <c r="B841" s="56">
        <v>111</v>
      </c>
      <c r="C841" s="56" t="s">
        <v>337</v>
      </c>
      <c r="D841" s="56">
        <v>-1.7692000000000001</v>
      </c>
      <c r="E841" s="56">
        <v>0.38785999999999998</v>
      </c>
    </row>
    <row r="842" spans="1:5" x14ac:dyDescent="0.2">
      <c r="A842" s="56"/>
      <c r="B842" s="56">
        <v>112</v>
      </c>
      <c r="C842" s="56" t="s">
        <v>337</v>
      </c>
      <c r="D842" s="56">
        <v>0.36253999999999997</v>
      </c>
      <c r="E842" s="56">
        <v>0.29718</v>
      </c>
    </row>
    <row r="843" spans="1:5" x14ac:dyDescent="0.2">
      <c r="A843" s="56"/>
      <c r="B843" s="56">
        <v>113</v>
      </c>
      <c r="C843" s="56" t="s">
        <v>337</v>
      </c>
      <c r="D843" s="56">
        <v>0.78225999999999996</v>
      </c>
      <c r="E843" s="56">
        <v>0.25982</v>
      </c>
    </row>
    <row r="844" spans="1:5" x14ac:dyDescent="0.2">
      <c r="A844" s="56"/>
      <c r="B844" s="56">
        <v>114</v>
      </c>
      <c r="C844" s="56" t="s">
        <v>337</v>
      </c>
      <c r="D844" s="56">
        <v>0.87721000000000005</v>
      </c>
      <c r="E844" s="56">
        <v>0.25375999999999999</v>
      </c>
    </row>
    <row r="845" spans="1:5" x14ac:dyDescent="0.2">
      <c r="A845" s="56"/>
      <c r="B845" s="56">
        <v>115</v>
      </c>
      <c r="C845" s="56" t="s">
        <v>337</v>
      </c>
      <c r="D845" s="56">
        <v>0.48960999999999999</v>
      </c>
      <c r="E845" s="56">
        <v>0.29631000000000002</v>
      </c>
    </row>
    <row r="846" spans="1:5" x14ac:dyDescent="0.2">
      <c r="A846" s="56"/>
      <c r="B846" s="56">
        <v>116</v>
      </c>
      <c r="C846" s="56" t="s">
        <v>337</v>
      </c>
      <c r="D846" s="56">
        <v>5.7694E-3</v>
      </c>
      <c r="E846" s="56">
        <v>0.35038000000000002</v>
      </c>
    </row>
    <row r="847" spans="1:5" x14ac:dyDescent="0.2">
      <c r="A847" s="56"/>
      <c r="B847" s="56">
        <v>117</v>
      </c>
      <c r="C847" s="56" t="s">
        <v>337</v>
      </c>
      <c r="D847" s="56">
        <v>-0.54949999999999999</v>
      </c>
      <c r="E847" s="56">
        <v>0.39521000000000001</v>
      </c>
    </row>
    <row r="848" spans="1:5" x14ac:dyDescent="0.2">
      <c r="A848" s="56"/>
      <c r="B848" s="56">
        <v>118</v>
      </c>
      <c r="C848" s="56" t="s">
        <v>337</v>
      </c>
      <c r="D848" s="56">
        <v>-1.0911</v>
      </c>
      <c r="E848" s="56">
        <v>0.43041000000000001</v>
      </c>
    </row>
    <row r="849" spans="1:5" x14ac:dyDescent="0.2">
      <c r="A849" s="56"/>
      <c r="B849" s="56">
        <v>119</v>
      </c>
      <c r="C849" s="56" t="s">
        <v>337</v>
      </c>
      <c r="D849" s="56">
        <v>-1.4496</v>
      </c>
      <c r="E849" s="56">
        <v>0.47543999999999997</v>
      </c>
    </row>
    <row r="850" spans="1:5" x14ac:dyDescent="0.2">
      <c r="A850" s="56"/>
      <c r="B850" s="56">
        <v>120</v>
      </c>
      <c r="C850" s="56" t="s">
        <v>337</v>
      </c>
      <c r="D850" s="56">
        <v>-4.0932000000000004</v>
      </c>
      <c r="E850" s="56">
        <v>0.57293000000000005</v>
      </c>
    </row>
    <row r="851" spans="1:5" x14ac:dyDescent="0.2">
      <c r="A851" s="56"/>
      <c r="B851" s="56">
        <v>121</v>
      </c>
      <c r="C851" s="56" t="s">
        <v>337</v>
      </c>
      <c r="D851" s="56">
        <v>-2.0491999999999999</v>
      </c>
      <c r="E851" s="56">
        <v>0.36303999999999997</v>
      </c>
    </row>
    <row r="852" spans="1:5" x14ac:dyDescent="0.2">
      <c r="A852" s="56"/>
      <c r="B852" s="56">
        <v>122</v>
      </c>
      <c r="C852" s="56" t="s">
        <v>337</v>
      </c>
      <c r="D852" s="56">
        <v>-4.9572999999999999E-2</v>
      </c>
      <c r="E852" s="56">
        <v>0.30164999999999997</v>
      </c>
    </row>
    <row r="853" spans="1:5" x14ac:dyDescent="0.2">
      <c r="A853" s="56"/>
      <c r="B853" s="56">
        <v>123</v>
      </c>
      <c r="C853" s="56" t="s">
        <v>337</v>
      </c>
      <c r="D853" s="56">
        <v>0.90620000000000001</v>
      </c>
      <c r="E853" s="56">
        <v>0.24506</v>
      </c>
    </row>
    <row r="854" spans="1:5" x14ac:dyDescent="0.2">
      <c r="A854" s="56"/>
      <c r="B854" s="56">
        <v>124</v>
      </c>
      <c r="C854" s="56" t="s">
        <v>337</v>
      </c>
      <c r="D854" s="56">
        <v>0.87436999999999998</v>
      </c>
      <c r="E854" s="56">
        <v>0.23771</v>
      </c>
    </row>
    <row r="855" spans="1:5" x14ac:dyDescent="0.2">
      <c r="A855" s="56"/>
      <c r="B855" s="56">
        <v>125</v>
      </c>
      <c r="C855" s="56" t="s">
        <v>337</v>
      </c>
      <c r="D855" s="56">
        <v>0.52385999999999999</v>
      </c>
      <c r="E855" s="56">
        <v>0.27711999999999998</v>
      </c>
    </row>
    <row r="856" spans="1:5" x14ac:dyDescent="0.2">
      <c r="A856" s="56"/>
      <c r="B856" s="56">
        <v>126</v>
      </c>
      <c r="C856" s="56" t="s">
        <v>337</v>
      </c>
      <c r="D856" s="56">
        <v>0.12371</v>
      </c>
      <c r="E856" s="56">
        <v>0.32168000000000002</v>
      </c>
    </row>
    <row r="857" spans="1:5" x14ac:dyDescent="0.2">
      <c r="A857" s="56"/>
      <c r="B857" s="56">
        <v>127</v>
      </c>
      <c r="C857" s="56" t="s">
        <v>337</v>
      </c>
      <c r="D857" s="56">
        <v>-0.47156999999999999</v>
      </c>
      <c r="E857" s="56">
        <v>0.36842999999999998</v>
      </c>
    </row>
    <row r="858" spans="1:5" x14ac:dyDescent="0.2">
      <c r="A858" s="56"/>
      <c r="B858" s="56">
        <v>128</v>
      </c>
      <c r="C858" s="56" t="s">
        <v>337</v>
      </c>
      <c r="D858" s="56">
        <v>-1.0578000000000001</v>
      </c>
      <c r="E858" s="56">
        <v>0.40649000000000002</v>
      </c>
    </row>
    <row r="859" spans="1:5" x14ac:dyDescent="0.2">
      <c r="A859" s="56"/>
      <c r="B859" s="56">
        <v>129</v>
      </c>
      <c r="C859" s="56" t="s">
        <v>337</v>
      </c>
      <c r="D859" s="56">
        <v>-1.4308000000000001</v>
      </c>
      <c r="E859" s="56">
        <v>0.44679999999999997</v>
      </c>
    </row>
    <row r="860" spans="1:5" x14ac:dyDescent="0.2">
      <c r="A860" s="56"/>
      <c r="B860" s="56">
        <v>130</v>
      </c>
      <c r="C860" s="56" t="s">
        <v>337</v>
      </c>
      <c r="D860" s="56">
        <v>-4.0880000000000001</v>
      </c>
      <c r="E860" s="56">
        <v>0.56140999999999996</v>
      </c>
    </row>
    <row r="861" spans="1:5" x14ac:dyDescent="0.2">
      <c r="A861" s="56"/>
      <c r="B861" s="56">
        <v>131</v>
      </c>
      <c r="C861" s="56" t="s">
        <v>337</v>
      </c>
      <c r="D861" s="56">
        <v>-2.0779999999999998</v>
      </c>
      <c r="E861" s="56">
        <v>0.37390000000000001</v>
      </c>
    </row>
    <row r="862" spans="1:5" x14ac:dyDescent="0.2">
      <c r="A862" s="56"/>
      <c r="B862" s="56">
        <v>132</v>
      </c>
      <c r="C862" s="56" t="s">
        <v>337</v>
      </c>
      <c r="D862" s="56">
        <v>-0.23297000000000001</v>
      </c>
      <c r="E862" s="56">
        <v>0.29205999999999999</v>
      </c>
    </row>
    <row r="863" spans="1:5" x14ac:dyDescent="0.2">
      <c r="A863" s="56"/>
      <c r="B863" s="56">
        <v>133</v>
      </c>
      <c r="C863" s="56" t="s">
        <v>337</v>
      </c>
      <c r="D863" s="56">
        <v>0.74836000000000003</v>
      </c>
      <c r="E863" s="56">
        <v>0.26128000000000001</v>
      </c>
    </row>
    <row r="864" spans="1:5" x14ac:dyDescent="0.2">
      <c r="A864" s="56"/>
      <c r="B864" s="56">
        <v>134</v>
      </c>
      <c r="C864" s="56" t="s">
        <v>337</v>
      </c>
      <c r="D864" s="56">
        <v>0.85963999999999996</v>
      </c>
      <c r="E864" s="56">
        <v>0.24068999999999999</v>
      </c>
    </row>
    <row r="865" spans="1:5" x14ac:dyDescent="0.2">
      <c r="A865" s="56"/>
      <c r="B865" s="56">
        <v>135</v>
      </c>
      <c r="C865" s="56" t="s">
        <v>337</v>
      </c>
      <c r="D865" s="56">
        <v>0.60043000000000002</v>
      </c>
      <c r="E865" s="56">
        <v>0.26208999999999999</v>
      </c>
    </row>
    <row r="866" spans="1:5" x14ac:dyDescent="0.2">
      <c r="A866" s="56"/>
      <c r="B866" s="56">
        <v>136</v>
      </c>
      <c r="C866" s="56" t="s">
        <v>337</v>
      </c>
      <c r="D866" s="56">
        <v>0.36331999999999998</v>
      </c>
      <c r="E866" s="56">
        <v>0.30353000000000002</v>
      </c>
    </row>
    <row r="867" spans="1:5" x14ac:dyDescent="0.2">
      <c r="A867" s="56"/>
      <c r="B867" s="56">
        <v>137</v>
      </c>
      <c r="C867" s="56" t="s">
        <v>337</v>
      </c>
      <c r="D867" s="56">
        <v>-0.33833999999999997</v>
      </c>
      <c r="E867" s="56">
        <v>0.35414000000000001</v>
      </c>
    </row>
    <row r="868" spans="1:5" x14ac:dyDescent="0.2">
      <c r="A868" s="56"/>
      <c r="B868" s="56">
        <v>138</v>
      </c>
      <c r="C868" s="56" t="s">
        <v>337</v>
      </c>
      <c r="D868" s="56">
        <v>-1.0008999999999999</v>
      </c>
      <c r="E868" s="56">
        <v>0.39296999999999999</v>
      </c>
    </row>
    <row r="869" spans="1:5" x14ac:dyDescent="0.2">
      <c r="A869" s="56"/>
      <c r="B869" s="56">
        <v>139</v>
      </c>
      <c r="C869" s="56" t="s">
        <v>337</v>
      </c>
      <c r="D869" s="56">
        <v>-1.3923000000000001</v>
      </c>
      <c r="E869" s="56">
        <v>0.42802000000000001</v>
      </c>
    </row>
    <row r="870" spans="1:5" x14ac:dyDescent="0.2">
      <c r="A870" s="56"/>
      <c r="B870" s="56">
        <v>140</v>
      </c>
      <c r="C870" s="56" t="s">
        <v>337</v>
      </c>
      <c r="D870" s="56">
        <v>-4.0998000000000001</v>
      </c>
      <c r="E870" s="56">
        <v>0.55130000000000001</v>
      </c>
    </row>
    <row r="871" spans="1:5" x14ac:dyDescent="0.2">
      <c r="A871" s="56"/>
      <c r="B871" s="56">
        <v>141</v>
      </c>
      <c r="C871" s="56" t="s">
        <v>337</v>
      </c>
      <c r="D871" s="56">
        <v>-2.1088</v>
      </c>
      <c r="E871" s="56">
        <v>0.37523000000000001</v>
      </c>
    </row>
    <row r="872" spans="1:5" x14ac:dyDescent="0.2">
      <c r="A872" s="56"/>
      <c r="B872" s="56">
        <v>142</v>
      </c>
      <c r="C872" s="56" t="s">
        <v>337</v>
      </c>
      <c r="D872" s="56">
        <v>-0.27916000000000002</v>
      </c>
      <c r="E872" s="56">
        <v>0.30581000000000003</v>
      </c>
    </row>
    <row r="873" spans="1:5" x14ac:dyDescent="0.2">
      <c r="A873" s="56"/>
      <c r="B873" s="56">
        <v>143</v>
      </c>
      <c r="C873" s="56" t="s">
        <v>337</v>
      </c>
      <c r="D873" s="56">
        <v>0.43221999999999999</v>
      </c>
      <c r="E873" s="56">
        <v>0.25568999999999997</v>
      </c>
    </row>
    <row r="874" spans="1:5" x14ac:dyDescent="0.2">
      <c r="A874" s="56"/>
      <c r="B874" s="56">
        <v>144</v>
      </c>
      <c r="C874" s="56" t="s">
        <v>337</v>
      </c>
      <c r="D874" s="56">
        <v>0.69186000000000003</v>
      </c>
      <c r="E874" s="56">
        <v>0.25520999999999999</v>
      </c>
    </row>
    <row r="875" spans="1:5" x14ac:dyDescent="0.2">
      <c r="A875" s="56"/>
      <c r="B875" s="56">
        <v>145</v>
      </c>
      <c r="C875" s="56" t="s">
        <v>337</v>
      </c>
      <c r="D875" s="56">
        <v>0.70616999999999996</v>
      </c>
      <c r="E875" s="56">
        <v>0.2467</v>
      </c>
    </row>
    <row r="876" spans="1:5" x14ac:dyDescent="0.2">
      <c r="A876" s="56"/>
      <c r="B876" s="56">
        <v>146</v>
      </c>
      <c r="C876" s="56" t="s">
        <v>337</v>
      </c>
      <c r="D876" s="56">
        <v>0.74812999999999996</v>
      </c>
      <c r="E876" s="56">
        <v>0.26705000000000001</v>
      </c>
    </row>
    <row r="877" spans="1:5" x14ac:dyDescent="0.2">
      <c r="A877" s="56"/>
      <c r="B877" s="56">
        <v>147</v>
      </c>
      <c r="C877" s="56" t="s">
        <v>337</v>
      </c>
      <c r="D877" s="56">
        <v>-0.24006</v>
      </c>
      <c r="E877" s="56">
        <v>0.33767999999999998</v>
      </c>
    </row>
    <row r="878" spans="1:5" x14ac:dyDescent="0.2">
      <c r="A878" s="56"/>
      <c r="B878" s="56">
        <v>148</v>
      </c>
      <c r="C878" s="56" t="s">
        <v>337</v>
      </c>
      <c r="D878" s="56">
        <v>-0.96158999999999994</v>
      </c>
      <c r="E878" s="56">
        <v>0.37856000000000001</v>
      </c>
    </row>
    <row r="879" spans="1:5" x14ac:dyDescent="0.2">
      <c r="A879" s="56"/>
      <c r="B879" s="56">
        <v>149</v>
      </c>
      <c r="C879" s="56" t="s">
        <v>337</v>
      </c>
      <c r="D879" s="56">
        <v>-1.3494999999999999</v>
      </c>
      <c r="E879" s="56">
        <v>0.40944999999999998</v>
      </c>
    </row>
    <row r="880" spans="1:5" x14ac:dyDescent="0.2">
      <c r="A880" s="56"/>
      <c r="B880" s="56">
        <v>150</v>
      </c>
      <c r="C880" s="56" t="s">
        <v>337</v>
      </c>
      <c r="D880" s="56">
        <v>-4.1231999999999998</v>
      </c>
      <c r="E880" s="56">
        <v>0.54296999999999995</v>
      </c>
    </row>
    <row r="881" spans="1:5" x14ac:dyDescent="0.2">
      <c r="A881" s="56"/>
      <c r="B881" s="56">
        <v>151</v>
      </c>
      <c r="C881" s="56" t="s">
        <v>337</v>
      </c>
      <c r="D881" s="56">
        <v>-2.1838000000000002</v>
      </c>
      <c r="E881" s="56">
        <v>0.37281999999999998</v>
      </c>
    </row>
    <row r="882" spans="1:5" x14ac:dyDescent="0.2">
      <c r="A882" s="56"/>
      <c r="B882" s="56">
        <v>152</v>
      </c>
      <c r="C882" s="56" t="s">
        <v>337</v>
      </c>
      <c r="D882" s="56">
        <v>-0.56013000000000002</v>
      </c>
      <c r="E882" s="56">
        <v>0.31122</v>
      </c>
    </row>
    <row r="883" spans="1:5" x14ac:dyDescent="0.2">
      <c r="A883" s="56"/>
      <c r="B883" s="56">
        <v>153</v>
      </c>
      <c r="C883" s="56" t="s">
        <v>337</v>
      </c>
      <c r="D883" s="56">
        <v>0.30420999999999998</v>
      </c>
      <c r="E883" s="56">
        <v>0.26687</v>
      </c>
    </row>
    <row r="884" spans="1:5" x14ac:dyDescent="0.2">
      <c r="A884" s="56"/>
      <c r="B884" s="56">
        <v>154</v>
      </c>
      <c r="C884" s="56" t="s">
        <v>337</v>
      </c>
      <c r="D884" s="56">
        <v>0.96501999999999999</v>
      </c>
      <c r="E884" s="56">
        <v>0.21972</v>
      </c>
    </row>
    <row r="885" spans="1:5" x14ac:dyDescent="0.2">
      <c r="A885" s="56"/>
      <c r="B885" s="56">
        <v>155</v>
      </c>
      <c r="C885" s="56" t="s">
        <v>337</v>
      </c>
      <c r="D885" s="56">
        <v>0.86487000000000003</v>
      </c>
      <c r="E885" s="56">
        <v>0.23602000000000001</v>
      </c>
    </row>
    <row r="886" spans="1:5" x14ac:dyDescent="0.2">
      <c r="A886" s="56"/>
      <c r="B886" s="56">
        <v>156</v>
      </c>
      <c r="C886" s="56" t="s">
        <v>337</v>
      </c>
      <c r="D886" s="56">
        <v>0.42868000000000001</v>
      </c>
      <c r="E886" s="56">
        <v>0.26962000000000003</v>
      </c>
    </row>
    <row r="887" spans="1:5" x14ac:dyDescent="0.2">
      <c r="A887" s="56"/>
      <c r="B887" s="56">
        <v>157</v>
      </c>
      <c r="C887" s="56" t="s">
        <v>337</v>
      </c>
      <c r="D887" s="56">
        <v>-0.30238999999999999</v>
      </c>
      <c r="E887" s="56">
        <v>0.32356000000000001</v>
      </c>
    </row>
    <row r="888" spans="1:5" x14ac:dyDescent="0.2">
      <c r="A888" s="56"/>
      <c r="B888" s="56">
        <v>158</v>
      </c>
      <c r="C888" s="56" t="s">
        <v>337</v>
      </c>
      <c r="D888" s="56">
        <v>-0.92244000000000004</v>
      </c>
      <c r="E888" s="56">
        <v>0.36285000000000001</v>
      </c>
    </row>
    <row r="889" spans="1:5" x14ac:dyDescent="0.2">
      <c r="A889" s="56"/>
      <c r="B889" s="56">
        <v>159</v>
      </c>
      <c r="C889" s="56" t="s">
        <v>337</v>
      </c>
      <c r="D889" s="56">
        <v>-1.2978000000000001</v>
      </c>
      <c r="E889" s="56">
        <v>0.39008999999999999</v>
      </c>
    </row>
    <row r="890" spans="1:5" x14ac:dyDescent="0.2">
      <c r="A890" s="56"/>
      <c r="B890" s="56">
        <v>160</v>
      </c>
      <c r="C890" s="56" t="s">
        <v>337</v>
      </c>
      <c r="D890" s="56">
        <v>-4.1829000000000001</v>
      </c>
      <c r="E890" s="56">
        <v>0.53246000000000004</v>
      </c>
    </row>
    <row r="891" spans="1:5" x14ac:dyDescent="0.2">
      <c r="A891" s="56"/>
      <c r="B891" s="56">
        <v>161</v>
      </c>
      <c r="C891" s="56" t="s">
        <v>337</v>
      </c>
      <c r="D891" s="56">
        <v>-2.2021999999999999</v>
      </c>
      <c r="E891" s="56">
        <v>0.36959999999999998</v>
      </c>
    </row>
    <row r="892" spans="1:5" x14ac:dyDescent="0.2">
      <c r="A892" s="56"/>
      <c r="B892" s="56">
        <v>162</v>
      </c>
      <c r="C892" s="56" t="s">
        <v>337</v>
      </c>
      <c r="D892" s="56">
        <v>-0.46532000000000001</v>
      </c>
      <c r="E892" s="56">
        <v>0.30678</v>
      </c>
    </row>
    <row r="893" spans="1:5" x14ac:dyDescent="0.2">
      <c r="A893" s="56"/>
      <c r="B893" s="56">
        <v>163</v>
      </c>
      <c r="C893" s="56" t="s">
        <v>337</v>
      </c>
      <c r="D893" s="56">
        <v>0.34106999999999998</v>
      </c>
      <c r="E893" s="56">
        <v>0.26989999999999997</v>
      </c>
    </row>
    <row r="894" spans="1:5" x14ac:dyDescent="0.2">
      <c r="A894" s="56"/>
      <c r="B894" s="56">
        <v>164</v>
      </c>
      <c r="C894" s="56" t="s">
        <v>337</v>
      </c>
      <c r="D894" s="56">
        <v>0.76981999999999995</v>
      </c>
      <c r="E894" s="56">
        <v>0.23557</v>
      </c>
    </row>
    <row r="895" spans="1:5" x14ac:dyDescent="0.2">
      <c r="A895" s="56"/>
      <c r="B895" s="56">
        <v>165</v>
      </c>
      <c r="C895" s="56" t="s">
        <v>337</v>
      </c>
      <c r="D895" s="56">
        <v>0.93162</v>
      </c>
      <c r="E895" s="56">
        <v>0.21747</v>
      </c>
    </row>
    <row r="896" spans="1:5" x14ac:dyDescent="0.2">
      <c r="A896" s="56"/>
      <c r="B896" s="56">
        <v>166</v>
      </c>
      <c r="C896" s="56" t="s">
        <v>337</v>
      </c>
      <c r="D896" s="56">
        <v>0.49819000000000002</v>
      </c>
      <c r="E896" s="56">
        <v>0.27139000000000002</v>
      </c>
    </row>
    <row r="897" spans="1:5" x14ac:dyDescent="0.2">
      <c r="A897" s="56"/>
      <c r="B897" s="56">
        <v>167</v>
      </c>
      <c r="C897" s="56" t="s">
        <v>337</v>
      </c>
      <c r="D897" s="56">
        <v>-0.26107999999999998</v>
      </c>
      <c r="E897" s="56">
        <v>0.31413000000000002</v>
      </c>
    </row>
    <row r="898" spans="1:5" x14ac:dyDescent="0.2">
      <c r="A898" s="56"/>
      <c r="B898" s="56">
        <v>168</v>
      </c>
      <c r="C898" s="56" t="s">
        <v>337</v>
      </c>
      <c r="D898" s="56">
        <v>-0.84455000000000002</v>
      </c>
      <c r="E898" s="56">
        <v>0.35015000000000002</v>
      </c>
    </row>
    <row r="899" spans="1:5" x14ac:dyDescent="0.2">
      <c r="A899" s="56"/>
      <c r="B899" s="56">
        <v>169</v>
      </c>
      <c r="C899" s="56" t="s">
        <v>337</v>
      </c>
      <c r="D899" s="56">
        <v>-1.2170000000000001</v>
      </c>
      <c r="E899" s="56">
        <v>0.37542999999999999</v>
      </c>
    </row>
    <row r="900" spans="1:5" x14ac:dyDescent="0.2">
      <c r="A900" s="56"/>
      <c r="B900" s="56">
        <v>170</v>
      </c>
      <c r="C900" s="56" t="s">
        <v>337</v>
      </c>
      <c r="D900" s="56">
        <v>-4.2648000000000001</v>
      </c>
      <c r="E900" s="56">
        <v>0.52007000000000003</v>
      </c>
    </row>
    <row r="901" spans="1:5" x14ac:dyDescent="0.2">
      <c r="A901" s="56"/>
      <c r="B901" s="56">
        <v>171</v>
      </c>
      <c r="C901" s="56" t="s">
        <v>337</v>
      </c>
      <c r="D901" s="56">
        <v>-2.2294</v>
      </c>
      <c r="E901" s="56">
        <v>0.36019000000000001</v>
      </c>
    </row>
    <row r="902" spans="1:5" x14ac:dyDescent="0.2">
      <c r="A902" s="56"/>
      <c r="B902" s="56">
        <v>172</v>
      </c>
      <c r="C902" s="56" t="s">
        <v>337</v>
      </c>
      <c r="D902" s="56">
        <v>-0.46555000000000002</v>
      </c>
      <c r="E902" s="56">
        <v>0.30337999999999998</v>
      </c>
    </row>
    <row r="903" spans="1:5" x14ac:dyDescent="0.2">
      <c r="A903" s="56"/>
      <c r="B903" s="56">
        <v>173</v>
      </c>
      <c r="C903" s="56" t="s">
        <v>337</v>
      </c>
      <c r="D903" s="56">
        <v>0.39785999999999999</v>
      </c>
      <c r="E903" s="56">
        <v>0.26245000000000002</v>
      </c>
    </row>
    <row r="904" spans="1:5" x14ac:dyDescent="0.2">
      <c r="A904" s="56"/>
      <c r="B904" s="56">
        <v>174</v>
      </c>
      <c r="C904" s="56" t="s">
        <v>337</v>
      </c>
      <c r="D904" s="56">
        <v>0.71723000000000003</v>
      </c>
      <c r="E904" s="56">
        <v>0.23937</v>
      </c>
    </row>
    <row r="905" spans="1:5" x14ac:dyDescent="0.2">
      <c r="A905" s="56"/>
      <c r="B905" s="56">
        <v>175</v>
      </c>
      <c r="C905" s="56" t="s">
        <v>337</v>
      </c>
      <c r="D905" s="56">
        <v>0.8196</v>
      </c>
      <c r="E905" s="56">
        <v>0.22927</v>
      </c>
    </row>
    <row r="906" spans="1:5" x14ac:dyDescent="0.2">
      <c r="A906" s="56"/>
      <c r="B906" s="56">
        <v>176</v>
      </c>
      <c r="C906" s="56" t="s">
        <v>337</v>
      </c>
      <c r="D906" s="56">
        <v>0.54862</v>
      </c>
      <c r="E906" s="56">
        <v>0.24098</v>
      </c>
    </row>
    <row r="907" spans="1:5" x14ac:dyDescent="0.2">
      <c r="A907" s="56"/>
      <c r="B907" s="56">
        <v>177</v>
      </c>
      <c r="C907" s="56" t="s">
        <v>337</v>
      </c>
      <c r="D907" s="56">
        <v>-0.12074</v>
      </c>
      <c r="E907" s="56">
        <v>0.30669000000000002</v>
      </c>
    </row>
    <row r="908" spans="1:5" x14ac:dyDescent="0.2">
      <c r="A908" s="56"/>
      <c r="B908" s="56">
        <v>178</v>
      </c>
      <c r="C908" s="56" t="s">
        <v>337</v>
      </c>
      <c r="D908" s="56">
        <v>-0.69504999999999995</v>
      </c>
      <c r="E908" s="56">
        <v>0.33806999999999998</v>
      </c>
    </row>
    <row r="909" spans="1:5" x14ac:dyDescent="0.2">
      <c r="A909" s="56"/>
      <c r="B909" s="56">
        <v>179</v>
      </c>
      <c r="C909" s="56" t="s">
        <v>337</v>
      </c>
      <c r="D909" s="56">
        <v>-1.1165</v>
      </c>
      <c r="E909" s="56">
        <v>0.36024</v>
      </c>
    </row>
    <row r="910" spans="1:5" x14ac:dyDescent="0.2">
      <c r="A910" s="56"/>
      <c r="B910" s="56">
        <v>180</v>
      </c>
      <c r="C910" s="56" t="s">
        <v>337</v>
      </c>
      <c r="D910" s="56">
        <v>-4.3657000000000004</v>
      </c>
      <c r="E910" s="56">
        <v>0.50743000000000005</v>
      </c>
    </row>
    <row r="911" spans="1:5" x14ac:dyDescent="0.2">
      <c r="A911" s="56"/>
      <c r="B911" s="56">
        <v>181</v>
      </c>
      <c r="C911" s="56" t="s">
        <v>337</v>
      </c>
      <c r="D911" s="56">
        <v>-2.2105999999999999</v>
      </c>
      <c r="E911" s="56">
        <v>0.35017999999999999</v>
      </c>
    </row>
    <row r="912" spans="1:5" x14ac:dyDescent="0.2">
      <c r="A912" s="56"/>
      <c r="B912" s="56">
        <v>182</v>
      </c>
      <c r="C912" s="56" t="s">
        <v>337</v>
      </c>
      <c r="D912" s="56">
        <v>-0.10383000000000001</v>
      </c>
      <c r="E912" s="56">
        <v>0.28631000000000001</v>
      </c>
    </row>
    <row r="913" spans="1:5" x14ac:dyDescent="0.2">
      <c r="A913" s="56"/>
      <c r="B913" s="56">
        <v>183</v>
      </c>
      <c r="C913" s="56" t="s">
        <v>337</v>
      </c>
      <c r="D913" s="56">
        <v>0.50485999999999998</v>
      </c>
      <c r="E913" s="56">
        <v>0.26141999999999999</v>
      </c>
    </row>
    <row r="914" spans="1:5" x14ac:dyDescent="0.2">
      <c r="A914" s="56"/>
      <c r="B914" s="56">
        <v>184</v>
      </c>
      <c r="C914" s="56" t="s">
        <v>337</v>
      </c>
      <c r="D914" s="56">
        <v>0.64137</v>
      </c>
      <c r="E914" s="56">
        <v>0.24310000000000001</v>
      </c>
    </row>
    <row r="915" spans="1:5" x14ac:dyDescent="0.2">
      <c r="A915" s="56"/>
      <c r="B915" s="56">
        <v>185</v>
      </c>
      <c r="C915" s="56" t="s">
        <v>337</v>
      </c>
      <c r="D915" s="56">
        <v>0.63792000000000004</v>
      </c>
      <c r="E915" s="56">
        <v>0.24598999999999999</v>
      </c>
    </row>
    <row r="916" spans="1:5" x14ac:dyDescent="0.2">
      <c r="A916" s="56"/>
      <c r="B916" s="56">
        <v>186</v>
      </c>
      <c r="C916" s="56" t="s">
        <v>337</v>
      </c>
      <c r="D916" s="56">
        <v>0.4259</v>
      </c>
      <c r="E916" s="56">
        <v>0.26250000000000001</v>
      </c>
    </row>
    <row r="917" spans="1:5" x14ac:dyDescent="0.2">
      <c r="A917" s="56"/>
      <c r="B917" s="56">
        <v>187</v>
      </c>
      <c r="C917" s="56" t="s">
        <v>337</v>
      </c>
      <c r="D917" s="56">
        <v>3.4970000000000001E-3</v>
      </c>
      <c r="E917" s="56">
        <v>0.27960000000000002</v>
      </c>
    </row>
    <row r="918" spans="1:5" x14ac:dyDescent="0.2">
      <c r="A918" s="56"/>
      <c r="B918" s="56">
        <v>188</v>
      </c>
      <c r="C918" s="56" t="s">
        <v>337</v>
      </c>
      <c r="D918" s="56">
        <v>-0.48670000000000002</v>
      </c>
      <c r="E918" s="56">
        <v>0.33040999999999998</v>
      </c>
    </row>
    <row r="919" spans="1:5" x14ac:dyDescent="0.2">
      <c r="A919" s="56"/>
      <c r="B919" s="56">
        <v>189</v>
      </c>
      <c r="C919" s="56" t="s">
        <v>337</v>
      </c>
      <c r="D919" s="56">
        <v>-0.9708</v>
      </c>
      <c r="E919" s="56">
        <v>0.34892000000000001</v>
      </c>
    </row>
    <row r="920" spans="1:5" x14ac:dyDescent="0.2">
      <c r="A920" s="56"/>
      <c r="B920" s="56">
        <v>190</v>
      </c>
      <c r="C920" s="56" t="s">
        <v>337</v>
      </c>
      <c r="D920" s="56">
        <v>-4.4333999999999998</v>
      </c>
      <c r="E920" s="56">
        <v>0.50170999999999999</v>
      </c>
    </row>
    <row r="921" spans="1:5" x14ac:dyDescent="0.2">
      <c r="A921" s="56"/>
      <c r="B921" s="56">
        <v>191</v>
      </c>
      <c r="C921" s="56" t="s">
        <v>337</v>
      </c>
      <c r="D921" s="56">
        <v>-2.2884000000000002</v>
      </c>
      <c r="E921" s="56">
        <v>0.34221000000000001</v>
      </c>
    </row>
    <row r="922" spans="1:5" x14ac:dyDescent="0.2">
      <c r="A922" s="56"/>
      <c r="B922" s="56">
        <v>192</v>
      </c>
      <c r="C922" s="56" t="s">
        <v>337</v>
      </c>
      <c r="D922" s="56">
        <v>-0.18423</v>
      </c>
      <c r="E922" s="56">
        <v>0.28538999999999998</v>
      </c>
    </row>
    <row r="923" spans="1:5" x14ac:dyDescent="0.2">
      <c r="A923" s="56"/>
      <c r="B923" s="56">
        <v>193</v>
      </c>
      <c r="C923" s="56" t="s">
        <v>337</v>
      </c>
      <c r="D923" s="56">
        <v>0.40468999999999999</v>
      </c>
      <c r="E923" s="56">
        <v>0.26473999999999998</v>
      </c>
    </row>
    <row r="924" spans="1:5" x14ac:dyDescent="0.2">
      <c r="A924" s="56"/>
      <c r="B924" s="56">
        <v>194</v>
      </c>
      <c r="C924" s="56" t="s">
        <v>337</v>
      </c>
      <c r="D924" s="56">
        <v>0.5605</v>
      </c>
      <c r="E924" s="56">
        <v>0.25712000000000002</v>
      </c>
    </row>
    <row r="925" spans="1:5" x14ac:dyDescent="0.2">
      <c r="A925" s="56"/>
      <c r="B925" s="56">
        <v>195</v>
      </c>
      <c r="C925" s="56" t="s">
        <v>337</v>
      </c>
      <c r="D925" s="56">
        <v>0.53874999999999995</v>
      </c>
      <c r="E925" s="56">
        <v>0.25359999999999999</v>
      </c>
    </row>
    <row r="926" spans="1:5" x14ac:dyDescent="0.2">
      <c r="A926" s="56"/>
      <c r="B926" s="56">
        <v>196</v>
      </c>
      <c r="C926" s="56" t="s">
        <v>337</v>
      </c>
      <c r="D926" s="56">
        <v>0.45072000000000001</v>
      </c>
      <c r="E926" s="56">
        <v>0.26859</v>
      </c>
    </row>
    <row r="927" spans="1:5" x14ac:dyDescent="0.2">
      <c r="A927" s="56"/>
      <c r="B927" s="56">
        <v>197</v>
      </c>
      <c r="C927" s="56" t="s">
        <v>337</v>
      </c>
      <c r="D927" s="56">
        <v>0.20855000000000001</v>
      </c>
      <c r="E927" s="56">
        <v>0.29163</v>
      </c>
    </row>
    <row r="928" spans="1:5" x14ac:dyDescent="0.2">
      <c r="A928" s="56"/>
      <c r="B928" s="56">
        <v>198</v>
      </c>
      <c r="C928" s="56" t="s">
        <v>337</v>
      </c>
      <c r="D928" s="56">
        <v>-0.19167000000000001</v>
      </c>
      <c r="E928" s="56">
        <v>0.30589</v>
      </c>
    </row>
    <row r="929" spans="1:5" x14ac:dyDescent="0.2">
      <c r="A929" s="56"/>
      <c r="B929" s="56">
        <v>199</v>
      </c>
      <c r="C929" s="56" t="s">
        <v>337</v>
      </c>
      <c r="D929" s="56">
        <v>-0.76832</v>
      </c>
      <c r="E929" s="56">
        <v>0.33966000000000002</v>
      </c>
    </row>
    <row r="930" spans="1:5" x14ac:dyDescent="0.2">
      <c r="A930" s="56"/>
      <c r="B930" s="56">
        <v>200</v>
      </c>
      <c r="C930" s="56" t="s">
        <v>337</v>
      </c>
      <c r="D930" s="56">
        <v>-4.4702999999999999</v>
      </c>
      <c r="E930" s="56">
        <v>0.50143000000000004</v>
      </c>
    </row>
    <row r="931" spans="1:5" x14ac:dyDescent="0.2">
      <c r="A931" s="56"/>
      <c r="B931" s="56">
        <v>201</v>
      </c>
      <c r="C931" s="56" t="s">
        <v>337</v>
      </c>
      <c r="D931" s="56">
        <v>-2.3168000000000002</v>
      </c>
      <c r="E931" s="56">
        <v>0.34571000000000002</v>
      </c>
    </row>
    <row r="932" spans="1:5" x14ac:dyDescent="0.2">
      <c r="A932" s="56"/>
      <c r="B932" s="56">
        <v>202</v>
      </c>
      <c r="C932" s="56" t="s">
        <v>337</v>
      </c>
      <c r="D932" s="56">
        <v>-0.27363999999999999</v>
      </c>
      <c r="E932" s="56">
        <v>0.2838</v>
      </c>
    </row>
    <row r="933" spans="1:5" x14ac:dyDescent="0.2">
      <c r="A933" s="56"/>
      <c r="B933" s="56">
        <v>203</v>
      </c>
      <c r="C933" s="56" t="s">
        <v>337</v>
      </c>
      <c r="D933" s="56">
        <v>0.51371</v>
      </c>
      <c r="E933" s="56">
        <v>0.26162000000000002</v>
      </c>
    </row>
    <row r="934" spans="1:5" x14ac:dyDescent="0.2">
      <c r="A934" s="56"/>
      <c r="B934" s="56">
        <v>204</v>
      </c>
      <c r="C934" s="56" t="s">
        <v>337</v>
      </c>
      <c r="D934" s="56">
        <v>0.56840000000000002</v>
      </c>
      <c r="E934" s="56">
        <v>0.25724000000000002</v>
      </c>
    </row>
    <row r="935" spans="1:5" x14ac:dyDescent="0.2">
      <c r="A935" s="56"/>
      <c r="B935" s="56">
        <v>205</v>
      </c>
      <c r="C935" s="56" t="s">
        <v>337</v>
      </c>
      <c r="D935" s="56">
        <v>0.46133999999999997</v>
      </c>
      <c r="E935" s="56">
        <v>0.26745999999999998</v>
      </c>
    </row>
    <row r="936" spans="1:5" x14ac:dyDescent="0.2">
      <c r="A936" s="56"/>
      <c r="B936" s="56">
        <v>206</v>
      </c>
      <c r="C936" s="56" t="s">
        <v>337</v>
      </c>
      <c r="D936" s="56">
        <v>0.38712000000000002</v>
      </c>
      <c r="E936" s="56">
        <v>0.27729999999999999</v>
      </c>
    </row>
    <row r="937" spans="1:5" x14ac:dyDescent="0.2">
      <c r="A937" s="56"/>
      <c r="B937" s="56">
        <v>207</v>
      </c>
      <c r="C937" s="56" t="s">
        <v>337</v>
      </c>
      <c r="D937" s="56">
        <v>0.19575999999999999</v>
      </c>
      <c r="E937" s="56">
        <v>0.30285000000000001</v>
      </c>
    </row>
    <row r="938" spans="1:5" x14ac:dyDescent="0.2">
      <c r="A938" s="56"/>
      <c r="B938" s="56">
        <v>208</v>
      </c>
      <c r="C938" s="56" t="s">
        <v>337</v>
      </c>
      <c r="D938" s="56">
        <v>-0.17036999999999999</v>
      </c>
      <c r="E938" s="56">
        <v>0.32538</v>
      </c>
    </row>
    <row r="939" spans="1:5" x14ac:dyDescent="0.2">
      <c r="A939" s="56"/>
      <c r="B939" s="56">
        <v>209</v>
      </c>
      <c r="C939" s="56" t="s">
        <v>337</v>
      </c>
      <c r="D939" s="56">
        <v>-0.55528</v>
      </c>
      <c r="E939" s="56">
        <v>0.33167999999999997</v>
      </c>
    </row>
    <row r="940" spans="1:5" x14ac:dyDescent="0.2">
      <c r="A940" s="56"/>
      <c r="B940" s="56">
        <v>210</v>
      </c>
      <c r="C940" s="56" t="s">
        <v>337</v>
      </c>
      <c r="D940" s="56">
        <v>-4.4916</v>
      </c>
      <c r="E940" s="56">
        <v>0.51105</v>
      </c>
    </row>
    <row r="941" spans="1:5" x14ac:dyDescent="0.2">
      <c r="A941" s="56"/>
      <c r="B941" s="56">
        <v>211</v>
      </c>
      <c r="C941" s="56" t="s">
        <v>337</v>
      </c>
      <c r="D941" s="56">
        <v>-2.3565999999999998</v>
      </c>
      <c r="E941" s="56">
        <v>0.34927999999999998</v>
      </c>
    </row>
    <row r="942" spans="1:5" x14ac:dyDescent="0.2">
      <c r="A942" s="56"/>
      <c r="B942" s="56">
        <v>212</v>
      </c>
      <c r="C942" s="56" t="s">
        <v>337</v>
      </c>
      <c r="D942" s="56">
        <v>-0.26588000000000001</v>
      </c>
      <c r="E942" s="56">
        <v>0.28910000000000002</v>
      </c>
    </row>
    <row r="943" spans="1:5" x14ac:dyDescent="0.2">
      <c r="A943" s="56"/>
      <c r="B943" s="56">
        <v>213</v>
      </c>
      <c r="C943" s="56" t="s">
        <v>337</v>
      </c>
      <c r="D943" s="56">
        <v>0.75926000000000005</v>
      </c>
      <c r="E943" s="56">
        <v>0.24568000000000001</v>
      </c>
    </row>
    <row r="944" spans="1:5" x14ac:dyDescent="0.2">
      <c r="A944" s="56"/>
      <c r="B944" s="56">
        <v>214</v>
      </c>
      <c r="C944" s="56" t="s">
        <v>337</v>
      </c>
      <c r="D944" s="56">
        <v>0.61321000000000003</v>
      </c>
      <c r="E944" s="56">
        <v>0.25218000000000002</v>
      </c>
    </row>
    <row r="945" spans="1:5" x14ac:dyDescent="0.2">
      <c r="A945" s="56"/>
      <c r="B945" s="56">
        <v>215</v>
      </c>
      <c r="C945" s="56" t="s">
        <v>337</v>
      </c>
      <c r="D945" s="56">
        <v>0.36586999999999997</v>
      </c>
      <c r="E945" s="56">
        <v>0.27090999999999998</v>
      </c>
    </row>
    <row r="946" spans="1:5" x14ac:dyDescent="0.2">
      <c r="A946" s="56"/>
      <c r="B946" s="56">
        <v>216</v>
      </c>
      <c r="C946" s="56" t="s">
        <v>337</v>
      </c>
      <c r="D946" s="56">
        <v>0.27903</v>
      </c>
      <c r="E946" s="56">
        <v>0.29009000000000001</v>
      </c>
    </row>
    <row r="947" spans="1:5" x14ac:dyDescent="0.2">
      <c r="A947" s="56"/>
      <c r="B947" s="56">
        <v>217</v>
      </c>
      <c r="C947" s="56" t="s">
        <v>337</v>
      </c>
      <c r="D947" s="56">
        <v>7.1513999999999994E-2</v>
      </c>
      <c r="E947" s="56">
        <v>0.31087999999999999</v>
      </c>
    </row>
    <row r="948" spans="1:5" x14ac:dyDescent="0.2">
      <c r="A948" s="56"/>
      <c r="B948" s="56">
        <v>218</v>
      </c>
      <c r="C948" s="56" t="s">
        <v>337</v>
      </c>
      <c r="D948" s="56">
        <v>-0.24959999999999999</v>
      </c>
      <c r="E948" s="56">
        <v>0.33306000000000002</v>
      </c>
    </row>
    <row r="949" spans="1:5" x14ac:dyDescent="0.2">
      <c r="A949" s="56"/>
      <c r="B949" s="56">
        <v>219</v>
      </c>
      <c r="C949" s="56" t="s">
        <v>337</v>
      </c>
      <c r="D949" s="56">
        <v>-0.63934999999999997</v>
      </c>
      <c r="E949" s="56">
        <v>0.33750000000000002</v>
      </c>
    </row>
    <row r="950" spans="1:5" x14ac:dyDescent="0.2">
      <c r="A950" s="56"/>
      <c r="B950" s="56">
        <v>220</v>
      </c>
      <c r="C950" s="56" t="s">
        <v>337</v>
      </c>
      <c r="D950" s="56">
        <v>-4.4821</v>
      </c>
      <c r="E950" s="56">
        <v>0.52607999999999999</v>
      </c>
    </row>
    <row r="951" spans="1:5" x14ac:dyDescent="0.2">
      <c r="A951" s="56"/>
      <c r="B951" s="56">
        <v>221</v>
      </c>
      <c r="C951" s="56" t="s">
        <v>337</v>
      </c>
      <c r="D951" s="56">
        <v>-2.3138000000000001</v>
      </c>
      <c r="E951" s="56">
        <v>0.36847999999999997</v>
      </c>
    </row>
    <row r="952" spans="1:5" x14ac:dyDescent="0.2">
      <c r="A952" s="56"/>
      <c r="B952" s="56">
        <v>222</v>
      </c>
      <c r="C952" s="56" t="s">
        <v>337</v>
      </c>
      <c r="D952" s="56">
        <v>-0.33259</v>
      </c>
      <c r="E952" s="56">
        <v>0.32140999999999997</v>
      </c>
    </row>
    <row r="953" spans="1:5" x14ac:dyDescent="0.2">
      <c r="A953" s="56"/>
      <c r="B953" s="56">
        <v>223</v>
      </c>
      <c r="C953" s="56" t="s">
        <v>337</v>
      </c>
      <c r="D953" s="56">
        <v>0.67401</v>
      </c>
      <c r="E953" s="56">
        <v>0.27831</v>
      </c>
    </row>
    <row r="954" spans="1:5" x14ac:dyDescent="0.2">
      <c r="A954" s="56"/>
      <c r="B954" s="56">
        <v>224</v>
      </c>
      <c r="C954" s="56" t="s">
        <v>337</v>
      </c>
      <c r="D954" s="56">
        <v>0.66949999999999998</v>
      </c>
      <c r="E954" s="56">
        <v>0.26845000000000002</v>
      </c>
    </row>
    <row r="955" spans="1:5" x14ac:dyDescent="0.2">
      <c r="A955" s="56"/>
      <c r="B955" s="56">
        <v>225</v>
      </c>
      <c r="C955" s="56" t="s">
        <v>337</v>
      </c>
      <c r="D955" s="56">
        <v>0.42272999999999999</v>
      </c>
      <c r="E955" s="56">
        <v>0.28410000000000002</v>
      </c>
    </row>
    <row r="956" spans="1:5" x14ac:dyDescent="0.2">
      <c r="A956" s="56"/>
      <c r="B956" s="56">
        <v>226</v>
      </c>
      <c r="C956" s="56" t="s">
        <v>337</v>
      </c>
      <c r="D956" s="56">
        <v>0.27455000000000002</v>
      </c>
      <c r="E956" s="56">
        <v>0.30531000000000003</v>
      </c>
    </row>
    <row r="957" spans="1:5" x14ac:dyDescent="0.2">
      <c r="A957" s="56"/>
      <c r="B957" s="56">
        <v>227</v>
      </c>
      <c r="C957" s="56" t="s">
        <v>337</v>
      </c>
      <c r="D957" s="56">
        <v>6.2625E-2</v>
      </c>
      <c r="E957" s="56">
        <v>0.32823000000000002</v>
      </c>
    </row>
    <row r="958" spans="1:5" x14ac:dyDescent="0.2">
      <c r="A958" s="56"/>
      <c r="B958" s="56">
        <v>228</v>
      </c>
      <c r="C958" s="56" t="s">
        <v>337</v>
      </c>
      <c r="D958" s="56">
        <v>-0.24748999999999999</v>
      </c>
      <c r="E958" s="56">
        <v>0.34825</v>
      </c>
    </row>
    <row r="959" spans="1:5" x14ac:dyDescent="0.2">
      <c r="A959" s="56"/>
      <c r="B959" s="56">
        <v>229</v>
      </c>
      <c r="C959" s="56" t="s">
        <v>337</v>
      </c>
      <c r="D959" s="56">
        <v>-0.56218999999999997</v>
      </c>
      <c r="E959" s="56">
        <v>0.36321999999999999</v>
      </c>
    </row>
    <row r="960" spans="1:5" x14ac:dyDescent="0.2">
      <c r="A960" s="56"/>
      <c r="B960" s="56">
        <v>230</v>
      </c>
      <c r="C960" s="56" t="s">
        <v>337</v>
      </c>
      <c r="D960" s="56">
        <v>-4.4993999999999996</v>
      </c>
      <c r="E960" s="56">
        <v>0.53317999999999999</v>
      </c>
    </row>
    <row r="961" spans="1:5" x14ac:dyDescent="0.2">
      <c r="A961" s="56"/>
      <c r="B961" s="56">
        <v>231</v>
      </c>
      <c r="C961" s="56" t="s">
        <v>337</v>
      </c>
      <c r="D961" s="56">
        <v>-2.3544</v>
      </c>
      <c r="E961" s="56">
        <v>0.35671000000000003</v>
      </c>
    </row>
    <row r="962" spans="1:5" x14ac:dyDescent="0.2">
      <c r="A962" s="56"/>
      <c r="B962" s="56">
        <v>232</v>
      </c>
      <c r="C962" s="56" t="s">
        <v>337</v>
      </c>
      <c r="D962" s="56">
        <v>-0.28716000000000003</v>
      </c>
      <c r="E962" s="56">
        <v>0.30474000000000001</v>
      </c>
    </row>
    <row r="963" spans="1:5" x14ac:dyDescent="0.2">
      <c r="A963" s="56"/>
      <c r="B963" s="56">
        <v>233</v>
      </c>
      <c r="C963" s="56" t="s">
        <v>337</v>
      </c>
      <c r="D963" s="56">
        <v>0.68847999999999998</v>
      </c>
      <c r="E963" s="56">
        <v>0.25979000000000002</v>
      </c>
    </row>
    <row r="964" spans="1:5" x14ac:dyDescent="0.2">
      <c r="A964" s="56"/>
      <c r="B964" s="56">
        <v>234</v>
      </c>
      <c r="C964" s="56" t="s">
        <v>337</v>
      </c>
      <c r="D964" s="56">
        <v>0.64302999999999999</v>
      </c>
      <c r="E964" s="56">
        <v>0.25807999999999998</v>
      </c>
    </row>
    <row r="965" spans="1:5" x14ac:dyDescent="0.2">
      <c r="A965" s="56"/>
      <c r="B965" s="56">
        <v>235</v>
      </c>
      <c r="C965" s="56" t="s">
        <v>337</v>
      </c>
      <c r="D965" s="56">
        <v>0.39188000000000001</v>
      </c>
      <c r="E965" s="56">
        <v>0.27177000000000001</v>
      </c>
    </row>
    <row r="966" spans="1:5" x14ac:dyDescent="0.2">
      <c r="A966" s="56"/>
      <c r="B966" s="56">
        <v>236</v>
      </c>
      <c r="C966" s="56" t="s">
        <v>337</v>
      </c>
      <c r="D966" s="56">
        <v>0.27093</v>
      </c>
      <c r="E966" s="56">
        <v>0.29852000000000001</v>
      </c>
    </row>
    <row r="967" spans="1:5" x14ac:dyDescent="0.2">
      <c r="A967" s="56"/>
      <c r="B967" s="56">
        <v>237</v>
      </c>
      <c r="C967" s="56" t="s">
        <v>337</v>
      </c>
      <c r="D967" s="56">
        <v>6.0180999999999998E-2</v>
      </c>
      <c r="E967" s="56">
        <v>0.32634999999999997</v>
      </c>
    </row>
    <row r="968" spans="1:5" x14ac:dyDescent="0.2">
      <c r="A968" s="56"/>
      <c r="B968" s="56">
        <v>238</v>
      </c>
      <c r="C968" s="56" t="s">
        <v>337</v>
      </c>
      <c r="D968" s="56">
        <v>-0.22308</v>
      </c>
      <c r="E968" s="56">
        <v>0.35154000000000002</v>
      </c>
    </row>
    <row r="969" spans="1:5" x14ac:dyDescent="0.2">
      <c r="A969" s="56"/>
      <c r="B969" s="56">
        <v>239</v>
      </c>
      <c r="C969" s="56" t="s">
        <v>337</v>
      </c>
      <c r="D969" s="56">
        <v>-0.51485000000000003</v>
      </c>
      <c r="E969" s="56">
        <v>0.36756</v>
      </c>
    </row>
    <row r="970" spans="1:5" x14ac:dyDescent="0.2">
      <c r="A970" s="56"/>
      <c r="B970" s="56">
        <v>240</v>
      </c>
      <c r="C970" s="56" t="s">
        <v>337</v>
      </c>
      <c r="D970" s="56">
        <v>-4.4980000000000002</v>
      </c>
      <c r="E970" s="56">
        <v>0.54871999999999999</v>
      </c>
    </row>
    <row r="971" spans="1:5" x14ac:dyDescent="0.2">
      <c r="A971" s="56"/>
      <c r="B971" s="56">
        <v>241</v>
      </c>
      <c r="C971" s="56" t="s">
        <v>337</v>
      </c>
      <c r="D971" s="56">
        <v>-2.4571999999999998</v>
      </c>
      <c r="E971" s="56">
        <v>0.38691999999999999</v>
      </c>
    </row>
    <row r="972" spans="1:5" x14ac:dyDescent="0.2">
      <c r="A972" s="56"/>
      <c r="B972" s="56">
        <v>242</v>
      </c>
      <c r="C972" s="56" t="s">
        <v>337</v>
      </c>
      <c r="D972" s="56">
        <v>-0.64639999999999997</v>
      </c>
      <c r="E972" s="56">
        <v>0.33478000000000002</v>
      </c>
    </row>
    <row r="973" spans="1:5" x14ac:dyDescent="0.2">
      <c r="A973" s="56"/>
      <c r="B973" s="56">
        <v>243</v>
      </c>
      <c r="C973" s="56" t="s">
        <v>337</v>
      </c>
      <c r="D973" s="56">
        <v>0.44583</v>
      </c>
      <c r="E973" s="56">
        <v>0.30175000000000002</v>
      </c>
    </row>
    <row r="974" spans="1:5" x14ac:dyDescent="0.2">
      <c r="A974" s="56"/>
      <c r="B974" s="56">
        <v>244</v>
      </c>
      <c r="C974" s="56" t="s">
        <v>337</v>
      </c>
      <c r="D974" s="56">
        <v>0.65998999999999997</v>
      </c>
      <c r="E974" s="56">
        <v>0.27795999999999998</v>
      </c>
    </row>
    <row r="975" spans="1:5" x14ac:dyDescent="0.2">
      <c r="A975" s="56"/>
      <c r="B975" s="56">
        <v>245</v>
      </c>
      <c r="C975" s="56" t="s">
        <v>337</v>
      </c>
      <c r="D975" s="56">
        <v>0.54479999999999995</v>
      </c>
      <c r="E975" s="56">
        <v>0.28049000000000002</v>
      </c>
    </row>
    <row r="976" spans="1:5" x14ac:dyDescent="0.2">
      <c r="A976" s="56"/>
      <c r="B976" s="56">
        <v>246</v>
      </c>
      <c r="C976" s="56" t="s">
        <v>337</v>
      </c>
      <c r="D976" s="56">
        <v>0.37762000000000001</v>
      </c>
      <c r="E976" s="56">
        <v>0.30082999999999999</v>
      </c>
    </row>
    <row r="977" spans="1:5" x14ac:dyDescent="0.2">
      <c r="A977" s="56"/>
      <c r="B977" s="56">
        <v>247</v>
      </c>
      <c r="C977" s="56" t="s">
        <v>337</v>
      </c>
      <c r="D977" s="56">
        <v>0.14187</v>
      </c>
      <c r="E977" s="56">
        <v>0.33072000000000001</v>
      </c>
    </row>
    <row r="978" spans="1:5" x14ac:dyDescent="0.2">
      <c r="A978" s="56"/>
      <c r="B978" s="56">
        <v>248</v>
      </c>
      <c r="C978" s="56" t="s">
        <v>337</v>
      </c>
      <c r="D978" s="56">
        <v>-0.14183000000000001</v>
      </c>
      <c r="E978" s="56">
        <v>0.35844999999999999</v>
      </c>
    </row>
    <row r="979" spans="1:5" x14ac:dyDescent="0.2">
      <c r="A979" s="56"/>
      <c r="B979" s="56">
        <v>249</v>
      </c>
      <c r="C979" s="56" t="s">
        <v>337</v>
      </c>
      <c r="D979" s="56">
        <v>-0.38651999999999997</v>
      </c>
      <c r="E979" s="56">
        <v>0.38789000000000001</v>
      </c>
    </row>
    <row r="980" spans="1:5" x14ac:dyDescent="0.2">
      <c r="A980" s="56"/>
      <c r="B980" s="56">
        <v>250</v>
      </c>
      <c r="C980" s="56" t="s">
        <v>337</v>
      </c>
      <c r="D980" s="56">
        <v>-4.5266000000000002</v>
      </c>
      <c r="E980" s="56">
        <v>0.55842000000000003</v>
      </c>
    </row>
    <row r="981" spans="1:5" x14ac:dyDescent="0.2">
      <c r="A981" s="56"/>
      <c r="B981" s="56">
        <v>251</v>
      </c>
      <c r="C981" s="56" t="s">
        <v>337</v>
      </c>
      <c r="D981" s="56">
        <v>-2.5752999999999999</v>
      </c>
      <c r="E981" s="56">
        <v>0.40155000000000002</v>
      </c>
    </row>
    <row r="982" spans="1:5" x14ac:dyDescent="0.2">
      <c r="A982" s="56"/>
      <c r="B982" s="56">
        <v>252</v>
      </c>
      <c r="C982" s="56" t="s">
        <v>337</v>
      </c>
      <c r="D982" s="56">
        <v>-0.85733000000000004</v>
      </c>
      <c r="E982" s="56">
        <v>0.35547000000000001</v>
      </c>
    </row>
    <row r="983" spans="1:5" x14ac:dyDescent="0.2">
      <c r="A983" s="56"/>
      <c r="B983" s="56">
        <v>253</v>
      </c>
      <c r="C983" s="56" t="s">
        <v>337</v>
      </c>
      <c r="D983" s="56">
        <v>0.27050000000000002</v>
      </c>
      <c r="E983" s="56">
        <v>0.31975999999999999</v>
      </c>
    </row>
    <row r="984" spans="1:5" x14ac:dyDescent="0.2">
      <c r="A984" s="56"/>
      <c r="B984" s="56">
        <v>254</v>
      </c>
      <c r="C984" s="56" t="s">
        <v>337</v>
      </c>
      <c r="D984" s="56">
        <v>0.62163000000000002</v>
      </c>
      <c r="E984" s="56">
        <v>0.29276999999999997</v>
      </c>
    </row>
    <row r="985" spans="1:5" x14ac:dyDescent="0.2">
      <c r="A985" s="56"/>
      <c r="B985" s="56">
        <v>255</v>
      </c>
      <c r="C985" s="56" t="s">
        <v>337</v>
      </c>
      <c r="D985" s="56">
        <v>0.59230000000000005</v>
      </c>
      <c r="E985" s="56">
        <v>0.28222000000000003</v>
      </c>
    </row>
    <row r="986" spans="1:5" x14ac:dyDescent="0.2">
      <c r="A986" s="56"/>
      <c r="B986" s="56">
        <v>256</v>
      </c>
      <c r="C986" s="56" t="s">
        <v>337</v>
      </c>
      <c r="D986" s="56">
        <v>0.43725000000000003</v>
      </c>
      <c r="E986" s="56">
        <v>0.29805999999999999</v>
      </c>
    </row>
    <row r="987" spans="1:5" x14ac:dyDescent="0.2">
      <c r="A987" s="56"/>
      <c r="B987" s="56">
        <v>257</v>
      </c>
      <c r="C987" s="56" t="s">
        <v>337</v>
      </c>
      <c r="D987" s="56">
        <v>0.21864</v>
      </c>
      <c r="E987" s="56">
        <v>0.32655000000000001</v>
      </c>
    </row>
    <row r="988" spans="1:5" x14ac:dyDescent="0.2">
      <c r="A988" s="56"/>
      <c r="B988" s="56">
        <v>258</v>
      </c>
      <c r="C988" s="56" t="s">
        <v>337</v>
      </c>
      <c r="D988" s="56">
        <v>-4.8266000000000003E-2</v>
      </c>
      <c r="E988" s="56">
        <v>0.35920000000000002</v>
      </c>
    </row>
    <row r="989" spans="1:5" x14ac:dyDescent="0.2">
      <c r="A989" s="56"/>
      <c r="B989" s="56">
        <v>259</v>
      </c>
      <c r="C989" s="56" t="s">
        <v>337</v>
      </c>
      <c r="D989" s="56">
        <v>-0.27137</v>
      </c>
      <c r="E989" s="56">
        <v>0.39876</v>
      </c>
    </row>
    <row r="990" spans="1:5" x14ac:dyDescent="0.2">
      <c r="A990" s="56"/>
      <c r="B990" s="56">
        <v>260</v>
      </c>
      <c r="C990" s="56" t="s">
        <v>337</v>
      </c>
      <c r="D990" s="56">
        <v>-4.5865999999999998</v>
      </c>
      <c r="E990" s="56">
        <v>0.56140999999999996</v>
      </c>
    </row>
    <row r="991" spans="1:5" x14ac:dyDescent="0.2">
      <c r="A991" s="56"/>
      <c r="B991" s="56">
        <v>261</v>
      </c>
      <c r="C991" s="56" t="s">
        <v>337</v>
      </c>
      <c r="D991" s="56">
        <v>-2.7079</v>
      </c>
      <c r="E991" s="56">
        <v>0.40316000000000002</v>
      </c>
    </row>
    <row r="992" spans="1:5" x14ac:dyDescent="0.2">
      <c r="A992" s="56"/>
      <c r="B992" s="56">
        <v>262</v>
      </c>
      <c r="C992" s="56" t="s">
        <v>337</v>
      </c>
      <c r="D992" s="56">
        <v>-1.0216000000000001</v>
      </c>
      <c r="E992" s="56">
        <v>0.35913</v>
      </c>
    </row>
    <row r="993" spans="1:5" x14ac:dyDescent="0.2">
      <c r="A993" s="56"/>
      <c r="B993" s="56">
        <v>263</v>
      </c>
      <c r="C993" s="56" t="s">
        <v>337</v>
      </c>
      <c r="D993" s="56">
        <v>7.3366000000000001E-2</v>
      </c>
      <c r="E993" s="56">
        <v>0.32946999999999999</v>
      </c>
    </row>
    <row r="994" spans="1:5" x14ac:dyDescent="0.2">
      <c r="A994" s="56"/>
      <c r="B994" s="56">
        <v>264</v>
      </c>
      <c r="C994" s="56" t="s">
        <v>337</v>
      </c>
      <c r="D994" s="56">
        <v>0.53771000000000002</v>
      </c>
      <c r="E994" s="56">
        <v>0.29820000000000002</v>
      </c>
    </row>
    <row r="995" spans="1:5" x14ac:dyDescent="0.2">
      <c r="A995" s="56"/>
      <c r="B995" s="56">
        <v>265</v>
      </c>
      <c r="C995" s="56" t="s">
        <v>337</v>
      </c>
      <c r="D995" s="56">
        <v>0.63321000000000005</v>
      </c>
      <c r="E995" s="56">
        <v>0.28070000000000001</v>
      </c>
    </row>
    <row r="996" spans="1:5" x14ac:dyDescent="0.2">
      <c r="A996" s="56"/>
      <c r="B996" s="56">
        <v>266</v>
      </c>
      <c r="C996" s="56" t="s">
        <v>337</v>
      </c>
      <c r="D996" s="56">
        <v>0.49514999999999998</v>
      </c>
      <c r="E996" s="56">
        <v>0.28876000000000002</v>
      </c>
    </row>
    <row r="997" spans="1:5" x14ac:dyDescent="0.2">
      <c r="A997" s="56"/>
      <c r="B997" s="56">
        <v>267</v>
      </c>
      <c r="C997" s="56" t="s">
        <v>337</v>
      </c>
      <c r="D997" s="56">
        <v>0.30625999999999998</v>
      </c>
      <c r="E997" s="56">
        <v>0.31428</v>
      </c>
    </row>
    <row r="998" spans="1:5" x14ac:dyDescent="0.2">
      <c r="A998" s="56"/>
      <c r="B998" s="56">
        <v>268</v>
      </c>
      <c r="C998" s="56" t="s">
        <v>337</v>
      </c>
      <c r="D998" s="56">
        <v>5.0201999999999997E-2</v>
      </c>
      <c r="E998" s="56">
        <v>0.35193000000000002</v>
      </c>
    </row>
    <row r="999" spans="1:5" x14ac:dyDescent="0.2">
      <c r="A999" s="56"/>
      <c r="B999" s="56">
        <v>269</v>
      </c>
      <c r="C999" s="56" t="s">
        <v>337</v>
      </c>
      <c r="D999" s="56">
        <v>-0.17351</v>
      </c>
      <c r="E999" s="56">
        <v>0.39913999999999999</v>
      </c>
    </row>
    <row r="1000" spans="1:5" x14ac:dyDescent="0.2">
      <c r="A1000" s="56"/>
      <c r="B1000" s="56">
        <v>270</v>
      </c>
      <c r="C1000" s="56" t="s">
        <v>337</v>
      </c>
      <c r="D1000" s="56">
        <v>-4.6726000000000001</v>
      </c>
      <c r="E1000" s="56">
        <v>0.55815000000000003</v>
      </c>
    </row>
    <row r="1001" spans="1:5" x14ac:dyDescent="0.2">
      <c r="A1001" s="56"/>
      <c r="B1001" s="56">
        <v>271</v>
      </c>
      <c r="C1001" s="56" t="s">
        <v>337</v>
      </c>
      <c r="D1001" s="56">
        <v>-2.8660000000000001</v>
      </c>
      <c r="E1001" s="56">
        <v>0.39123000000000002</v>
      </c>
    </row>
    <row r="1002" spans="1:5" x14ac:dyDescent="0.2">
      <c r="A1002" s="56"/>
      <c r="B1002" s="56">
        <v>272</v>
      </c>
      <c r="C1002" s="56" t="s">
        <v>337</v>
      </c>
      <c r="D1002" s="56">
        <v>-1.1714</v>
      </c>
      <c r="E1002" s="56">
        <v>0.33856000000000003</v>
      </c>
    </row>
    <row r="1003" spans="1:5" x14ac:dyDescent="0.2">
      <c r="A1003" s="56"/>
      <c r="B1003" s="56">
        <v>273</v>
      </c>
      <c r="C1003" s="56" t="s">
        <v>337</v>
      </c>
      <c r="D1003" s="56">
        <v>-7.4258000000000005E-2</v>
      </c>
      <c r="E1003" s="56">
        <v>0.31367</v>
      </c>
    </row>
    <row r="1004" spans="1:5" x14ac:dyDescent="0.2">
      <c r="A1004" s="56"/>
      <c r="B1004" s="56">
        <v>274</v>
      </c>
      <c r="C1004" s="56" t="s">
        <v>337</v>
      </c>
      <c r="D1004" s="56">
        <v>0.47469</v>
      </c>
      <c r="E1004" s="56">
        <v>0.28505000000000003</v>
      </c>
    </row>
    <row r="1005" spans="1:5" x14ac:dyDescent="0.2">
      <c r="A1005" s="56"/>
      <c r="B1005" s="56">
        <v>275</v>
      </c>
      <c r="C1005" s="56" t="s">
        <v>337</v>
      </c>
      <c r="D1005" s="56">
        <v>0.61482999999999999</v>
      </c>
      <c r="E1005" s="56">
        <v>0.26184000000000002</v>
      </c>
    </row>
    <row r="1006" spans="1:5" x14ac:dyDescent="0.2">
      <c r="A1006" s="56"/>
      <c r="B1006" s="56">
        <v>276</v>
      </c>
      <c r="C1006" s="56" t="s">
        <v>337</v>
      </c>
      <c r="D1006" s="56">
        <v>0.51819000000000004</v>
      </c>
      <c r="E1006" s="56">
        <v>0.27550999999999998</v>
      </c>
    </row>
    <row r="1007" spans="1:5" x14ac:dyDescent="0.2">
      <c r="A1007" s="56"/>
      <c r="B1007" s="56">
        <v>277</v>
      </c>
      <c r="C1007" s="56" t="s">
        <v>337</v>
      </c>
      <c r="D1007" s="56">
        <v>0.40133000000000002</v>
      </c>
      <c r="E1007" s="56">
        <v>0.29276000000000002</v>
      </c>
    </row>
    <row r="1008" spans="1:5" x14ac:dyDescent="0.2">
      <c r="A1008" s="56"/>
      <c r="B1008" s="56">
        <v>278</v>
      </c>
      <c r="C1008" s="56" t="s">
        <v>337</v>
      </c>
      <c r="D1008" s="56">
        <v>0.15145</v>
      </c>
      <c r="E1008" s="56">
        <v>0.33623999999999998</v>
      </c>
    </row>
    <row r="1009" spans="1:5" x14ac:dyDescent="0.2">
      <c r="A1009" s="56"/>
      <c r="B1009" s="56">
        <v>279</v>
      </c>
      <c r="C1009" s="56" t="s">
        <v>337</v>
      </c>
      <c r="D1009" s="56">
        <v>-0.10292</v>
      </c>
      <c r="E1009" s="56">
        <v>0.38641999999999999</v>
      </c>
    </row>
    <row r="1010" spans="1:5" x14ac:dyDescent="0.2">
      <c r="A1010" s="56"/>
      <c r="B1010" s="56">
        <v>280</v>
      </c>
      <c r="C1010" s="56" t="s">
        <v>337</v>
      </c>
      <c r="D1010" s="56">
        <v>-4.7653999999999996</v>
      </c>
      <c r="E1010" s="56">
        <v>0.55339000000000005</v>
      </c>
    </row>
    <row r="1011" spans="1:5" x14ac:dyDescent="0.2">
      <c r="A1011" s="56"/>
      <c r="B1011" s="56">
        <v>281</v>
      </c>
      <c r="C1011" s="56" t="s">
        <v>337</v>
      </c>
      <c r="D1011" s="56">
        <v>-2.9569000000000001</v>
      </c>
      <c r="E1011" s="56">
        <v>0.39424999999999999</v>
      </c>
    </row>
    <row r="1012" spans="1:5" x14ac:dyDescent="0.2">
      <c r="A1012" s="56"/>
      <c r="B1012" s="56">
        <v>282</v>
      </c>
      <c r="C1012" s="56" t="s">
        <v>337</v>
      </c>
      <c r="D1012" s="56">
        <v>-1.2877000000000001</v>
      </c>
      <c r="E1012" s="56">
        <v>0.33069999999999999</v>
      </c>
    </row>
    <row r="1013" spans="1:5" x14ac:dyDescent="0.2">
      <c r="A1013" s="56"/>
      <c r="B1013" s="56">
        <v>283</v>
      </c>
      <c r="C1013" s="56" t="s">
        <v>337</v>
      </c>
      <c r="D1013" s="56">
        <v>-9.4575999999999993E-2</v>
      </c>
      <c r="E1013" s="56">
        <v>0.30504999999999999</v>
      </c>
    </row>
    <row r="1014" spans="1:5" x14ac:dyDescent="0.2">
      <c r="A1014" s="56"/>
      <c r="B1014" s="56">
        <v>284</v>
      </c>
      <c r="C1014" s="56" t="s">
        <v>337</v>
      </c>
      <c r="D1014" s="56">
        <v>0.35865999999999998</v>
      </c>
      <c r="E1014" s="56">
        <v>0.29399999999999998</v>
      </c>
    </row>
    <row r="1015" spans="1:5" x14ac:dyDescent="0.2">
      <c r="A1015" s="56"/>
      <c r="B1015" s="56">
        <v>285</v>
      </c>
      <c r="C1015" s="56" t="s">
        <v>337</v>
      </c>
      <c r="D1015" s="56">
        <v>0.55079999999999996</v>
      </c>
      <c r="E1015" s="56">
        <v>0.27633000000000002</v>
      </c>
    </row>
    <row r="1016" spans="1:5" x14ac:dyDescent="0.2">
      <c r="A1016" s="56"/>
      <c r="B1016" s="56">
        <v>286</v>
      </c>
      <c r="C1016" s="56" t="s">
        <v>337</v>
      </c>
      <c r="D1016" s="56">
        <v>0.57938999999999996</v>
      </c>
      <c r="E1016" s="56">
        <v>0.26418999999999998</v>
      </c>
    </row>
    <row r="1017" spans="1:5" x14ac:dyDescent="0.2">
      <c r="A1017" s="56"/>
      <c r="B1017" s="56">
        <v>287</v>
      </c>
      <c r="C1017" s="56" t="s">
        <v>337</v>
      </c>
      <c r="D1017" s="56">
        <v>0.46028999999999998</v>
      </c>
      <c r="E1017" s="56">
        <v>0.28827000000000003</v>
      </c>
    </row>
    <row r="1018" spans="1:5" x14ac:dyDescent="0.2">
      <c r="A1018" s="56"/>
      <c r="B1018" s="56">
        <v>288</v>
      </c>
      <c r="C1018" s="56" t="s">
        <v>337</v>
      </c>
      <c r="D1018" s="56">
        <v>0.21808</v>
      </c>
      <c r="E1018" s="56">
        <v>0.33173999999999998</v>
      </c>
    </row>
    <row r="1019" spans="1:5" x14ac:dyDescent="0.2">
      <c r="A1019" s="56"/>
      <c r="B1019" s="56">
        <v>289</v>
      </c>
      <c r="C1019" s="56" t="s">
        <v>337</v>
      </c>
      <c r="D1019" s="56">
        <v>-2.5690000000000001E-2</v>
      </c>
      <c r="E1019" s="56">
        <v>0.38684000000000002</v>
      </c>
    </row>
    <row r="1020" spans="1:5" x14ac:dyDescent="0.2">
      <c r="A1020" s="56"/>
      <c r="B1020" s="56">
        <v>290</v>
      </c>
      <c r="C1020" s="56" t="s">
        <v>337</v>
      </c>
      <c r="D1020" s="56">
        <v>-4.8754999999999997</v>
      </c>
      <c r="E1020" s="56">
        <v>0.54462999999999995</v>
      </c>
    </row>
    <row r="1021" spans="1:5" x14ac:dyDescent="0.2">
      <c r="A1021" s="56"/>
      <c r="B1021" s="56">
        <v>291</v>
      </c>
      <c r="C1021" s="56" t="s">
        <v>337</v>
      </c>
      <c r="D1021" s="56">
        <v>-3.0459999999999998</v>
      </c>
      <c r="E1021" s="56">
        <v>0.39530999999999999</v>
      </c>
    </row>
    <row r="1022" spans="1:5" x14ac:dyDescent="0.2">
      <c r="A1022" s="56"/>
      <c r="B1022" s="56">
        <v>292</v>
      </c>
      <c r="C1022" s="56" t="s">
        <v>337</v>
      </c>
      <c r="D1022" s="56">
        <v>-1.3879999999999999</v>
      </c>
      <c r="E1022" s="56">
        <v>0.34377999999999997</v>
      </c>
    </row>
    <row r="1023" spans="1:5" x14ac:dyDescent="0.2">
      <c r="A1023" s="56"/>
      <c r="B1023" s="56">
        <v>293</v>
      </c>
      <c r="C1023" s="56" t="s">
        <v>337</v>
      </c>
      <c r="D1023" s="56">
        <v>-0.18262</v>
      </c>
      <c r="E1023" s="56">
        <v>0.30049999999999999</v>
      </c>
    </row>
    <row r="1024" spans="1:5" x14ac:dyDescent="0.2">
      <c r="A1024" s="56"/>
      <c r="B1024" s="56">
        <v>294</v>
      </c>
      <c r="C1024" s="56" t="s">
        <v>337</v>
      </c>
      <c r="D1024" s="56">
        <v>0.30125999999999997</v>
      </c>
      <c r="E1024" s="56">
        <v>0.29369000000000001</v>
      </c>
    </row>
    <row r="1025" spans="1:5" x14ac:dyDescent="0.2">
      <c r="A1025" s="56"/>
      <c r="B1025" s="56">
        <v>295</v>
      </c>
      <c r="C1025" s="56" t="s">
        <v>337</v>
      </c>
      <c r="D1025" s="56">
        <v>0.51834999999999998</v>
      </c>
      <c r="E1025" s="56">
        <v>0.28347</v>
      </c>
    </row>
    <row r="1026" spans="1:5" x14ac:dyDescent="0.2">
      <c r="A1026" s="56"/>
      <c r="B1026" s="56">
        <v>296</v>
      </c>
      <c r="C1026" s="56" t="s">
        <v>337</v>
      </c>
      <c r="D1026" s="56">
        <v>0.60602</v>
      </c>
      <c r="E1026" s="56">
        <v>0.26856999999999998</v>
      </c>
    </row>
    <row r="1027" spans="1:5" x14ac:dyDescent="0.2">
      <c r="A1027" s="56"/>
      <c r="B1027" s="56">
        <v>297</v>
      </c>
      <c r="C1027" s="56" t="s">
        <v>337</v>
      </c>
      <c r="D1027" s="56">
        <v>0.54613999999999996</v>
      </c>
      <c r="E1027" s="56">
        <v>0.27381</v>
      </c>
    </row>
    <row r="1028" spans="1:5" x14ac:dyDescent="0.2">
      <c r="A1028" s="56"/>
      <c r="B1028" s="56">
        <v>298</v>
      </c>
      <c r="C1028" s="56" t="s">
        <v>337</v>
      </c>
      <c r="D1028" s="56">
        <v>0.24434</v>
      </c>
      <c r="E1028" s="56">
        <v>0.33106000000000002</v>
      </c>
    </row>
    <row r="1029" spans="1:5" x14ac:dyDescent="0.2">
      <c r="A1029" s="56"/>
      <c r="B1029" s="56">
        <v>299</v>
      </c>
      <c r="C1029" s="56" t="s">
        <v>337</v>
      </c>
      <c r="D1029" s="56">
        <v>-5.1520000000000003E-3</v>
      </c>
      <c r="E1029" s="56">
        <v>0.39067000000000002</v>
      </c>
    </row>
    <row r="1030" spans="1:5" x14ac:dyDescent="0.2">
      <c r="A1030" s="56"/>
      <c r="B1030" s="56">
        <v>300</v>
      </c>
      <c r="C1030" s="56" t="s">
        <v>337</v>
      </c>
      <c r="D1030" s="56">
        <v>-4.9867999999999997</v>
      </c>
      <c r="E1030" s="56">
        <v>0.53776000000000002</v>
      </c>
    </row>
    <row r="1031" spans="1:5" x14ac:dyDescent="0.2">
      <c r="A1031" s="56"/>
      <c r="B1031" s="56">
        <v>301</v>
      </c>
      <c r="C1031" s="56" t="s">
        <v>337</v>
      </c>
      <c r="D1031" s="56">
        <v>-3.1135000000000002</v>
      </c>
      <c r="E1031" s="56">
        <v>0.39361000000000002</v>
      </c>
    </row>
    <row r="1032" spans="1:5" x14ac:dyDescent="0.2">
      <c r="A1032" s="56"/>
      <c r="B1032" s="56">
        <v>302</v>
      </c>
      <c r="C1032" s="56" t="s">
        <v>337</v>
      </c>
      <c r="D1032" s="56">
        <v>-1.3976</v>
      </c>
      <c r="E1032" s="56">
        <v>0.35071999999999998</v>
      </c>
    </row>
    <row r="1033" spans="1:5" x14ac:dyDescent="0.2">
      <c r="A1033" s="56"/>
      <c r="B1033" s="56">
        <v>303</v>
      </c>
      <c r="C1033" s="56" t="s">
        <v>337</v>
      </c>
      <c r="D1033" s="56">
        <v>-0.20058000000000001</v>
      </c>
      <c r="E1033" s="56">
        <v>0.32469999999999999</v>
      </c>
    </row>
    <row r="1034" spans="1:5" x14ac:dyDescent="0.2">
      <c r="A1034" s="56"/>
      <c r="B1034" s="56">
        <v>304</v>
      </c>
      <c r="C1034" s="56" t="s">
        <v>337</v>
      </c>
      <c r="D1034" s="56">
        <v>0.35626000000000002</v>
      </c>
      <c r="E1034" s="56">
        <v>0.30253999999999998</v>
      </c>
    </row>
    <row r="1035" spans="1:5" x14ac:dyDescent="0.2">
      <c r="A1035" s="56"/>
      <c r="B1035" s="56">
        <v>305</v>
      </c>
      <c r="C1035" s="56" t="s">
        <v>337</v>
      </c>
      <c r="D1035" s="56">
        <v>0.48958000000000002</v>
      </c>
      <c r="E1035" s="56">
        <v>0.28804999999999997</v>
      </c>
    </row>
    <row r="1036" spans="1:5" x14ac:dyDescent="0.2">
      <c r="A1036" s="56"/>
      <c r="B1036" s="56">
        <v>306</v>
      </c>
      <c r="C1036" s="56" t="s">
        <v>337</v>
      </c>
      <c r="D1036" s="56">
        <v>0.58082</v>
      </c>
      <c r="E1036" s="56">
        <v>0.27575</v>
      </c>
    </row>
    <row r="1037" spans="1:5" x14ac:dyDescent="0.2">
      <c r="A1037" s="56"/>
      <c r="B1037" s="56">
        <v>307</v>
      </c>
      <c r="C1037" s="56" t="s">
        <v>337</v>
      </c>
      <c r="D1037" s="56">
        <v>0.52998000000000001</v>
      </c>
      <c r="E1037" s="56">
        <v>0.28310999999999997</v>
      </c>
    </row>
    <row r="1038" spans="1:5" x14ac:dyDescent="0.2">
      <c r="A1038" s="56"/>
      <c r="B1038" s="56">
        <v>308</v>
      </c>
      <c r="C1038" s="56" t="s">
        <v>337</v>
      </c>
      <c r="D1038" s="56">
        <v>0.27544000000000002</v>
      </c>
      <c r="E1038" s="56">
        <v>0.33329999999999999</v>
      </c>
    </row>
    <row r="1039" spans="1:5" x14ac:dyDescent="0.2">
      <c r="A1039" s="56"/>
      <c r="B1039" s="56">
        <v>309</v>
      </c>
      <c r="C1039" s="56" t="s">
        <v>337</v>
      </c>
      <c r="D1039" s="56">
        <v>1.9952000000000001E-2</v>
      </c>
      <c r="E1039" s="56">
        <v>0.4</v>
      </c>
    </row>
    <row r="1040" spans="1:5" x14ac:dyDescent="0.2">
      <c r="A1040" s="56"/>
      <c r="B1040" s="56">
        <v>310</v>
      </c>
      <c r="C1040" s="56" t="s">
        <v>337</v>
      </c>
      <c r="D1040" s="56">
        <v>-5.1223999999999998</v>
      </c>
      <c r="E1040" s="56">
        <v>0.52054</v>
      </c>
    </row>
    <row r="1041" spans="1:5" x14ac:dyDescent="0.2">
      <c r="A1041" s="56"/>
      <c r="B1041" s="56">
        <v>311</v>
      </c>
      <c r="C1041" s="56" t="s">
        <v>337</v>
      </c>
      <c r="D1041" s="56">
        <v>-3.1840999999999999</v>
      </c>
      <c r="E1041" s="56">
        <v>0.38435000000000002</v>
      </c>
    </row>
    <row r="1042" spans="1:5" x14ac:dyDescent="0.2">
      <c r="A1042" s="56"/>
      <c r="B1042" s="56">
        <v>312</v>
      </c>
      <c r="C1042" s="56" t="s">
        <v>337</v>
      </c>
      <c r="D1042" s="56">
        <v>-1.4568000000000001</v>
      </c>
      <c r="E1042" s="56">
        <v>0.32812999999999998</v>
      </c>
    </row>
    <row r="1043" spans="1:5" x14ac:dyDescent="0.2">
      <c r="A1043" s="56"/>
      <c r="B1043" s="56">
        <v>313</v>
      </c>
      <c r="C1043" s="56" t="s">
        <v>337</v>
      </c>
      <c r="D1043" s="56">
        <v>-0.13572000000000001</v>
      </c>
      <c r="E1043" s="56">
        <v>0.30792000000000003</v>
      </c>
    </row>
    <row r="1044" spans="1:5" x14ac:dyDescent="0.2">
      <c r="A1044" s="56"/>
      <c r="B1044" s="56">
        <v>314</v>
      </c>
      <c r="C1044" s="56" t="s">
        <v>337</v>
      </c>
      <c r="D1044" s="56">
        <v>0.32917999999999997</v>
      </c>
      <c r="E1044" s="56">
        <v>0.29321999999999998</v>
      </c>
    </row>
    <row r="1045" spans="1:5" x14ac:dyDescent="0.2">
      <c r="A1045" s="56"/>
      <c r="B1045" s="56">
        <v>315</v>
      </c>
      <c r="C1045" s="56" t="s">
        <v>337</v>
      </c>
      <c r="D1045" s="56">
        <v>0.45994000000000002</v>
      </c>
      <c r="E1045" s="56">
        <v>0.27138000000000001</v>
      </c>
    </row>
    <row r="1046" spans="1:5" x14ac:dyDescent="0.2">
      <c r="A1046" s="56"/>
      <c r="B1046" s="56">
        <v>316</v>
      </c>
      <c r="C1046" s="56" t="s">
        <v>337</v>
      </c>
      <c r="D1046" s="56">
        <v>0.57167000000000001</v>
      </c>
      <c r="E1046" s="56">
        <v>0.26506999999999997</v>
      </c>
    </row>
    <row r="1047" spans="1:5" x14ac:dyDescent="0.2">
      <c r="A1047" s="56"/>
      <c r="B1047" s="56">
        <v>317</v>
      </c>
      <c r="C1047" s="56" t="s">
        <v>337</v>
      </c>
      <c r="D1047" s="56">
        <v>0.55388000000000004</v>
      </c>
      <c r="E1047" s="56">
        <v>0.27690999999999999</v>
      </c>
    </row>
    <row r="1048" spans="1:5" x14ac:dyDescent="0.2">
      <c r="A1048" s="56"/>
      <c r="B1048" s="56">
        <v>318</v>
      </c>
      <c r="C1048" s="56" t="s">
        <v>337</v>
      </c>
      <c r="D1048" s="56">
        <v>0.29896</v>
      </c>
      <c r="E1048" s="56">
        <v>0.32835999999999999</v>
      </c>
    </row>
    <row r="1049" spans="1:5" x14ac:dyDescent="0.2">
      <c r="A1049" s="56"/>
      <c r="B1049" s="56">
        <v>319</v>
      </c>
      <c r="C1049" s="56" t="s">
        <v>337</v>
      </c>
      <c r="D1049" s="56">
        <v>1.2996000000000001E-2</v>
      </c>
      <c r="E1049" s="56">
        <v>0.39689999999999998</v>
      </c>
    </row>
    <row r="1050" spans="1:5" x14ac:dyDescent="0.2">
      <c r="A1050" s="56"/>
      <c r="B1050" s="56">
        <v>320</v>
      </c>
      <c r="C1050" s="56" t="s">
        <v>337</v>
      </c>
      <c r="D1050" s="56">
        <v>-5.2849000000000004</v>
      </c>
      <c r="E1050" s="56">
        <v>0.49425999999999998</v>
      </c>
    </row>
    <row r="1051" spans="1:5" x14ac:dyDescent="0.2">
      <c r="A1051" s="56"/>
      <c r="B1051" s="56">
        <v>321</v>
      </c>
      <c r="C1051" s="56" t="s">
        <v>337</v>
      </c>
      <c r="D1051" s="56">
        <v>-3.2330000000000001</v>
      </c>
      <c r="E1051" s="56">
        <v>0.36795</v>
      </c>
    </row>
    <row r="1052" spans="1:5" x14ac:dyDescent="0.2">
      <c r="A1052" s="56"/>
      <c r="B1052" s="56">
        <v>322</v>
      </c>
      <c r="C1052" s="56" t="s">
        <v>337</v>
      </c>
      <c r="D1052" s="56">
        <v>-1.3604000000000001</v>
      </c>
      <c r="E1052" s="56">
        <v>0.32623999999999997</v>
      </c>
    </row>
    <row r="1053" spans="1:5" x14ac:dyDescent="0.2">
      <c r="A1053" s="56"/>
      <c r="B1053" s="56">
        <v>323</v>
      </c>
      <c r="C1053" s="56" t="s">
        <v>337</v>
      </c>
      <c r="D1053" s="56">
        <v>-4.9232E-3</v>
      </c>
      <c r="E1053" s="56">
        <v>0.27551999999999999</v>
      </c>
    </row>
    <row r="1054" spans="1:5" x14ac:dyDescent="0.2">
      <c r="A1054" s="56"/>
      <c r="B1054" s="56">
        <v>324</v>
      </c>
      <c r="C1054" s="56" t="s">
        <v>337</v>
      </c>
      <c r="D1054" s="56">
        <v>0.26577000000000001</v>
      </c>
      <c r="E1054" s="56">
        <v>0.27761999999999998</v>
      </c>
    </row>
    <row r="1055" spans="1:5" x14ac:dyDescent="0.2">
      <c r="A1055" s="56"/>
      <c r="B1055" s="56">
        <v>325</v>
      </c>
      <c r="C1055" s="56" t="s">
        <v>337</v>
      </c>
      <c r="D1055" s="56">
        <v>0.43130000000000002</v>
      </c>
      <c r="E1055" s="56">
        <v>0.26872000000000001</v>
      </c>
    </row>
    <row r="1056" spans="1:5" x14ac:dyDescent="0.2">
      <c r="A1056" s="56"/>
      <c r="B1056" s="56">
        <v>326</v>
      </c>
      <c r="C1056" s="56" t="s">
        <v>337</v>
      </c>
      <c r="D1056" s="56">
        <v>0.53569</v>
      </c>
      <c r="E1056" s="56">
        <v>0.24829999999999999</v>
      </c>
    </row>
    <row r="1057" spans="1:5" x14ac:dyDescent="0.2">
      <c r="A1057" s="56"/>
      <c r="B1057" s="56">
        <v>327</v>
      </c>
      <c r="C1057" s="56" t="s">
        <v>337</v>
      </c>
      <c r="D1057" s="56">
        <v>0.61528000000000005</v>
      </c>
      <c r="E1057" s="56">
        <v>0.26458999999999999</v>
      </c>
    </row>
    <row r="1058" spans="1:5" x14ac:dyDescent="0.2">
      <c r="A1058" s="56"/>
      <c r="B1058" s="56">
        <v>328</v>
      </c>
      <c r="C1058" s="56" t="s">
        <v>337</v>
      </c>
      <c r="D1058" s="56">
        <v>0.30008000000000001</v>
      </c>
      <c r="E1058" s="56">
        <v>0.32585999999999998</v>
      </c>
    </row>
    <row r="1059" spans="1:5" x14ac:dyDescent="0.2">
      <c r="A1059" s="56"/>
      <c r="B1059" s="56">
        <v>329</v>
      </c>
      <c r="C1059" s="56" t="s">
        <v>337</v>
      </c>
      <c r="D1059" s="56">
        <v>-4.9834000000000003E-2</v>
      </c>
      <c r="E1059" s="56">
        <v>0.39522000000000002</v>
      </c>
    </row>
    <row r="1060" spans="1:5" x14ac:dyDescent="0.2">
      <c r="A1060" s="56"/>
      <c r="B1060" s="56">
        <v>330</v>
      </c>
      <c r="C1060" s="56" t="s">
        <v>337</v>
      </c>
      <c r="D1060" s="56">
        <v>-5.4337</v>
      </c>
      <c r="E1060" s="56">
        <v>0.47012999999999999</v>
      </c>
    </row>
    <row r="1061" spans="1:5" x14ac:dyDescent="0.2">
      <c r="A1061" s="56"/>
      <c r="B1061" s="56">
        <v>331</v>
      </c>
      <c r="C1061" s="56" t="s">
        <v>337</v>
      </c>
      <c r="D1061" s="56">
        <v>-3.3277000000000001</v>
      </c>
      <c r="E1061" s="56">
        <v>0.34644999999999998</v>
      </c>
    </row>
    <row r="1062" spans="1:5" x14ac:dyDescent="0.2">
      <c r="A1062" s="56"/>
      <c r="B1062" s="56">
        <v>332</v>
      </c>
      <c r="C1062" s="56" t="s">
        <v>337</v>
      </c>
      <c r="D1062" s="56">
        <v>-1.0962000000000001</v>
      </c>
      <c r="E1062" s="56">
        <v>0.30649999999999999</v>
      </c>
    </row>
    <row r="1063" spans="1:5" x14ac:dyDescent="0.2">
      <c r="A1063" s="56"/>
      <c r="B1063" s="56">
        <v>333</v>
      </c>
      <c r="C1063" s="56" t="s">
        <v>337</v>
      </c>
      <c r="D1063" s="56">
        <v>-7.8569E-2</v>
      </c>
      <c r="E1063" s="56">
        <v>0.28915000000000002</v>
      </c>
    </row>
    <row r="1064" spans="1:5" x14ac:dyDescent="0.2">
      <c r="A1064" s="56"/>
      <c r="B1064" s="56">
        <v>334</v>
      </c>
      <c r="C1064" s="56" t="s">
        <v>337</v>
      </c>
      <c r="D1064" s="56">
        <v>0.25252000000000002</v>
      </c>
      <c r="E1064" s="56">
        <v>0.25547999999999998</v>
      </c>
    </row>
    <row r="1065" spans="1:5" x14ac:dyDescent="0.2">
      <c r="A1065" s="56"/>
      <c r="B1065" s="56">
        <v>335</v>
      </c>
      <c r="C1065" s="56" t="s">
        <v>337</v>
      </c>
      <c r="D1065" s="56">
        <v>0.44055</v>
      </c>
      <c r="E1065" s="56">
        <v>0.25978000000000001</v>
      </c>
    </row>
    <row r="1066" spans="1:5" x14ac:dyDescent="0.2">
      <c r="A1066" s="56"/>
      <c r="B1066" s="56">
        <v>336</v>
      </c>
      <c r="C1066" s="56" t="s">
        <v>337</v>
      </c>
      <c r="D1066" s="56">
        <v>0.57267999999999997</v>
      </c>
      <c r="E1066" s="56">
        <v>0.25195000000000001</v>
      </c>
    </row>
    <row r="1067" spans="1:5" x14ac:dyDescent="0.2">
      <c r="A1067" s="56"/>
      <c r="B1067" s="56">
        <v>337</v>
      </c>
      <c r="C1067" s="56" t="s">
        <v>337</v>
      </c>
      <c r="D1067" s="56">
        <v>0.65737000000000001</v>
      </c>
      <c r="E1067" s="56">
        <v>0.24751000000000001</v>
      </c>
    </row>
    <row r="1068" spans="1:5" x14ac:dyDescent="0.2">
      <c r="A1068" s="56"/>
      <c r="B1068" s="56">
        <v>338</v>
      </c>
      <c r="C1068" s="56" t="s">
        <v>337</v>
      </c>
      <c r="D1068" s="56">
        <v>0.25638</v>
      </c>
      <c r="E1068" s="56">
        <v>0.32175999999999999</v>
      </c>
    </row>
    <row r="1069" spans="1:5" x14ac:dyDescent="0.2">
      <c r="A1069" s="56"/>
      <c r="B1069" s="56">
        <v>339</v>
      </c>
      <c r="C1069" s="56" t="s">
        <v>337</v>
      </c>
      <c r="D1069" s="56">
        <v>-0.14457</v>
      </c>
      <c r="E1069" s="56">
        <v>0.39598</v>
      </c>
    </row>
    <row r="1070" spans="1:5" x14ac:dyDescent="0.2">
      <c r="A1070" s="56"/>
      <c r="B1070" s="56">
        <v>340</v>
      </c>
      <c r="C1070" s="56" t="s">
        <v>337</v>
      </c>
      <c r="D1070" s="56">
        <v>-5.4425999999999997</v>
      </c>
      <c r="E1070" s="56">
        <v>0.47254000000000002</v>
      </c>
    </row>
    <row r="1071" spans="1:5" x14ac:dyDescent="0.2">
      <c r="A1071" s="56"/>
      <c r="B1071" s="56">
        <v>341</v>
      </c>
      <c r="C1071" s="56" t="s">
        <v>337</v>
      </c>
      <c r="D1071" s="56">
        <v>-3.3721999999999999</v>
      </c>
      <c r="E1071" s="56">
        <v>0.33794999999999997</v>
      </c>
    </row>
    <row r="1072" spans="1:5" x14ac:dyDescent="0.2">
      <c r="A1072" s="56"/>
      <c r="B1072" s="56">
        <v>342</v>
      </c>
      <c r="C1072" s="56" t="s">
        <v>337</v>
      </c>
      <c r="D1072" s="56">
        <v>-1.1375999999999999</v>
      </c>
      <c r="E1072" s="56">
        <v>0.29743000000000003</v>
      </c>
    </row>
    <row r="1073" spans="1:5" x14ac:dyDescent="0.2">
      <c r="A1073" s="56"/>
      <c r="B1073" s="56">
        <v>343</v>
      </c>
      <c r="C1073" s="56" t="s">
        <v>337</v>
      </c>
      <c r="D1073" s="56">
        <v>-6.3614000000000004E-2</v>
      </c>
      <c r="E1073" s="56">
        <v>0.28553000000000001</v>
      </c>
    </row>
    <row r="1074" spans="1:5" x14ac:dyDescent="0.2">
      <c r="A1074" s="56"/>
      <c r="B1074" s="56">
        <v>344</v>
      </c>
      <c r="C1074" s="56" t="s">
        <v>337</v>
      </c>
      <c r="D1074" s="56">
        <v>0.30484</v>
      </c>
      <c r="E1074" s="56">
        <v>0.27628999999999998</v>
      </c>
    </row>
    <row r="1075" spans="1:5" x14ac:dyDescent="0.2">
      <c r="A1075" s="56"/>
      <c r="B1075" s="56">
        <v>345</v>
      </c>
      <c r="C1075" s="56" t="s">
        <v>337</v>
      </c>
      <c r="D1075" s="56">
        <v>0.47771000000000002</v>
      </c>
      <c r="E1075" s="56">
        <v>0.24717</v>
      </c>
    </row>
    <row r="1076" spans="1:5" x14ac:dyDescent="0.2">
      <c r="A1076" s="56"/>
      <c r="B1076" s="56">
        <v>346</v>
      </c>
      <c r="C1076" s="56" t="s">
        <v>337</v>
      </c>
      <c r="D1076" s="56">
        <v>0.64827000000000001</v>
      </c>
      <c r="E1076" s="56">
        <v>0.25113999999999997</v>
      </c>
    </row>
    <row r="1077" spans="1:5" x14ac:dyDescent="0.2">
      <c r="A1077" s="56"/>
      <c r="B1077" s="56">
        <v>347</v>
      </c>
      <c r="C1077" s="56" t="s">
        <v>337</v>
      </c>
      <c r="D1077" s="56">
        <v>0.58538000000000001</v>
      </c>
      <c r="E1077" s="56">
        <v>0.26445999999999997</v>
      </c>
    </row>
    <row r="1078" spans="1:5" x14ac:dyDescent="0.2">
      <c r="A1078" s="56"/>
      <c r="B1078" s="56">
        <v>348</v>
      </c>
      <c r="C1078" s="56" t="s">
        <v>337</v>
      </c>
      <c r="D1078" s="56">
        <v>0.19778999999999999</v>
      </c>
      <c r="E1078" s="56">
        <v>0.31961000000000001</v>
      </c>
    </row>
    <row r="1079" spans="1:5" x14ac:dyDescent="0.2">
      <c r="A1079" s="56"/>
      <c r="B1079" s="56">
        <v>349</v>
      </c>
      <c r="C1079" s="56" t="s">
        <v>337</v>
      </c>
      <c r="D1079" s="56">
        <v>-0.21440999999999999</v>
      </c>
      <c r="E1079" s="56">
        <v>0.39526</v>
      </c>
    </row>
    <row r="1080" spans="1:5" x14ac:dyDescent="0.2">
      <c r="A1080" s="56"/>
      <c r="B1080" s="56">
        <v>350</v>
      </c>
      <c r="C1080" s="56" t="s">
        <v>337</v>
      </c>
      <c r="D1080" s="56">
        <v>-5.3756000000000004</v>
      </c>
      <c r="E1080" s="56">
        <v>0.47738999999999998</v>
      </c>
    </row>
    <row r="1081" spans="1:5" x14ac:dyDescent="0.2">
      <c r="A1081" s="56"/>
      <c r="B1081" s="56">
        <v>351</v>
      </c>
      <c r="C1081" s="56" t="s">
        <v>337</v>
      </c>
      <c r="D1081" s="56">
        <v>-3.2690999999999999</v>
      </c>
      <c r="E1081" s="56">
        <v>0.34470000000000001</v>
      </c>
    </row>
    <row r="1082" spans="1:5" x14ac:dyDescent="0.2">
      <c r="A1082" s="56"/>
      <c r="B1082" s="56">
        <v>352</v>
      </c>
      <c r="C1082" s="56" t="s">
        <v>337</v>
      </c>
      <c r="D1082" s="56">
        <v>-1.2395</v>
      </c>
      <c r="E1082" s="56">
        <v>0.29430000000000001</v>
      </c>
    </row>
    <row r="1083" spans="1:5" x14ac:dyDescent="0.2">
      <c r="A1083" s="56"/>
      <c r="B1083" s="56">
        <v>353</v>
      </c>
      <c r="C1083" s="56" t="s">
        <v>337</v>
      </c>
      <c r="D1083" s="56">
        <v>-4.3610000000000003E-2</v>
      </c>
      <c r="E1083" s="56">
        <v>0.27756999999999998</v>
      </c>
    </row>
    <row r="1084" spans="1:5" x14ac:dyDescent="0.2">
      <c r="A1084" s="56"/>
      <c r="B1084" s="56">
        <v>354</v>
      </c>
      <c r="C1084" s="56" t="s">
        <v>337</v>
      </c>
      <c r="D1084" s="56">
        <v>0.31544</v>
      </c>
      <c r="E1084" s="56">
        <v>0.27173999999999998</v>
      </c>
    </row>
    <row r="1085" spans="1:5" x14ac:dyDescent="0.2">
      <c r="A1085" s="56"/>
      <c r="B1085" s="56">
        <v>355</v>
      </c>
      <c r="C1085" s="56" t="s">
        <v>337</v>
      </c>
      <c r="D1085" s="56">
        <v>0.49399999999999999</v>
      </c>
      <c r="E1085" s="56">
        <v>0.26288</v>
      </c>
    </row>
    <row r="1086" spans="1:5" x14ac:dyDescent="0.2">
      <c r="A1086" s="56"/>
      <c r="B1086" s="56">
        <v>356</v>
      </c>
      <c r="C1086" s="56" t="s">
        <v>337</v>
      </c>
      <c r="D1086" s="56">
        <v>0.71325000000000005</v>
      </c>
      <c r="E1086" s="56">
        <v>0.23663000000000001</v>
      </c>
    </row>
    <row r="1087" spans="1:5" x14ac:dyDescent="0.2">
      <c r="A1087" s="56"/>
      <c r="B1087" s="56">
        <v>357</v>
      </c>
      <c r="C1087" s="56" t="s">
        <v>337</v>
      </c>
      <c r="D1087" s="56">
        <v>0.54718</v>
      </c>
      <c r="E1087" s="56">
        <v>0.27038000000000001</v>
      </c>
    </row>
    <row r="1088" spans="1:5" x14ac:dyDescent="0.2">
      <c r="A1088" s="56"/>
      <c r="B1088" s="56">
        <v>358</v>
      </c>
      <c r="C1088" s="56" t="s">
        <v>337</v>
      </c>
      <c r="D1088" s="56">
        <v>0.13841999999999999</v>
      </c>
      <c r="E1088" s="56">
        <v>0.32788</v>
      </c>
    </row>
    <row r="1089" spans="1:5" x14ac:dyDescent="0.2">
      <c r="A1089" s="56"/>
      <c r="B1089" s="56">
        <v>359</v>
      </c>
      <c r="C1089" s="56" t="s">
        <v>337</v>
      </c>
      <c r="D1089" s="56">
        <v>-0.24424000000000001</v>
      </c>
      <c r="E1089" s="56">
        <v>0.39138000000000001</v>
      </c>
    </row>
    <row r="1090" spans="1:5" x14ac:dyDescent="0.2">
      <c r="A1090" s="56"/>
      <c r="B1090" s="56">
        <v>360</v>
      </c>
      <c r="C1090" s="56" t="s">
        <v>337</v>
      </c>
      <c r="D1090" s="56">
        <v>-5.2743000000000002</v>
      </c>
      <c r="E1090" s="56">
        <v>0.48529</v>
      </c>
    </row>
    <row r="1091" spans="1:5" x14ac:dyDescent="0.2">
      <c r="A1091" s="56"/>
      <c r="B1091" s="56">
        <v>361</v>
      </c>
      <c r="C1091" s="56" t="s">
        <v>337</v>
      </c>
      <c r="D1091" s="56">
        <v>-3.1652</v>
      </c>
      <c r="E1091" s="56">
        <v>0.33771000000000001</v>
      </c>
    </row>
    <row r="1092" spans="1:5" x14ac:dyDescent="0.2">
      <c r="A1092" s="56"/>
      <c r="B1092" s="56">
        <v>362</v>
      </c>
      <c r="C1092" s="56" t="s">
        <v>337</v>
      </c>
      <c r="D1092" s="56">
        <v>-0.99753999999999998</v>
      </c>
      <c r="E1092" s="56">
        <v>0.28924</v>
      </c>
    </row>
    <row r="1093" spans="1:5" x14ac:dyDescent="0.2">
      <c r="A1093" s="56"/>
      <c r="B1093" s="56">
        <v>363</v>
      </c>
      <c r="C1093" s="56" t="s">
        <v>337</v>
      </c>
      <c r="D1093" s="56">
        <v>-3.2753999999999998E-2</v>
      </c>
      <c r="E1093" s="56">
        <v>0.26289000000000001</v>
      </c>
    </row>
    <row r="1094" spans="1:5" x14ac:dyDescent="0.2">
      <c r="A1094" s="56"/>
      <c r="B1094" s="56">
        <v>364</v>
      </c>
      <c r="C1094" s="56" t="s">
        <v>337</v>
      </c>
      <c r="D1094" s="56">
        <v>0.37348999999999999</v>
      </c>
      <c r="E1094" s="56">
        <v>0.25233</v>
      </c>
    </row>
    <row r="1095" spans="1:5" x14ac:dyDescent="0.2">
      <c r="A1095" s="56"/>
      <c r="B1095" s="56">
        <v>365</v>
      </c>
      <c r="C1095" s="56" t="s">
        <v>337</v>
      </c>
      <c r="D1095" s="56">
        <v>0.51936000000000004</v>
      </c>
      <c r="E1095" s="56">
        <v>0.25272</v>
      </c>
    </row>
    <row r="1096" spans="1:5" x14ac:dyDescent="0.2">
      <c r="A1096" s="56"/>
      <c r="B1096" s="56">
        <v>366</v>
      </c>
      <c r="C1096" s="56" t="s">
        <v>337</v>
      </c>
      <c r="D1096" s="56">
        <v>0.64419000000000004</v>
      </c>
      <c r="E1096" s="56">
        <v>0.25126999999999999</v>
      </c>
    </row>
    <row r="1097" spans="1:5" x14ac:dyDescent="0.2">
      <c r="A1097" s="56"/>
      <c r="B1097" s="56">
        <v>367</v>
      </c>
      <c r="C1097" s="56" t="s">
        <v>337</v>
      </c>
      <c r="D1097" s="56">
        <v>0.54764000000000002</v>
      </c>
      <c r="E1097" s="56">
        <v>0.25707000000000002</v>
      </c>
    </row>
    <row r="1098" spans="1:5" x14ac:dyDescent="0.2">
      <c r="A1098" s="56"/>
      <c r="B1098" s="56">
        <v>368</v>
      </c>
      <c r="C1098" s="56" t="s">
        <v>337</v>
      </c>
      <c r="D1098" s="56">
        <v>8.9328000000000005E-2</v>
      </c>
      <c r="E1098" s="56">
        <v>0.3301</v>
      </c>
    </row>
    <row r="1099" spans="1:5" x14ac:dyDescent="0.2">
      <c r="A1099" s="56"/>
      <c r="B1099" s="56">
        <v>369</v>
      </c>
      <c r="C1099" s="56" t="s">
        <v>337</v>
      </c>
      <c r="D1099" s="56">
        <v>-0.28060000000000002</v>
      </c>
      <c r="E1099" s="56">
        <v>0.39094000000000001</v>
      </c>
    </row>
    <row r="1100" spans="1:5" x14ac:dyDescent="0.2">
      <c r="A1100" s="56"/>
      <c r="B1100" s="56">
        <v>370</v>
      </c>
      <c r="C1100" s="56" t="s">
        <v>337</v>
      </c>
      <c r="D1100" s="56">
        <v>-5.1550000000000002</v>
      </c>
      <c r="E1100" s="56">
        <v>0.48648000000000002</v>
      </c>
    </row>
    <row r="1101" spans="1:5" x14ac:dyDescent="0.2">
      <c r="A1101" s="56"/>
      <c r="B1101" s="56">
        <v>371</v>
      </c>
      <c r="C1101" s="56" t="s">
        <v>337</v>
      </c>
      <c r="D1101" s="56">
        <v>-2.8660000000000001</v>
      </c>
      <c r="E1101" s="56">
        <v>0.34882000000000002</v>
      </c>
    </row>
    <row r="1102" spans="1:5" x14ac:dyDescent="0.2">
      <c r="A1102" s="56"/>
      <c r="B1102" s="56">
        <v>372</v>
      </c>
      <c r="C1102" s="56" t="s">
        <v>337</v>
      </c>
      <c r="D1102" s="56">
        <v>-0.82845999999999997</v>
      </c>
      <c r="E1102" s="56">
        <v>0.28392000000000001</v>
      </c>
    </row>
    <row r="1103" spans="1:5" x14ac:dyDescent="0.2">
      <c r="A1103" s="56"/>
      <c r="B1103" s="56">
        <v>373</v>
      </c>
      <c r="C1103" s="56" t="s">
        <v>337</v>
      </c>
      <c r="D1103" s="56">
        <v>0.11899999999999999</v>
      </c>
      <c r="E1103" s="56">
        <v>0.26486999999999999</v>
      </c>
    </row>
    <row r="1104" spans="1:5" x14ac:dyDescent="0.2">
      <c r="A1104" s="56"/>
      <c r="B1104" s="56">
        <v>374</v>
      </c>
      <c r="C1104" s="56" t="s">
        <v>337</v>
      </c>
      <c r="D1104" s="56">
        <v>0.43668000000000001</v>
      </c>
      <c r="E1104" s="56">
        <v>0.24390000000000001</v>
      </c>
    </row>
    <row r="1105" spans="1:5" x14ac:dyDescent="0.2">
      <c r="A1105" s="56"/>
      <c r="B1105" s="56">
        <v>375</v>
      </c>
      <c r="C1105" s="56" t="s">
        <v>337</v>
      </c>
      <c r="D1105" s="56">
        <v>0.51729000000000003</v>
      </c>
      <c r="E1105" s="56">
        <v>0.24202000000000001</v>
      </c>
    </row>
    <row r="1106" spans="1:5" x14ac:dyDescent="0.2">
      <c r="A1106" s="56"/>
      <c r="B1106" s="56">
        <v>376</v>
      </c>
      <c r="C1106" s="56" t="s">
        <v>337</v>
      </c>
      <c r="D1106" s="56">
        <v>0.56923000000000001</v>
      </c>
      <c r="E1106" s="56">
        <v>0.25435000000000002</v>
      </c>
    </row>
    <row r="1107" spans="1:5" x14ac:dyDescent="0.2">
      <c r="A1107" s="56"/>
      <c r="B1107" s="56">
        <v>377</v>
      </c>
      <c r="C1107" s="56" t="s">
        <v>337</v>
      </c>
      <c r="D1107" s="56">
        <v>0.44989000000000001</v>
      </c>
      <c r="E1107" s="56">
        <v>0.28138999999999997</v>
      </c>
    </row>
    <row r="1108" spans="1:5" x14ac:dyDescent="0.2">
      <c r="A1108" s="56"/>
      <c r="B1108" s="56">
        <v>378</v>
      </c>
      <c r="C1108" s="56" t="s">
        <v>337</v>
      </c>
      <c r="D1108" s="56">
        <v>7.2800000000000004E-2</v>
      </c>
      <c r="E1108" s="56">
        <v>0.33006000000000002</v>
      </c>
    </row>
    <row r="1109" spans="1:5" x14ac:dyDescent="0.2">
      <c r="A1109" s="56"/>
      <c r="B1109" s="56">
        <v>379</v>
      </c>
      <c r="C1109" s="56" t="s">
        <v>337</v>
      </c>
      <c r="D1109" s="56">
        <v>-0.30298999999999998</v>
      </c>
      <c r="E1109" s="56">
        <v>0.39435999999999999</v>
      </c>
    </row>
    <row r="1110" spans="1:5" x14ac:dyDescent="0.2">
      <c r="A1110" s="56"/>
      <c r="B1110" s="56">
        <v>380</v>
      </c>
      <c r="C1110" s="56" t="s">
        <v>337</v>
      </c>
      <c r="D1110" s="56">
        <v>-5.0594999999999999</v>
      </c>
      <c r="E1110" s="56">
        <v>0.47975000000000001</v>
      </c>
    </row>
    <row r="1111" spans="1:5" x14ac:dyDescent="0.2">
      <c r="A1111" s="56"/>
      <c r="B1111" s="56">
        <v>381</v>
      </c>
      <c r="C1111" s="56" t="s">
        <v>337</v>
      </c>
      <c r="D1111" s="56">
        <v>-2.5710000000000002</v>
      </c>
      <c r="E1111" s="56">
        <v>0.33901999999999999</v>
      </c>
    </row>
    <row r="1112" spans="1:5" x14ac:dyDescent="0.2">
      <c r="A1112" s="56"/>
      <c r="B1112" s="56">
        <v>382</v>
      </c>
      <c r="C1112" s="56" t="s">
        <v>337</v>
      </c>
      <c r="D1112" s="56">
        <v>-0.63046999999999997</v>
      </c>
      <c r="E1112" s="56">
        <v>0.29177999999999998</v>
      </c>
    </row>
    <row r="1113" spans="1:5" x14ac:dyDescent="0.2">
      <c r="A1113" s="56"/>
      <c r="B1113" s="56">
        <v>383</v>
      </c>
      <c r="C1113" s="56" t="s">
        <v>337</v>
      </c>
      <c r="D1113" s="56">
        <v>0.17780000000000001</v>
      </c>
      <c r="E1113" s="56">
        <v>0.24856</v>
      </c>
    </row>
    <row r="1114" spans="1:5" x14ac:dyDescent="0.2">
      <c r="A1114" s="56"/>
      <c r="B1114" s="56">
        <v>384</v>
      </c>
      <c r="C1114" s="56" t="s">
        <v>337</v>
      </c>
      <c r="D1114" s="56">
        <v>0.43848999999999999</v>
      </c>
      <c r="E1114" s="56">
        <v>0.23905000000000001</v>
      </c>
    </row>
    <row r="1115" spans="1:5" x14ac:dyDescent="0.2">
      <c r="A1115" s="56"/>
      <c r="B1115" s="56">
        <v>385</v>
      </c>
      <c r="C1115" s="56" t="s">
        <v>337</v>
      </c>
      <c r="D1115" s="56">
        <v>0.51188999999999996</v>
      </c>
      <c r="E1115" s="56">
        <v>0.22392000000000001</v>
      </c>
    </row>
    <row r="1116" spans="1:5" x14ac:dyDescent="0.2">
      <c r="A1116" s="56"/>
      <c r="B1116" s="56">
        <v>386</v>
      </c>
      <c r="C1116" s="56" t="s">
        <v>337</v>
      </c>
      <c r="D1116" s="56">
        <v>0.58494999999999997</v>
      </c>
      <c r="E1116" s="56">
        <v>0.23752000000000001</v>
      </c>
    </row>
    <row r="1117" spans="1:5" x14ac:dyDescent="0.2">
      <c r="A1117" s="56"/>
      <c r="B1117" s="56">
        <v>387</v>
      </c>
      <c r="C1117" s="56" t="s">
        <v>337</v>
      </c>
      <c r="D1117" s="56">
        <v>0.35837000000000002</v>
      </c>
      <c r="E1117" s="56">
        <v>0.28133000000000002</v>
      </c>
    </row>
    <row r="1118" spans="1:5" x14ac:dyDescent="0.2">
      <c r="A1118" s="56"/>
      <c r="B1118" s="56">
        <v>388</v>
      </c>
      <c r="C1118" s="56" t="s">
        <v>337</v>
      </c>
      <c r="D1118" s="56">
        <v>1.9030999999999999E-2</v>
      </c>
      <c r="E1118" s="56">
        <v>0.33667999999999998</v>
      </c>
    </row>
    <row r="1119" spans="1:5" x14ac:dyDescent="0.2">
      <c r="A1119" s="56"/>
      <c r="B1119" s="56">
        <v>389</v>
      </c>
      <c r="C1119" s="56" t="s">
        <v>337</v>
      </c>
      <c r="D1119" s="56">
        <v>-0.31972</v>
      </c>
      <c r="E1119" s="56">
        <v>0.39022000000000001</v>
      </c>
    </row>
    <row r="1120" spans="1:5" x14ac:dyDescent="0.2">
      <c r="A1120" s="56"/>
      <c r="B1120" s="56">
        <v>390</v>
      </c>
      <c r="C1120" s="56" t="s">
        <v>337</v>
      </c>
      <c r="D1120" s="56">
        <v>-5.0167000000000002</v>
      </c>
      <c r="E1120" s="56">
        <v>0.46917999999999999</v>
      </c>
    </row>
    <row r="1121" spans="1:5" x14ac:dyDescent="0.2">
      <c r="A1121" s="56"/>
      <c r="B1121" s="56">
        <v>391</v>
      </c>
      <c r="C1121" s="56" t="s">
        <v>337</v>
      </c>
      <c r="D1121" s="56">
        <v>-2.3058000000000001</v>
      </c>
      <c r="E1121" s="56">
        <v>0.31991000000000003</v>
      </c>
    </row>
    <row r="1122" spans="1:5" x14ac:dyDescent="0.2">
      <c r="A1122" s="56"/>
      <c r="B1122" s="56">
        <v>392</v>
      </c>
      <c r="C1122" s="56" t="s">
        <v>337</v>
      </c>
      <c r="D1122" s="56">
        <v>-0.15651999999999999</v>
      </c>
      <c r="E1122" s="56">
        <v>0.26273999999999997</v>
      </c>
    </row>
    <row r="1123" spans="1:5" x14ac:dyDescent="0.2">
      <c r="A1123" s="56"/>
      <c r="B1123" s="56">
        <v>393</v>
      </c>
      <c r="C1123" s="56" t="s">
        <v>337</v>
      </c>
      <c r="D1123" s="56">
        <v>0.14817</v>
      </c>
      <c r="E1123" s="56">
        <v>0.26074000000000003</v>
      </c>
    </row>
    <row r="1124" spans="1:5" x14ac:dyDescent="0.2">
      <c r="A1124" s="56"/>
      <c r="B1124" s="56">
        <v>394</v>
      </c>
      <c r="C1124" s="56" t="s">
        <v>337</v>
      </c>
      <c r="D1124" s="56">
        <v>0.37097999999999998</v>
      </c>
      <c r="E1124" s="56">
        <v>0.23044999999999999</v>
      </c>
    </row>
    <row r="1125" spans="1:5" x14ac:dyDescent="0.2">
      <c r="A1125" s="56"/>
      <c r="B1125" s="56">
        <v>395</v>
      </c>
      <c r="C1125" s="56" t="s">
        <v>337</v>
      </c>
      <c r="D1125" s="56">
        <v>0.44201000000000001</v>
      </c>
      <c r="E1125" s="56">
        <v>0.22919999999999999</v>
      </c>
    </row>
    <row r="1126" spans="1:5" x14ac:dyDescent="0.2">
      <c r="A1126" s="56"/>
      <c r="B1126" s="56">
        <v>396</v>
      </c>
      <c r="C1126" s="56" t="s">
        <v>337</v>
      </c>
      <c r="D1126" s="56">
        <v>0.54405999999999999</v>
      </c>
      <c r="E1126" s="56">
        <v>0.21906</v>
      </c>
    </row>
    <row r="1127" spans="1:5" x14ac:dyDescent="0.2">
      <c r="A1127" s="56"/>
      <c r="B1127" s="56">
        <v>397</v>
      </c>
      <c r="C1127" s="56" t="s">
        <v>337</v>
      </c>
      <c r="D1127" s="56">
        <v>0.32272000000000001</v>
      </c>
      <c r="E1127" s="56">
        <v>0.26715</v>
      </c>
    </row>
    <row r="1128" spans="1:5" x14ac:dyDescent="0.2">
      <c r="A1128" s="56"/>
      <c r="B1128" s="56">
        <v>398</v>
      </c>
      <c r="C1128" s="56" t="s">
        <v>337</v>
      </c>
      <c r="D1128" s="56">
        <v>3.1468999999999997E-2</v>
      </c>
      <c r="E1128" s="56">
        <v>0.33027000000000001</v>
      </c>
    </row>
    <row r="1129" spans="1:5" x14ac:dyDescent="0.2">
      <c r="A1129" s="56"/>
      <c r="B1129" s="56">
        <v>399</v>
      </c>
      <c r="C1129" s="56" t="s">
        <v>337</v>
      </c>
      <c r="D1129" s="56">
        <v>-0.30375000000000002</v>
      </c>
      <c r="E1129" s="56">
        <v>0.38807999999999998</v>
      </c>
    </row>
    <row r="1130" spans="1:5" x14ac:dyDescent="0.2">
      <c r="A1130" s="56"/>
      <c r="B1130" s="56">
        <v>400</v>
      </c>
      <c r="C1130" s="56" t="s">
        <v>337</v>
      </c>
      <c r="D1130" s="56">
        <v>-5.0351999999999997</v>
      </c>
      <c r="E1130" s="56">
        <v>0.45168000000000003</v>
      </c>
    </row>
    <row r="1131" spans="1:5" x14ac:dyDescent="0.2">
      <c r="A1131" s="56"/>
      <c r="B1131" s="56">
        <v>401</v>
      </c>
      <c r="C1131" s="56" t="s">
        <v>337</v>
      </c>
      <c r="D1131" s="56">
        <v>-2.2887</v>
      </c>
      <c r="E1131" s="56">
        <v>0.31022</v>
      </c>
    </row>
    <row r="1132" spans="1:5" x14ac:dyDescent="0.2">
      <c r="A1132" s="56"/>
      <c r="B1132" s="56">
        <v>402</v>
      </c>
      <c r="C1132" s="56" t="s">
        <v>337</v>
      </c>
      <c r="D1132" s="56">
        <v>-0.12179</v>
      </c>
      <c r="E1132" s="56">
        <v>0.24260000000000001</v>
      </c>
    </row>
    <row r="1133" spans="1:5" x14ac:dyDescent="0.2">
      <c r="A1133" s="56"/>
      <c r="B1133" s="56">
        <v>403</v>
      </c>
      <c r="C1133" s="56" t="s">
        <v>337</v>
      </c>
      <c r="D1133" s="56">
        <v>0.23673</v>
      </c>
      <c r="E1133" s="56">
        <v>0.24223</v>
      </c>
    </row>
    <row r="1134" spans="1:5" x14ac:dyDescent="0.2">
      <c r="A1134" s="56"/>
      <c r="B1134" s="56">
        <v>404</v>
      </c>
      <c r="C1134" s="56" t="s">
        <v>337</v>
      </c>
      <c r="D1134" s="56">
        <v>0.23185</v>
      </c>
      <c r="E1134" s="56">
        <v>0.25013999999999997</v>
      </c>
    </row>
    <row r="1135" spans="1:5" x14ac:dyDescent="0.2">
      <c r="A1135" s="56"/>
      <c r="B1135" s="56">
        <v>405</v>
      </c>
      <c r="C1135" s="56" t="s">
        <v>337</v>
      </c>
      <c r="D1135" s="56">
        <v>0.33650999999999998</v>
      </c>
      <c r="E1135" s="56">
        <v>0.22388</v>
      </c>
    </row>
    <row r="1136" spans="1:5" x14ac:dyDescent="0.2">
      <c r="A1136" s="56"/>
      <c r="B1136" s="56">
        <v>406</v>
      </c>
      <c r="C1136" s="56" t="s">
        <v>337</v>
      </c>
      <c r="D1136" s="56">
        <v>0.55481999999999998</v>
      </c>
      <c r="E1136" s="56">
        <v>0.22375999999999999</v>
      </c>
    </row>
    <row r="1137" spans="1:5" x14ac:dyDescent="0.2">
      <c r="A1137" s="56"/>
      <c r="B1137" s="56">
        <v>407</v>
      </c>
      <c r="C1137" s="56" t="s">
        <v>337</v>
      </c>
      <c r="D1137" s="56">
        <v>0.38819999999999999</v>
      </c>
      <c r="E1137" s="56">
        <v>0.23433999999999999</v>
      </c>
    </row>
    <row r="1138" spans="1:5" x14ac:dyDescent="0.2">
      <c r="A1138" s="56"/>
      <c r="B1138" s="56">
        <v>408</v>
      </c>
      <c r="C1138" s="56" t="s">
        <v>337</v>
      </c>
      <c r="D1138" s="56">
        <v>0.10337</v>
      </c>
      <c r="E1138" s="56">
        <v>0.30206</v>
      </c>
    </row>
    <row r="1139" spans="1:5" x14ac:dyDescent="0.2">
      <c r="A1139" s="56"/>
      <c r="B1139" s="56">
        <v>409</v>
      </c>
      <c r="C1139" s="56" t="s">
        <v>337</v>
      </c>
      <c r="D1139" s="56">
        <v>-0.28260999999999997</v>
      </c>
      <c r="E1139" s="56">
        <v>0.36942999999999998</v>
      </c>
    </row>
    <row r="1140" spans="1:5" x14ac:dyDescent="0.2">
      <c r="A1140" s="56"/>
      <c r="B1140" s="56">
        <v>410</v>
      </c>
      <c r="C1140" s="56" t="s">
        <v>337</v>
      </c>
      <c r="D1140" s="56">
        <v>-5.0617000000000001</v>
      </c>
      <c r="E1140" s="56">
        <v>0.44523000000000001</v>
      </c>
    </row>
    <row r="1141" spans="1:5" x14ac:dyDescent="0.2">
      <c r="A1141" s="56"/>
      <c r="B1141" s="56">
        <v>411</v>
      </c>
      <c r="C1141" s="56" t="s">
        <v>337</v>
      </c>
      <c r="D1141" s="56">
        <v>-2.4344000000000001</v>
      </c>
      <c r="E1141" s="56">
        <v>0.28362999999999999</v>
      </c>
    </row>
    <row r="1142" spans="1:5" x14ac:dyDescent="0.2">
      <c r="A1142" s="56"/>
      <c r="B1142" s="56">
        <v>412</v>
      </c>
      <c r="C1142" s="56" t="s">
        <v>337</v>
      </c>
      <c r="D1142" s="56">
        <v>-0.35374</v>
      </c>
      <c r="E1142" s="56">
        <v>0.24701000000000001</v>
      </c>
    </row>
    <row r="1143" spans="1:5" x14ac:dyDescent="0.2">
      <c r="A1143" s="56"/>
      <c r="B1143" s="56">
        <v>413</v>
      </c>
      <c r="C1143" s="56" t="s">
        <v>337</v>
      </c>
      <c r="D1143" s="56">
        <v>0.13372999999999999</v>
      </c>
      <c r="E1143" s="56">
        <v>0.23011000000000001</v>
      </c>
    </row>
    <row r="1144" spans="1:5" x14ac:dyDescent="0.2">
      <c r="A1144" s="56"/>
      <c r="B1144" s="56">
        <v>414</v>
      </c>
      <c r="C1144" s="56" t="s">
        <v>337</v>
      </c>
      <c r="D1144" s="56">
        <v>0.19181999999999999</v>
      </c>
      <c r="E1144" s="56">
        <v>0.23955000000000001</v>
      </c>
    </row>
    <row r="1145" spans="1:5" x14ac:dyDescent="0.2">
      <c r="A1145" s="56"/>
      <c r="B1145" s="56">
        <v>415</v>
      </c>
      <c r="C1145" s="56" t="s">
        <v>337</v>
      </c>
      <c r="D1145" s="56">
        <v>0.37252000000000002</v>
      </c>
      <c r="E1145" s="56">
        <v>0.24317</v>
      </c>
    </row>
    <row r="1146" spans="1:5" x14ac:dyDescent="0.2">
      <c r="A1146" s="56"/>
      <c r="B1146" s="56">
        <v>416</v>
      </c>
      <c r="C1146" s="56" t="s">
        <v>337</v>
      </c>
      <c r="D1146" s="56">
        <v>0.53449999999999998</v>
      </c>
      <c r="E1146" s="56">
        <v>0.21640000000000001</v>
      </c>
    </row>
    <row r="1147" spans="1:5" x14ac:dyDescent="0.2">
      <c r="A1147" s="56"/>
      <c r="B1147" s="56">
        <v>417</v>
      </c>
      <c r="C1147" s="56" t="s">
        <v>337</v>
      </c>
      <c r="D1147" s="56">
        <v>0.44479000000000002</v>
      </c>
      <c r="E1147" s="56">
        <v>0.23530999999999999</v>
      </c>
    </row>
    <row r="1148" spans="1:5" x14ac:dyDescent="0.2">
      <c r="A1148" s="56"/>
      <c r="B1148" s="56">
        <v>418</v>
      </c>
      <c r="C1148" s="56" t="s">
        <v>337</v>
      </c>
      <c r="D1148" s="56">
        <v>0.29254000000000002</v>
      </c>
      <c r="E1148" s="56">
        <v>0.25881999999999999</v>
      </c>
    </row>
    <row r="1149" spans="1:5" x14ac:dyDescent="0.2">
      <c r="A1149" s="56"/>
      <c r="B1149" s="56">
        <v>419</v>
      </c>
      <c r="C1149" s="56" t="s">
        <v>337</v>
      </c>
      <c r="D1149" s="56">
        <v>-0.23388</v>
      </c>
      <c r="E1149" s="56">
        <v>0.33943000000000001</v>
      </c>
    </row>
    <row r="1150" spans="1:5" x14ac:dyDescent="0.2">
      <c r="A1150" s="56"/>
      <c r="B1150" s="56">
        <v>420</v>
      </c>
      <c r="C1150" s="56" t="s">
        <v>337</v>
      </c>
      <c r="D1150" s="56">
        <v>-5.0789</v>
      </c>
      <c r="E1150" s="56">
        <v>0.45517000000000002</v>
      </c>
    </row>
    <row r="1151" spans="1:5" x14ac:dyDescent="0.2">
      <c r="A1151" s="56"/>
      <c r="B1151" s="56">
        <v>421</v>
      </c>
      <c r="C1151" s="56" t="s">
        <v>337</v>
      </c>
      <c r="D1151" s="56">
        <v>-2.6713</v>
      </c>
      <c r="E1151" s="56">
        <v>0.29321999999999998</v>
      </c>
    </row>
    <row r="1152" spans="1:5" x14ac:dyDescent="0.2">
      <c r="A1152" s="56"/>
      <c r="B1152" s="56">
        <v>422</v>
      </c>
      <c r="C1152" s="56" t="s">
        <v>337</v>
      </c>
      <c r="D1152" s="56">
        <v>-0.72628000000000004</v>
      </c>
      <c r="E1152" s="56">
        <v>0.23474</v>
      </c>
    </row>
    <row r="1153" spans="1:5" x14ac:dyDescent="0.2">
      <c r="A1153" s="56"/>
      <c r="B1153" s="56">
        <v>423</v>
      </c>
      <c r="C1153" s="56" t="s">
        <v>337</v>
      </c>
      <c r="D1153" s="56">
        <v>6.6674999999999998E-2</v>
      </c>
      <c r="E1153" s="56">
        <v>0.23810000000000001</v>
      </c>
    </row>
    <row r="1154" spans="1:5" x14ac:dyDescent="0.2">
      <c r="A1154" s="56"/>
      <c r="B1154" s="56">
        <v>424</v>
      </c>
      <c r="C1154" s="56" t="s">
        <v>337</v>
      </c>
      <c r="D1154" s="56">
        <v>0.32089000000000001</v>
      </c>
      <c r="E1154" s="56">
        <v>0.22711999999999999</v>
      </c>
    </row>
    <row r="1155" spans="1:5" x14ac:dyDescent="0.2">
      <c r="A1155" s="56"/>
      <c r="B1155" s="56">
        <v>425</v>
      </c>
      <c r="C1155" s="56" t="s">
        <v>337</v>
      </c>
      <c r="D1155" s="56">
        <v>0.39232</v>
      </c>
      <c r="E1155" s="56">
        <v>0.23649000000000001</v>
      </c>
    </row>
    <row r="1156" spans="1:5" x14ac:dyDescent="0.2">
      <c r="A1156" s="56"/>
      <c r="B1156" s="56">
        <v>426</v>
      </c>
      <c r="C1156" s="56" t="s">
        <v>337</v>
      </c>
      <c r="D1156" s="56">
        <v>0.56186000000000003</v>
      </c>
      <c r="E1156" s="56">
        <v>0.24071000000000001</v>
      </c>
    </row>
    <row r="1157" spans="1:5" x14ac:dyDescent="0.2">
      <c r="A1157" s="56"/>
      <c r="B1157" s="56">
        <v>427</v>
      </c>
      <c r="C1157" s="56" t="s">
        <v>337</v>
      </c>
      <c r="D1157" s="56">
        <v>0.46182000000000001</v>
      </c>
      <c r="E1157" s="56">
        <v>0.22844</v>
      </c>
    </row>
    <row r="1158" spans="1:5" x14ac:dyDescent="0.2">
      <c r="A1158" s="56"/>
      <c r="B1158" s="56">
        <v>428</v>
      </c>
      <c r="C1158" s="56" t="s">
        <v>337</v>
      </c>
      <c r="D1158" s="56">
        <v>0.25239</v>
      </c>
      <c r="E1158" s="56">
        <v>0.26296999999999998</v>
      </c>
    </row>
    <row r="1159" spans="1:5" x14ac:dyDescent="0.2">
      <c r="A1159" s="56"/>
      <c r="B1159" s="56">
        <v>429</v>
      </c>
      <c r="C1159" s="56" t="s">
        <v>337</v>
      </c>
      <c r="D1159" s="56">
        <v>-0.12195</v>
      </c>
      <c r="E1159" s="56">
        <v>0.30775999999999998</v>
      </c>
    </row>
    <row r="1160" spans="1:5" x14ac:dyDescent="0.2">
      <c r="A1160" s="56"/>
      <c r="B1160" s="56">
        <v>430</v>
      </c>
      <c r="C1160" s="56" t="s">
        <v>337</v>
      </c>
      <c r="D1160" s="56">
        <v>-5.1448999999999998</v>
      </c>
      <c r="E1160" s="56">
        <v>0.46013999999999999</v>
      </c>
    </row>
    <row r="1161" spans="1:5" x14ac:dyDescent="0.2">
      <c r="A1161" s="56"/>
      <c r="B1161" s="56">
        <v>431</v>
      </c>
      <c r="C1161" s="56" t="s">
        <v>337</v>
      </c>
      <c r="D1161" s="56">
        <v>-2.8317999999999999</v>
      </c>
      <c r="E1161" s="56">
        <v>0.32523000000000002</v>
      </c>
    </row>
    <row r="1162" spans="1:5" x14ac:dyDescent="0.2">
      <c r="A1162" s="56"/>
      <c r="B1162" s="56">
        <v>432</v>
      </c>
      <c r="C1162" s="56" t="s">
        <v>337</v>
      </c>
      <c r="D1162" s="56">
        <v>-1.0165999999999999</v>
      </c>
      <c r="E1162" s="56">
        <v>0.25513000000000002</v>
      </c>
    </row>
    <row r="1163" spans="1:5" x14ac:dyDescent="0.2">
      <c r="A1163" s="56"/>
      <c r="B1163" s="56">
        <v>433</v>
      </c>
      <c r="C1163" s="56" t="s">
        <v>337</v>
      </c>
      <c r="D1163" s="56">
        <v>7.3396000000000003E-2</v>
      </c>
      <c r="E1163" s="56">
        <v>0.22993</v>
      </c>
    </row>
    <row r="1164" spans="1:5" x14ac:dyDescent="0.2">
      <c r="A1164" s="56"/>
      <c r="B1164" s="56">
        <v>434</v>
      </c>
      <c r="C1164" s="56" t="s">
        <v>337</v>
      </c>
      <c r="D1164" s="56">
        <v>0.34849999999999998</v>
      </c>
      <c r="E1164" s="56">
        <v>0.23785999999999999</v>
      </c>
    </row>
    <row r="1165" spans="1:5" x14ac:dyDescent="0.2">
      <c r="A1165" s="56"/>
      <c r="B1165" s="56">
        <v>435</v>
      </c>
      <c r="C1165" s="56" t="s">
        <v>337</v>
      </c>
      <c r="D1165" s="56">
        <v>0.50236000000000003</v>
      </c>
      <c r="E1165" s="56">
        <v>0.2306</v>
      </c>
    </row>
    <row r="1166" spans="1:5" x14ac:dyDescent="0.2">
      <c r="A1166" s="56"/>
      <c r="B1166" s="56">
        <v>436</v>
      </c>
      <c r="C1166" s="56" t="s">
        <v>337</v>
      </c>
      <c r="D1166" s="56">
        <v>0.51332</v>
      </c>
      <c r="E1166" s="56">
        <v>0.24393000000000001</v>
      </c>
    </row>
    <row r="1167" spans="1:5" x14ac:dyDescent="0.2">
      <c r="A1167" s="56"/>
      <c r="B1167" s="56">
        <v>437</v>
      </c>
      <c r="C1167" s="56" t="s">
        <v>337</v>
      </c>
      <c r="D1167" s="56">
        <v>0.41415999999999997</v>
      </c>
      <c r="E1167" s="56">
        <v>0.25946999999999998</v>
      </c>
    </row>
    <row r="1168" spans="1:5" x14ac:dyDescent="0.2">
      <c r="A1168" s="56"/>
      <c r="B1168" s="56">
        <v>438</v>
      </c>
      <c r="C1168" s="56" t="s">
        <v>337</v>
      </c>
      <c r="D1168" s="56">
        <v>0.27777000000000002</v>
      </c>
      <c r="E1168" s="56">
        <v>0.25802999999999998</v>
      </c>
    </row>
    <row r="1169" spans="1:5" x14ac:dyDescent="0.2">
      <c r="A1169" s="56"/>
      <c r="B1169" s="56">
        <v>439</v>
      </c>
      <c r="C1169" s="56" t="s">
        <v>337</v>
      </c>
      <c r="D1169" s="56">
        <v>-7.9450000000000007E-2</v>
      </c>
      <c r="E1169" s="56">
        <v>0.29294999999999999</v>
      </c>
    </row>
    <row r="1170" spans="1:5" x14ac:dyDescent="0.2">
      <c r="A1170" s="56"/>
      <c r="B1170" s="56">
        <v>440</v>
      </c>
      <c r="C1170" s="56" t="s">
        <v>337</v>
      </c>
      <c r="D1170" s="56">
        <v>-5.2034000000000002</v>
      </c>
      <c r="E1170" s="56">
        <v>0.46745999999999999</v>
      </c>
    </row>
    <row r="1171" spans="1:5" x14ac:dyDescent="0.2">
      <c r="A1171" s="56"/>
      <c r="B1171" s="56">
        <v>441</v>
      </c>
      <c r="C1171" s="56" t="s">
        <v>337</v>
      </c>
      <c r="D1171" s="56">
        <v>-2.9805000000000001</v>
      </c>
      <c r="E1171" s="56">
        <v>0.33119999999999999</v>
      </c>
    </row>
    <row r="1172" spans="1:5" x14ac:dyDescent="0.2">
      <c r="A1172" s="56"/>
      <c r="B1172" s="56">
        <v>442</v>
      </c>
      <c r="C1172" s="56" t="s">
        <v>337</v>
      </c>
      <c r="D1172" s="56">
        <v>-1.1696</v>
      </c>
      <c r="E1172" s="56">
        <v>0.29405999999999999</v>
      </c>
    </row>
    <row r="1173" spans="1:5" x14ac:dyDescent="0.2">
      <c r="A1173" s="56"/>
      <c r="B1173" s="56">
        <v>443</v>
      </c>
      <c r="C1173" s="56" t="s">
        <v>337</v>
      </c>
      <c r="D1173" s="56">
        <v>-0.24506</v>
      </c>
      <c r="E1173" s="56">
        <v>0.25359999999999999</v>
      </c>
    </row>
    <row r="1174" spans="1:5" x14ac:dyDescent="0.2">
      <c r="A1174" s="56"/>
      <c r="B1174" s="56">
        <v>444</v>
      </c>
      <c r="C1174" s="56" t="s">
        <v>337</v>
      </c>
      <c r="D1174" s="56">
        <v>0.27859</v>
      </c>
      <c r="E1174" s="56">
        <v>0.23655999999999999</v>
      </c>
    </row>
    <row r="1175" spans="1:5" x14ac:dyDescent="0.2">
      <c r="A1175" s="56"/>
      <c r="B1175" s="56">
        <v>445</v>
      </c>
      <c r="C1175" s="56" t="s">
        <v>337</v>
      </c>
      <c r="D1175" s="56">
        <v>0.52195000000000003</v>
      </c>
      <c r="E1175" s="56">
        <v>0.24179999999999999</v>
      </c>
    </row>
    <row r="1176" spans="1:5" x14ac:dyDescent="0.2">
      <c r="A1176" s="56"/>
      <c r="B1176" s="56">
        <v>446</v>
      </c>
      <c r="C1176" s="56" t="s">
        <v>337</v>
      </c>
      <c r="D1176" s="56">
        <v>0.49909999999999999</v>
      </c>
      <c r="E1176" s="56">
        <v>0.24454000000000001</v>
      </c>
    </row>
    <row r="1177" spans="1:5" x14ac:dyDescent="0.2">
      <c r="A1177" s="56"/>
      <c r="B1177" s="56">
        <v>447</v>
      </c>
      <c r="C1177" s="56" t="s">
        <v>337</v>
      </c>
      <c r="D1177" s="56">
        <v>0.37452999999999997</v>
      </c>
      <c r="E1177" s="56">
        <v>0.26429999999999998</v>
      </c>
    </row>
    <row r="1178" spans="1:5" x14ac:dyDescent="0.2">
      <c r="A1178" s="56"/>
      <c r="B1178" s="56">
        <v>448</v>
      </c>
      <c r="C1178" s="56" t="s">
        <v>337</v>
      </c>
      <c r="D1178" s="56">
        <v>0.38019999999999998</v>
      </c>
      <c r="E1178" s="56">
        <v>0.27828000000000003</v>
      </c>
    </row>
    <row r="1179" spans="1:5" x14ac:dyDescent="0.2">
      <c r="A1179" s="56"/>
      <c r="B1179" s="56">
        <v>449</v>
      </c>
      <c r="C1179" s="56" t="s">
        <v>337</v>
      </c>
      <c r="D1179" s="56">
        <v>0.24676000000000001</v>
      </c>
      <c r="E1179" s="56">
        <v>0.27849000000000002</v>
      </c>
    </row>
    <row r="1180" spans="1:5" x14ac:dyDescent="0.2">
      <c r="A1180" s="56"/>
      <c r="B1180" s="56">
        <v>450</v>
      </c>
      <c r="C1180" s="56" t="s">
        <v>337</v>
      </c>
      <c r="D1180" s="56">
        <v>-5.3025000000000002</v>
      </c>
      <c r="E1180" s="56">
        <v>0.46739000000000003</v>
      </c>
    </row>
    <row r="1181" spans="1:5" x14ac:dyDescent="0.2">
      <c r="A1181" s="56"/>
      <c r="B1181" s="56">
        <v>451</v>
      </c>
      <c r="C1181" s="56" t="s">
        <v>337</v>
      </c>
      <c r="D1181" s="56">
        <v>-3.0425</v>
      </c>
      <c r="E1181" s="56">
        <v>0.33372000000000002</v>
      </c>
    </row>
    <row r="1182" spans="1:5" x14ac:dyDescent="0.2">
      <c r="A1182" s="56"/>
      <c r="B1182" s="56">
        <v>452</v>
      </c>
      <c r="C1182" s="56" t="s">
        <v>337</v>
      </c>
      <c r="D1182" s="56">
        <v>-1.1627000000000001</v>
      </c>
      <c r="E1182" s="56">
        <v>0.28036</v>
      </c>
    </row>
    <row r="1183" spans="1:5" x14ac:dyDescent="0.2">
      <c r="A1183" s="56"/>
      <c r="B1183" s="56">
        <v>453</v>
      </c>
      <c r="C1183" s="56" t="s">
        <v>337</v>
      </c>
      <c r="D1183" s="56">
        <v>-0.37748999999999999</v>
      </c>
      <c r="E1183" s="56">
        <v>0.27518999999999999</v>
      </c>
    </row>
    <row r="1184" spans="1:5" x14ac:dyDescent="0.2">
      <c r="A1184" s="56"/>
      <c r="B1184" s="56">
        <v>454</v>
      </c>
      <c r="C1184" s="56" t="s">
        <v>337</v>
      </c>
      <c r="D1184" s="56">
        <v>0.10809000000000001</v>
      </c>
      <c r="E1184" s="56">
        <v>0.24263999999999999</v>
      </c>
    </row>
    <row r="1185" spans="1:5" x14ac:dyDescent="0.2">
      <c r="A1185" s="56"/>
      <c r="B1185" s="56">
        <v>455</v>
      </c>
      <c r="C1185" s="56" t="s">
        <v>337</v>
      </c>
      <c r="D1185" s="56">
        <v>0.46109</v>
      </c>
      <c r="E1185" s="56">
        <v>0.22727</v>
      </c>
    </row>
    <row r="1186" spans="1:5" x14ac:dyDescent="0.2">
      <c r="A1186" s="56"/>
      <c r="B1186" s="56">
        <v>456</v>
      </c>
      <c r="C1186" s="56" t="s">
        <v>337</v>
      </c>
      <c r="D1186" s="56">
        <v>0.50582000000000005</v>
      </c>
      <c r="E1186" s="56">
        <v>0.24490999999999999</v>
      </c>
    </row>
    <row r="1187" spans="1:5" x14ac:dyDescent="0.2">
      <c r="A1187" s="56"/>
      <c r="B1187" s="56">
        <v>457</v>
      </c>
      <c r="C1187" s="56" t="s">
        <v>337</v>
      </c>
      <c r="D1187" s="56">
        <v>0.40501999999999999</v>
      </c>
      <c r="E1187" s="56">
        <v>0.25524000000000002</v>
      </c>
    </row>
    <row r="1188" spans="1:5" x14ac:dyDescent="0.2">
      <c r="A1188" s="56"/>
      <c r="B1188" s="56">
        <v>458</v>
      </c>
      <c r="C1188" s="56" t="s">
        <v>337</v>
      </c>
      <c r="D1188" s="56">
        <v>0.41954000000000002</v>
      </c>
      <c r="E1188" s="56">
        <v>0.27278999999999998</v>
      </c>
    </row>
    <row r="1189" spans="1:5" x14ac:dyDescent="0.2">
      <c r="A1189" s="56"/>
      <c r="B1189" s="56">
        <v>459</v>
      </c>
      <c r="C1189" s="56" t="s">
        <v>337</v>
      </c>
      <c r="D1189" s="56">
        <v>0.45118999999999998</v>
      </c>
      <c r="E1189" s="56">
        <v>0.27609</v>
      </c>
    </row>
    <row r="1190" spans="1:5" x14ac:dyDescent="0.2">
      <c r="A1190" s="56"/>
      <c r="B1190" s="56">
        <v>460</v>
      </c>
      <c r="C1190" s="56" t="s">
        <v>337</v>
      </c>
      <c r="D1190" s="56">
        <v>-5.4474</v>
      </c>
      <c r="E1190" s="56">
        <v>0.47242000000000001</v>
      </c>
    </row>
    <row r="1191" spans="1:5" x14ac:dyDescent="0.2">
      <c r="A1191" s="56"/>
      <c r="B1191" s="56">
        <v>461</v>
      </c>
      <c r="C1191" s="56" t="s">
        <v>337</v>
      </c>
      <c r="D1191" s="56">
        <v>-2.9497</v>
      </c>
      <c r="E1191" s="56">
        <v>0.33050000000000002</v>
      </c>
    </row>
    <row r="1192" spans="1:5" x14ac:dyDescent="0.2">
      <c r="A1192" s="56"/>
      <c r="B1192" s="56">
        <v>462</v>
      </c>
      <c r="C1192" s="56" t="s">
        <v>337</v>
      </c>
      <c r="D1192" s="56">
        <v>-0.68806</v>
      </c>
      <c r="E1192" s="56">
        <v>0.28187000000000001</v>
      </c>
    </row>
    <row r="1193" spans="1:5" x14ac:dyDescent="0.2">
      <c r="A1193" s="56"/>
      <c r="B1193" s="56">
        <v>463</v>
      </c>
      <c r="C1193" s="56" t="s">
        <v>337</v>
      </c>
      <c r="D1193" s="56">
        <v>3.1676999999999997E-2</v>
      </c>
      <c r="E1193" s="56">
        <v>0.25908999999999999</v>
      </c>
    </row>
    <row r="1194" spans="1:5" x14ac:dyDescent="0.2">
      <c r="A1194" s="56"/>
      <c r="B1194" s="56">
        <v>464</v>
      </c>
      <c r="C1194" s="56" t="s">
        <v>337</v>
      </c>
      <c r="D1194" s="56">
        <v>9.4409000000000007E-2</v>
      </c>
      <c r="E1194" s="56">
        <v>0.26612000000000002</v>
      </c>
    </row>
    <row r="1195" spans="1:5" x14ac:dyDescent="0.2">
      <c r="A1195" s="56"/>
      <c r="B1195" s="56">
        <v>465</v>
      </c>
      <c r="C1195" s="56" t="s">
        <v>337</v>
      </c>
      <c r="D1195" s="56">
        <v>0.33998</v>
      </c>
      <c r="E1195" s="56">
        <v>0.23808000000000001</v>
      </c>
    </row>
    <row r="1196" spans="1:5" x14ac:dyDescent="0.2">
      <c r="A1196" s="56"/>
      <c r="B1196" s="56">
        <v>466</v>
      </c>
      <c r="C1196" s="56" t="s">
        <v>337</v>
      </c>
      <c r="D1196" s="56">
        <v>0.45801999999999998</v>
      </c>
      <c r="E1196" s="56">
        <v>0.23433000000000001</v>
      </c>
    </row>
    <row r="1197" spans="1:5" x14ac:dyDescent="0.2">
      <c r="A1197" s="56"/>
      <c r="B1197" s="56">
        <v>467</v>
      </c>
      <c r="C1197" s="56" t="s">
        <v>337</v>
      </c>
      <c r="D1197" s="56">
        <v>0.40949999999999998</v>
      </c>
      <c r="E1197" s="56">
        <v>0.26346999999999998</v>
      </c>
    </row>
    <row r="1198" spans="1:5" x14ac:dyDescent="0.2">
      <c r="A1198" s="56"/>
      <c r="B1198" s="56">
        <v>468</v>
      </c>
      <c r="C1198" s="56" t="s">
        <v>337</v>
      </c>
      <c r="D1198" s="56">
        <v>0.37814999999999999</v>
      </c>
      <c r="E1198" s="56">
        <v>0.28505000000000003</v>
      </c>
    </row>
    <row r="1199" spans="1:5" x14ac:dyDescent="0.2">
      <c r="A1199" s="56"/>
      <c r="B1199" s="56">
        <v>469</v>
      </c>
      <c r="C1199" s="56" t="s">
        <v>337</v>
      </c>
      <c r="D1199" s="56">
        <v>0.30608000000000002</v>
      </c>
      <c r="E1199" s="56">
        <v>0.31531999999999999</v>
      </c>
    </row>
    <row r="1200" spans="1:5" x14ac:dyDescent="0.2">
      <c r="A1200" s="56"/>
      <c r="B1200" s="56">
        <v>470</v>
      </c>
      <c r="C1200" s="56" t="s">
        <v>337</v>
      </c>
      <c r="D1200" s="56">
        <v>-5.5739999999999998</v>
      </c>
      <c r="E1200" s="56">
        <v>0.48393999999999998</v>
      </c>
    </row>
    <row r="1201" spans="1:5" x14ac:dyDescent="0.2">
      <c r="A1201" s="56"/>
      <c r="B1201" s="56">
        <v>471</v>
      </c>
      <c r="C1201" s="56" t="s">
        <v>337</v>
      </c>
      <c r="D1201" s="56">
        <v>-2.9712999999999998</v>
      </c>
      <c r="E1201" s="56">
        <v>0.31934000000000001</v>
      </c>
    </row>
    <row r="1202" spans="1:5" x14ac:dyDescent="0.2">
      <c r="A1202" s="56"/>
      <c r="B1202" s="56">
        <v>472</v>
      </c>
      <c r="C1202" s="56" t="s">
        <v>337</v>
      </c>
      <c r="D1202" s="56">
        <v>0.16461000000000001</v>
      </c>
      <c r="E1202" s="56">
        <v>0.25004999999999999</v>
      </c>
    </row>
    <row r="1203" spans="1:5" x14ac:dyDescent="0.2">
      <c r="A1203" s="56"/>
      <c r="B1203" s="56">
        <v>473</v>
      </c>
      <c r="C1203" s="56" t="s">
        <v>337</v>
      </c>
      <c r="D1203" s="56">
        <v>-0.23583000000000001</v>
      </c>
      <c r="E1203" s="56">
        <v>0.26168999999999998</v>
      </c>
    </row>
    <row r="1204" spans="1:5" x14ac:dyDescent="0.2">
      <c r="A1204" s="56"/>
      <c r="B1204" s="56">
        <v>474</v>
      </c>
      <c r="C1204" s="56" t="s">
        <v>337</v>
      </c>
      <c r="D1204" s="56">
        <v>0.14426</v>
      </c>
      <c r="E1204" s="56">
        <v>0.24454000000000001</v>
      </c>
    </row>
    <row r="1205" spans="1:5" x14ac:dyDescent="0.2">
      <c r="A1205" s="56"/>
      <c r="B1205" s="56">
        <v>475</v>
      </c>
      <c r="C1205" s="56" t="s">
        <v>337</v>
      </c>
      <c r="D1205" s="56">
        <v>0.31651000000000001</v>
      </c>
      <c r="E1205" s="56">
        <v>0.25319000000000003</v>
      </c>
    </row>
    <row r="1206" spans="1:5" x14ac:dyDescent="0.2">
      <c r="A1206" s="56"/>
      <c r="B1206" s="56">
        <v>476</v>
      </c>
      <c r="C1206" s="56" t="s">
        <v>337</v>
      </c>
      <c r="D1206" s="56">
        <v>0.25819999999999999</v>
      </c>
      <c r="E1206" s="56">
        <v>0.23508999999999999</v>
      </c>
    </row>
    <row r="1207" spans="1:5" x14ac:dyDescent="0.2">
      <c r="A1207" s="56"/>
      <c r="B1207" s="56">
        <v>477</v>
      </c>
      <c r="C1207" s="56" t="s">
        <v>337</v>
      </c>
      <c r="D1207" s="56">
        <v>0.37914999999999999</v>
      </c>
      <c r="E1207" s="56">
        <v>0.24168999999999999</v>
      </c>
    </row>
    <row r="1208" spans="1:5" x14ac:dyDescent="0.2">
      <c r="A1208" s="56"/>
      <c r="B1208" s="56">
        <v>478</v>
      </c>
      <c r="C1208" s="56" t="s">
        <v>337</v>
      </c>
      <c r="D1208" s="56">
        <v>0.40891</v>
      </c>
      <c r="E1208" s="56">
        <v>0.28976000000000002</v>
      </c>
    </row>
    <row r="1209" spans="1:5" x14ac:dyDescent="0.2">
      <c r="A1209" s="56"/>
      <c r="B1209" s="56">
        <v>479</v>
      </c>
      <c r="C1209" s="56" t="s">
        <v>337</v>
      </c>
      <c r="D1209" s="56">
        <v>0.17208999999999999</v>
      </c>
      <c r="E1209" s="56">
        <v>0.34016000000000002</v>
      </c>
    </row>
    <row r="1210" spans="1:5" x14ac:dyDescent="0.2">
      <c r="A1210" s="56"/>
      <c r="B1210" s="56">
        <v>480</v>
      </c>
      <c r="C1210" s="56" t="s">
        <v>337</v>
      </c>
      <c r="D1210" s="56">
        <v>-5.6033999999999997</v>
      </c>
      <c r="E1210" s="56">
        <v>0.50168999999999997</v>
      </c>
    </row>
    <row r="1211" spans="1:5" x14ac:dyDescent="0.2">
      <c r="A1211" s="56"/>
      <c r="B1211" s="56">
        <v>481</v>
      </c>
      <c r="C1211" s="56" t="s">
        <v>337</v>
      </c>
      <c r="D1211" s="56">
        <v>-3.2328000000000001</v>
      </c>
      <c r="E1211" s="56">
        <v>0.32686999999999999</v>
      </c>
    </row>
    <row r="1212" spans="1:5" x14ac:dyDescent="0.2">
      <c r="A1212" s="56"/>
      <c r="B1212" s="56">
        <v>482</v>
      </c>
      <c r="C1212" s="56" t="s">
        <v>337</v>
      </c>
      <c r="D1212" s="56">
        <v>-0.97004999999999997</v>
      </c>
      <c r="E1212" s="56">
        <v>0.25375999999999999</v>
      </c>
    </row>
    <row r="1213" spans="1:5" x14ac:dyDescent="0.2">
      <c r="A1213" s="56"/>
      <c r="B1213" s="56">
        <v>483</v>
      </c>
      <c r="C1213" s="56" t="s">
        <v>337</v>
      </c>
      <c r="D1213" s="56">
        <v>-0.32067000000000001</v>
      </c>
      <c r="E1213" s="56">
        <v>0.2475</v>
      </c>
    </row>
    <row r="1214" spans="1:5" x14ac:dyDescent="0.2">
      <c r="A1214" s="56"/>
      <c r="B1214" s="56">
        <v>484</v>
      </c>
      <c r="C1214" s="56" t="s">
        <v>337</v>
      </c>
      <c r="D1214" s="56">
        <v>3.0882E-2</v>
      </c>
      <c r="E1214" s="56">
        <v>0.24218999999999999</v>
      </c>
    </row>
    <row r="1215" spans="1:5" x14ac:dyDescent="0.2">
      <c r="A1215" s="56"/>
      <c r="B1215" s="56">
        <v>485</v>
      </c>
      <c r="C1215" s="56" t="s">
        <v>337</v>
      </c>
      <c r="D1215" s="56">
        <v>0.3165</v>
      </c>
      <c r="E1215" s="56">
        <v>0.2268</v>
      </c>
    </row>
    <row r="1216" spans="1:5" x14ac:dyDescent="0.2">
      <c r="A1216" s="56"/>
      <c r="B1216" s="56">
        <v>486</v>
      </c>
      <c r="C1216" s="56" t="s">
        <v>337</v>
      </c>
      <c r="D1216" s="56">
        <v>0.50563999999999998</v>
      </c>
      <c r="E1216" s="56">
        <v>0.23683000000000001</v>
      </c>
    </row>
    <row r="1217" spans="1:5" x14ac:dyDescent="0.2">
      <c r="A1217" s="56"/>
      <c r="B1217" s="56">
        <v>487</v>
      </c>
      <c r="C1217" s="56" t="s">
        <v>337</v>
      </c>
      <c r="D1217" s="56">
        <v>0.72933000000000003</v>
      </c>
      <c r="E1217" s="56">
        <v>0.21282000000000001</v>
      </c>
    </row>
    <row r="1218" spans="1:5" x14ac:dyDescent="0.2">
      <c r="A1218" s="56"/>
      <c r="B1218" s="56">
        <v>488</v>
      </c>
      <c r="C1218" s="56" t="s">
        <v>337</v>
      </c>
      <c r="D1218" s="56">
        <v>0.55130000000000001</v>
      </c>
      <c r="E1218" s="56">
        <v>0.25029000000000001</v>
      </c>
    </row>
    <row r="1219" spans="1:5" x14ac:dyDescent="0.2">
      <c r="A1219" s="56"/>
      <c r="B1219" s="56">
        <v>489</v>
      </c>
      <c r="C1219" s="56" t="s">
        <v>337</v>
      </c>
      <c r="D1219" s="56">
        <v>-1.8963000000000001E-2</v>
      </c>
      <c r="E1219" s="56">
        <v>0.33284999999999998</v>
      </c>
    </row>
    <row r="1220" spans="1:5" x14ac:dyDescent="0.2">
      <c r="A1220" s="56"/>
      <c r="B1220" s="56">
        <v>490</v>
      </c>
      <c r="C1220" s="56" t="s">
        <v>337</v>
      </c>
      <c r="D1220" s="56">
        <v>-5.6246</v>
      </c>
      <c r="E1220" s="56">
        <v>0.51846999999999999</v>
      </c>
    </row>
    <row r="1221" spans="1:5" x14ac:dyDescent="0.2">
      <c r="A1221" s="56"/>
      <c r="B1221" s="56">
        <v>491</v>
      </c>
      <c r="C1221" s="56" t="s">
        <v>337</v>
      </c>
      <c r="D1221" s="56">
        <v>-3.3338000000000001</v>
      </c>
      <c r="E1221" s="56">
        <v>0.35150999999999999</v>
      </c>
    </row>
    <row r="1222" spans="1:5" x14ac:dyDescent="0.2">
      <c r="A1222" s="56"/>
      <c r="B1222" s="56">
        <v>492</v>
      </c>
      <c r="C1222" s="56" t="s">
        <v>337</v>
      </c>
      <c r="D1222" s="56">
        <v>-1.2957000000000001</v>
      </c>
      <c r="E1222" s="56">
        <v>0.27449000000000001</v>
      </c>
    </row>
    <row r="1223" spans="1:5" x14ac:dyDescent="0.2">
      <c r="A1223" s="56"/>
      <c r="B1223" s="56">
        <v>493</v>
      </c>
      <c r="C1223" s="56" t="s">
        <v>337</v>
      </c>
      <c r="D1223" s="56">
        <v>-0.16014999999999999</v>
      </c>
      <c r="E1223" s="56">
        <v>0.24293999999999999</v>
      </c>
    </row>
    <row r="1224" spans="1:5" x14ac:dyDescent="0.2">
      <c r="A1224" s="56"/>
      <c r="B1224" s="56">
        <v>494</v>
      </c>
      <c r="C1224" s="56" t="s">
        <v>337</v>
      </c>
      <c r="D1224" s="56">
        <v>-0.10851</v>
      </c>
      <c r="E1224" s="56">
        <v>0.24339</v>
      </c>
    </row>
    <row r="1225" spans="1:5" x14ac:dyDescent="0.2">
      <c r="A1225" s="56"/>
      <c r="B1225" s="56">
        <v>495</v>
      </c>
      <c r="C1225" s="56" t="s">
        <v>337</v>
      </c>
      <c r="D1225" s="56">
        <v>0.25770999999999999</v>
      </c>
      <c r="E1225" s="56">
        <v>0.23752000000000001</v>
      </c>
    </row>
    <row r="1226" spans="1:5" x14ac:dyDescent="0.2">
      <c r="A1226" s="56"/>
      <c r="B1226" s="56">
        <v>496</v>
      </c>
      <c r="C1226" s="56" t="s">
        <v>337</v>
      </c>
      <c r="D1226" s="56">
        <v>0.53556000000000004</v>
      </c>
      <c r="E1226" s="56">
        <v>0.22342000000000001</v>
      </c>
    </row>
    <row r="1227" spans="1:5" x14ac:dyDescent="0.2">
      <c r="A1227" s="56"/>
      <c r="B1227" s="56">
        <v>497</v>
      </c>
      <c r="C1227" s="56" t="s">
        <v>337</v>
      </c>
      <c r="D1227" s="56">
        <v>0.68657999999999997</v>
      </c>
      <c r="E1227" s="56">
        <v>0.23549</v>
      </c>
    </row>
    <row r="1228" spans="1:5" x14ac:dyDescent="0.2">
      <c r="A1228" s="56"/>
      <c r="B1228" s="56">
        <v>498</v>
      </c>
      <c r="C1228" s="56" t="s">
        <v>337</v>
      </c>
      <c r="D1228" s="56">
        <v>0.69674999999999998</v>
      </c>
      <c r="E1228" s="56">
        <v>0.23896000000000001</v>
      </c>
    </row>
    <row r="1229" spans="1:5" x14ac:dyDescent="0.2">
      <c r="A1229" s="56"/>
      <c r="B1229" s="56">
        <v>499</v>
      </c>
      <c r="C1229" s="56" t="s">
        <v>337</v>
      </c>
      <c r="D1229" s="56">
        <v>-6.0443999999999998E-2</v>
      </c>
      <c r="E1229" s="56">
        <v>0.32657999999999998</v>
      </c>
    </row>
    <row r="1230" spans="1:5" x14ac:dyDescent="0.2">
      <c r="A1230" s="56"/>
      <c r="B1230" s="56">
        <v>500</v>
      </c>
      <c r="C1230" s="56" t="s">
        <v>337</v>
      </c>
      <c r="D1230" s="56">
        <v>-5.6288</v>
      </c>
      <c r="E1230" s="56">
        <v>0.55118</v>
      </c>
    </row>
    <row r="1231" spans="1:5" x14ac:dyDescent="0.2">
      <c r="A1231" s="56"/>
      <c r="B1231" s="56">
        <v>501</v>
      </c>
      <c r="C1231" s="56" t="s">
        <v>337</v>
      </c>
      <c r="D1231" s="56">
        <v>-3.3843999999999999</v>
      </c>
      <c r="E1231" s="56">
        <v>0.36144999999999999</v>
      </c>
    </row>
    <row r="1232" spans="1:5" x14ac:dyDescent="0.2">
      <c r="A1232" s="56"/>
      <c r="B1232" s="56">
        <v>502</v>
      </c>
      <c r="C1232" s="56" t="s">
        <v>337</v>
      </c>
      <c r="D1232" s="56">
        <v>-1.3849</v>
      </c>
      <c r="E1232" s="56">
        <v>0.31145</v>
      </c>
    </row>
    <row r="1233" spans="1:5" x14ac:dyDescent="0.2">
      <c r="A1233" s="56"/>
      <c r="B1233" s="56">
        <v>503</v>
      </c>
      <c r="C1233" s="56" t="s">
        <v>337</v>
      </c>
      <c r="D1233" s="56">
        <v>-0.19216</v>
      </c>
      <c r="E1233" s="56">
        <v>0.26264999999999999</v>
      </c>
    </row>
    <row r="1234" spans="1:5" x14ac:dyDescent="0.2">
      <c r="A1234" s="56"/>
      <c r="B1234" s="56">
        <v>504</v>
      </c>
      <c r="C1234" s="56" t="s">
        <v>337</v>
      </c>
      <c r="D1234" s="56">
        <v>0.20283999999999999</v>
      </c>
      <c r="E1234" s="56">
        <v>0.24076</v>
      </c>
    </row>
    <row r="1235" spans="1:5" x14ac:dyDescent="0.2">
      <c r="A1235" s="56"/>
      <c r="B1235" s="56">
        <v>505</v>
      </c>
      <c r="C1235" s="56" t="s">
        <v>337</v>
      </c>
      <c r="D1235" s="56">
        <v>0.30573</v>
      </c>
      <c r="E1235" s="56">
        <v>0.23960000000000001</v>
      </c>
    </row>
    <row r="1236" spans="1:5" x14ac:dyDescent="0.2">
      <c r="A1236" s="56"/>
      <c r="B1236" s="56">
        <v>506</v>
      </c>
      <c r="C1236" s="56" t="s">
        <v>337</v>
      </c>
      <c r="D1236" s="56">
        <v>0.58309999999999995</v>
      </c>
      <c r="E1236" s="56">
        <v>0.23621</v>
      </c>
    </row>
    <row r="1237" spans="1:5" x14ac:dyDescent="0.2">
      <c r="A1237" s="56"/>
      <c r="B1237" s="56">
        <v>507</v>
      </c>
      <c r="C1237" s="56" t="s">
        <v>337</v>
      </c>
      <c r="D1237" s="56">
        <v>0.56506000000000001</v>
      </c>
      <c r="E1237" s="56">
        <v>0.23988000000000001</v>
      </c>
    </row>
    <row r="1238" spans="1:5" x14ac:dyDescent="0.2">
      <c r="A1238" s="56"/>
      <c r="B1238" s="56">
        <v>508</v>
      </c>
      <c r="C1238" s="56" t="s">
        <v>337</v>
      </c>
      <c r="D1238" s="56">
        <v>0.54227000000000003</v>
      </c>
      <c r="E1238" s="56">
        <v>0.27673999999999999</v>
      </c>
    </row>
    <row r="1239" spans="1:5" x14ac:dyDescent="0.2">
      <c r="A1239" s="56"/>
      <c r="B1239" s="56">
        <v>509</v>
      </c>
      <c r="C1239" s="56" t="s">
        <v>337</v>
      </c>
      <c r="D1239" s="56">
        <v>3.2923000000000001E-2</v>
      </c>
      <c r="E1239" s="56">
        <v>0.33327000000000001</v>
      </c>
    </row>
    <row r="1240" spans="1:5" x14ac:dyDescent="0.2">
      <c r="A1240" s="56"/>
      <c r="B1240" s="56">
        <v>510</v>
      </c>
      <c r="C1240" s="56" t="s">
        <v>337</v>
      </c>
      <c r="D1240" s="56">
        <v>-5.6565000000000003</v>
      </c>
      <c r="E1240" s="56">
        <v>0.60463999999999996</v>
      </c>
    </row>
    <row r="1241" spans="1:5" x14ac:dyDescent="0.2">
      <c r="A1241" s="56"/>
      <c r="B1241" s="56">
        <v>511</v>
      </c>
      <c r="C1241" s="56" t="s">
        <v>337</v>
      </c>
      <c r="D1241" s="56">
        <v>-3.4114</v>
      </c>
      <c r="E1241" s="56">
        <v>0.39591999999999999</v>
      </c>
    </row>
    <row r="1242" spans="1:5" x14ac:dyDescent="0.2">
      <c r="A1242" s="56"/>
      <c r="B1242" s="56">
        <v>512</v>
      </c>
      <c r="C1242" s="56" t="s">
        <v>337</v>
      </c>
      <c r="D1242" s="56">
        <v>-1.2921</v>
      </c>
      <c r="E1242" s="56">
        <v>0.32221</v>
      </c>
    </row>
    <row r="1243" spans="1:5" x14ac:dyDescent="0.2">
      <c r="A1243" s="56"/>
      <c r="B1243" s="56">
        <v>513</v>
      </c>
      <c r="C1243" s="56" t="s">
        <v>337</v>
      </c>
      <c r="D1243" s="56">
        <v>-0.39822999999999997</v>
      </c>
      <c r="E1243" s="56">
        <v>0.31222</v>
      </c>
    </row>
    <row r="1244" spans="1:5" x14ac:dyDescent="0.2">
      <c r="A1244" s="56"/>
      <c r="B1244" s="56">
        <v>514</v>
      </c>
      <c r="C1244" s="56" t="s">
        <v>337</v>
      </c>
      <c r="D1244" s="56">
        <v>0.39512999999999998</v>
      </c>
      <c r="E1244" s="56">
        <v>0.25666</v>
      </c>
    </row>
    <row r="1245" spans="1:5" x14ac:dyDescent="0.2">
      <c r="A1245" s="56"/>
      <c r="B1245" s="56">
        <v>515</v>
      </c>
      <c r="C1245" s="56" t="s">
        <v>337</v>
      </c>
      <c r="D1245" s="56">
        <v>0.59294999999999998</v>
      </c>
      <c r="E1245" s="56">
        <v>0.23977999999999999</v>
      </c>
    </row>
    <row r="1246" spans="1:5" x14ac:dyDescent="0.2">
      <c r="A1246" s="56"/>
      <c r="B1246" s="56">
        <v>516</v>
      </c>
      <c r="C1246" s="56" t="s">
        <v>337</v>
      </c>
      <c r="D1246" s="56">
        <v>0.38</v>
      </c>
      <c r="E1246" s="56">
        <v>0.25829999999999997</v>
      </c>
    </row>
    <row r="1247" spans="1:5" x14ac:dyDescent="0.2">
      <c r="A1247" s="56"/>
      <c r="B1247" s="56">
        <v>517</v>
      </c>
      <c r="C1247" s="56" t="s">
        <v>337</v>
      </c>
      <c r="D1247" s="56">
        <v>0.58167999999999997</v>
      </c>
      <c r="E1247" s="56">
        <v>0.27141999999999999</v>
      </c>
    </row>
    <row r="1248" spans="1:5" x14ac:dyDescent="0.2">
      <c r="A1248" s="56"/>
      <c r="B1248" s="56">
        <v>518</v>
      </c>
      <c r="C1248" s="56" t="s">
        <v>337</v>
      </c>
      <c r="D1248" s="56">
        <v>0.43831999999999999</v>
      </c>
      <c r="E1248" s="56">
        <v>0.29755999999999999</v>
      </c>
    </row>
    <row r="1249" spans="1:5" x14ac:dyDescent="0.2">
      <c r="A1249" s="56"/>
      <c r="B1249" s="56">
        <v>519</v>
      </c>
      <c r="C1249" s="56" t="s">
        <v>337</v>
      </c>
      <c r="D1249" s="56">
        <v>-8.1247E-2</v>
      </c>
      <c r="E1249" s="56">
        <v>0.36507000000000001</v>
      </c>
    </row>
    <row r="1250" spans="1:5" x14ac:dyDescent="0.2">
      <c r="A1250" s="56"/>
      <c r="B1250" s="56">
        <v>520</v>
      </c>
      <c r="C1250" s="56" t="s">
        <v>338</v>
      </c>
      <c r="D1250" s="56">
        <v>0</v>
      </c>
      <c r="E1250" s="56">
        <v>0.49241000000000001</v>
      </c>
    </row>
    <row r="1251" spans="1:5" x14ac:dyDescent="0.2">
      <c r="A1251" s="56"/>
      <c r="B1251" s="56">
        <v>521</v>
      </c>
      <c r="C1251" s="56" t="s">
        <v>338</v>
      </c>
      <c r="D1251" s="56">
        <v>0</v>
      </c>
      <c r="E1251" s="56">
        <v>0.49241000000000001</v>
      </c>
    </row>
    <row r="1252" spans="1:5" x14ac:dyDescent="0.2">
      <c r="A1252" s="56"/>
      <c r="B1252" s="56">
        <v>522</v>
      </c>
      <c r="C1252" s="56" t="s">
        <v>338</v>
      </c>
      <c r="D1252" s="56">
        <v>0</v>
      </c>
      <c r="E1252" s="56">
        <v>0.49241000000000001</v>
      </c>
    </row>
    <row r="1253" spans="1:5" x14ac:dyDescent="0.2">
      <c r="A1253" s="56"/>
      <c r="B1253" s="56">
        <v>523</v>
      </c>
      <c r="C1253" s="56" t="s">
        <v>338</v>
      </c>
      <c r="D1253" s="56">
        <v>0</v>
      </c>
      <c r="E1253" s="56">
        <v>0.49241000000000001</v>
      </c>
    </row>
    <row r="1254" spans="1:5" x14ac:dyDescent="0.2">
      <c r="A1254" s="56"/>
      <c r="B1254" s="56">
        <v>524</v>
      </c>
      <c r="C1254" s="56" t="s">
        <v>338</v>
      </c>
      <c r="D1254" s="56">
        <v>0</v>
      </c>
      <c r="E1254" s="56">
        <v>0.49241000000000001</v>
      </c>
    </row>
    <row r="1255" spans="1:5" x14ac:dyDescent="0.2">
      <c r="A1255" s="56"/>
      <c r="B1255" s="56">
        <v>525</v>
      </c>
      <c r="C1255" s="56" t="s">
        <v>338</v>
      </c>
      <c r="D1255" s="56">
        <v>0</v>
      </c>
      <c r="E1255" s="56">
        <v>0.49241000000000001</v>
      </c>
    </row>
    <row r="1256" spans="1:5" x14ac:dyDescent="0.2">
      <c r="A1256" s="56"/>
      <c r="B1256" s="56">
        <v>526</v>
      </c>
      <c r="C1256" s="56" t="s">
        <v>338</v>
      </c>
      <c r="D1256" s="56">
        <v>0</v>
      </c>
      <c r="E1256" s="56">
        <v>0.49241000000000001</v>
      </c>
    </row>
    <row r="1257" spans="1:5" x14ac:dyDescent="0.2">
      <c r="A1257" s="56"/>
      <c r="B1257" s="56">
        <v>527</v>
      </c>
      <c r="C1257" s="56" t="s">
        <v>338</v>
      </c>
      <c r="D1257" s="56">
        <v>0</v>
      </c>
      <c r="E1257" s="56">
        <v>0.49241000000000001</v>
      </c>
    </row>
    <row r="1258" spans="1:5" x14ac:dyDescent="0.2">
      <c r="A1258" s="56"/>
      <c r="B1258" s="56">
        <v>528</v>
      </c>
      <c r="C1258" s="56" t="s">
        <v>338</v>
      </c>
      <c r="D1258" s="56">
        <v>0</v>
      </c>
      <c r="E1258" s="56">
        <v>0.49241000000000001</v>
      </c>
    </row>
    <row r="1259" spans="1:5" x14ac:dyDescent="0.2">
      <c r="A1259" s="56"/>
      <c r="B1259" s="56">
        <v>529</v>
      </c>
      <c r="C1259" s="56" t="s">
        <v>338</v>
      </c>
      <c r="D1259" s="56">
        <v>0</v>
      </c>
      <c r="E1259" s="56">
        <v>0.49241000000000001</v>
      </c>
    </row>
    <row r="1260" spans="1:5" x14ac:dyDescent="0.2">
      <c r="A1260" s="56"/>
      <c r="B1260" s="56">
        <v>530</v>
      </c>
      <c r="C1260" s="56" t="s">
        <v>339</v>
      </c>
      <c r="D1260" s="56">
        <v>0.33434999999999998</v>
      </c>
      <c r="E1260" s="56">
        <v>0.20413999999999999</v>
      </c>
    </row>
    <row r="1261" spans="1:5" x14ac:dyDescent="0.2">
      <c r="A1261" s="56"/>
      <c r="B1261" s="56">
        <v>531</v>
      </c>
      <c r="C1261" s="56" t="s">
        <v>340</v>
      </c>
      <c r="D1261" s="56">
        <v>-3.9186999999999999</v>
      </c>
      <c r="E1261" s="56">
        <v>0.45374999999999999</v>
      </c>
    </row>
    <row r="1262" spans="1:5" x14ac:dyDescent="0.2">
      <c r="A1262" s="56"/>
      <c r="B1262" s="56">
        <v>532</v>
      </c>
      <c r="C1262" s="56" t="s">
        <v>340</v>
      </c>
      <c r="D1262" s="56">
        <v>-1.6757</v>
      </c>
      <c r="E1262" s="56">
        <v>0.26257999999999998</v>
      </c>
    </row>
    <row r="1263" spans="1:5" x14ac:dyDescent="0.2">
      <c r="A1263" s="56"/>
      <c r="B1263" s="56">
        <v>533</v>
      </c>
      <c r="C1263" s="56" t="s">
        <v>340</v>
      </c>
      <c r="D1263" s="56">
        <v>-0.27926000000000001</v>
      </c>
      <c r="E1263" s="56">
        <v>0.21462000000000001</v>
      </c>
    </row>
    <row r="1264" spans="1:5" x14ac:dyDescent="0.2">
      <c r="A1264" s="56"/>
      <c r="B1264" s="56">
        <v>534</v>
      </c>
      <c r="C1264" s="56" t="s">
        <v>340</v>
      </c>
      <c r="D1264" s="56">
        <v>7.0433999999999997E-2</v>
      </c>
      <c r="E1264" s="56">
        <v>0.21290000000000001</v>
      </c>
    </row>
    <row r="1265" spans="1:9" x14ac:dyDescent="0.2">
      <c r="A1265" s="56"/>
      <c r="B1265" s="56">
        <v>535</v>
      </c>
      <c r="C1265" s="56" t="s">
        <v>340</v>
      </c>
      <c r="D1265" s="56">
        <v>1.3513000000000001E-2</v>
      </c>
      <c r="E1265" s="56">
        <v>0.20888000000000001</v>
      </c>
    </row>
    <row r="1266" spans="1:9" x14ac:dyDescent="0.2">
      <c r="A1266" s="56"/>
      <c r="B1266" s="56">
        <v>536</v>
      </c>
      <c r="C1266" s="56" t="s">
        <v>340</v>
      </c>
      <c r="D1266" s="56">
        <v>0.10216</v>
      </c>
      <c r="E1266" s="56">
        <v>0.21762000000000001</v>
      </c>
    </row>
    <row r="1267" spans="1:9" x14ac:dyDescent="0.2">
      <c r="A1267" s="56"/>
      <c r="B1267" s="56">
        <v>537</v>
      </c>
      <c r="C1267" s="56" t="s">
        <v>340</v>
      </c>
      <c r="D1267" s="56">
        <v>0.35969000000000001</v>
      </c>
      <c r="E1267" s="56">
        <v>0.21532000000000001</v>
      </c>
    </row>
    <row r="1268" spans="1:9" x14ac:dyDescent="0.2">
      <c r="A1268" s="56"/>
      <c r="B1268" s="56">
        <v>538</v>
      </c>
      <c r="C1268" s="56" t="s">
        <v>340</v>
      </c>
      <c r="D1268" s="56">
        <v>0.49471999999999999</v>
      </c>
      <c r="E1268" s="56">
        <v>0.21565999999999999</v>
      </c>
    </row>
    <row r="1269" spans="1:9" x14ac:dyDescent="0.2">
      <c r="A1269" s="56"/>
      <c r="B1269" s="56">
        <v>539</v>
      </c>
      <c r="C1269" s="56" t="s">
        <v>340</v>
      </c>
      <c r="D1269" s="56">
        <v>0.40107999999999999</v>
      </c>
      <c r="E1269" s="56">
        <v>0.22463</v>
      </c>
    </row>
    <row r="1270" spans="1:9" x14ac:dyDescent="0.2">
      <c r="A1270" s="56"/>
      <c r="B1270" s="56">
        <v>540</v>
      </c>
      <c r="C1270" s="56" t="s">
        <v>340</v>
      </c>
      <c r="D1270" s="56">
        <v>0.24382999999999999</v>
      </c>
      <c r="E1270" s="56">
        <v>0.26143</v>
      </c>
    </row>
    <row r="1271" spans="1:9" x14ac:dyDescent="0.2">
      <c r="A1271" s="56"/>
      <c r="B1271" s="56">
        <v>541</v>
      </c>
      <c r="C1271" s="56" t="s">
        <v>341</v>
      </c>
      <c r="D1271" s="56">
        <v>8.1865999999999994E-2</v>
      </c>
      <c r="E1271" s="56">
        <v>8.4415000000000004E-2</v>
      </c>
    </row>
    <row r="1272" spans="1:9" x14ac:dyDescent="0.2">
      <c r="A1272" s="56"/>
      <c r="B1272" s="56">
        <v>542</v>
      </c>
      <c r="C1272" s="56" t="s">
        <v>342</v>
      </c>
      <c r="D1272" s="56">
        <v>33819</v>
      </c>
      <c r="E1272" s="56">
        <v>34211</v>
      </c>
    </row>
    <row r="1273" spans="1:9" x14ac:dyDescent="0.2">
      <c r="A1273" s="56"/>
      <c r="B1273" s="56">
        <v>543</v>
      </c>
      <c r="C1273" s="56" t="s">
        <v>343</v>
      </c>
      <c r="D1273" s="56">
        <v>117470</v>
      </c>
      <c r="E1273" s="56">
        <v>34428</v>
      </c>
    </row>
    <row r="1274" spans="1:9" ht="16" thickBot="1" x14ac:dyDescent="0.25">
      <c r="A1274" s="56"/>
      <c r="B1274" s="56">
        <v>544</v>
      </c>
      <c r="C1274" s="56" t="s">
        <v>344</v>
      </c>
      <c r="D1274" s="56">
        <v>288690</v>
      </c>
      <c r="E1274" s="56">
        <v>34140</v>
      </c>
      <c r="F1274" t="s">
        <v>406</v>
      </c>
      <c r="G1274" t="s">
        <v>428</v>
      </c>
      <c r="H1274" t="s">
        <v>429</v>
      </c>
      <c r="I1274" t="s">
        <v>430</v>
      </c>
    </row>
    <row r="1275" spans="1:9" x14ac:dyDescent="0.2">
      <c r="A1275" s="124">
        <v>1977</v>
      </c>
      <c r="B1275" s="125">
        <v>545</v>
      </c>
      <c r="C1275" s="125" t="s">
        <v>345</v>
      </c>
      <c r="D1275" s="135">
        <v>710990</v>
      </c>
      <c r="E1275" s="136">
        <v>142550</v>
      </c>
      <c r="F1275">
        <f>E1275/D1275</f>
        <v>0.20049508431904808</v>
      </c>
      <c r="G1275" s="141">
        <f>D1275-(1.96)*E1275</f>
        <v>431592</v>
      </c>
      <c r="H1275" s="141">
        <f>D1275+(1.96)*E1275</f>
        <v>990388</v>
      </c>
    </row>
    <row r="1276" spans="1:9" x14ac:dyDescent="0.2">
      <c r="A1276" s="127">
        <v>1978</v>
      </c>
      <c r="B1276" s="128">
        <v>546</v>
      </c>
      <c r="C1276" s="128" t="s">
        <v>345</v>
      </c>
      <c r="D1276" s="137">
        <v>809070</v>
      </c>
      <c r="E1276" s="138">
        <v>165990</v>
      </c>
      <c r="G1276" s="141">
        <f t="shared" ref="G1276:G1318" si="3">D1276-(1.96)*E1276</f>
        <v>483729.60000000003</v>
      </c>
      <c r="H1276" s="141">
        <f t="shared" ref="H1276:H1318" si="4">D1276+(1.96)*E1276</f>
        <v>1134410.3999999999</v>
      </c>
    </row>
    <row r="1277" spans="1:9" x14ac:dyDescent="0.2">
      <c r="A1277" s="127">
        <v>1979</v>
      </c>
      <c r="B1277" s="128">
        <v>547</v>
      </c>
      <c r="C1277" s="128" t="s">
        <v>345</v>
      </c>
      <c r="D1277" s="137">
        <v>895910</v>
      </c>
      <c r="E1277" s="138">
        <v>188350</v>
      </c>
      <c r="G1277" s="141">
        <f t="shared" si="3"/>
        <v>526744</v>
      </c>
      <c r="H1277" s="141">
        <f t="shared" si="4"/>
        <v>1265076</v>
      </c>
    </row>
    <row r="1278" spans="1:9" x14ac:dyDescent="0.2">
      <c r="A1278" s="127">
        <v>1980</v>
      </c>
      <c r="B1278" s="128">
        <v>548</v>
      </c>
      <c r="C1278" s="128" t="s">
        <v>345</v>
      </c>
      <c r="D1278" s="137">
        <v>1076700</v>
      </c>
      <c r="E1278" s="138">
        <v>228720</v>
      </c>
      <c r="G1278" s="141">
        <f t="shared" si="3"/>
        <v>628408.80000000005</v>
      </c>
      <c r="H1278" s="141">
        <f t="shared" si="4"/>
        <v>1524991.2</v>
      </c>
    </row>
    <row r="1279" spans="1:9" x14ac:dyDescent="0.2">
      <c r="A1279" s="127">
        <v>1981</v>
      </c>
      <c r="B1279" s="128">
        <v>549</v>
      </c>
      <c r="C1279" s="128" t="s">
        <v>345</v>
      </c>
      <c r="D1279" s="137">
        <v>1010900</v>
      </c>
      <c r="E1279" s="138">
        <v>215630</v>
      </c>
      <c r="G1279" s="141">
        <f t="shared" si="3"/>
        <v>588265.19999999995</v>
      </c>
      <c r="H1279" s="141">
        <f t="shared" si="4"/>
        <v>1433534.8</v>
      </c>
    </row>
    <row r="1280" spans="1:9" x14ac:dyDescent="0.2">
      <c r="A1280" s="127">
        <v>1982</v>
      </c>
      <c r="B1280" s="128">
        <v>550</v>
      </c>
      <c r="C1280" s="128" t="s">
        <v>345</v>
      </c>
      <c r="D1280" s="137">
        <v>956010</v>
      </c>
      <c r="E1280" s="138">
        <v>205190</v>
      </c>
      <c r="G1280" s="141">
        <f t="shared" si="3"/>
        <v>553837.60000000009</v>
      </c>
      <c r="H1280" s="141">
        <f t="shared" si="4"/>
        <v>1358182.3999999999</v>
      </c>
    </row>
    <row r="1281" spans="1:8" x14ac:dyDescent="0.2">
      <c r="A1281" s="127">
        <v>1983</v>
      </c>
      <c r="B1281" s="128">
        <v>551</v>
      </c>
      <c r="C1281" s="128" t="s">
        <v>345</v>
      </c>
      <c r="D1281" s="137">
        <v>838440</v>
      </c>
      <c r="E1281" s="138">
        <v>179170</v>
      </c>
      <c r="G1281" s="141">
        <f t="shared" si="3"/>
        <v>487266.8</v>
      </c>
      <c r="H1281" s="141">
        <f t="shared" si="4"/>
        <v>1189613.2</v>
      </c>
    </row>
    <row r="1282" spans="1:8" x14ac:dyDescent="0.2">
      <c r="A1282" s="127">
        <v>1984</v>
      </c>
      <c r="B1282" s="128">
        <v>552</v>
      </c>
      <c r="C1282" s="128" t="s">
        <v>345</v>
      </c>
      <c r="D1282" s="137">
        <v>750200</v>
      </c>
      <c r="E1282" s="138">
        <v>157520</v>
      </c>
      <c r="G1282" s="141">
        <f t="shared" si="3"/>
        <v>441460.8</v>
      </c>
      <c r="H1282" s="141">
        <f t="shared" si="4"/>
        <v>1058939.2</v>
      </c>
    </row>
    <row r="1283" spans="1:8" x14ac:dyDescent="0.2">
      <c r="A1283" s="127">
        <v>1985</v>
      </c>
      <c r="B1283" s="128">
        <v>553</v>
      </c>
      <c r="C1283" s="128" t="s">
        <v>345</v>
      </c>
      <c r="D1283" s="137">
        <v>675330</v>
      </c>
      <c r="E1283" s="138">
        <v>142020</v>
      </c>
      <c r="G1283" s="141">
        <f t="shared" si="3"/>
        <v>396970.8</v>
      </c>
      <c r="H1283" s="141">
        <f t="shared" si="4"/>
        <v>953689.2</v>
      </c>
    </row>
    <row r="1284" spans="1:8" x14ac:dyDescent="0.2">
      <c r="A1284" s="127">
        <v>1986</v>
      </c>
      <c r="B1284" s="128">
        <v>554</v>
      </c>
      <c r="C1284" s="128" t="s">
        <v>345</v>
      </c>
      <c r="D1284" s="137">
        <v>617530</v>
      </c>
      <c r="E1284" s="138">
        <v>129290</v>
      </c>
      <c r="G1284" s="141">
        <f t="shared" si="3"/>
        <v>364121.59999999998</v>
      </c>
      <c r="H1284" s="141">
        <f t="shared" si="4"/>
        <v>870938.4</v>
      </c>
    </row>
    <row r="1285" spans="1:8" x14ac:dyDescent="0.2">
      <c r="A1285" s="127">
        <v>1987</v>
      </c>
      <c r="B1285" s="128">
        <v>555</v>
      </c>
      <c r="C1285" s="128" t="s">
        <v>345</v>
      </c>
      <c r="D1285" s="137">
        <v>604850</v>
      </c>
      <c r="E1285" s="138">
        <v>122700</v>
      </c>
      <c r="G1285" s="141">
        <f t="shared" si="3"/>
        <v>364358</v>
      </c>
      <c r="H1285" s="141">
        <f t="shared" si="4"/>
        <v>845342</v>
      </c>
    </row>
    <row r="1286" spans="1:8" x14ac:dyDescent="0.2">
      <c r="A1286" s="127">
        <v>1988</v>
      </c>
      <c r="B1286" s="128">
        <v>556</v>
      </c>
      <c r="C1286" s="128" t="s">
        <v>345</v>
      </c>
      <c r="D1286" s="137">
        <v>615090</v>
      </c>
      <c r="E1286" s="138">
        <v>118750</v>
      </c>
      <c r="G1286" s="141">
        <f t="shared" si="3"/>
        <v>382340</v>
      </c>
      <c r="H1286" s="141">
        <f t="shared" si="4"/>
        <v>847840</v>
      </c>
    </row>
    <row r="1287" spans="1:8" x14ac:dyDescent="0.2">
      <c r="A1287" s="127">
        <v>1989</v>
      </c>
      <c r="B1287" s="128">
        <v>557</v>
      </c>
      <c r="C1287" s="128" t="s">
        <v>345</v>
      </c>
      <c r="D1287" s="137">
        <v>679150</v>
      </c>
      <c r="E1287" s="138">
        <v>118620</v>
      </c>
      <c r="G1287" s="141">
        <f t="shared" si="3"/>
        <v>446654.80000000005</v>
      </c>
      <c r="H1287" s="141">
        <f t="shared" si="4"/>
        <v>911645.2</v>
      </c>
    </row>
    <row r="1288" spans="1:8" x14ac:dyDescent="0.2">
      <c r="A1288" s="127">
        <v>1990</v>
      </c>
      <c r="B1288" s="128">
        <v>558</v>
      </c>
      <c r="C1288" s="128" t="s">
        <v>345</v>
      </c>
      <c r="D1288" s="137">
        <v>751580</v>
      </c>
      <c r="E1288" s="138">
        <v>117010</v>
      </c>
      <c r="G1288" s="141">
        <f t="shared" si="3"/>
        <v>522240.4</v>
      </c>
      <c r="H1288" s="141">
        <f t="shared" si="4"/>
        <v>980919.6</v>
      </c>
    </row>
    <row r="1289" spans="1:8" x14ac:dyDescent="0.2">
      <c r="A1289" s="127">
        <v>1991</v>
      </c>
      <c r="B1289" s="128">
        <v>559</v>
      </c>
      <c r="C1289" s="128" t="s">
        <v>345</v>
      </c>
      <c r="D1289" s="137">
        <v>851780</v>
      </c>
      <c r="E1289" s="138">
        <v>120730</v>
      </c>
      <c r="G1289" s="141">
        <f t="shared" si="3"/>
        <v>615149.19999999995</v>
      </c>
      <c r="H1289" s="141">
        <f t="shared" si="4"/>
        <v>1088410.8</v>
      </c>
    </row>
    <row r="1290" spans="1:8" x14ac:dyDescent="0.2">
      <c r="A1290" s="127">
        <v>1992</v>
      </c>
      <c r="B1290" s="128">
        <v>560</v>
      </c>
      <c r="C1290" s="128" t="s">
        <v>345</v>
      </c>
      <c r="D1290" s="137">
        <v>830750</v>
      </c>
      <c r="E1290" s="138">
        <v>113340</v>
      </c>
      <c r="G1290" s="141">
        <f t="shared" si="3"/>
        <v>608603.6</v>
      </c>
      <c r="H1290" s="141">
        <f t="shared" si="4"/>
        <v>1052896.3999999999</v>
      </c>
    </row>
    <row r="1291" spans="1:8" x14ac:dyDescent="0.2">
      <c r="A1291" s="127">
        <v>1993</v>
      </c>
      <c r="B1291" s="128">
        <v>561</v>
      </c>
      <c r="C1291" s="128" t="s">
        <v>345</v>
      </c>
      <c r="D1291" s="137">
        <v>813710</v>
      </c>
      <c r="E1291" s="138">
        <v>108010</v>
      </c>
      <c r="G1291" s="141">
        <f t="shared" si="3"/>
        <v>602010.4</v>
      </c>
      <c r="H1291" s="141">
        <f t="shared" si="4"/>
        <v>1025409.6</v>
      </c>
    </row>
    <row r="1292" spans="1:8" x14ac:dyDescent="0.2">
      <c r="A1292" s="127">
        <v>1994</v>
      </c>
      <c r="B1292" s="128">
        <v>562</v>
      </c>
      <c r="C1292" s="128" t="s">
        <v>345</v>
      </c>
      <c r="D1292" s="137">
        <v>778380</v>
      </c>
      <c r="E1292" s="138">
        <v>102820</v>
      </c>
      <c r="G1292" s="141">
        <f t="shared" si="3"/>
        <v>576852.80000000005</v>
      </c>
      <c r="H1292" s="141">
        <f t="shared" si="4"/>
        <v>979907.2</v>
      </c>
    </row>
    <row r="1293" spans="1:8" x14ac:dyDescent="0.2">
      <c r="A1293" s="127">
        <v>1995</v>
      </c>
      <c r="B1293" s="128">
        <v>563</v>
      </c>
      <c r="C1293" s="128" t="s">
        <v>345</v>
      </c>
      <c r="D1293" s="137">
        <v>749630</v>
      </c>
      <c r="E1293" s="138">
        <v>100660</v>
      </c>
      <c r="G1293" s="141">
        <f t="shared" si="3"/>
        <v>552336.4</v>
      </c>
      <c r="H1293" s="141">
        <f t="shared" si="4"/>
        <v>946923.6</v>
      </c>
    </row>
    <row r="1294" spans="1:8" x14ac:dyDescent="0.2">
      <c r="A1294" s="127">
        <v>1996</v>
      </c>
      <c r="B1294" s="128">
        <v>564</v>
      </c>
      <c r="C1294" s="128" t="s">
        <v>345</v>
      </c>
      <c r="D1294" s="137">
        <v>670720</v>
      </c>
      <c r="E1294" s="138">
        <v>96828</v>
      </c>
      <c r="G1294" s="141">
        <f t="shared" si="3"/>
        <v>480937.12</v>
      </c>
      <c r="H1294" s="141">
        <f t="shared" si="4"/>
        <v>860502.88</v>
      </c>
    </row>
    <row r="1295" spans="1:8" x14ac:dyDescent="0.2">
      <c r="A1295" s="127">
        <v>1997</v>
      </c>
      <c r="B1295" s="128">
        <v>565</v>
      </c>
      <c r="C1295" s="128" t="s">
        <v>345</v>
      </c>
      <c r="D1295" s="137">
        <v>594460</v>
      </c>
      <c r="E1295" s="138">
        <v>95587</v>
      </c>
      <c r="G1295" s="141">
        <f t="shared" si="3"/>
        <v>407109.48</v>
      </c>
      <c r="H1295" s="141">
        <f t="shared" si="4"/>
        <v>781810.52</v>
      </c>
    </row>
    <row r="1296" spans="1:8" x14ac:dyDescent="0.2">
      <c r="A1296" s="127">
        <v>1998</v>
      </c>
      <c r="B1296" s="128">
        <v>566</v>
      </c>
      <c r="C1296" s="128" t="s">
        <v>345</v>
      </c>
      <c r="D1296" s="137">
        <v>592780</v>
      </c>
      <c r="E1296" s="138">
        <v>97025</v>
      </c>
      <c r="G1296" s="141">
        <f t="shared" si="3"/>
        <v>402611</v>
      </c>
      <c r="H1296" s="141">
        <f t="shared" si="4"/>
        <v>782949</v>
      </c>
    </row>
    <row r="1297" spans="1:8" x14ac:dyDescent="0.2">
      <c r="A1297" s="127">
        <v>1999</v>
      </c>
      <c r="B1297" s="128">
        <v>567</v>
      </c>
      <c r="C1297" s="128" t="s">
        <v>345</v>
      </c>
      <c r="D1297" s="137">
        <v>538860</v>
      </c>
      <c r="E1297" s="138">
        <v>93078</v>
      </c>
      <c r="G1297" s="141">
        <f t="shared" si="3"/>
        <v>356427.12</v>
      </c>
      <c r="H1297" s="141">
        <f t="shared" si="4"/>
        <v>721292.88</v>
      </c>
    </row>
    <row r="1298" spans="1:8" x14ac:dyDescent="0.2">
      <c r="A1298" s="127">
        <v>2000</v>
      </c>
      <c r="B1298" s="128">
        <v>568</v>
      </c>
      <c r="C1298" s="128" t="s">
        <v>345</v>
      </c>
      <c r="D1298" s="137">
        <v>614920</v>
      </c>
      <c r="E1298" s="138">
        <v>102490</v>
      </c>
      <c r="G1298" s="141">
        <f t="shared" si="3"/>
        <v>414039.6</v>
      </c>
      <c r="H1298" s="141">
        <f t="shared" si="4"/>
        <v>815800.4</v>
      </c>
    </row>
    <row r="1299" spans="1:8" x14ac:dyDescent="0.2">
      <c r="A1299" s="127">
        <v>2001</v>
      </c>
      <c r="B1299" s="128">
        <v>569</v>
      </c>
      <c r="C1299" s="128" t="s">
        <v>345</v>
      </c>
      <c r="D1299" s="137">
        <v>770380</v>
      </c>
      <c r="E1299" s="138">
        <v>119870</v>
      </c>
      <c r="G1299" s="141">
        <f t="shared" si="3"/>
        <v>535434.80000000005</v>
      </c>
      <c r="H1299" s="141">
        <f t="shared" si="4"/>
        <v>1005325.2</v>
      </c>
    </row>
    <row r="1300" spans="1:8" x14ac:dyDescent="0.2">
      <c r="A1300" s="127">
        <v>2002</v>
      </c>
      <c r="B1300" s="128">
        <v>570</v>
      </c>
      <c r="C1300" s="128" t="s">
        <v>345</v>
      </c>
      <c r="D1300" s="137">
        <v>992000</v>
      </c>
      <c r="E1300" s="138">
        <v>145870</v>
      </c>
      <c r="G1300" s="141">
        <f t="shared" si="3"/>
        <v>706094.8</v>
      </c>
      <c r="H1300" s="141">
        <f t="shared" si="4"/>
        <v>1277905.2</v>
      </c>
    </row>
    <row r="1301" spans="1:8" x14ac:dyDescent="0.2">
      <c r="A1301" s="127">
        <v>2003</v>
      </c>
      <c r="B1301" s="128">
        <v>571</v>
      </c>
      <c r="C1301" s="128" t="s">
        <v>345</v>
      </c>
      <c r="D1301" s="137">
        <v>1084400</v>
      </c>
      <c r="E1301" s="138">
        <v>154790</v>
      </c>
      <c r="G1301" s="141">
        <f t="shared" si="3"/>
        <v>781011.6</v>
      </c>
      <c r="H1301" s="141">
        <f t="shared" si="4"/>
        <v>1387788.4</v>
      </c>
    </row>
    <row r="1302" spans="1:8" x14ac:dyDescent="0.2">
      <c r="A1302" s="127">
        <v>2004</v>
      </c>
      <c r="B1302" s="128">
        <v>572</v>
      </c>
      <c r="C1302" s="128" t="s">
        <v>345</v>
      </c>
      <c r="D1302" s="137">
        <v>1103900</v>
      </c>
      <c r="E1302" s="138">
        <v>156850</v>
      </c>
      <c r="G1302" s="141">
        <f t="shared" si="3"/>
        <v>796474</v>
      </c>
      <c r="H1302" s="141">
        <f t="shared" si="4"/>
        <v>1411326</v>
      </c>
    </row>
    <row r="1303" spans="1:8" x14ac:dyDescent="0.2">
      <c r="A1303" s="127">
        <v>2005</v>
      </c>
      <c r="B1303" s="128">
        <v>573</v>
      </c>
      <c r="C1303" s="128" t="s">
        <v>345</v>
      </c>
      <c r="D1303" s="137">
        <v>970900</v>
      </c>
      <c r="E1303" s="138">
        <v>142390</v>
      </c>
      <c r="G1303" s="141">
        <f t="shared" si="3"/>
        <v>691815.6</v>
      </c>
      <c r="H1303" s="141">
        <f t="shared" si="4"/>
        <v>1249984.3999999999</v>
      </c>
    </row>
    <row r="1304" spans="1:8" x14ac:dyDescent="0.2">
      <c r="A1304" s="127">
        <v>2006</v>
      </c>
      <c r="B1304" s="128">
        <v>574</v>
      </c>
      <c r="C1304" s="128" t="s">
        <v>345</v>
      </c>
      <c r="D1304" s="137">
        <v>868910</v>
      </c>
      <c r="E1304" s="138">
        <v>132140</v>
      </c>
      <c r="G1304" s="141">
        <f t="shared" si="3"/>
        <v>609915.6</v>
      </c>
      <c r="H1304" s="141">
        <f t="shared" si="4"/>
        <v>1127904.3999999999</v>
      </c>
    </row>
    <row r="1305" spans="1:8" x14ac:dyDescent="0.2">
      <c r="A1305" s="127">
        <v>2007</v>
      </c>
      <c r="B1305" s="128">
        <v>575</v>
      </c>
      <c r="C1305" s="128" t="s">
        <v>345</v>
      </c>
      <c r="D1305" s="137">
        <v>787260</v>
      </c>
      <c r="E1305" s="138">
        <v>123590</v>
      </c>
      <c r="G1305" s="141">
        <f t="shared" si="3"/>
        <v>545023.6</v>
      </c>
      <c r="H1305" s="141">
        <f t="shared" si="4"/>
        <v>1029496.4</v>
      </c>
    </row>
    <row r="1306" spans="1:8" x14ac:dyDescent="0.2">
      <c r="A1306" s="127">
        <v>2008</v>
      </c>
      <c r="B1306" s="128">
        <v>576</v>
      </c>
      <c r="C1306" s="128" t="s">
        <v>345</v>
      </c>
      <c r="D1306" s="137">
        <v>759750</v>
      </c>
      <c r="E1306" s="138">
        <v>120250</v>
      </c>
      <c r="G1306" s="141">
        <f t="shared" si="3"/>
        <v>524060</v>
      </c>
      <c r="H1306" s="141">
        <f t="shared" si="4"/>
        <v>995440</v>
      </c>
    </row>
    <row r="1307" spans="1:8" x14ac:dyDescent="0.2">
      <c r="A1307" s="127">
        <v>2009</v>
      </c>
      <c r="B1307" s="128">
        <v>577</v>
      </c>
      <c r="C1307" s="128" t="s">
        <v>345</v>
      </c>
      <c r="D1307" s="137">
        <v>769970</v>
      </c>
      <c r="E1307" s="138">
        <v>122760</v>
      </c>
      <c r="G1307" s="141">
        <f t="shared" si="3"/>
        <v>529360.4</v>
      </c>
      <c r="H1307" s="141">
        <f t="shared" si="4"/>
        <v>1010579.6</v>
      </c>
    </row>
    <row r="1308" spans="1:8" x14ac:dyDescent="0.2">
      <c r="A1308" s="127">
        <v>2010</v>
      </c>
      <c r="B1308" s="128">
        <v>578</v>
      </c>
      <c r="C1308" s="128" t="s">
        <v>345</v>
      </c>
      <c r="D1308" s="137">
        <v>719530</v>
      </c>
      <c r="E1308" s="138">
        <v>120590</v>
      </c>
      <c r="G1308" s="141">
        <f t="shared" si="3"/>
        <v>483173.6</v>
      </c>
      <c r="H1308" s="141">
        <f t="shared" si="4"/>
        <v>955886.4</v>
      </c>
    </row>
    <row r="1309" spans="1:8" x14ac:dyDescent="0.2">
      <c r="A1309" s="127">
        <v>2011</v>
      </c>
      <c r="B1309" s="128">
        <v>579</v>
      </c>
      <c r="C1309" s="128" t="s">
        <v>345</v>
      </c>
      <c r="D1309" s="137">
        <v>641390</v>
      </c>
      <c r="E1309" s="138">
        <v>113600</v>
      </c>
      <c r="G1309" s="141">
        <f t="shared" si="3"/>
        <v>418734</v>
      </c>
      <c r="H1309" s="141">
        <f t="shared" si="4"/>
        <v>864046</v>
      </c>
    </row>
    <row r="1310" spans="1:8" x14ac:dyDescent="0.2">
      <c r="A1310" s="127">
        <v>2012</v>
      </c>
      <c r="B1310" s="128">
        <v>580</v>
      </c>
      <c r="C1310" s="128" t="s">
        <v>345</v>
      </c>
      <c r="D1310" s="137">
        <v>626150</v>
      </c>
      <c r="E1310" s="138">
        <v>110630</v>
      </c>
      <c r="G1310" s="141">
        <f t="shared" si="3"/>
        <v>409315.2</v>
      </c>
      <c r="H1310" s="141">
        <f t="shared" si="4"/>
        <v>842984.8</v>
      </c>
    </row>
    <row r="1311" spans="1:8" x14ac:dyDescent="0.2">
      <c r="A1311" s="127">
        <v>2013</v>
      </c>
      <c r="B1311" s="128">
        <v>581</v>
      </c>
      <c r="C1311" s="128" t="s">
        <v>345</v>
      </c>
      <c r="D1311" s="137">
        <v>607190</v>
      </c>
      <c r="E1311" s="138">
        <v>107560</v>
      </c>
      <c r="G1311" s="141">
        <f t="shared" si="3"/>
        <v>396372.4</v>
      </c>
      <c r="H1311" s="141">
        <f t="shared" si="4"/>
        <v>818007.6</v>
      </c>
    </row>
    <row r="1312" spans="1:8" x14ac:dyDescent="0.2">
      <c r="A1312" s="127">
        <v>2014</v>
      </c>
      <c r="B1312" s="128">
        <v>582</v>
      </c>
      <c r="C1312" s="128" t="s">
        <v>345</v>
      </c>
      <c r="D1312" s="137">
        <v>665040</v>
      </c>
      <c r="E1312" s="138">
        <v>112400</v>
      </c>
      <c r="G1312" s="141">
        <f t="shared" si="3"/>
        <v>444736</v>
      </c>
      <c r="H1312" s="141">
        <f t="shared" si="4"/>
        <v>885344</v>
      </c>
    </row>
    <row r="1313" spans="1:8" x14ac:dyDescent="0.2">
      <c r="A1313" s="127">
        <v>2015</v>
      </c>
      <c r="B1313" s="128">
        <v>583</v>
      </c>
      <c r="C1313" s="128" t="s">
        <v>345</v>
      </c>
      <c r="D1313" s="137">
        <v>696720</v>
      </c>
      <c r="E1313" s="138">
        <v>116610</v>
      </c>
      <c r="G1313" s="141">
        <f t="shared" si="3"/>
        <v>468164.4</v>
      </c>
      <c r="H1313" s="141">
        <f t="shared" si="4"/>
        <v>925275.6</v>
      </c>
    </row>
    <row r="1314" spans="1:8" x14ac:dyDescent="0.2">
      <c r="A1314" s="127">
        <v>2016</v>
      </c>
      <c r="B1314" s="128">
        <v>584</v>
      </c>
      <c r="C1314" s="128" t="s">
        <v>345</v>
      </c>
      <c r="D1314" s="137">
        <v>650180</v>
      </c>
      <c r="E1314" s="138">
        <v>115700</v>
      </c>
      <c r="F1314">
        <f t="shared" ref="F1314:F1316" si="5">E1314/D1314</f>
        <v>0.17795072133870621</v>
      </c>
      <c r="G1314" s="141">
        <f t="shared" si="3"/>
        <v>423408</v>
      </c>
      <c r="H1314" s="141">
        <f t="shared" si="4"/>
        <v>876952</v>
      </c>
    </row>
    <row r="1315" spans="1:8" x14ac:dyDescent="0.2">
      <c r="A1315" s="127">
        <v>2017</v>
      </c>
      <c r="B1315" s="128">
        <v>585</v>
      </c>
      <c r="C1315" s="128" t="s">
        <v>345</v>
      </c>
      <c r="D1315" s="137">
        <v>584680</v>
      </c>
      <c r="E1315" s="138">
        <v>111510</v>
      </c>
      <c r="F1315">
        <f t="shared" si="5"/>
        <v>0.19071970992679757</v>
      </c>
      <c r="G1315" s="141">
        <f t="shared" si="3"/>
        <v>366120.4</v>
      </c>
      <c r="H1315" s="141">
        <f t="shared" si="4"/>
        <v>803239.6</v>
      </c>
    </row>
    <row r="1316" spans="1:8" x14ac:dyDescent="0.2">
      <c r="A1316" s="127">
        <v>2018</v>
      </c>
      <c r="B1316" s="128">
        <v>586</v>
      </c>
      <c r="C1316" s="128" t="s">
        <v>345</v>
      </c>
      <c r="D1316" s="137">
        <v>542690</v>
      </c>
      <c r="E1316" s="138">
        <v>112900</v>
      </c>
      <c r="F1316">
        <f t="shared" si="5"/>
        <v>0.20803773793510108</v>
      </c>
      <c r="G1316" s="141">
        <f t="shared" si="3"/>
        <v>321406</v>
      </c>
      <c r="H1316" s="141">
        <f t="shared" si="4"/>
        <v>763974</v>
      </c>
    </row>
    <row r="1317" spans="1:8" x14ac:dyDescent="0.2">
      <c r="A1317" s="127">
        <v>2019</v>
      </c>
      <c r="B1317" s="128">
        <v>587</v>
      </c>
      <c r="C1317" s="128" t="s">
        <v>345</v>
      </c>
      <c r="D1317" s="137">
        <v>495730</v>
      </c>
      <c r="E1317" s="138">
        <v>112350</v>
      </c>
      <c r="F1317">
        <f>E1317/D1317</f>
        <v>0.22663546688721684</v>
      </c>
      <c r="G1317" s="141">
        <f t="shared" si="3"/>
        <v>275524</v>
      </c>
      <c r="H1317" s="141">
        <f t="shared" si="4"/>
        <v>715936</v>
      </c>
    </row>
    <row r="1318" spans="1:8" ht="16" thickBot="1" x14ac:dyDescent="0.25">
      <c r="A1318" s="130">
        <v>2020</v>
      </c>
      <c r="B1318" s="131">
        <v>588</v>
      </c>
      <c r="C1318" s="131" t="s">
        <v>345</v>
      </c>
      <c r="D1318" s="139">
        <v>484710</v>
      </c>
      <c r="E1318" s="140">
        <v>118420</v>
      </c>
      <c r="G1318" s="141">
        <f t="shared" si="3"/>
        <v>252606.80000000002</v>
      </c>
      <c r="H1318" s="141">
        <f t="shared" si="4"/>
        <v>716813.2</v>
      </c>
    </row>
    <row r="1319" spans="1:8" x14ac:dyDescent="0.2">
      <c r="A1319" s="56"/>
      <c r="B1319" s="56">
        <v>589</v>
      </c>
      <c r="C1319" s="56" t="s">
        <v>346</v>
      </c>
      <c r="D1319" s="56">
        <v>710990</v>
      </c>
      <c r="E1319" s="56">
        <v>142550</v>
      </c>
    </row>
    <row r="1320" spans="1:8" x14ac:dyDescent="0.2">
      <c r="A1320" s="56"/>
      <c r="B1320" s="56">
        <v>590</v>
      </c>
      <c r="C1320" s="56" t="s">
        <v>346</v>
      </c>
      <c r="D1320" s="56">
        <v>847900</v>
      </c>
      <c r="E1320" s="56">
        <v>166250</v>
      </c>
    </row>
    <row r="1321" spans="1:8" x14ac:dyDescent="0.2">
      <c r="A1321" s="56"/>
      <c r="B1321" s="56">
        <v>591</v>
      </c>
      <c r="C1321" s="56" t="s">
        <v>346</v>
      </c>
      <c r="D1321" s="56">
        <v>976610</v>
      </c>
      <c r="E1321" s="56">
        <v>188760</v>
      </c>
    </row>
    <row r="1322" spans="1:8" x14ac:dyDescent="0.2">
      <c r="A1322" s="56"/>
      <c r="B1322" s="56">
        <v>592</v>
      </c>
      <c r="C1322" s="56" t="s">
        <v>346</v>
      </c>
      <c r="D1322" s="56">
        <v>1175000</v>
      </c>
      <c r="E1322" s="56">
        <v>229030</v>
      </c>
    </row>
    <row r="1323" spans="1:8" x14ac:dyDescent="0.2">
      <c r="A1323" s="56"/>
      <c r="B1323" s="56">
        <v>593</v>
      </c>
      <c r="C1323" s="56" t="s">
        <v>346</v>
      </c>
      <c r="D1323" s="56">
        <v>1118100</v>
      </c>
      <c r="E1323" s="56">
        <v>215820</v>
      </c>
    </row>
    <row r="1324" spans="1:8" x14ac:dyDescent="0.2">
      <c r="A1324" s="56"/>
      <c r="B1324" s="56">
        <v>594</v>
      </c>
      <c r="C1324" s="56" t="s">
        <v>346</v>
      </c>
      <c r="D1324" s="56">
        <v>1070400</v>
      </c>
      <c r="E1324" s="56">
        <v>205330</v>
      </c>
    </row>
    <row r="1325" spans="1:8" x14ac:dyDescent="0.2">
      <c r="A1325" s="56"/>
      <c r="B1325" s="56">
        <v>595</v>
      </c>
      <c r="C1325" s="56" t="s">
        <v>346</v>
      </c>
      <c r="D1325" s="56">
        <v>951790</v>
      </c>
      <c r="E1325" s="56">
        <v>179180</v>
      </c>
    </row>
    <row r="1326" spans="1:8" x14ac:dyDescent="0.2">
      <c r="A1326" s="56"/>
      <c r="B1326" s="56">
        <v>596</v>
      </c>
      <c r="C1326" s="56" t="s">
        <v>346</v>
      </c>
      <c r="D1326" s="56">
        <v>852250</v>
      </c>
      <c r="E1326" s="56">
        <v>157450</v>
      </c>
    </row>
    <row r="1327" spans="1:8" x14ac:dyDescent="0.2">
      <c r="A1327" s="56"/>
      <c r="B1327" s="56">
        <v>597</v>
      </c>
      <c r="C1327" s="56" t="s">
        <v>346</v>
      </c>
      <c r="D1327" s="56">
        <v>790060</v>
      </c>
      <c r="E1327" s="56">
        <v>141870</v>
      </c>
    </row>
    <row r="1328" spans="1:8" x14ac:dyDescent="0.2">
      <c r="A1328" s="56"/>
      <c r="B1328" s="56">
        <v>598</v>
      </c>
      <c r="C1328" s="56" t="s">
        <v>346</v>
      </c>
      <c r="D1328" s="56">
        <v>744320</v>
      </c>
      <c r="E1328" s="56">
        <v>129040</v>
      </c>
    </row>
    <row r="1329" spans="1:5" x14ac:dyDescent="0.2">
      <c r="A1329" s="56"/>
      <c r="B1329" s="56">
        <v>599</v>
      </c>
      <c r="C1329" s="56" t="s">
        <v>346</v>
      </c>
      <c r="D1329" s="56">
        <v>736780</v>
      </c>
      <c r="E1329" s="56">
        <v>122280</v>
      </c>
    </row>
    <row r="1330" spans="1:5" x14ac:dyDescent="0.2">
      <c r="A1330" s="56"/>
      <c r="B1330" s="56">
        <v>600</v>
      </c>
      <c r="C1330" s="56" t="s">
        <v>346</v>
      </c>
      <c r="D1330" s="56">
        <v>745980</v>
      </c>
      <c r="E1330" s="56">
        <v>118130</v>
      </c>
    </row>
    <row r="1331" spans="1:5" x14ac:dyDescent="0.2">
      <c r="A1331" s="56"/>
      <c r="B1331" s="56">
        <v>601</v>
      </c>
      <c r="C1331" s="56" t="s">
        <v>346</v>
      </c>
      <c r="D1331" s="56">
        <v>811140</v>
      </c>
      <c r="E1331" s="56">
        <v>117630</v>
      </c>
    </row>
    <row r="1332" spans="1:5" x14ac:dyDescent="0.2">
      <c r="A1332" s="56"/>
      <c r="B1332" s="56">
        <v>602</v>
      </c>
      <c r="C1332" s="56" t="s">
        <v>346</v>
      </c>
      <c r="D1332" s="56">
        <v>876540</v>
      </c>
      <c r="E1332" s="56">
        <v>115680</v>
      </c>
    </row>
    <row r="1333" spans="1:5" x14ac:dyDescent="0.2">
      <c r="A1333" s="56"/>
      <c r="B1333" s="56">
        <v>603</v>
      </c>
      <c r="C1333" s="56" t="s">
        <v>346</v>
      </c>
      <c r="D1333" s="56">
        <v>973160</v>
      </c>
      <c r="E1333" s="56">
        <v>119260</v>
      </c>
    </row>
    <row r="1334" spans="1:5" x14ac:dyDescent="0.2">
      <c r="A1334" s="56"/>
      <c r="B1334" s="56">
        <v>604</v>
      </c>
      <c r="C1334" s="56" t="s">
        <v>346</v>
      </c>
      <c r="D1334" s="56">
        <v>958860</v>
      </c>
      <c r="E1334" s="56">
        <v>111950</v>
      </c>
    </row>
    <row r="1335" spans="1:5" x14ac:dyDescent="0.2">
      <c r="A1335" s="56"/>
      <c r="B1335" s="56">
        <v>605</v>
      </c>
      <c r="C1335" s="56" t="s">
        <v>346</v>
      </c>
      <c r="D1335" s="56">
        <v>962860</v>
      </c>
      <c r="E1335" s="56">
        <v>106760</v>
      </c>
    </row>
    <row r="1336" spans="1:5" x14ac:dyDescent="0.2">
      <c r="A1336" s="56"/>
      <c r="B1336" s="56">
        <v>606</v>
      </c>
      <c r="C1336" s="56" t="s">
        <v>346</v>
      </c>
      <c r="D1336" s="56">
        <v>959120</v>
      </c>
      <c r="E1336" s="56">
        <v>101730</v>
      </c>
    </row>
    <row r="1337" spans="1:5" x14ac:dyDescent="0.2">
      <c r="A1337" s="56"/>
      <c r="B1337" s="56">
        <v>607</v>
      </c>
      <c r="C1337" s="56" t="s">
        <v>346</v>
      </c>
      <c r="D1337" s="56">
        <v>962980</v>
      </c>
      <c r="E1337" s="56">
        <v>99824</v>
      </c>
    </row>
    <row r="1338" spans="1:5" x14ac:dyDescent="0.2">
      <c r="A1338" s="56"/>
      <c r="B1338" s="56">
        <v>608</v>
      </c>
      <c r="C1338" s="56" t="s">
        <v>346</v>
      </c>
      <c r="D1338" s="56">
        <v>934160</v>
      </c>
      <c r="E1338" s="56">
        <v>96337</v>
      </c>
    </row>
    <row r="1339" spans="1:5" x14ac:dyDescent="0.2">
      <c r="A1339" s="56"/>
      <c r="B1339" s="56">
        <v>609</v>
      </c>
      <c r="C1339" s="56" t="s">
        <v>346</v>
      </c>
      <c r="D1339" s="56">
        <v>916690</v>
      </c>
      <c r="E1339" s="56">
        <v>95580</v>
      </c>
    </row>
    <row r="1340" spans="1:5" x14ac:dyDescent="0.2">
      <c r="A1340" s="56"/>
      <c r="B1340" s="56">
        <v>610</v>
      </c>
      <c r="C1340" s="56" t="s">
        <v>346</v>
      </c>
      <c r="D1340" s="56">
        <v>905600</v>
      </c>
      <c r="E1340" s="56">
        <v>97015</v>
      </c>
    </row>
    <row r="1341" spans="1:5" x14ac:dyDescent="0.2">
      <c r="A1341" s="56"/>
      <c r="B1341" s="56">
        <v>611</v>
      </c>
      <c r="C1341" s="56" t="s">
        <v>346</v>
      </c>
      <c r="D1341" s="56">
        <v>855270</v>
      </c>
      <c r="E1341" s="56">
        <v>92902</v>
      </c>
    </row>
    <row r="1342" spans="1:5" x14ac:dyDescent="0.2">
      <c r="A1342" s="56"/>
      <c r="B1342" s="56">
        <v>612</v>
      </c>
      <c r="C1342" s="56" t="s">
        <v>346</v>
      </c>
      <c r="D1342" s="56">
        <v>928190</v>
      </c>
      <c r="E1342" s="56">
        <v>101620</v>
      </c>
    </row>
    <row r="1343" spans="1:5" x14ac:dyDescent="0.2">
      <c r="A1343" s="56"/>
      <c r="B1343" s="56">
        <v>613</v>
      </c>
      <c r="C1343" s="56" t="s">
        <v>346</v>
      </c>
      <c r="D1343" s="56">
        <v>1073900</v>
      </c>
      <c r="E1343" s="56">
        <v>118130</v>
      </c>
    </row>
    <row r="1344" spans="1:5" x14ac:dyDescent="0.2">
      <c r="A1344" s="56"/>
      <c r="B1344" s="56">
        <v>614</v>
      </c>
      <c r="C1344" s="56" t="s">
        <v>346</v>
      </c>
      <c r="D1344" s="56">
        <v>1311300</v>
      </c>
      <c r="E1344" s="56">
        <v>143140</v>
      </c>
    </row>
    <row r="1345" spans="1:5" x14ac:dyDescent="0.2">
      <c r="A1345" s="56"/>
      <c r="B1345" s="56">
        <v>615</v>
      </c>
      <c r="C1345" s="56" t="s">
        <v>346</v>
      </c>
      <c r="D1345" s="56">
        <v>1410400</v>
      </c>
      <c r="E1345" s="56">
        <v>151420</v>
      </c>
    </row>
    <row r="1346" spans="1:5" x14ac:dyDescent="0.2">
      <c r="A1346" s="56"/>
      <c r="B1346" s="56">
        <v>616</v>
      </c>
      <c r="C1346" s="56" t="s">
        <v>346</v>
      </c>
      <c r="D1346" s="56">
        <v>1445200</v>
      </c>
      <c r="E1346" s="56">
        <v>153190</v>
      </c>
    </row>
    <row r="1347" spans="1:5" x14ac:dyDescent="0.2">
      <c r="A1347" s="56"/>
      <c r="B1347" s="56">
        <v>617</v>
      </c>
      <c r="C1347" s="56" t="s">
        <v>346</v>
      </c>
      <c r="D1347" s="56">
        <v>1316200</v>
      </c>
      <c r="E1347" s="56">
        <v>139160</v>
      </c>
    </row>
    <row r="1348" spans="1:5" x14ac:dyDescent="0.2">
      <c r="A1348" s="56"/>
      <c r="B1348" s="56">
        <v>618</v>
      </c>
      <c r="C1348" s="56" t="s">
        <v>346</v>
      </c>
      <c r="D1348" s="56">
        <v>1223300</v>
      </c>
      <c r="E1348" s="56">
        <v>129320</v>
      </c>
    </row>
    <row r="1349" spans="1:5" x14ac:dyDescent="0.2">
      <c r="A1349" s="56"/>
      <c r="B1349" s="56">
        <v>619</v>
      </c>
      <c r="C1349" s="56" t="s">
        <v>346</v>
      </c>
      <c r="D1349" s="56">
        <v>1139900</v>
      </c>
      <c r="E1349" s="56">
        <v>121250</v>
      </c>
    </row>
    <row r="1350" spans="1:5" x14ac:dyDescent="0.2">
      <c r="A1350" s="56"/>
      <c r="B1350" s="56">
        <v>620</v>
      </c>
      <c r="C1350" s="56" t="s">
        <v>346</v>
      </c>
      <c r="D1350" s="56">
        <v>1098300</v>
      </c>
      <c r="E1350" s="56">
        <v>118220</v>
      </c>
    </row>
    <row r="1351" spans="1:5" x14ac:dyDescent="0.2">
      <c r="A1351" s="56"/>
      <c r="B1351" s="56">
        <v>621</v>
      </c>
      <c r="C1351" s="56" t="s">
        <v>346</v>
      </c>
      <c r="D1351" s="56">
        <v>1098100</v>
      </c>
      <c r="E1351" s="56">
        <v>121030</v>
      </c>
    </row>
    <row r="1352" spans="1:5" x14ac:dyDescent="0.2">
      <c r="A1352" s="56"/>
      <c r="B1352" s="56">
        <v>622</v>
      </c>
      <c r="C1352" s="56" t="s">
        <v>346</v>
      </c>
      <c r="D1352" s="56">
        <v>1057000</v>
      </c>
      <c r="E1352" s="56">
        <v>119180</v>
      </c>
    </row>
    <row r="1353" spans="1:5" x14ac:dyDescent="0.2">
      <c r="A1353" s="56"/>
      <c r="B1353" s="56">
        <v>623</v>
      </c>
      <c r="C1353" s="56" t="s">
        <v>346</v>
      </c>
      <c r="D1353" s="56">
        <v>982310</v>
      </c>
      <c r="E1353" s="56">
        <v>112410</v>
      </c>
    </row>
    <row r="1354" spans="1:5" x14ac:dyDescent="0.2">
      <c r="A1354" s="56"/>
      <c r="B1354" s="56">
        <v>624</v>
      </c>
      <c r="C1354" s="56" t="s">
        <v>346</v>
      </c>
      <c r="D1354" s="56">
        <v>944030</v>
      </c>
      <c r="E1354" s="56">
        <v>109450</v>
      </c>
    </row>
    <row r="1355" spans="1:5" x14ac:dyDescent="0.2">
      <c r="A1355" s="56"/>
      <c r="B1355" s="56">
        <v>625</v>
      </c>
      <c r="C1355" s="56" t="s">
        <v>346</v>
      </c>
      <c r="D1355" s="56">
        <v>908560</v>
      </c>
      <c r="E1355" s="56">
        <v>106340</v>
      </c>
    </row>
    <row r="1356" spans="1:5" x14ac:dyDescent="0.2">
      <c r="A1356" s="56"/>
      <c r="B1356" s="56">
        <v>626</v>
      </c>
      <c r="C1356" s="56" t="s">
        <v>346</v>
      </c>
      <c r="D1356" s="56">
        <v>928910</v>
      </c>
      <c r="E1356" s="56">
        <v>111170</v>
      </c>
    </row>
    <row r="1357" spans="1:5" x14ac:dyDescent="0.2">
      <c r="A1357" s="56"/>
      <c r="B1357" s="56">
        <v>627</v>
      </c>
      <c r="C1357" s="56" t="s">
        <v>346</v>
      </c>
      <c r="D1357" s="56">
        <v>934670</v>
      </c>
      <c r="E1357" s="56">
        <v>115590</v>
      </c>
    </row>
    <row r="1358" spans="1:5" x14ac:dyDescent="0.2">
      <c r="A1358" s="56"/>
      <c r="B1358" s="56">
        <v>628</v>
      </c>
      <c r="C1358" s="56" t="s">
        <v>346</v>
      </c>
      <c r="D1358" s="56">
        <v>894550</v>
      </c>
      <c r="E1358" s="56">
        <v>115100</v>
      </c>
    </row>
    <row r="1359" spans="1:5" x14ac:dyDescent="0.2">
      <c r="A1359" s="56"/>
      <c r="B1359" s="56">
        <v>629</v>
      </c>
      <c r="C1359" s="56" t="s">
        <v>346</v>
      </c>
      <c r="D1359" s="56">
        <v>833120</v>
      </c>
      <c r="E1359" s="56">
        <v>111220</v>
      </c>
    </row>
    <row r="1360" spans="1:5" x14ac:dyDescent="0.2">
      <c r="A1360" s="56"/>
      <c r="B1360" s="56">
        <v>630</v>
      </c>
      <c r="C1360" s="56" t="s">
        <v>346</v>
      </c>
      <c r="D1360" s="56">
        <v>802900</v>
      </c>
      <c r="E1360" s="56">
        <v>112910</v>
      </c>
    </row>
    <row r="1361" spans="1:9" x14ac:dyDescent="0.2">
      <c r="A1361" s="56"/>
      <c r="B1361" s="56">
        <v>631</v>
      </c>
      <c r="C1361" s="56" t="s">
        <v>346</v>
      </c>
      <c r="D1361" s="56">
        <v>767730</v>
      </c>
      <c r="E1361" s="56">
        <v>112450</v>
      </c>
    </row>
    <row r="1362" spans="1:9" x14ac:dyDescent="0.2">
      <c r="A1362" s="120">
        <v>1965</v>
      </c>
      <c r="B1362" s="56">
        <v>632</v>
      </c>
      <c r="C1362" s="56" t="s">
        <v>347</v>
      </c>
      <c r="D1362" s="56">
        <v>242960</v>
      </c>
      <c r="E1362" s="56">
        <v>35115</v>
      </c>
    </row>
    <row r="1363" spans="1:9" x14ac:dyDescent="0.2">
      <c r="A1363" s="120">
        <v>1966</v>
      </c>
      <c r="B1363" s="56">
        <v>633</v>
      </c>
      <c r="C1363" s="56" t="s">
        <v>347</v>
      </c>
      <c r="D1363" s="56">
        <v>242960</v>
      </c>
      <c r="E1363" s="56">
        <v>35115</v>
      </c>
    </row>
    <row r="1364" spans="1:9" x14ac:dyDescent="0.2">
      <c r="A1364" s="120">
        <v>1967</v>
      </c>
      <c r="B1364" s="56">
        <v>634</v>
      </c>
      <c r="C1364" s="56" t="s">
        <v>347</v>
      </c>
      <c r="D1364" s="56">
        <v>242960</v>
      </c>
      <c r="E1364" s="56">
        <v>35115</v>
      </c>
    </row>
    <row r="1365" spans="1:9" x14ac:dyDescent="0.2">
      <c r="A1365" s="120">
        <v>1968</v>
      </c>
      <c r="B1365" s="56">
        <v>635</v>
      </c>
      <c r="C1365" s="56" t="s">
        <v>347</v>
      </c>
      <c r="D1365" s="56">
        <v>242740</v>
      </c>
      <c r="E1365" s="56">
        <v>35061</v>
      </c>
    </row>
    <row r="1366" spans="1:9" x14ac:dyDescent="0.2">
      <c r="A1366" s="120">
        <v>1969</v>
      </c>
      <c r="B1366" s="56">
        <v>636</v>
      </c>
      <c r="C1366" s="56" t="s">
        <v>347</v>
      </c>
      <c r="D1366" s="56">
        <v>240860</v>
      </c>
      <c r="E1366" s="56">
        <v>34821</v>
      </c>
    </row>
    <row r="1367" spans="1:9" x14ac:dyDescent="0.2">
      <c r="A1367" s="120">
        <v>1970</v>
      </c>
      <c r="B1367" s="56">
        <v>637</v>
      </c>
      <c r="C1367" s="56" t="s">
        <v>347</v>
      </c>
      <c r="D1367" s="56">
        <v>235420</v>
      </c>
      <c r="E1367" s="56">
        <v>35799</v>
      </c>
    </row>
    <row r="1368" spans="1:9" x14ac:dyDescent="0.2">
      <c r="A1368" s="120">
        <v>1971</v>
      </c>
      <c r="B1368" s="56">
        <v>638</v>
      </c>
      <c r="C1368" s="56" t="s">
        <v>347</v>
      </c>
      <c r="D1368" s="56">
        <v>227340</v>
      </c>
      <c r="E1368" s="56">
        <v>38401</v>
      </c>
    </row>
    <row r="1369" spans="1:9" x14ac:dyDescent="0.2">
      <c r="A1369" s="120">
        <v>1972</v>
      </c>
      <c r="B1369" s="56">
        <v>639</v>
      </c>
      <c r="C1369" s="56" t="s">
        <v>347</v>
      </c>
      <c r="D1369" s="56">
        <v>218870</v>
      </c>
      <c r="E1369" s="56">
        <v>39902</v>
      </c>
    </row>
    <row r="1370" spans="1:9" x14ac:dyDescent="0.2">
      <c r="A1370" s="120">
        <v>1973</v>
      </c>
      <c r="B1370" s="56">
        <v>640</v>
      </c>
      <c r="C1370" s="56" t="s">
        <v>347</v>
      </c>
      <c r="D1370" s="56">
        <v>208930</v>
      </c>
      <c r="E1370" s="56">
        <v>40470</v>
      </c>
    </row>
    <row r="1371" spans="1:9" x14ac:dyDescent="0.2">
      <c r="A1371" s="120">
        <v>1974</v>
      </c>
      <c r="B1371" s="56">
        <v>641</v>
      </c>
      <c r="C1371" s="56" t="s">
        <v>347</v>
      </c>
      <c r="D1371" s="56">
        <v>196880</v>
      </c>
      <c r="E1371" s="56">
        <v>39946</v>
      </c>
    </row>
    <row r="1372" spans="1:9" x14ac:dyDescent="0.2">
      <c r="A1372" s="120">
        <v>1975</v>
      </c>
      <c r="B1372" s="56">
        <v>642</v>
      </c>
      <c r="C1372" s="56" t="s">
        <v>347</v>
      </c>
      <c r="D1372" s="56">
        <v>185010</v>
      </c>
      <c r="E1372" s="56">
        <v>38601</v>
      </c>
    </row>
    <row r="1373" spans="1:9" ht="16" thickBot="1" x14ac:dyDescent="0.25">
      <c r="A1373" s="120">
        <v>1976</v>
      </c>
      <c r="B1373" s="56">
        <v>643</v>
      </c>
      <c r="C1373" s="56" t="s">
        <v>347</v>
      </c>
      <c r="D1373" s="56">
        <v>177850</v>
      </c>
      <c r="E1373" s="56">
        <v>37466</v>
      </c>
      <c r="G1373" t="s">
        <v>428</v>
      </c>
      <c r="H1373" t="s">
        <v>429</v>
      </c>
      <c r="I1373" t="s">
        <v>430</v>
      </c>
    </row>
    <row r="1374" spans="1:9" x14ac:dyDescent="0.2">
      <c r="A1374" s="120">
        <v>1977</v>
      </c>
      <c r="B1374" s="124">
        <v>644</v>
      </c>
      <c r="C1374" s="125" t="s">
        <v>347</v>
      </c>
      <c r="D1374" s="125">
        <v>175110</v>
      </c>
      <c r="E1374" s="126">
        <v>38011</v>
      </c>
      <c r="G1374" s="142">
        <v>100608.44</v>
      </c>
      <c r="H1374" s="142">
        <v>249611.56</v>
      </c>
    </row>
    <row r="1375" spans="1:9" x14ac:dyDescent="0.2">
      <c r="A1375" s="120">
        <v>1978</v>
      </c>
      <c r="B1375" s="133">
        <v>645</v>
      </c>
      <c r="C1375" s="13" t="s">
        <v>347</v>
      </c>
      <c r="D1375" s="13">
        <v>181730</v>
      </c>
      <c r="E1375" s="134">
        <v>41440</v>
      </c>
      <c r="G1375" s="142">
        <v>100507.6</v>
      </c>
      <c r="H1375" s="142">
        <v>262952.40000000002</v>
      </c>
    </row>
    <row r="1376" spans="1:9" x14ac:dyDescent="0.2">
      <c r="A1376" s="120">
        <v>1979</v>
      </c>
      <c r="B1376" s="127">
        <v>646</v>
      </c>
      <c r="C1376" s="128" t="s">
        <v>347</v>
      </c>
      <c r="D1376" s="128">
        <v>196520</v>
      </c>
      <c r="E1376" s="129">
        <v>46749</v>
      </c>
      <c r="G1376" s="142">
        <v>104891.96</v>
      </c>
      <c r="H1376" s="142">
        <v>288148.03999999998</v>
      </c>
    </row>
    <row r="1377" spans="1:8" x14ac:dyDescent="0.2">
      <c r="A1377" s="120">
        <v>1980</v>
      </c>
      <c r="B1377" s="127">
        <v>647</v>
      </c>
      <c r="C1377" s="128" t="s">
        <v>347</v>
      </c>
      <c r="D1377" s="128">
        <v>231930</v>
      </c>
      <c r="E1377" s="129">
        <v>53891</v>
      </c>
      <c r="G1377" s="142">
        <v>126303.64</v>
      </c>
      <c r="H1377" s="142">
        <v>337556.36</v>
      </c>
    </row>
    <row r="1378" spans="1:8" x14ac:dyDescent="0.2">
      <c r="A1378" s="120">
        <v>1981</v>
      </c>
      <c r="B1378" s="127">
        <v>648</v>
      </c>
      <c r="C1378" s="128" t="s">
        <v>347</v>
      </c>
      <c r="D1378" s="128">
        <v>292660</v>
      </c>
      <c r="E1378" s="129">
        <v>66188</v>
      </c>
      <c r="G1378" s="142">
        <v>162931.52000000002</v>
      </c>
      <c r="H1378" s="142">
        <v>422388.47999999998</v>
      </c>
    </row>
    <row r="1379" spans="1:8" x14ac:dyDescent="0.2">
      <c r="A1379" s="120">
        <v>1982</v>
      </c>
      <c r="B1379" s="127">
        <v>649</v>
      </c>
      <c r="C1379" s="128" t="s">
        <v>347</v>
      </c>
      <c r="D1379" s="128">
        <v>323360</v>
      </c>
      <c r="E1379" s="129">
        <v>73620</v>
      </c>
      <c r="G1379" s="142">
        <v>179064.8</v>
      </c>
      <c r="H1379" s="142">
        <v>467655.2</v>
      </c>
    </row>
    <row r="1380" spans="1:8" x14ac:dyDescent="0.2">
      <c r="A1380" s="120">
        <v>1983</v>
      </c>
      <c r="B1380" s="127">
        <v>650</v>
      </c>
      <c r="C1380" s="128" t="s">
        <v>347</v>
      </c>
      <c r="D1380" s="128">
        <v>291800</v>
      </c>
      <c r="E1380" s="129">
        <v>66097</v>
      </c>
      <c r="G1380" s="142">
        <v>162249.88</v>
      </c>
      <c r="H1380" s="142">
        <v>421350.12</v>
      </c>
    </row>
    <row r="1381" spans="1:8" x14ac:dyDescent="0.2">
      <c r="A1381" s="120">
        <v>1984</v>
      </c>
      <c r="B1381" s="127">
        <v>651</v>
      </c>
      <c r="C1381" s="128" t="s">
        <v>347</v>
      </c>
      <c r="D1381" s="128">
        <v>254630</v>
      </c>
      <c r="E1381" s="129">
        <v>58396</v>
      </c>
      <c r="G1381" s="142">
        <v>140173.84</v>
      </c>
      <c r="H1381" s="142">
        <v>369086.16000000003</v>
      </c>
    </row>
    <row r="1382" spans="1:8" x14ac:dyDescent="0.2">
      <c r="A1382" s="120">
        <v>1985</v>
      </c>
      <c r="B1382" s="127">
        <v>652</v>
      </c>
      <c r="C1382" s="128" t="s">
        <v>347</v>
      </c>
      <c r="D1382" s="128">
        <v>214690</v>
      </c>
      <c r="E1382" s="129">
        <v>50907</v>
      </c>
      <c r="G1382" s="142">
        <v>114912.28</v>
      </c>
      <c r="H1382" s="142">
        <v>314467.71999999997</v>
      </c>
    </row>
    <row r="1383" spans="1:8" x14ac:dyDescent="0.2">
      <c r="A1383" s="120">
        <v>1986</v>
      </c>
      <c r="B1383" s="127">
        <v>653</v>
      </c>
      <c r="C1383" s="128" t="s">
        <v>347</v>
      </c>
      <c r="D1383" s="128">
        <v>180190</v>
      </c>
      <c r="E1383" s="129">
        <v>43914</v>
      </c>
      <c r="G1383" s="142">
        <v>94118.56</v>
      </c>
      <c r="H1383" s="142">
        <v>266261.44</v>
      </c>
    </row>
    <row r="1384" spans="1:8" x14ac:dyDescent="0.2">
      <c r="A1384" s="120">
        <v>1987</v>
      </c>
      <c r="B1384" s="127">
        <v>654</v>
      </c>
      <c r="C1384" s="128" t="s">
        <v>347</v>
      </c>
      <c r="D1384" s="128">
        <v>161420</v>
      </c>
      <c r="E1384" s="129">
        <v>38925</v>
      </c>
      <c r="G1384" s="142">
        <v>85127</v>
      </c>
      <c r="H1384" s="142">
        <v>237713</v>
      </c>
    </row>
    <row r="1385" spans="1:8" x14ac:dyDescent="0.2">
      <c r="A1385" s="120">
        <v>1988</v>
      </c>
      <c r="B1385" s="127">
        <v>655</v>
      </c>
      <c r="C1385" s="128" t="s">
        <v>347</v>
      </c>
      <c r="D1385" s="128">
        <v>160020</v>
      </c>
      <c r="E1385" s="129">
        <v>37206</v>
      </c>
      <c r="G1385" s="142">
        <v>87096.24</v>
      </c>
      <c r="H1385" s="142">
        <v>232943.76</v>
      </c>
    </row>
    <row r="1386" spans="1:8" x14ac:dyDescent="0.2">
      <c r="A1386" s="120">
        <v>1989</v>
      </c>
      <c r="B1386" s="127">
        <v>656</v>
      </c>
      <c r="C1386" s="128" t="s">
        <v>347</v>
      </c>
      <c r="D1386" s="128">
        <v>166520</v>
      </c>
      <c r="E1386" s="129">
        <v>36410</v>
      </c>
      <c r="G1386" s="142">
        <v>95156.4</v>
      </c>
      <c r="H1386" s="142">
        <v>237883.6</v>
      </c>
    </row>
    <row r="1387" spans="1:8" x14ac:dyDescent="0.2">
      <c r="A1387" s="120">
        <v>1990</v>
      </c>
      <c r="B1387" s="127">
        <v>657</v>
      </c>
      <c r="C1387" s="128" t="s">
        <v>347</v>
      </c>
      <c r="D1387" s="128">
        <v>178440</v>
      </c>
      <c r="E1387" s="129">
        <v>35803</v>
      </c>
      <c r="G1387" s="142">
        <v>108266.12</v>
      </c>
      <c r="H1387" s="142">
        <v>248613.88</v>
      </c>
    </row>
    <row r="1388" spans="1:8" x14ac:dyDescent="0.2">
      <c r="A1388" s="120">
        <v>1991</v>
      </c>
      <c r="B1388" s="127">
        <v>658</v>
      </c>
      <c r="C1388" s="128" t="s">
        <v>347</v>
      </c>
      <c r="D1388" s="128">
        <v>200590</v>
      </c>
      <c r="E1388" s="129">
        <v>35874</v>
      </c>
      <c r="G1388" s="142">
        <v>130276.96</v>
      </c>
      <c r="H1388" s="142">
        <v>270903.03999999998</v>
      </c>
    </row>
    <row r="1389" spans="1:8" x14ac:dyDescent="0.2">
      <c r="A1389" s="120">
        <v>1992</v>
      </c>
      <c r="B1389" s="127">
        <v>659</v>
      </c>
      <c r="C1389" s="128" t="s">
        <v>347</v>
      </c>
      <c r="D1389" s="128">
        <v>227190</v>
      </c>
      <c r="E1389" s="129">
        <v>36764</v>
      </c>
      <c r="G1389" s="142">
        <v>155132.56</v>
      </c>
      <c r="H1389" s="142">
        <v>299247.44</v>
      </c>
    </row>
    <row r="1390" spans="1:8" x14ac:dyDescent="0.2">
      <c r="A1390" s="120">
        <v>1993</v>
      </c>
      <c r="B1390" s="127">
        <v>660</v>
      </c>
      <c r="C1390" s="128" t="s">
        <v>347</v>
      </c>
      <c r="D1390" s="128">
        <v>229810</v>
      </c>
      <c r="E1390" s="129">
        <v>36950</v>
      </c>
      <c r="G1390" s="142">
        <v>157388</v>
      </c>
      <c r="H1390" s="142">
        <v>302232</v>
      </c>
    </row>
    <row r="1391" spans="1:8" x14ac:dyDescent="0.2">
      <c r="A1391" s="120">
        <v>1994</v>
      </c>
      <c r="B1391" s="127">
        <v>661</v>
      </c>
      <c r="C1391" s="128" t="s">
        <v>347</v>
      </c>
      <c r="D1391" s="128">
        <v>200940</v>
      </c>
      <c r="E1391" s="129">
        <v>33823</v>
      </c>
      <c r="G1391" s="142">
        <v>134646.91999999998</v>
      </c>
      <c r="H1391" s="142">
        <v>267233.08</v>
      </c>
    </row>
    <row r="1392" spans="1:8" x14ac:dyDescent="0.2">
      <c r="A1392" s="120">
        <v>1995</v>
      </c>
      <c r="B1392" s="127">
        <v>662</v>
      </c>
      <c r="C1392" s="128" t="s">
        <v>347</v>
      </c>
      <c r="D1392" s="128">
        <v>178580</v>
      </c>
      <c r="E1392" s="129">
        <v>31766</v>
      </c>
      <c r="G1392" s="142">
        <v>116318.64</v>
      </c>
      <c r="H1392" s="142">
        <v>240841.36</v>
      </c>
    </row>
    <row r="1393" spans="1:8" x14ac:dyDescent="0.2">
      <c r="A1393" s="120">
        <v>1996</v>
      </c>
      <c r="B1393" s="127">
        <v>663</v>
      </c>
      <c r="C1393" s="128" t="s">
        <v>347</v>
      </c>
      <c r="D1393" s="128">
        <v>159440</v>
      </c>
      <c r="E1393" s="129">
        <v>31237</v>
      </c>
      <c r="G1393" s="142">
        <v>98215.48000000001</v>
      </c>
      <c r="H1393" s="142">
        <v>220664.52</v>
      </c>
    </row>
    <row r="1394" spans="1:8" x14ac:dyDescent="0.2">
      <c r="A1394" s="120">
        <v>1997</v>
      </c>
      <c r="B1394" s="127">
        <v>664</v>
      </c>
      <c r="C1394" s="128" t="s">
        <v>347</v>
      </c>
      <c r="D1394" s="128">
        <v>142250</v>
      </c>
      <c r="E1394" s="129">
        <v>29840</v>
      </c>
      <c r="G1394" s="142">
        <v>83763.600000000006</v>
      </c>
      <c r="H1394" s="142">
        <v>200736.4</v>
      </c>
    </row>
    <row r="1395" spans="1:8" x14ac:dyDescent="0.2">
      <c r="A1395" s="120">
        <v>1998</v>
      </c>
      <c r="B1395" s="127">
        <v>665</v>
      </c>
      <c r="C1395" s="128" t="s">
        <v>347</v>
      </c>
      <c r="D1395" s="128">
        <v>131850</v>
      </c>
      <c r="E1395" s="129">
        <v>28599</v>
      </c>
      <c r="G1395" s="142">
        <v>75795.959999999992</v>
      </c>
      <c r="H1395" s="142">
        <v>187904.04</v>
      </c>
    </row>
    <row r="1396" spans="1:8" x14ac:dyDescent="0.2">
      <c r="A1396" s="120">
        <v>1999</v>
      </c>
      <c r="B1396" s="127">
        <v>666</v>
      </c>
      <c r="C1396" s="128" t="s">
        <v>347</v>
      </c>
      <c r="D1396" s="128">
        <v>136920</v>
      </c>
      <c r="E1396" s="129">
        <v>29487</v>
      </c>
      <c r="G1396" s="142">
        <v>79125.48000000001</v>
      </c>
      <c r="H1396" s="142">
        <v>194714.52</v>
      </c>
    </row>
    <row r="1397" spans="1:8" x14ac:dyDescent="0.2">
      <c r="A1397" s="120">
        <v>2000</v>
      </c>
      <c r="B1397" s="127">
        <v>667</v>
      </c>
      <c r="C1397" s="128" t="s">
        <v>347</v>
      </c>
      <c r="D1397" s="128">
        <v>133000</v>
      </c>
      <c r="E1397" s="129">
        <v>29448</v>
      </c>
      <c r="G1397" s="142">
        <v>75281.919999999998</v>
      </c>
      <c r="H1397" s="142">
        <v>190718.08000000002</v>
      </c>
    </row>
    <row r="1398" spans="1:8" x14ac:dyDescent="0.2">
      <c r="A1398" s="120">
        <v>2001</v>
      </c>
      <c r="B1398" s="127">
        <v>668</v>
      </c>
      <c r="C1398" s="128" t="s">
        <v>347</v>
      </c>
      <c r="D1398" s="128">
        <v>124600</v>
      </c>
      <c r="E1398" s="129">
        <v>28441</v>
      </c>
      <c r="G1398" s="142">
        <v>68855.64</v>
      </c>
      <c r="H1398" s="142">
        <v>180344.36</v>
      </c>
    </row>
    <row r="1399" spans="1:8" x14ac:dyDescent="0.2">
      <c r="A1399" s="120">
        <v>2002</v>
      </c>
      <c r="B1399" s="127">
        <v>669</v>
      </c>
      <c r="C1399" s="128" t="s">
        <v>347</v>
      </c>
      <c r="D1399" s="128">
        <v>160650</v>
      </c>
      <c r="E1399" s="129">
        <v>32724</v>
      </c>
      <c r="G1399" s="142">
        <v>96510.959999999992</v>
      </c>
      <c r="H1399" s="142">
        <v>224789.04</v>
      </c>
    </row>
    <row r="1400" spans="1:8" x14ac:dyDescent="0.2">
      <c r="A1400" s="120">
        <v>2003</v>
      </c>
      <c r="B1400" s="127">
        <v>670</v>
      </c>
      <c r="C1400" s="128" t="s">
        <v>347</v>
      </c>
      <c r="D1400" s="128">
        <v>229910</v>
      </c>
      <c r="E1400" s="129">
        <v>41522</v>
      </c>
      <c r="G1400" s="142">
        <v>148526.88</v>
      </c>
      <c r="H1400" s="142">
        <v>311293.12</v>
      </c>
    </row>
    <row r="1401" spans="1:8" x14ac:dyDescent="0.2">
      <c r="A1401" s="120">
        <v>2004</v>
      </c>
      <c r="B1401" s="127">
        <v>671</v>
      </c>
      <c r="C1401" s="128" t="s">
        <v>347</v>
      </c>
      <c r="D1401" s="128">
        <v>285740</v>
      </c>
      <c r="E1401" s="129">
        <v>48523</v>
      </c>
      <c r="G1401" s="142">
        <v>190634.91999999998</v>
      </c>
      <c r="H1401" s="142">
        <v>380845.08</v>
      </c>
    </row>
    <row r="1402" spans="1:8" x14ac:dyDescent="0.2">
      <c r="A1402" s="120">
        <v>2005</v>
      </c>
      <c r="B1402" s="127">
        <v>672</v>
      </c>
      <c r="C1402" s="128" t="s">
        <v>347</v>
      </c>
      <c r="D1402" s="128">
        <v>296850</v>
      </c>
      <c r="E1402" s="129">
        <v>49752</v>
      </c>
      <c r="G1402" s="142">
        <v>199336.08000000002</v>
      </c>
      <c r="H1402" s="142">
        <v>394363.92</v>
      </c>
    </row>
    <row r="1403" spans="1:8" x14ac:dyDescent="0.2">
      <c r="A1403" s="120">
        <v>2006</v>
      </c>
      <c r="B1403" s="127">
        <v>673</v>
      </c>
      <c r="C1403" s="128" t="s">
        <v>347</v>
      </c>
      <c r="D1403" s="128">
        <v>269670</v>
      </c>
      <c r="E1403" s="129">
        <v>47158</v>
      </c>
      <c r="G1403" s="142">
        <v>177240.32000000001</v>
      </c>
      <c r="H1403" s="142">
        <v>362099.68</v>
      </c>
    </row>
    <row r="1404" spans="1:8" x14ac:dyDescent="0.2">
      <c r="A1404" s="120">
        <v>2007</v>
      </c>
      <c r="B1404" s="127">
        <v>674</v>
      </c>
      <c r="C1404" s="128" t="s">
        <v>347</v>
      </c>
      <c r="D1404" s="128">
        <v>226520</v>
      </c>
      <c r="E1404" s="129">
        <v>41857</v>
      </c>
      <c r="G1404" s="142">
        <v>144480.28</v>
      </c>
      <c r="H1404" s="142">
        <v>308559.71999999997</v>
      </c>
    </row>
    <row r="1405" spans="1:8" x14ac:dyDescent="0.2">
      <c r="A1405" s="120">
        <v>2008</v>
      </c>
      <c r="B1405" s="127">
        <v>675</v>
      </c>
      <c r="C1405" s="128" t="s">
        <v>347</v>
      </c>
      <c r="D1405" s="128">
        <v>195850</v>
      </c>
      <c r="E1405" s="129">
        <v>37979</v>
      </c>
      <c r="G1405" s="142">
        <v>121411.16</v>
      </c>
      <c r="H1405" s="142">
        <v>270288.83999999997</v>
      </c>
    </row>
    <row r="1406" spans="1:8" x14ac:dyDescent="0.2">
      <c r="A1406" s="120">
        <v>2009</v>
      </c>
      <c r="B1406" s="127">
        <v>676</v>
      </c>
      <c r="C1406" s="128" t="s">
        <v>347</v>
      </c>
      <c r="D1406" s="128">
        <v>173980</v>
      </c>
      <c r="E1406" s="129">
        <v>35700</v>
      </c>
      <c r="G1406" s="142">
        <v>104008</v>
      </c>
      <c r="H1406" s="142">
        <v>243952</v>
      </c>
    </row>
    <row r="1407" spans="1:8" x14ac:dyDescent="0.2">
      <c r="A1407" s="120">
        <v>2010</v>
      </c>
      <c r="B1407" s="127">
        <v>677</v>
      </c>
      <c r="C1407" s="128" t="s">
        <v>347</v>
      </c>
      <c r="D1407" s="128">
        <v>172790</v>
      </c>
      <c r="E1407" s="129">
        <v>36266</v>
      </c>
      <c r="G1407" s="142">
        <v>101708.64</v>
      </c>
      <c r="H1407" s="142">
        <v>243871.35999999999</v>
      </c>
    </row>
    <row r="1408" spans="1:8" x14ac:dyDescent="0.2">
      <c r="A1408" s="120">
        <v>2011</v>
      </c>
      <c r="B1408" s="127">
        <v>678</v>
      </c>
      <c r="C1408" s="128" t="s">
        <v>347</v>
      </c>
      <c r="D1408" s="128">
        <v>178590</v>
      </c>
      <c r="E1408" s="129">
        <v>37494</v>
      </c>
      <c r="G1408" s="142">
        <v>105101.75999999999</v>
      </c>
      <c r="H1408" s="142">
        <v>252078.24</v>
      </c>
    </row>
    <row r="1409" spans="1:8" x14ac:dyDescent="0.2">
      <c r="A1409" s="120">
        <v>2012</v>
      </c>
      <c r="B1409" s="127">
        <v>679</v>
      </c>
      <c r="C1409" s="128" t="s">
        <v>347</v>
      </c>
      <c r="D1409" s="128">
        <v>167460</v>
      </c>
      <c r="E1409" s="129">
        <v>36099</v>
      </c>
      <c r="G1409" s="142">
        <v>96705.96</v>
      </c>
      <c r="H1409" s="142">
        <v>238214.03999999998</v>
      </c>
    </row>
    <row r="1410" spans="1:8" x14ac:dyDescent="0.2">
      <c r="A1410" s="120">
        <v>2013</v>
      </c>
      <c r="B1410" s="127">
        <v>680</v>
      </c>
      <c r="C1410" s="128" t="s">
        <v>347</v>
      </c>
      <c r="D1410" s="128">
        <v>159640</v>
      </c>
      <c r="E1410" s="129">
        <v>33713</v>
      </c>
      <c r="G1410" s="142">
        <v>93562.52</v>
      </c>
      <c r="H1410" s="142">
        <v>225717.47999999998</v>
      </c>
    </row>
    <row r="1411" spans="1:8" x14ac:dyDescent="0.2">
      <c r="A1411" s="120">
        <v>2014</v>
      </c>
      <c r="B1411" s="127">
        <v>681</v>
      </c>
      <c r="C1411" s="128" t="s">
        <v>347</v>
      </c>
      <c r="D1411" s="128">
        <v>163370</v>
      </c>
      <c r="E1411" s="129">
        <v>32732</v>
      </c>
      <c r="G1411" s="142">
        <v>99215.28</v>
      </c>
      <c r="H1411" s="142">
        <v>227524.72</v>
      </c>
    </row>
    <row r="1412" spans="1:8" x14ac:dyDescent="0.2">
      <c r="A1412" s="120">
        <v>2015</v>
      </c>
      <c r="B1412" s="127">
        <v>682</v>
      </c>
      <c r="C1412" s="128" t="s">
        <v>347</v>
      </c>
      <c r="D1412" s="128">
        <v>164480</v>
      </c>
      <c r="E1412" s="129">
        <v>32963</v>
      </c>
      <c r="G1412" s="142">
        <v>99872.52</v>
      </c>
      <c r="H1412" s="142">
        <v>229087.47999999998</v>
      </c>
    </row>
    <row r="1413" spans="1:8" x14ac:dyDescent="0.2">
      <c r="A1413" s="120">
        <v>2016</v>
      </c>
      <c r="B1413" s="127">
        <v>683</v>
      </c>
      <c r="C1413" s="128" t="s">
        <v>347</v>
      </c>
      <c r="D1413" s="128">
        <v>171760</v>
      </c>
      <c r="E1413" s="129">
        <v>35146</v>
      </c>
      <c r="G1413" s="142">
        <v>102873.84</v>
      </c>
      <c r="H1413" s="142">
        <v>240646.16</v>
      </c>
    </row>
    <row r="1414" spans="1:8" x14ac:dyDescent="0.2">
      <c r="A1414" s="120">
        <v>2017</v>
      </c>
      <c r="B1414" s="127">
        <v>684</v>
      </c>
      <c r="C1414" s="128" t="s">
        <v>347</v>
      </c>
      <c r="D1414" s="128">
        <v>164630</v>
      </c>
      <c r="E1414" s="129">
        <v>36412</v>
      </c>
      <c r="G1414" s="142">
        <v>93262.48</v>
      </c>
      <c r="H1414" s="142">
        <v>235997.52000000002</v>
      </c>
    </row>
    <row r="1415" spans="1:8" x14ac:dyDescent="0.2">
      <c r="A1415" s="120">
        <v>2018</v>
      </c>
      <c r="B1415" s="127">
        <v>685</v>
      </c>
      <c r="C1415" s="128" t="s">
        <v>347</v>
      </c>
      <c r="D1415" s="128">
        <v>137400</v>
      </c>
      <c r="E1415" s="129">
        <v>35064</v>
      </c>
      <c r="G1415" s="142">
        <v>68674.559999999998</v>
      </c>
      <c r="H1415" s="142">
        <v>206125.44</v>
      </c>
    </row>
    <row r="1416" spans="1:8" x14ac:dyDescent="0.2">
      <c r="A1416" s="120">
        <v>2019</v>
      </c>
      <c r="B1416" s="127">
        <v>686</v>
      </c>
      <c r="C1416" s="128" t="s">
        <v>347</v>
      </c>
      <c r="D1416" s="128">
        <v>117470</v>
      </c>
      <c r="E1416" s="129">
        <v>33923</v>
      </c>
      <c r="G1416" s="142">
        <v>50980.92</v>
      </c>
      <c r="H1416" s="142">
        <v>183959.08000000002</v>
      </c>
    </row>
    <row r="1417" spans="1:8" ht="16" thickBot="1" x14ac:dyDescent="0.25">
      <c r="A1417" s="120">
        <v>2020</v>
      </c>
      <c r="B1417" s="130">
        <v>687</v>
      </c>
      <c r="C1417" s="131" t="s">
        <v>347</v>
      </c>
      <c r="D1417" s="131">
        <v>110170</v>
      </c>
      <c r="E1417" s="132">
        <v>34019</v>
      </c>
      <c r="G1417" s="142">
        <v>43492.759999999995</v>
      </c>
      <c r="H1417" s="142">
        <v>176847.24</v>
      </c>
    </row>
    <row r="1418" spans="1:8" x14ac:dyDescent="0.2">
      <c r="A1418" s="56"/>
      <c r="B1418" s="56">
        <v>688</v>
      </c>
      <c r="C1418" s="56" t="s">
        <v>348</v>
      </c>
      <c r="D1418" s="56">
        <v>242960</v>
      </c>
      <c r="E1418" s="56">
        <v>35115</v>
      </c>
    </row>
    <row r="1419" spans="1:8" x14ac:dyDescent="0.2">
      <c r="A1419" s="56"/>
      <c r="B1419" s="56">
        <v>689</v>
      </c>
      <c r="C1419" s="56" t="s">
        <v>348</v>
      </c>
      <c r="D1419" s="56">
        <v>242960</v>
      </c>
      <c r="E1419" s="56">
        <v>35115</v>
      </c>
    </row>
    <row r="1420" spans="1:8" x14ac:dyDescent="0.2">
      <c r="A1420" s="56"/>
      <c r="B1420" s="56">
        <v>690</v>
      </c>
      <c r="C1420" s="56" t="s">
        <v>348</v>
      </c>
      <c r="D1420" s="56">
        <v>242960</v>
      </c>
      <c r="E1420" s="56">
        <v>35115</v>
      </c>
    </row>
    <row r="1421" spans="1:8" x14ac:dyDescent="0.2">
      <c r="A1421" s="56"/>
      <c r="B1421" s="56">
        <v>691</v>
      </c>
      <c r="C1421" s="56" t="s">
        <v>348</v>
      </c>
      <c r="D1421" s="56">
        <v>242740</v>
      </c>
      <c r="E1421" s="56">
        <v>35061</v>
      </c>
    </row>
    <row r="1422" spans="1:8" x14ac:dyDescent="0.2">
      <c r="A1422" s="56"/>
      <c r="B1422" s="56">
        <v>692</v>
      </c>
      <c r="C1422" s="56" t="s">
        <v>348</v>
      </c>
      <c r="D1422" s="56">
        <v>240860</v>
      </c>
      <c r="E1422" s="56">
        <v>34821</v>
      </c>
    </row>
    <row r="1423" spans="1:8" x14ac:dyDescent="0.2">
      <c r="A1423" s="56"/>
      <c r="B1423" s="56">
        <v>693</v>
      </c>
      <c r="C1423" s="56" t="s">
        <v>348</v>
      </c>
      <c r="D1423" s="56">
        <v>235420</v>
      </c>
      <c r="E1423" s="56">
        <v>35799</v>
      </c>
    </row>
    <row r="1424" spans="1:8" x14ac:dyDescent="0.2">
      <c r="A1424" s="56"/>
      <c r="B1424" s="56">
        <v>694</v>
      </c>
      <c r="C1424" s="56" t="s">
        <v>348</v>
      </c>
      <c r="D1424" s="56">
        <v>227340</v>
      </c>
      <c r="E1424" s="56">
        <v>38401</v>
      </c>
    </row>
    <row r="1425" spans="1:5" x14ac:dyDescent="0.2">
      <c r="A1425" s="56"/>
      <c r="B1425" s="56">
        <v>695</v>
      </c>
      <c r="C1425" s="56" t="s">
        <v>348</v>
      </c>
      <c r="D1425" s="56">
        <v>218870</v>
      </c>
      <c r="E1425" s="56">
        <v>39902</v>
      </c>
    </row>
    <row r="1426" spans="1:5" x14ac:dyDescent="0.2">
      <c r="A1426" s="56"/>
      <c r="B1426" s="56">
        <v>696</v>
      </c>
      <c r="C1426" s="56" t="s">
        <v>348</v>
      </c>
      <c r="D1426" s="56">
        <v>208930</v>
      </c>
      <c r="E1426" s="56">
        <v>40470</v>
      </c>
    </row>
    <row r="1427" spans="1:5" x14ac:dyDescent="0.2">
      <c r="A1427" s="56"/>
      <c r="B1427" s="56">
        <v>697</v>
      </c>
      <c r="C1427" s="56" t="s">
        <v>348</v>
      </c>
      <c r="D1427" s="56">
        <v>196880</v>
      </c>
      <c r="E1427" s="56">
        <v>39946</v>
      </c>
    </row>
    <row r="1428" spans="1:5" x14ac:dyDescent="0.2">
      <c r="A1428" s="56"/>
      <c r="B1428" s="56">
        <v>698</v>
      </c>
      <c r="C1428" s="56" t="s">
        <v>348</v>
      </c>
      <c r="D1428" s="56">
        <v>185010</v>
      </c>
      <c r="E1428" s="56">
        <v>38601</v>
      </c>
    </row>
    <row r="1429" spans="1:5" x14ac:dyDescent="0.2">
      <c r="A1429" s="56"/>
      <c r="B1429" s="56">
        <v>699</v>
      </c>
      <c r="C1429" s="56" t="s">
        <v>348</v>
      </c>
      <c r="D1429" s="56">
        <v>177850</v>
      </c>
      <c r="E1429" s="56">
        <v>37466</v>
      </c>
    </row>
    <row r="1430" spans="1:5" x14ac:dyDescent="0.2">
      <c r="A1430" s="56"/>
      <c r="B1430" s="56">
        <v>700</v>
      </c>
      <c r="C1430" s="56" t="s">
        <v>348</v>
      </c>
      <c r="D1430" s="56">
        <v>182210</v>
      </c>
      <c r="E1430" s="56">
        <v>37989</v>
      </c>
    </row>
    <row r="1431" spans="1:5" x14ac:dyDescent="0.2">
      <c r="A1431" s="56"/>
      <c r="B1431" s="56">
        <v>701</v>
      </c>
      <c r="C1431" s="56" t="s">
        <v>348</v>
      </c>
      <c r="D1431" s="56">
        <v>203620</v>
      </c>
      <c r="E1431" s="56">
        <v>41492</v>
      </c>
    </row>
    <row r="1432" spans="1:5" x14ac:dyDescent="0.2">
      <c r="A1432" s="56"/>
      <c r="B1432" s="56">
        <v>702</v>
      </c>
      <c r="C1432" s="56" t="s">
        <v>348</v>
      </c>
      <c r="D1432" s="56">
        <v>232590</v>
      </c>
      <c r="E1432" s="56">
        <v>46963</v>
      </c>
    </row>
    <row r="1433" spans="1:5" x14ac:dyDescent="0.2">
      <c r="A1433" s="56"/>
      <c r="B1433" s="56">
        <v>703</v>
      </c>
      <c r="C1433" s="56" t="s">
        <v>348</v>
      </c>
      <c r="D1433" s="56">
        <v>275200</v>
      </c>
      <c r="E1433" s="56">
        <v>54127</v>
      </c>
    </row>
    <row r="1434" spans="1:5" x14ac:dyDescent="0.2">
      <c r="A1434" s="56"/>
      <c r="B1434" s="56">
        <v>704</v>
      </c>
      <c r="C1434" s="56" t="s">
        <v>348</v>
      </c>
      <c r="D1434" s="56">
        <v>340100</v>
      </c>
      <c r="E1434" s="56">
        <v>66328</v>
      </c>
    </row>
    <row r="1435" spans="1:5" x14ac:dyDescent="0.2">
      <c r="A1435" s="56"/>
      <c r="B1435" s="56">
        <v>705</v>
      </c>
      <c r="C1435" s="56" t="s">
        <v>348</v>
      </c>
      <c r="D1435" s="56">
        <v>375920</v>
      </c>
      <c r="E1435" s="56">
        <v>73749</v>
      </c>
    </row>
    <row r="1436" spans="1:5" x14ac:dyDescent="0.2">
      <c r="A1436" s="56"/>
      <c r="B1436" s="56">
        <v>706</v>
      </c>
      <c r="C1436" s="56" t="s">
        <v>348</v>
      </c>
      <c r="D1436" s="56">
        <v>341870</v>
      </c>
      <c r="E1436" s="56">
        <v>66169</v>
      </c>
    </row>
    <row r="1437" spans="1:5" x14ac:dyDescent="0.2">
      <c r="A1437" s="56"/>
      <c r="B1437" s="56">
        <v>707</v>
      </c>
      <c r="C1437" s="56" t="s">
        <v>348</v>
      </c>
      <c r="D1437" s="56">
        <v>306340</v>
      </c>
      <c r="E1437" s="56">
        <v>58398</v>
      </c>
    </row>
    <row r="1438" spans="1:5" x14ac:dyDescent="0.2">
      <c r="A1438" s="56"/>
      <c r="B1438" s="56">
        <v>708</v>
      </c>
      <c r="C1438" s="56" t="s">
        <v>348</v>
      </c>
      <c r="D1438" s="56">
        <v>271810</v>
      </c>
      <c r="E1438" s="56">
        <v>50878</v>
      </c>
    </row>
    <row r="1439" spans="1:5" x14ac:dyDescent="0.2">
      <c r="A1439" s="56"/>
      <c r="B1439" s="56">
        <v>709</v>
      </c>
      <c r="C1439" s="56" t="s">
        <v>348</v>
      </c>
      <c r="D1439" s="56">
        <v>240230</v>
      </c>
      <c r="E1439" s="56">
        <v>43863</v>
      </c>
    </row>
    <row r="1440" spans="1:5" x14ac:dyDescent="0.2">
      <c r="A1440" s="56"/>
      <c r="B1440" s="56">
        <v>710</v>
      </c>
      <c r="C1440" s="56" t="s">
        <v>348</v>
      </c>
      <c r="D1440" s="56">
        <v>220070</v>
      </c>
      <c r="E1440" s="56">
        <v>38858</v>
      </c>
    </row>
    <row r="1441" spans="1:5" x14ac:dyDescent="0.2">
      <c r="A1441" s="56"/>
      <c r="B1441" s="56">
        <v>711</v>
      </c>
      <c r="C1441" s="56" t="s">
        <v>348</v>
      </c>
      <c r="D1441" s="56">
        <v>217590</v>
      </c>
      <c r="E1441" s="56">
        <v>37122</v>
      </c>
    </row>
    <row r="1442" spans="1:5" x14ac:dyDescent="0.2">
      <c r="A1442" s="56"/>
      <c r="B1442" s="56">
        <v>712</v>
      </c>
      <c r="C1442" s="56" t="s">
        <v>348</v>
      </c>
      <c r="D1442" s="56">
        <v>221920</v>
      </c>
      <c r="E1442" s="56">
        <v>36304</v>
      </c>
    </row>
    <row r="1443" spans="1:5" x14ac:dyDescent="0.2">
      <c r="A1443" s="56"/>
      <c r="B1443" s="56">
        <v>713</v>
      </c>
      <c r="C1443" s="56" t="s">
        <v>348</v>
      </c>
      <c r="D1443" s="56">
        <v>230510</v>
      </c>
      <c r="E1443" s="56">
        <v>35632</v>
      </c>
    </row>
    <row r="1444" spans="1:5" x14ac:dyDescent="0.2">
      <c r="A1444" s="56"/>
      <c r="B1444" s="56">
        <v>714</v>
      </c>
      <c r="C1444" s="56" t="s">
        <v>348</v>
      </c>
      <c r="D1444" s="56">
        <v>253680</v>
      </c>
      <c r="E1444" s="56">
        <v>35587</v>
      </c>
    </row>
    <row r="1445" spans="1:5" x14ac:dyDescent="0.2">
      <c r="A1445" s="56"/>
      <c r="B1445" s="56">
        <v>715</v>
      </c>
      <c r="C1445" s="56" t="s">
        <v>348</v>
      </c>
      <c r="D1445" s="56">
        <v>287640</v>
      </c>
      <c r="E1445" s="56">
        <v>36344</v>
      </c>
    </row>
    <row r="1446" spans="1:5" x14ac:dyDescent="0.2">
      <c r="A1446" s="56"/>
      <c r="B1446" s="56">
        <v>716</v>
      </c>
      <c r="C1446" s="56" t="s">
        <v>348</v>
      </c>
      <c r="D1446" s="56">
        <v>306220</v>
      </c>
      <c r="E1446" s="56">
        <v>36555</v>
      </c>
    </row>
    <row r="1447" spans="1:5" x14ac:dyDescent="0.2">
      <c r="A1447" s="56"/>
      <c r="B1447" s="56">
        <v>717</v>
      </c>
      <c r="C1447" s="56" t="s">
        <v>348</v>
      </c>
      <c r="D1447" s="56">
        <v>292840</v>
      </c>
      <c r="E1447" s="56">
        <v>33441</v>
      </c>
    </row>
    <row r="1448" spans="1:5" x14ac:dyDescent="0.2">
      <c r="A1448" s="56"/>
      <c r="B1448" s="56">
        <v>718</v>
      </c>
      <c r="C1448" s="56" t="s">
        <v>348</v>
      </c>
      <c r="D1448" s="56">
        <v>289790</v>
      </c>
      <c r="E1448" s="56">
        <v>31343</v>
      </c>
    </row>
    <row r="1449" spans="1:5" x14ac:dyDescent="0.2">
      <c r="A1449" s="56"/>
      <c r="B1449" s="56">
        <v>719</v>
      </c>
      <c r="C1449" s="56" t="s">
        <v>348</v>
      </c>
      <c r="D1449" s="56">
        <v>296480</v>
      </c>
      <c r="E1449" s="56">
        <v>30852</v>
      </c>
    </row>
    <row r="1450" spans="1:5" x14ac:dyDescent="0.2">
      <c r="A1450" s="56"/>
      <c r="B1450" s="56">
        <v>720</v>
      </c>
      <c r="C1450" s="56" t="s">
        <v>348</v>
      </c>
      <c r="D1450" s="56">
        <v>289020</v>
      </c>
      <c r="E1450" s="56">
        <v>29893</v>
      </c>
    </row>
    <row r="1451" spans="1:5" x14ac:dyDescent="0.2">
      <c r="A1451" s="56"/>
      <c r="B1451" s="56">
        <v>721</v>
      </c>
      <c r="C1451" s="56" t="s">
        <v>348</v>
      </c>
      <c r="D1451" s="56">
        <v>275320</v>
      </c>
      <c r="E1451" s="56">
        <v>28630</v>
      </c>
    </row>
    <row r="1452" spans="1:5" x14ac:dyDescent="0.2">
      <c r="A1452" s="56"/>
      <c r="B1452" s="56">
        <v>722</v>
      </c>
      <c r="C1452" s="56" t="s">
        <v>348</v>
      </c>
      <c r="D1452" s="56">
        <v>277800</v>
      </c>
      <c r="E1452" s="56">
        <v>29552</v>
      </c>
    </row>
    <row r="1453" spans="1:5" x14ac:dyDescent="0.2">
      <c r="A1453" s="56"/>
      <c r="B1453" s="56">
        <v>723</v>
      </c>
      <c r="C1453" s="56" t="s">
        <v>348</v>
      </c>
      <c r="D1453" s="56">
        <v>269410</v>
      </c>
      <c r="E1453" s="56">
        <v>29476</v>
      </c>
    </row>
    <row r="1454" spans="1:5" x14ac:dyDescent="0.2">
      <c r="A1454" s="56"/>
      <c r="B1454" s="56">
        <v>724</v>
      </c>
      <c r="C1454" s="56" t="s">
        <v>348</v>
      </c>
      <c r="D1454" s="56">
        <v>255090</v>
      </c>
      <c r="E1454" s="56">
        <v>28264</v>
      </c>
    </row>
    <row r="1455" spans="1:5" x14ac:dyDescent="0.2">
      <c r="A1455" s="56"/>
      <c r="B1455" s="56">
        <v>725</v>
      </c>
      <c r="C1455" s="56" t="s">
        <v>348</v>
      </c>
      <c r="D1455" s="56">
        <v>289900</v>
      </c>
      <c r="E1455" s="56">
        <v>32334</v>
      </c>
    </row>
    <row r="1456" spans="1:5" x14ac:dyDescent="0.2">
      <c r="A1456" s="56"/>
      <c r="B1456" s="56">
        <v>726</v>
      </c>
      <c r="C1456" s="56" t="s">
        <v>348</v>
      </c>
      <c r="D1456" s="56">
        <v>366230</v>
      </c>
      <c r="E1456" s="56">
        <v>40833</v>
      </c>
    </row>
    <row r="1457" spans="1:5" x14ac:dyDescent="0.2">
      <c r="A1457" s="56"/>
      <c r="B1457" s="56">
        <v>727</v>
      </c>
      <c r="C1457" s="56" t="s">
        <v>348</v>
      </c>
      <c r="D1457" s="56">
        <v>434120</v>
      </c>
      <c r="E1457" s="56">
        <v>47562</v>
      </c>
    </row>
    <row r="1458" spans="1:5" x14ac:dyDescent="0.2">
      <c r="A1458" s="56"/>
      <c r="B1458" s="56">
        <v>728</v>
      </c>
      <c r="C1458" s="56" t="s">
        <v>348</v>
      </c>
      <c r="D1458" s="56">
        <v>454360</v>
      </c>
      <c r="E1458" s="56">
        <v>48610</v>
      </c>
    </row>
    <row r="1459" spans="1:5" x14ac:dyDescent="0.2">
      <c r="A1459" s="56"/>
      <c r="B1459" s="56">
        <v>729</v>
      </c>
      <c r="C1459" s="56" t="s">
        <v>348</v>
      </c>
      <c r="D1459" s="56">
        <v>434640</v>
      </c>
      <c r="E1459" s="56">
        <v>46043</v>
      </c>
    </row>
    <row r="1460" spans="1:5" x14ac:dyDescent="0.2">
      <c r="A1460" s="56"/>
      <c r="B1460" s="56">
        <v>730</v>
      </c>
      <c r="C1460" s="56" t="s">
        <v>348</v>
      </c>
      <c r="D1460" s="56">
        <v>386790</v>
      </c>
      <c r="E1460" s="56">
        <v>40936</v>
      </c>
    </row>
    <row r="1461" spans="1:5" x14ac:dyDescent="0.2">
      <c r="A1461" s="56"/>
      <c r="B1461" s="56">
        <v>731</v>
      </c>
      <c r="C1461" s="56" t="s">
        <v>348</v>
      </c>
      <c r="D1461" s="56">
        <v>350370</v>
      </c>
      <c r="E1461" s="56">
        <v>37198</v>
      </c>
    </row>
    <row r="1462" spans="1:5" x14ac:dyDescent="0.2">
      <c r="A1462" s="56"/>
      <c r="B1462" s="56">
        <v>732</v>
      </c>
      <c r="C1462" s="56" t="s">
        <v>348</v>
      </c>
      <c r="D1462" s="56">
        <v>326550</v>
      </c>
      <c r="E1462" s="56">
        <v>35000</v>
      </c>
    </row>
    <row r="1463" spans="1:5" x14ac:dyDescent="0.2">
      <c r="A1463" s="56"/>
      <c r="B1463" s="56">
        <v>733</v>
      </c>
      <c r="C1463" s="56" t="s">
        <v>348</v>
      </c>
      <c r="D1463" s="56">
        <v>325790</v>
      </c>
      <c r="E1463" s="56">
        <v>35680</v>
      </c>
    </row>
    <row r="1464" spans="1:5" x14ac:dyDescent="0.2">
      <c r="A1464" s="56"/>
      <c r="B1464" s="56">
        <v>734</v>
      </c>
      <c r="C1464" s="56" t="s">
        <v>348</v>
      </c>
      <c r="D1464" s="56">
        <v>328580</v>
      </c>
      <c r="E1464" s="56">
        <v>37072</v>
      </c>
    </row>
    <row r="1465" spans="1:5" x14ac:dyDescent="0.2">
      <c r="A1465" s="56"/>
      <c r="B1465" s="56">
        <v>735</v>
      </c>
      <c r="C1465" s="56" t="s">
        <v>348</v>
      </c>
      <c r="D1465" s="56">
        <v>310510</v>
      </c>
      <c r="E1465" s="56">
        <v>35705</v>
      </c>
    </row>
    <row r="1466" spans="1:5" x14ac:dyDescent="0.2">
      <c r="A1466" s="56"/>
      <c r="B1466" s="56">
        <v>736</v>
      </c>
      <c r="C1466" s="56" t="s">
        <v>348</v>
      </c>
      <c r="D1466" s="56">
        <v>287130</v>
      </c>
      <c r="E1466" s="56">
        <v>33394</v>
      </c>
    </row>
    <row r="1467" spans="1:5" x14ac:dyDescent="0.2">
      <c r="A1467" s="56"/>
      <c r="B1467" s="56">
        <v>737</v>
      </c>
      <c r="C1467" s="56" t="s">
        <v>348</v>
      </c>
      <c r="D1467" s="56">
        <v>275150</v>
      </c>
      <c r="E1467" s="56">
        <v>32386</v>
      </c>
    </row>
    <row r="1468" spans="1:5" x14ac:dyDescent="0.2">
      <c r="A1468" s="56"/>
      <c r="B1468" s="56">
        <v>738</v>
      </c>
      <c r="C1468" s="56" t="s">
        <v>348</v>
      </c>
      <c r="D1468" s="56">
        <v>272770</v>
      </c>
      <c r="E1468" s="56">
        <v>32539</v>
      </c>
    </row>
    <row r="1469" spans="1:5" x14ac:dyDescent="0.2">
      <c r="A1469" s="56"/>
      <c r="B1469" s="56">
        <v>739</v>
      </c>
      <c r="C1469" s="56" t="s">
        <v>348</v>
      </c>
      <c r="D1469" s="56">
        <v>282960</v>
      </c>
      <c r="E1469" s="56">
        <v>34789</v>
      </c>
    </row>
    <row r="1470" spans="1:5" x14ac:dyDescent="0.2">
      <c r="A1470" s="56"/>
      <c r="B1470" s="56">
        <v>740</v>
      </c>
      <c r="C1470" s="56" t="s">
        <v>348</v>
      </c>
      <c r="D1470" s="56">
        <v>282600</v>
      </c>
      <c r="E1470" s="56">
        <v>36129</v>
      </c>
    </row>
    <row r="1471" spans="1:5" x14ac:dyDescent="0.2">
      <c r="A1471" s="56"/>
      <c r="B1471" s="56">
        <v>741</v>
      </c>
      <c r="C1471" s="56" t="s">
        <v>348</v>
      </c>
      <c r="D1471" s="56">
        <v>262240</v>
      </c>
      <c r="E1471" s="56">
        <v>34843</v>
      </c>
    </row>
    <row r="1472" spans="1:5" x14ac:dyDescent="0.2">
      <c r="A1472" s="56"/>
      <c r="B1472" s="56">
        <v>742</v>
      </c>
      <c r="C1472" s="56" t="s">
        <v>348</v>
      </c>
      <c r="D1472" s="56">
        <v>243460</v>
      </c>
      <c r="E1472" s="56">
        <v>33920</v>
      </c>
    </row>
    <row r="1473" spans="1:5" x14ac:dyDescent="0.2">
      <c r="A1473" s="56"/>
      <c r="B1473" s="56">
        <v>743</v>
      </c>
      <c r="C1473" s="56" t="s">
        <v>348</v>
      </c>
      <c r="D1473" s="56">
        <v>0</v>
      </c>
      <c r="E1473" s="56">
        <v>0</v>
      </c>
    </row>
    <row r="1474" spans="1:5" x14ac:dyDescent="0.2">
      <c r="A1474" s="56"/>
      <c r="B1474" s="56">
        <v>744</v>
      </c>
      <c r="C1474" s="56" t="s">
        <v>348</v>
      </c>
      <c r="D1474" s="56">
        <v>0</v>
      </c>
      <c r="E1474" s="56">
        <v>0</v>
      </c>
    </row>
    <row r="1475" spans="1:5" x14ac:dyDescent="0.2">
      <c r="A1475" s="56"/>
      <c r="B1475" s="56">
        <v>745</v>
      </c>
      <c r="C1475" s="56" t="s">
        <v>348</v>
      </c>
      <c r="D1475" s="56">
        <v>0</v>
      </c>
      <c r="E1475" s="56">
        <v>0</v>
      </c>
    </row>
    <row r="1476" spans="1:5" x14ac:dyDescent="0.2">
      <c r="A1476" s="56"/>
      <c r="B1476" s="56">
        <v>746</v>
      </c>
      <c r="C1476" s="56" t="s">
        <v>348</v>
      </c>
      <c r="D1476" s="56">
        <v>0</v>
      </c>
      <c r="E1476" s="56">
        <v>0</v>
      </c>
    </row>
    <row r="1477" spans="1:5" x14ac:dyDescent="0.2">
      <c r="A1477" s="56"/>
      <c r="B1477" s="56">
        <v>747</v>
      </c>
      <c r="C1477" s="56" t="s">
        <v>348</v>
      </c>
      <c r="D1477" s="56">
        <v>0</v>
      </c>
      <c r="E1477" s="56">
        <v>0</v>
      </c>
    </row>
    <row r="1478" spans="1:5" x14ac:dyDescent="0.2">
      <c r="A1478" s="56"/>
      <c r="B1478" s="56">
        <v>748</v>
      </c>
      <c r="C1478" s="56" t="s">
        <v>348</v>
      </c>
      <c r="D1478" s="56">
        <v>0</v>
      </c>
      <c r="E1478" s="56">
        <v>0</v>
      </c>
    </row>
    <row r="1479" spans="1:5" x14ac:dyDescent="0.2">
      <c r="A1479" s="56"/>
      <c r="B1479" s="56">
        <v>749</v>
      </c>
      <c r="C1479" s="56" t="s">
        <v>348</v>
      </c>
      <c r="D1479" s="56">
        <v>0</v>
      </c>
      <c r="E1479" s="56">
        <v>0</v>
      </c>
    </row>
    <row r="1480" spans="1:5" x14ac:dyDescent="0.2">
      <c r="A1480" s="56"/>
      <c r="B1480" s="56">
        <v>750</v>
      </c>
      <c r="C1480" s="56" t="s">
        <v>348</v>
      </c>
      <c r="D1480" s="56">
        <v>0</v>
      </c>
      <c r="E1480" s="56">
        <v>0</v>
      </c>
    </row>
    <row r="1481" spans="1:5" x14ac:dyDescent="0.2">
      <c r="A1481" s="56"/>
      <c r="B1481" s="56">
        <v>751</v>
      </c>
      <c r="C1481" s="56" t="s">
        <v>348</v>
      </c>
      <c r="D1481" s="56">
        <v>0</v>
      </c>
      <c r="E1481" s="56">
        <v>0</v>
      </c>
    </row>
    <row r="1482" spans="1:5" x14ac:dyDescent="0.2">
      <c r="A1482" s="56"/>
      <c r="B1482" s="56">
        <v>752</v>
      </c>
      <c r="C1482" s="56" t="s">
        <v>348</v>
      </c>
      <c r="D1482" s="56">
        <v>0</v>
      </c>
      <c r="E1482" s="56">
        <v>0</v>
      </c>
    </row>
    <row r="1483" spans="1:5" x14ac:dyDescent="0.2">
      <c r="A1483" s="56"/>
      <c r="B1483" s="56">
        <v>753</v>
      </c>
      <c r="C1483" s="56" t="s">
        <v>349</v>
      </c>
      <c r="D1483" s="56">
        <v>0.96103000000000005</v>
      </c>
      <c r="E1483" s="56">
        <v>8.8792999999999997E-3</v>
      </c>
    </row>
    <row r="1484" spans="1:5" x14ac:dyDescent="0.2">
      <c r="A1484" s="56"/>
      <c r="B1484" s="56">
        <v>754</v>
      </c>
      <c r="C1484" s="56" t="s">
        <v>349</v>
      </c>
      <c r="D1484" s="56">
        <v>0.89246999999999999</v>
      </c>
      <c r="E1484" s="56">
        <v>2.223E-2</v>
      </c>
    </row>
    <row r="1485" spans="1:5" x14ac:dyDescent="0.2">
      <c r="A1485" s="56"/>
      <c r="B1485" s="56">
        <v>755</v>
      </c>
      <c r="C1485" s="56" t="s">
        <v>349</v>
      </c>
      <c r="D1485" s="56">
        <v>0.84489999999999998</v>
      </c>
      <c r="E1485" s="56">
        <v>3.0879E-2</v>
      </c>
    </row>
    <row r="1486" spans="1:5" x14ac:dyDescent="0.2">
      <c r="A1486" s="56"/>
      <c r="B1486" s="56">
        <v>756</v>
      </c>
      <c r="C1486" s="56" t="s">
        <v>349</v>
      </c>
      <c r="D1486" s="56">
        <v>0.84277999999999997</v>
      </c>
      <c r="E1486" s="56">
        <v>3.0467999999999999E-2</v>
      </c>
    </row>
    <row r="1487" spans="1:5" x14ac:dyDescent="0.2">
      <c r="A1487" s="56"/>
      <c r="B1487" s="56">
        <v>757</v>
      </c>
      <c r="C1487" s="56" t="s">
        <v>349</v>
      </c>
      <c r="D1487" s="56">
        <v>0.86051999999999995</v>
      </c>
      <c r="E1487" s="56">
        <v>2.7043999999999999E-2</v>
      </c>
    </row>
    <row r="1488" spans="1:5" x14ac:dyDescent="0.2">
      <c r="A1488" s="56"/>
      <c r="B1488" s="56">
        <v>758</v>
      </c>
      <c r="C1488" s="56" t="s">
        <v>349</v>
      </c>
      <c r="D1488" s="56">
        <v>0.86019999999999996</v>
      </c>
      <c r="E1488" s="56">
        <v>2.7281E-2</v>
      </c>
    </row>
    <row r="1489" spans="1:5" x14ac:dyDescent="0.2">
      <c r="A1489" s="56"/>
      <c r="B1489" s="56">
        <v>759</v>
      </c>
      <c r="C1489" s="56" t="s">
        <v>349</v>
      </c>
      <c r="D1489" s="56">
        <v>0.85353999999999997</v>
      </c>
      <c r="E1489" s="56">
        <v>2.8320000000000001E-2</v>
      </c>
    </row>
    <row r="1490" spans="1:5" x14ac:dyDescent="0.2">
      <c r="A1490" s="56"/>
      <c r="B1490" s="56">
        <v>760</v>
      </c>
      <c r="C1490" s="56" t="s">
        <v>349</v>
      </c>
      <c r="D1490" s="56">
        <v>0.83120000000000005</v>
      </c>
      <c r="E1490" s="56">
        <v>3.2347000000000001E-2</v>
      </c>
    </row>
    <row r="1491" spans="1:5" x14ac:dyDescent="0.2">
      <c r="A1491" s="56"/>
      <c r="B1491" s="56">
        <v>761</v>
      </c>
      <c r="C1491" s="56" t="s">
        <v>349</v>
      </c>
      <c r="D1491" s="56">
        <v>0.78988000000000003</v>
      </c>
      <c r="E1491" s="56">
        <v>3.9645E-2</v>
      </c>
    </row>
    <row r="1492" spans="1:5" x14ac:dyDescent="0.2">
      <c r="A1492" s="56"/>
      <c r="B1492" s="56">
        <v>762</v>
      </c>
      <c r="C1492" s="56" t="s">
        <v>349</v>
      </c>
      <c r="D1492" s="56">
        <v>0.75007000000000001</v>
      </c>
      <c r="E1492" s="56">
        <v>4.6068999999999999E-2</v>
      </c>
    </row>
    <row r="1493" spans="1:5" x14ac:dyDescent="0.2">
      <c r="A1493" s="56"/>
      <c r="B1493" s="56">
        <v>763</v>
      </c>
      <c r="C1493" s="56" t="s">
        <v>349</v>
      </c>
      <c r="D1493" s="56">
        <v>0.73351999999999995</v>
      </c>
      <c r="E1493" s="56">
        <v>4.7588999999999999E-2</v>
      </c>
    </row>
    <row r="1494" spans="1:5" x14ac:dyDescent="0.2">
      <c r="A1494" s="56"/>
      <c r="B1494" s="56">
        <v>764</v>
      </c>
      <c r="C1494" s="56" t="s">
        <v>349</v>
      </c>
      <c r="D1494" s="56">
        <v>0.73543000000000003</v>
      </c>
      <c r="E1494" s="56">
        <v>4.5753000000000002E-2</v>
      </c>
    </row>
    <row r="1495" spans="1:5" x14ac:dyDescent="0.2">
      <c r="A1495" s="56"/>
      <c r="B1495" s="56">
        <v>765</v>
      </c>
      <c r="C1495" s="56" t="s">
        <v>349</v>
      </c>
      <c r="D1495" s="56">
        <v>0.75034999999999996</v>
      </c>
      <c r="E1495" s="56">
        <v>4.1583000000000002E-2</v>
      </c>
    </row>
    <row r="1496" spans="1:5" x14ac:dyDescent="0.2">
      <c r="A1496" s="56"/>
      <c r="B1496" s="56">
        <v>766</v>
      </c>
      <c r="C1496" s="56" t="s">
        <v>349</v>
      </c>
      <c r="D1496" s="56">
        <v>0.77410000000000001</v>
      </c>
      <c r="E1496" s="56">
        <v>3.5969000000000001E-2</v>
      </c>
    </row>
    <row r="1497" spans="1:5" x14ac:dyDescent="0.2">
      <c r="A1497" s="56"/>
      <c r="B1497" s="56">
        <v>767</v>
      </c>
      <c r="C1497" s="56" t="s">
        <v>349</v>
      </c>
      <c r="D1497" s="56">
        <v>0.79069999999999996</v>
      </c>
      <c r="E1497" s="56">
        <v>3.0894999999999999E-2</v>
      </c>
    </row>
    <row r="1498" spans="1:5" x14ac:dyDescent="0.2">
      <c r="A1498" s="56"/>
      <c r="B1498" s="56">
        <v>768</v>
      </c>
      <c r="C1498" s="56" t="s">
        <v>349</v>
      </c>
      <c r="D1498" s="56">
        <v>0.78983999999999999</v>
      </c>
      <c r="E1498" s="56">
        <v>2.8535999999999999E-2</v>
      </c>
    </row>
    <row r="1499" spans="1:5" x14ac:dyDescent="0.2">
      <c r="A1499" s="56"/>
      <c r="B1499" s="56">
        <v>769</v>
      </c>
      <c r="C1499" s="56" t="s">
        <v>349</v>
      </c>
      <c r="D1499" s="56">
        <v>0.75048999999999999</v>
      </c>
      <c r="E1499" s="56">
        <v>3.1768999999999999E-2</v>
      </c>
    </row>
    <row r="1500" spans="1:5" x14ac:dyDescent="0.2">
      <c r="A1500" s="56"/>
      <c r="B1500" s="56">
        <v>770</v>
      </c>
      <c r="C1500" s="56" t="s">
        <v>349</v>
      </c>
      <c r="D1500" s="56">
        <v>0.68615999999999999</v>
      </c>
      <c r="E1500" s="56">
        <v>3.7831999999999998E-2</v>
      </c>
    </row>
    <row r="1501" spans="1:5" x14ac:dyDescent="0.2">
      <c r="A1501" s="56"/>
      <c r="B1501" s="56">
        <v>771</v>
      </c>
      <c r="C1501" s="56" t="s">
        <v>349</v>
      </c>
      <c r="D1501" s="56">
        <v>0.61624999999999996</v>
      </c>
      <c r="E1501" s="56">
        <v>4.3661999999999999E-2</v>
      </c>
    </row>
    <row r="1502" spans="1:5" x14ac:dyDescent="0.2">
      <c r="A1502" s="56"/>
      <c r="B1502" s="56">
        <v>772</v>
      </c>
      <c r="C1502" s="56" t="s">
        <v>349</v>
      </c>
      <c r="D1502" s="56">
        <v>0.53778000000000004</v>
      </c>
      <c r="E1502" s="56">
        <v>5.0102000000000001E-2</v>
      </c>
    </row>
    <row r="1503" spans="1:5" x14ac:dyDescent="0.2">
      <c r="A1503" s="56"/>
      <c r="B1503" s="56">
        <v>773</v>
      </c>
      <c r="C1503" s="56" t="s">
        <v>349</v>
      </c>
      <c r="D1503" s="56">
        <v>0.49218000000000001</v>
      </c>
      <c r="E1503" s="56">
        <v>5.3060999999999997E-2</v>
      </c>
    </row>
    <row r="1504" spans="1:5" x14ac:dyDescent="0.2">
      <c r="A1504" s="56"/>
      <c r="B1504" s="56">
        <v>774</v>
      </c>
      <c r="C1504" s="56" t="s">
        <v>349</v>
      </c>
      <c r="D1504" s="56">
        <v>0.47888999999999998</v>
      </c>
      <c r="E1504" s="56">
        <v>5.4712999999999998E-2</v>
      </c>
    </row>
    <row r="1505" spans="1:5" x14ac:dyDescent="0.2">
      <c r="A1505" s="56"/>
      <c r="B1505" s="56">
        <v>775</v>
      </c>
      <c r="C1505" s="56" t="s">
        <v>349</v>
      </c>
      <c r="D1505" s="56">
        <v>0.49286000000000002</v>
      </c>
      <c r="E1505" s="56">
        <v>5.4304999999999999E-2</v>
      </c>
    </row>
    <row r="1506" spans="1:5" x14ac:dyDescent="0.2">
      <c r="A1506" s="56"/>
      <c r="B1506" s="56">
        <v>776</v>
      </c>
      <c r="C1506" s="56" t="s">
        <v>349</v>
      </c>
      <c r="D1506" s="56">
        <v>0.49369000000000002</v>
      </c>
      <c r="E1506" s="56">
        <v>5.5854000000000001E-2</v>
      </c>
    </row>
    <row r="1507" spans="1:5" x14ac:dyDescent="0.2">
      <c r="A1507" s="56"/>
      <c r="B1507" s="56">
        <v>777</v>
      </c>
      <c r="C1507" s="56" t="s">
        <v>349</v>
      </c>
      <c r="D1507" s="56">
        <v>0.48843999999999999</v>
      </c>
      <c r="E1507" s="56">
        <v>5.7883999999999998E-2</v>
      </c>
    </row>
    <row r="1508" spans="1:5" x14ac:dyDescent="0.2">
      <c r="A1508" s="56"/>
      <c r="B1508" s="56">
        <v>778</v>
      </c>
      <c r="C1508" s="56" t="s">
        <v>349</v>
      </c>
      <c r="D1508" s="56">
        <v>0.55413000000000001</v>
      </c>
      <c r="E1508" s="56">
        <v>5.1593E-2</v>
      </c>
    </row>
    <row r="1509" spans="1:5" x14ac:dyDescent="0.2">
      <c r="A1509" s="56"/>
      <c r="B1509" s="56">
        <v>779</v>
      </c>
      <c r="C1509" s="56" t="s">
        <v>349</v>
      </c>
      <c r="D1509" s="56">
        <v>0.62778</v>
      </c>
      <c r="E1509" s="56">
        <v>4.4006999999999998E-2</v>
      </c>
    </row>
    <row r="1510" spans="1:5" x14ac:dyDescent="0.2">
      <c r="A1510" s="56"/>
      <c r="B1510" s="56">
        <v>780</v>
      </c>
      <c r="C1510" s="56" t="s">
        <v>349</v>
      </c>
      <c r="D1510" s="56">
        <v>0.65820000000000001</v>
      </c>
      <c r="E1510" s="56">
        <v>4.045E-2</v>
      </c>
    </row>
    <row r="1511" spans="1:5" x14ac:dyDescent="0.2">
      <c r="A1511" s="56"/>
      <c r="B1511" s="56">
        <v>781</v>
      </c>
      <c r="C1511" s="56" t="s">
        <v>349</v>
      </c>
      <c r="D1511" s="56">
        <v>0.65332000000000001</v>
      </c>
      <c r="E1511" s="56">
        <v>4.0481999999999997E-2</v>
      </c>
    </row>
    <row r="1512" spans="1:5" x14ac:dyDescent="0.2">
      <c r="A1512" s="56"/>
      <c r="B1512" s="56">
        <v>782</v>
      </c>
      <c r="C1512" s="56" t="s">
        <v>349</v>
      </c>
      <c r="D1512" s="56">
        <v>0.62044999999999995</v>
      </c>
      <c r="E1512" s="56">
        <v>4.3631000000000003E-2</v>
      </c>
    </row>
    <row r="1513" spans="1:5" x14ac:dyDescent="0.2">
      <c r="A1513" s="56"/>
      <c r="B1513" s="56">
        <v>783</v>
      </c>
      <c r="C1513" s="56" t="s">
        <v>349</v>
      </c>
      <c r="D1513" s="56">
        <v>0.58565</v>
      </c>
      <c r="E1513" s="56">
        <v>4.6993E-2</v>
      </c>
    </row>
    <row r="1514" spans="1:5" x14ac:dyDescent="0.2">
      <c r="A1514" s="56"/>
      <c r="B1514" s="56">
        <v>784</v>
      </c>
      <c r="C1514" s="56" t="s">
        <v>349</v>
      </c>
      <c r="D1514" s="56">
        <v>0.55898000000000003</v>
      </c>
      <c r="E1514" s="56">
        <v>4.9695999999999997E-2</v>
      </c>
    </row>
    <row r="1515" spans="1:5" x14ac:dyDescent="0.2">
      <c r="A1515" s="56"/>
      <c r="B1515" s="56">
        <v>785</v>
      </c>
      <c r="C1515" s="56" t="s">
        <v>349</v>
      </c>
      <c r="D1515" s="56">
        <v>0.53278999999999999</v>
      </c>
      <c r="E1515" s="56">
        <v>5.2762000000000003E-2</v>
      </c>
    </row>
    <row r="1516" spans="1:5" x14ac:dyDescent="0.2">
      <c r="A1516" s="56"/>
      <c r="B1516" s="56">
        <v>786</v>
      </c>
      <c r="C1516" s="56" t="s">
        <v>349</v>
      </c>
      <c r="D1516" s="56">
        <v>0.53037999999999996</v>
      </c>
      <c r="E1516" s="56">
        <v>5.3698999999999997E-2</v>
      </c>
    </row>
    <row r="1517" spans="1:5" x14ac:dyDescent="0.2">
      <c r="A1517" s="56"/>
      <c r="B1517" s="56">
        <v>787</v>
      </c>
      <c r="C1517" s="56" t="s">
        <v>349</v>
      </c>
      <c r="D1517" s="56">
        <v>0.54352</v>
      </c>
      <c r="E1517" s="56">
        <v>5.3207999999999998E-2</v>
      </c>
    </row>
    <row r="1518" spans="1:5" x14ac:dyDescent="0.2">
      <c r="A1518" s="56"/>
      <c r="B1518" s="56">
        <v>788</v>
      </c>
      <c r="C1518" s="56" t="s">
        <v>349</v>
      </c>
      <c r="D1518" s="56">
        <v>0.53929000000000005</v>
      </c>
      <c r="E1518" s="56">
        <v>5.4628999999999997E-2</v>
      </c>
    </row>
    <row r="1519" spans="1:5" x14ac:dyDescent="0.2">
      <c r="A1519" s="56"/>
      <c r="B1519" s="56">
        <v>789</v>
      </c>
      <c r="C1519" s="56" t="s">
        <v>349</v>
      </c>
      <c r="D1519" s="56">
        <v>0.55598999999999998</v>
      </c>
      <c r="E1519" s="56">
        <v>5.3129000000000003E-2</v>
      </c>
    </row>
    <row r="1520" spans="1:5" x14ac:dyDescent="0.2">
      <c r="A1520" s="56"/>
      <c r="B1520" s="56">
        <v>790</v>
      </c>
      <c r="C1520" s="56" t="s">
        <v>349</v>
      </c>
      <c r="D1520" s="56">
        <v>0.59375</v>
      </c>
      <c r="E1520" s="56">
        <v>4.9450000000000001E-2</v>
      </c>
    </row>
    <row r="1521" spans="1:5" x14ac:dyDescent="0.2">
      <c r="A1521" s="56"/>
      <c r="B1521" s="56">
        <v>791</v>
      </c>
      <c r="C1521" s="56" t="s">
        <v>349</v>
      </c>
      <c r="D1521" s="56">
        <v>0.60299999999999998</v>
      </c>
      <c r="E1521" s="56">
        <v>4.9292999999999997E-2</v>
      </c>
    </row>
    <row r="1522" spans="1:5" x14ac:dyDescent="0.2">
      <c r="A1522" s="56"/>
      <c r="B1522" s="56">
        <v>792</v>
      </c>
      <c r="C1522" s="56" t="s">
        <v>349</v>
      </c>
      <c r="D1522" s="56">
        <v>0.60699999999999998</v>
      </c>
      <c r="E1522" s="56">
        <v>5.0004E-2</v>
      </c>
    </row>
    <row r="1523" spans="1:5" x14ac:dyDescent="0.2">
      <c r="A1523" s="56"/>
      <c r="B1523" s="56">
        <v>793</v>
      </c>
      <c r="C1523" s="56" t="s">
        <v>349</v>
      </c>
      <c r="D1523" s="56">
        <v>0.58255000000000001</v>
      </c>
      <c r="E1523" s="56">
        <v>5.4820000000000001E-2</v>
      </c>
    </row>
    <row r="1524" spans="1:5" x14ac:dyDescent="0.2">
      <c r="A1524" s="56"/>
      <c r="B1524" s="56">
        <v>794</v>
      </c>
      <c r="C1524" s="56" t="s">
        <v>349</v>
      </c>
      <c r="D1524" s="56">
        <v>0.52395000000000003</v>
      </c>
      <c r="E1524" s="56">
        <v>6.4529000000000003E-2</v>
      </c>
    </row>
    <row r="1525" spans="1:5" x14ac:dyDescent="0.2">
      <c r="A1525" s="56"/>
      <c r="B1525" s="56">
        <v>795</v>
      </c>
      <c r="C1525" s="56" t="s">
        <v>349</v>
      </c>
      <c r="D1525" s="56">
        <v>0.48249999999999998</v>
      </c>
      <c r="E1525" s="56">
        <v>7.2539999999999993E-2</v>
      </c>
    </row>
    <row r="1526" spans="1:5" x14ac:dyDescent="0.2">
      <c r="A1526" s="56"/>
      <c r="B1526" s="56">
        <v>796</v>
      </c>
      <c r="C1526" s="56" t="s">
        <v>350</v>
      </c>
      <c r="D1526" s="56">
        <v>484710</v>
      </c>
      <c r="E1526" s="56">
        <v>118420</v>
      </c>
    </row>
    <row r="1527" spans="1:5" x14ac:dyDescent="0.2">
      <c r="A1527" s="56">
        <v>1977</v>
      </c>
      <c r="B1527" s="56">
        <v>797</v>
      </c>
      <c r="C1527" s="56" t="s">
        <v>351</v>
      </c>
      <c r="D1527" s="56">
        <v>365.7</v>
      </c>
      <c r="E1527" s="56">
        <v>97.62</v>
      </c>
    </row>
    <row r="1528" spans="1:5" x14ac:dyDescent="0.2">
      <c r="A1528" s="56">
        <v>1978</v>
      </c>
      <c r="B1528" s="56">
        <v>798</v>
      </c>
      <c r="C1528" s="56" t="s">
        <v>351</v>
      </c>
      <c r="D1528" s="56">
        <v>2143.8000000000002</v>
      </c>
      <c r="E1528" s="56">
        <v>487.14</v>
      </c>
    </row>
    <row r="1529" spans="1:5" x14ac:dyDescent="0.2">
      <c r="A1529" s="56">
        <v>1979</v>
      </c>
      <c r="B1529" s="56">
        <v>799</v>
      </c>
      <c r="C1529" s="56" t="s">
        <v>351</v>
      </c>
      <c r="D1529" s="56">
        <v>532.86</v>
      </c>
      <c r="E1529" s="56">
        <v>134.49</v>
      </c>
    </row>
    <row r="1530" spans="1:5" x14ac:dyDescent="0.2">
      <c r="A1530" s="56">
        <v>1980</v>
      </c>
      <c r="B1530" s="56">
        <v>800</v>
      </c>
      <c r="C1530" s="56" t="s">
        <v>351</v>
      </c>
      <c r="D1530" s="56">
        <v>311.99</v>
      </c>
      <c r="E1530" s="56">
        <v>83.238</v>
      </c>
    </row>
    <row r="1531" spans="1:5" x14ac:dyDescent="0.2">
      <c r="A1531" s="56">
        <v>1981</v>
      </c>
      <c r="B1531" s="56">
        <v>801</v>
      </c>
      <c r="C1531" s="56" t="s">
        <v>351</v>
      </c>
      <c r="D1531" s="56">
        <v>340.76</v>
      </c>
      <c r="E1531" s="56">
        <v>87.741</v>
      </c>
    </row>
    <row r="1532" spans="1:5" x14ac:dyDescent="0.2">
      <c r="A1532" s="56">
        <v>1982</v>
      </c>
      <c r="B1532" s="56">
        <v>802</v>
      </c>
      <c r="C1532" s="56" t="s">
        <v>351</v>
      </c>
      <c r="D1532" s="56">
        <v>217.09</v>
      </c>
      <c r="E1532" s="56">
        <v>59.869</v>
      </c>
    </row>
    <row r="1533" spans="1:5" x14ac:dyDescent="0.2">
      <c r="A1533" s="56">
        <v>1983</v>
      </c>
      <c r="B1533" s="56">
        <v>803</v>
      </c>
      <c r="C1533" s="56" t="s">
        <v>351</v>
      </c>
      <c r="D1533" s="56">
        <v>296.89999999999998</v>
      </c>
      <c r="E1533" s="56">
        <v>76.744</v>
      </c>
    </row>
    <row r="1534" spans="1:5" x14ac:dyDescent="0.2">
      <c r="A1534" s="56">
        <v>1984</v>
      </c>
      <c r="B1534" s="56">
        <v>804</v>
      </c>
      <c r="C1534" s="56" t="s">
        <v>351</v>
      </c>
      <c r="D1534" s="56">
        <v>322.89</v>
      </c>
      <c r="E1534" s="56">
        <v>81.75</v>
      </c>
    </row>
    <row r="1535" spans="1:5" x14ac:dyDescent="0.2">
      <c r="A1535" s="56">
        <v>1985</v>
      </c>
      <c r="B1535" s="56">
        <v>805</v>
      </c>
      <c r="C1535" s="56" t="s">
        <v>351</v>
      </c>
      <c r="D1535" s="56">
        <v>520.03</v>
      </c>
      <c r="E1535" s="56">
        <v>122.56</v>
      </c>
    </row>
    <row r="1536" spans="1:5" x14ac:dyDescent="0.2">
      <c r="A1536" s="56">
        <v>1986</v>
      </c>
      <c r="B1536" s="56">
        <v>806</v>
      </c>
      <c r="C1536" s="56" t="s">
        <v>351</v>
      </c>
      <c r="D1536" s="56">
        <v>448.18</v>
      </c>
      <c r="E1536" s="56">
        <v>112.74</v>
      </c>
    </row>
    <row r="1537" spans="1:5" x14ac:dyDescent="0.2">
      <c r="A1537" s="56">
        <v>1987</v>
      </c>
      <c r="B1537" s="56">
        <v>807</v>
      </c>
      <c r="C1537" s="56" t="s">
        <v>351</v>
      </c>
      <c r="D1537" s="56">
        <v>615.16999999999996</v>
      </c>
      <c r="E1537" s="56">
        <v>143.28</v>
      </c>
    </row>
    <row r="1538" spans="1:5" x14ac:dyDescent="0.2">
      <c r="A1538" s="56">
        <v>1988</v>
      </c>
      <c r="B1538" s="56">
        <v>808</v>
      </c>
      <c r="C1538" s="56" t="s">
        <v>351</v>
      </c>
      <c r="D1538" s="56">
        <v>488.64</v>
      </c>
      <c r="E1538" s="56">
        <v>117.83</v>
      </c>
    </row>
    <row r="1539" spans="1:5" x14ac:dyDescent="0.2">
      <c r="A1539" s="56">
        <v>1989</v>
      </c>
      <c r="B1539" s="56">
        <v>809</v>
      </c>
      <c r="C1539" s="56" t="s">
        <v>351</v>
      </c>
      <c r="D1539" s="56">
        <v>1234.3</v>
      </c>
      <c r="E1539" s="56">
        <v>216.51</v>
      </c>
    </row>
    <row r="1540" spans="1:5" x14ac:dyDescent="0.2">
      <c r="A1540" s="56">
        <v>1990</v>
      </c>
      <c r="B1540" s="56">
        <v>810</v>
      </c>
      <c r="C1540" s="56" t="s">
        <v>351</v>
      </c>
      <c r="D1540" s="56">
        <v>581.26</v>
      </c>
      <c r="E1540" s="56">
        <v>129.80000000000001</v>
      </c>
    </row>
    <row r="1541" spans="1:5" x14ac:dyDescent="0.2">
      <c r="A1541" s="56">
        <v>1991</v>
      </c>
      <c r="B1541" s="56">
        <v>811</v>
      </c>
      <c r="C1541" s="56" t="s">
        <v>351</v>
      </c>
      <c r="D1541" s="56">
        <v>337.43</v>
      </c>
      <c r="E1541" s="56">
        <v>85.406000000000006</v>
      </c>
    </row>
    <row r="1542" spans="1:5" x14ac:dyDescent="0.2">
      <c r="A1542" s="56">
        <v>1992</v>
      </c>
      <c r="B1542" s="56">
        <v>812</v>
      </c>
      <c r="C1542" s="56" t="s">
        <v>351</v>
      </c>
      <c r="D1542" s="56">
        <v>530.36</v>
      </c>
      <c r="E1542" s="56">
        <v>109.27</v>
      </c>
    </row>
    <row r="1543" spans="1:5" x14ac:dyDescent="0.2">
      <c r="A1543" s="56">
        <v>1993</v>
      </c>
      <c r="B1543" s="56">
        <v>813</v>
      </c>
      <c r="C1543" s="56" t="s">
        <v>351</v>
      </c>
      <c r="D1543" s="56">
        <v>890.44</v>
      </c>
      <c r="E1543" s="56">
        <v>146.49</v>
      </c>
    </row>
    <row r="1544" spans="1:5" x14ac:dyDescent="0.2">
      <c r="A1544" s="56">
        <v>1994</v>
      </c>
      <c r="B1544" s="56">
        <v>814</v>
      </c>
      <c r="C1544" s="56" t="s">
        <v>351</v>
      </c>
      <c r="D1544" s="56">
        <v>352.28</v>
      </c>
      <c r="E1544" s="56">
        <v>75.716999999999999</v>
      </c>
    </row>
    <row r="1545" spans="1:5" x14ac:dyDescent="0.2">
      <c r="A1545" s="56">
        <v>1995</v>
      </c>
      <c r="B1545" s="56">
        <v>815</v>
      </c>
      <c r="C1545" s="56" t="s">
        <v>351</v>
      </c>
      <c r="D1545" s="56">
        <v>348.59</v>
      </c>
      <c r="E1545" s="56">
        <v>70.344999999999999</v>
      </c>
    </row>
    <row r="1546" spans="1:5" x14ac:dyDescent="0.2">
      <c r="A1546" s="56">
        <v>1996</v>
      </c>
      <c r="B1546" s="56">
        <v>816</v>
      </c>
      <c r="C1546" s="56" t="s">
        <v>351</v>
      </c>
      <c r="D1546" s="56">
        <v>909.52</v>
      </c>
      <c r="E1546" s="56">
        <v>141.16</v>
      </c>
    </row>
    <row r="1547" spans="1:5" x14ac:dyDescent="0.2">
      <c r="A1547" s="56">
        <v>1997</v>
      </c>
      <c r="B1547" s="56">
        <v>817</v>
      </c>
      <c r="C1547" s="56" t="s">
        <v>351</v>
      </c>
      <c r="D1547" s="56">
        <v>208.06</v>
      </c>
      <c r="E1547" s="56">
        <v>46.131</v>
      </c>
    </row>
    <row r="1548" spans="1:5" x14ac:dyDescent="0.2">
      <c r="A1548" s="56">
        <v>1998</v>
      </c>
      <c r="B1548" s="56">
        <v>818</v>
      </c>
      <c r="C1548" s="56" t="s">
        <v>351</v>
      </c>
      <c r="D1548" s="56">
        <v>324.52</v>
      </c>
      <c r="E1548" s="56">
        <v>64.177999999999997</v>
      </c>
    </row>
    <row r="1549" spans="1:5" x14ac:dyDescent="0.2">
      <c r="A1549" s="56">
        <v>1999</v>
      </c>
      <c r="B1549" s="56">
        <v>819</v>
      </c>
      <c r="C1549" s="56" t="s">
        <v>351</v>
      </c>
      <c r="D1549" s="56">
        <v>766.74</v>
      </c>
      <c r="E1549" s="56">
        <v>127.53</v>
      </c>
    </row>
    <row r="1550" spans="1:5" x14ac:dyDescent="0.2">
      <c r="A1550" s="56">
        <v>2000</v>
      </c>
      <c r="B1550" s="56">
        <v>820</v>
      </c>
      <c r="C1550" s="56" t="s">
        <v>351</v>
      </c>
      <c r="D1550" s="56">
        <v>1743</v>
      </c>
      <c r="E1550" s="56">
        <v>243.97</v>
      </c>
    </row>
    <row r="1551" spans="1:5" x14ac:dyDescent="0.2">
      <c r="A1551" s="56">
        <v>2001</v>
      </c>
      <c r="B1551" s="56">
        <v>821</v>
      </c>
      <c r="C1551" s="56" t="s">
        <v>351</v>
      </c>
      <c r="D1551" s="56">
        <v>1133.0999999999999</v>
      </c>
      <c r="E1551" s="56">
        <v>160.22999999999999</v>
      </c>
    </row>
    <row r="1552" spans="1:5" x14ac:dyDescent="0.2">
      <c r="A1552" s="56">
        <v>2002</v>
      </c>
      <c r="B1552" s="56">
        <v>822</v>
      </c>
      <c r="C1552" s="56" t="s">
        <v>351</v>
      </c>
      <c r="D1552" s="56">
        <v>1272</v>
      </c>
      <c r="E1552" s="56">
        <v>168.45</v>
      </c>
    </row>
    <row r="1553" spans="1:7" x14ac:dyDescent="0.2">
      <c r="A1553" s="56">
        <v>2003</v>
      </c>
      <c r="B1553" s="56">
        <v>823</v>
      </c>
      <c r="C1553" s="56" t="s">
        <v>351</v>
      </c>
      <c r="D1553" s="56">
        <v>272.5</v>
      </c>
      <c r="E1553" s="56">
        <v>50.313000000000002</v>
      </c>
    </row>
    <row r="1554" spans="1:7" x14ac:dyDescent="0.2">
      <c r="A1554" s="56">
        <v>2004</v>
      </c>
      <c r="B1554" s="56">
        <v>824</v>
      </c>
      <c r="C1554" s="56" t="s">
        <v>351</v>
      </c>
      <c r="D1554" s="56">
        <v>367.65</v>
      </c>
      <c r="E1554" s="56">
        <v>60.966999999999999</v>
      </c>
    </row>
    <row r="1555" spans="1:7" x14ac:dyDescent="0.2">
      <c r="A1555" s="56">
        <v>2005</v>
      </c>
      <c r="B1555" s="56">
        <v>825</v>
      </c>
      <c r="C1555" s="56" t="s">
        <v>351</v>
      </c>
      <c r="D1555" s="56">
        <v>497.97</v>
      </c>
      <c r="E1555" s="56">
        <v>76.697999999999993</v>
      </c>
    </row>
    <row r="1556" spans="1:7" ht="16" thickBot="1" x14ac:dyDescent="0.25">
      <c r="A1556" s="56">
        <v>2006</v>
      </c>
      <c r="B1556" s="56">
        <v>826</v>
      </c>
      <c r="C1556" s="56" t="s">
        <v>351</v>
      </c>
      <c r="D1556" s="56">
        <v>346.26</v>
      </c>
      <c r="E1556" s="56">
        <v>57.429000000000002</v>
      </c>
    </row>
    <row r="1557" spans="1:7" ht="16" thickBot="1" x14ac:dyDescent="0.25">
      <c r="A1557" s="104">
        <v>2007</v>
      </c>
      <c r="B1557" s="105">
        <v>827</v>
      </c>
      <c r="C1557" s="105" t="s">
        <v>351</v>
      </c>
      <c r="D1557" s="105">
        <v>926.95</v>
      </c>
      <c r="E1557" s="106">
        <v>133.26</v>
      </c>
      <c r="F1557">
        <f>E1557/D1557</f>
        <v>0.14376179944980849</v>
      </c>
    </row>
    <row r="1558" spans="1:7" x14ac:dyDescent="0.2">
      <c r="A1558" s="56">
        <v>2008</v>
      </c>
      <c r="B1558" s="56">
        <v>828</v>
      </c>
      <c r="C1558" s="56" t="s">
        <v>351</v>
      </c>
      <c r="D1558" s="56">
        <v>794.94</v>
      </c>
      <c r="E1558" s="56">
        <v>121.17</v>
      </c>
    </row>
    <row r="1559" spans="1:7" x14ac:dyDescent="0.2">
      <c r="A1559" s="56">
        <v>2009</v>
      </c>
      <c r="B1559" s="56">
        <v>829</v>
      </c>
      <c r="C1559" s="56" t="s">
        <v>351</v>
      </c>
      <c r="D1559" s="56">
        <v>242.89</v>
      </c>
      <c r="E1559" s="56">
        <v>46.165999999999997</v>
      </c>
    </row>
    <row r="1560" spans="1:7" x14ac:dyDescent="0.2">
      <c r="A1560" s="56">
        <v>2010</v>
      </c>
      <c r="B1560" s="56">
        <v>830</v>
      </c>
      <c r="C1560" s="56" t="s">
        <v>351</v>
      </c>
      <c r="D1560" s="56">
        <v>520.04</v>
      </c>
      <c r="E1560" s="56">
        <v>85.13</v>
      </c>
    </row>
    <row r="1561" spans="1:7" x14ac:dyDescent="0.2">
      <c r="A1561" s="56">
        <v>2011</v>
      </c>
      <c r="B1561" s="56">
        <v>831</v>
      </c>
      <c r="C1561" s="56" t="s">
        <v>351</v>
      </c>
      <c r="D1561" s="56">
        <v>357.42</v>
      </c>
      <c r="E1561" s="56">
        <v>62.780999999999999</v>
      </c>
    </row>
    <row r="1562" spans="1:7" ht="16" thickBot="1" x14ac:dyDescent="0.25">
      <c r="A1562" s="56">
        <v>2012</v>
      </c>
      <c r="B1562" s="56">
        <v>832</v>
      </c>
      <c r="C1562" s="56" t="s">
        <v>351</v>
      </c>
      <c r="D1562" s="56">
        <v>543.09</v>
      </c>
      <c r="E1562" s="56">
        <v>93.631</v>
      </c>
    </row>
    <row r="1563" spans="1:7" ht="16" thickBot="1" x14ac:dyDescent="0.25">
      <c r="A1563" s="104">
        <v>2013</v>
      </c>
      <c r="B1563" s="105">
        <v>833</v>
      </c>
      <c r="C1563" s="105" t="s">
        <v>351</v>
      </c>
      <c r="D1563" s="105">
        <v>826.9</v>
      </c>
      <c r="E1563" s="106">
        <v>140.91</v>
      </c>
      <c r="F1563">
        <f>E1563/D1563</f>
        <v>0.17040754625710486</v>
      </c>
    </row>
    <row r="1564" spans="1:7" x14ac:dyDescent="0.2">
      <c r="A1564" s="56">
        <v>2014</v>
      </c>
      <c r="B1564" s="56">
        <v>834</v>
      </c>
      <c r="C1564" s="56" t="s">
        <v>351</v>
      </c>
      <c r="D1564" s="56">
        <v>564.39</v>
      </c>
      <c r="E1564" s="56">
        <v>112.83</v>
      </c>
    </row>
    <row r="1565" spans="1:7" x14ac:dyDescent="0.2">
      <c r="A1565" s="56">
        <v>2015</v>
      </c>
      <c r="B1565" s="56">
        <v>835</v>
      </c>
      <c r="C1565" s="56" t="s">
        <v>351</v>
      </c>
      <c r="D1565" s="56">
        <v>162.08000000000001</v>
      </c>
      <c r="E1565" s="56">
        <v>46.247999999999998</v>
      </c>
    </row>
    <row r="1566" spans="1:7" x14ac:dyDescent="0.2">
      <c r="A1566" s="56">
        <v>2016</v>
      </c>
      <c r="B1566" s="56">
        <v>836</v>
      </c>
      <c r="C1566" s="56" t="s">
        <v>351</v>
      </c>
      <c r="D1566" s="56">
        <v>448.19</v>
      </c>
      <c r="E1566" s="56">
        <v>126.35</v>
      </c>
    </row>
    <row r="1567" spans="1:7" x14ac:dyDescent="0.2">
      <c r="A1567" s="56">
        <v>2017</v>
      </c>
      <c r="B1567" s="56">
        <v>837</v>
      </c>
      <c r="C1567" s="56" t="s">
        <v>351</v>
      </c>
      <c r="D1567" s="56">
        <v>386.58</v>
      </c>
      <c r="E1567" s="56">
        <v>119.79</v>
      </c>
      <c r="F1567" t="s">
        <v>431</v>
      </c>
      <c r="G1567" t="s">
        <v>432</v>
      </c>
    </row>
    <row r="1568" spans="1:7" x14ac:dyDescent="0.2">
      <c r="A1568" s="56">
        <v>2018</v>
      </c>
      <c r="B1568" s="56">
        <v>838</v>
      </c>
      <c r="C1568" s="56" t="s">
        <v>351</v>
      </c>
      <c r="D1568" s="56">
        <v>420.51</v>
      </c>
      <c r="E1568" s="56">
        <v>176.33</v>
      </c>
      <c r="F1568">
        <f>AVERAGE(D1528:D1568)</f>
        <v>598.73829268292695</v>
      </c>
      <c r="G1568">
        <f>MEDIAN(D1528:D1568)</f>
        <v>488.64</v>
      </c>
    </row>
    <row r="1569" spans="1:5" x14ac:dyDescent="0.2">
      <c r="A1569" s="56">
        <v>2019</v>
      </c>
      <c r="B1569" s="56">
        <v>839</v>
      </c>
      <c r="C1569" s="56" t="s">
        <v>351</v>
      </c>
      <c r="D1569" s="56">
        <v>459.57</v>
      </c>
      <c r="E1569" s="56">
        <v>200.62</v>
      </c>
    </row>
    <row r="1570" spans="1:5" x14ac:dyDescent="0.2">
      <c r="A1570" s="56">
        <v>2020</v>
      </c>
      <c r="B1570" s="56">
        <v>840</v>
      </c>
      <c r="C1570" s="56" t="s">
        <v>351</v>
      </c>
      <c r="D1570" s="56">
        <v>459.57</v>
      </c>
      <c r="E1570" s="56">
        <v>238.69</v>
      </c>
    </row>
    <row r="1571" spans="1:5" x14ac:dyDescent="0.2">
      <c r="A1571" s="56"/>
      <c r="B1571" s="56">
        <v>841</v>
      </c>
      <c r="C1571" s="56" t="s">
        <v>352</v>
      </c>
      <c r="D1571" s="56">
        <v>0.69723999999999997</v>
      </c>
      <c r="E1571" s="56">
        <v>0.13294</v>
      </c>
    </row>
    <row r="1572" spans="1:5" x14ac:dyDescent="0.2">
      <c r="A1572" s="56"/>
      <c r="B1572" s="56">
        <v>842</v>
      </c>
      <c r="C1572" s="56" t="s">
        <v>353</v>
      </c>
      <c r="D1572" s="56">
        <v>0.64571000000000001</v>
      </c>
      <c r="E1572" s="56">
        <v>5.2235999999999998E-2</v>
      </c>
    </row>
    <row r="1573" spans="1:5" x14ac:dyDescent="0.2">
      <c r="A1573" s="56"/>
      <c r="B1573" s="56">
        <v>843</v>
      </c>
      <c r="C1573" s="56" t="s">
        <v>354</v>
      </c>
      <c r="D1573" s="56">
        <v>71609</v>
      </c>
      <c r="E1573" s="56">
        <v>10349</v>
      </c>
    </row>
    <row r="1574" spans="1:5" x14ac:dyDescent="0.2">
      <c r="A1574" s="56"/>
      <c r="B1574" s="56">
        <v>844</v>
      </c>
      <c r="C1574" s="56" t="s">
        <v>355</v>
      </c>
      <c r="D1574" s="56">
        <v>0.20133000000000001</v>
      </c>
      <c r="E1574" s="56">
        <v>9.8510000000000004E-4</v>
      </c>
    </row>
    <row r="1575" spans="1:5" x14ac:dyDescent="0.2">
      <c r="A1575" s="56"/>
      <c r="B1575" s="56">
        <v>845</v>
      </c>
      <c r="C1575" s="56" t="s">
        <v>356</v>
      </c>
      <c r="D1575" s="56">
        <v>0.48147000000000001</v>
      </c>
      <c r="E1575" s="56">
        <v>7.7504000000000003E-2</v>
      </c>
    </row>
    <row r="1576" spans="1:5" x14ac:dyDescent="0.2">
      <c r="A1576" s="56"/>
      <c r="B1576" s="56">
        <v>846</v>
      </c>
      <c r="C1576" s="56" t="s">
        <v>357</v>
      </c>
      <c r="D1576" s="56">
        <v>-1.5182</v>
      </c>
      <c r="E1576" s="56">
        <v>7.0269E-3</v>
      </c>
    </row>
    <row r="1577" spans="1:5" x14ac:dyDescent="0.2">
      <c r="A1577" s="56"/>
      <c r="B1577" s="56">
        <v>847</v>
      </c>
      <c r="C1577" s="56" t="s">
        <v>358</v>
      </c>
      <c r="D1577" s="56">
        <v>0.35854999999999998</v>
      </c>
      <c r="E1577" s="56">
        <v>0.1008</v>
      </c>
    </row>
    <row r="1578" spans="1:5" x14ac:dyDescent="0.2">
      <c r="A1578" s="56"/>
      <c r="B1578" s="56">
        <v>848</v>
      </c>
      <c r="C1578" s="56" t="s">
        <v>359</v>
      </c>
      <c r="D1578" s="56">
        <v>402.88</v>
      </c>
      <c r="E1578" s="56">
        <v>58.246000000000002</v>
      </c>
    </row>
    <row r="1579" spans="1:5" x14ac:dyDescent="0.2">
      <c r="A1579" s="56"/>
      <c r="B1579" s="56">
        <v>849</v>
      </c>
      <c r="C1579" s="56" t="s">
        <v>360</v>
      </c>
      <c r="D1579" s="56">
        <v>48916</v>
      </c>
      <c r="E1579" s="56">
        <v>7081.4</v>
      </c>
    </row>
    <row r="1580" spans="1:5" x14ac:dyDescent="0.2">
      <c r="A1580" s="56"/>
      <c r="B1580" s="56">
        <v>850</v>
      </c>
      <c r="C1580" s="56" t="s">
        <v>361</v>
      </c>
      <c r="D1580" s="56">
        <v>2.4015</v>
      </c>
      <c r="E1580" s="56">
        <v>0.50602999999999998</v>
      </c>
    </row>
    <row r="1581" spans="1:5" x14ac:dyDescent="0.2">
      <c r="A1581" s="56"/>
      <c r="B1581" s="56">
        <v>851</v>
      </c>
      <c r="C1581" s="56" t="s">
        <v>362</v>
      </c>
      <c r="D1581" s="56">
        <v>378550</v>
      </c>
      <c r="E1581" s="56">
        <v>76943</v>
      </c>
    </row>
    <row r="1582" spans="1:5" x14ac:dyDescent="0.2">
      <c r="A1582" s="56"/>
      <c r="B1582" s="56">
        <v>852</v>
      </c>
      <c r="C1582" s="56" t="s">
        <v>20</v>
      </c>
      <c r="D1582" s="56">
        <v>127430</v>
      </c>
      <c r="E1582" s="56">
        <v>33622</v>
      </c>
    </row>
    <row r="1583" spans="1:5" x14ac:dyDescent="0.2">
      <c r="A1583" s="56"/>
      <c r="B1583" s="56">
        <v>853</v>
      </c>
      <c r="C1583" s="56" t="s">
        <v>363</v>
      </c>
      <c r="D1583" s="56">
        <v>110170</v>
      </c>
      <c r="E1583" s="56">
        <v>34020</v>
      </c>
    </row>
    <row r="1584" spans="1:5" x14ac:dyDescent="0.2">
      <c r="A1584" s="56"/>
      <c r="B1584" s="56">
        <v>854</v>
      </c>
      <c r="C1584" s="56" t="s">
        <v>363</v>
      </c>
      <c r="D1584" s="56">
        <v>105640</v>
      </c>
      <c r="E1584" s="56">
        <v>33669</v>
      </c>
    </row>
    <row r="1585" spans="1:5" x14ac:dyDescent="0.2">
      <c r="A1585" s="56"/>
      <c r="B1585" s="56">
        <v>855</v>
      </c>
      <c r="C1585" s="56" t="s">
        <v>363</v>
      </c>
      <c r="D1585" s="56">
        <v>106130</v>
      </c>
      <c r="E1585" s="56">
        <v>34414</v>
      </c>
    </row>
    <row r="1586" spans="1:5" x14ac:dyDescent="0.2">
      <c r="A1586" s="56"/>
      <c r="B1586" s="56">
        <v>856</v>
      </c>
      <c r="C1586" s="56" t="s">
        <v>363</v>
      </c>
      <c r="D1586" s="56">
        <v>108210</v>
      </c>
      <c r="E1586" s="56">
        <v>35949</v>
      </c>
    </row>
    <row r="1587" spans="1:5" x14ac:dyDescent="0.2">
      <c r="A1587" s="56"/>
      <c r="B1587" s="56">
        <v>857</v>
      </c>
      <c r="C1587" s="56" t="s">
        <v>363</v>
      </c>
      <c r="D1587" s="56">
        <v>109460</v>
      </c>
      <c r="E1587" s="56">
        <v>37439</v>
      </c>
    </row>
    <row r="1588" spans="1:5" x14ac:dyDescent="0.2">
      <c r="A1588" s="56"/>
      <c r="B1588" s="56">
        <v>858</v>
      </c>
      <c r="C1588" s="56" t="s">
        <v>363</v>
      </c>
      <c r="D1588" s="56">
        <v>109890</v>
      </c>
      <c r="E1588" s="56">
        <v>38096</v>
      </c>
    </row>
    <row r="1589" spans="1:5" x14ac:dyDescent="0.2">
      <c r="A1589" s="56"/>
      <c r="B1589" s="56">
        <v>859</v>
      </c>
      <c r="C1589" s="56" t="s">
        <v>363</v>
      </c>
      <c r="D1589" s="56">
        <v>110170</v>
      </c>
      <c r="E1589" s="56">
        <v>38494</v>
      </c>
    </row>
    <row r="1590" spans="1:5" x14ac:dyDescent="0.2">
      <c r="A1590" s="56"/>
      <c r="B1590" s="56">
        <v>860</v>
      </c>
      <c r="C1590" s="56" t="s">
        <v>363</v>
      </c>
      <c r="D1590" s="56">
        <v>110350</v>
      </c>
      <c r="E1590" s="56">
        <v>38722</v>
      </c>
    </row>
    <row r="1591" spans="1:5" x14ac:dyDescent="0.2">
      <c r="A1591" s="56"/>
      <c r="B1591" s="56">
        <v>861</v>
      </c>
      <c r="C1591" s="56" t="s">
        <v>363</v>
      </c>
      <c r="D1591" s="56">
        <v>110510</v>
      </c>
      <c r="E1591" s="56">
        <v>38874</v>
      </c>
    </row>
    <row r="1592" spans="1:5" x14ac:dyDescent="0.2">
      <c r="A1592" s="56"/>
      <c r="B1592" s="56">
        <v>862</v>
      </c>
      <c r="C1592" s="56" t="s">
        <v>363</v>
      </c>
      <c r="D1592" s="56">
        <v>110650</v>
      </c>
      <c r="E1592" s="56">
        <v>38986</v>
      </c>
    </row>
    <row r="1593" spans="1:5" x14ac:dyDescent="0.2">
      <c r="A1593" s="56"/>
      <c r="B1593" s="56">
        <v>863</v>
      </c>
      <c r="C1593" s="56" t="s">
        <v>363</v>
      </c>
      <c r="D1593" s="56">
        <v>113610</v>
      </c>
      <c r="E1593" s="56">
        <v>34173</v>
      </c>
    </row>
    <row r="1594" spans="1:5" x14ac:dyDescent="0.2">
      <c r="A1594" s="56"/>
      <c r="B1594" s="56">
        <v>864</v>
      </c>
      <c r="C1594" s="56" t="s">
        <v>363</v>
      </c>
      <c r="D1594" s="56">
        <v>113220</v>
      </c>
      <c r="E1594" s="56">
        <v>34270</v>
      </c>
    </row>
    <row r="1595" spans="1:5" x14ac:dyDescent="0.2">
      <c r="A1595" s="56"/>
      <c r="B1595" s="56">
        <v>865</v>
      </c>
      <c r="C1595" s="56" t="s">
        <v>363</v>
      </c>
      <c r="D1595" s="56">
        <v>116480</v>
      </c>
      <c r="E1595" s="56">
        <v>35530</v>
      </c>
    </row>
    <row r="1596" spans="1:5" x14ac:dyDescent="0.2">
      <c r="A1596" s="56"/>
      <c r="B1596" s="56">
        <v>866</v>
      </c>
      <c r="C1596" s="56" t="s">
        <v>363</v>
      </c>
      <c r="D1596" s="56">
        <v>120630</v>
      </c>
      <c r="E1596" s="56">
        <v>37515</v>
      </c>
    </row>
    <row r="1597" spans="1:5" x14ac:dyDescent="0.2">
      <c r="A1597" s="56"/>
      <c r="B1597" s="56">
        <v>867</v>
      </c>
      <c r="C1597" s="56" t="s">
        <v>363</v>
      </c>
      <c r="D1597" s="56">
        <v>123510</v>
      </c>
      <c r="E1597" s="56">
        <v>39440</v>
      </c>
    </row>
    <row r="1598" spans="1:5" x14ac:dyDescent="0.2">
      <c r="A1598" s="56"/>
      <c r="B1598" s="56">
        <v>868</v>
      </c>
      <c r="C1598" s="56" t="s">
        <v>363</v>
      </c>
      <c r="D1598" s="56">
        <v>125200</v>
      </c>
      <c r="E1598" s="56">
        <v>40454</v>
      </c>
    </row>
    <row r="1599" spans="1:5" x14ac:dyDescent="0.2">
      <c r="A1599" s="56"/>
      <c r="B1599" s="56">
        <v>869</v>
      </c>
      <c r="C1599" s="56" t="s">
        <v>363</v>
      </c>
      <c r="D1599" s="56">
        <v>126510</v>
      </c>
      <c r="E1599" s="56">
        <v>41151</v>
      </c>
    </row>
    <row r="1600" spans="1:5" x14ac:dyDescent="0.2">
      <c r="A1600" s="56"/>
      <c r="B1600" s="56">
        <v>870</v>
      </c>
      <c r="C1600" s="56" t="s">
        <v>363</v>
      </c>
      <c r="D1600" s="56">
        <v>127450</v>
      </c>
      <c r="E1600" s="56">
        <v>41610</v>
      </c>
    </row>
    <row r="1601" spans="1:5" x14ac:dyDescent="0.2">
      <c r="A1601" s="56"/>
      <c r="B1601" s="56">
        <v>871</v>
      </c>
      <c r="C1601" s="56" t="s">
        <v>363</v>
      </c>
      <c r="D1601" s="56">
        <v>128180</v>
      </c>
      <c r="E1601" s="56">
        <v>41932</v>
      </c>
    </row>
    <row r="1602" spans="1:5" x14ac:dyDescent="0.2">
      <c r="A1602" s="56"/>
      <c r="B1602" s="56">
        <v>872</v>
      </c>
      <c r="C1602" s="56" t="s">
        <v>363</v>
      </c>
      <c r="D1602" s="56">
        <v>128760</v>
      </c>
      <c r="E1602" s="56">
        <v>42171</v>
      </c>
    </row>
    <row r="1603" spans="1:5" x14ac:dyDescent="0.2">
      <c r="A1603" s="56"/>
      <c r="B1603" s="56">
        <v>873</v>
      </c>
      <c r="C1603" s="56" t="s">
        <v>363</v>
      </c>
      <c r="D1603" s="56">
        <v>117170</v>
      </c>
      <c r="E1603" s="56">
        <v>34301</v>
      </c>
    </row>
    <row r="1604" spans="1:5" x14ac:dyDescent="0.2">
      <c r="A1604" s="56"/>
      <c r="B1604" s="56">
        <v>874</v>
      </c>
      <c r="C1604" s="56" t="s">
        <v>363</v>
      </c>
      <c r="D1604" s="56">
        <v>121520</v>
      </c>
      <c r="E1604" s="56">
        <v>34748</v>
      </c>
    </row>
    <row r="1605" spans="1:5" x14ac:dyDescent="0.2">
      <c r="A1605" s="56"/>
      <c r="B1605" s="56">
        <v>875</v>
      </c>
      <c r="C1605" s="56" t="s">
        <v>363</v>
      </c>
      <c r="D1605" s="56">
        <v>128310</v>
      </c>
      <c r="E1605" s="56">
        <v>36459</v>
      </c>
    </row>
    <row r="1606" spans="1:5" x14ac:dyDescent="0.2">
      <c r="A1606" s="56"/>
      <c r="B1606" s="56">
        <v>876</v>
      </c>
      <c r="C1606" s="56" t="s">
        <v>363</v>
      </c>
      <c r="D1606" s="56">
        <v>135310</v>
      </c>
      <c r="E1606" s="56">
        <v>38877</v>
      </c>
    </row>
    <row r="1607" spans="1:5" x14ac:dyDescent="0.2">
      <c r="A1607" s="56"/>
      <c r="B1607" s="56">
        <v>877</v>
      </c>
      <c r="C1607" s="56" t="s">
        <v>363</v>
      </c>
      <c r="D1607" s="56">
        <v>140550</v>
      </c>
      <c r="E1607" s="56">
        <v>41252</v>
      </c>
    </row>
    <row r="1608" spans="1:5" x14ac:dyDescent="0.2">
      <c r="A1608" s="56"/>
      <c r="B1608" s="56">
        <v>878</v>
      </c>
      <c r="C1608" s="56" t="s">
        <v>363</v>
      </c>
      <c r="D1608" s="56">
        <v>144140</v>
      </c>
      <c r="E1608" s="56">
        <v>42657</v>
      </c>
    </row>
    <row r="1609" spans="1:5" x14ac:dyDescent="0.2">
      <c r="A1609" s="56"/>
      <c r="B1609" s="56">
        <v>879</v>
      </c>
      <c r="C1609" s="56" t="s">
        <v>363</v>
      </c>
      <c r="D1609" s="56">
        <v>147040</v>
      </c>
      <c r="E1609" s="56">
        <v>43691</v>
      </c>
    </row>
    <row r="1610" spans="1:5" x14ac:dyDescent="0.2">
      <c r="A1610" s="56"/>
      <c r="B1610" s="56">
        <v>880</v>
      </c>
      <c r="C1610" s="56" t="s">
        <v>363</v>
      </c>
      <c r="D1610" s="56">
        <v>149210</v>
      </c>
      <c r="E1610" s="56">
        <v>44416</v>
      </c>
    </row>
    <row r="1611" spans="1:5" x14ac:dyDescent="0.2">
      <c r="A1611" s="56"/>
      <c r="B1611" s="56">
        <v>881</v>
      </c>
      <c r="C1611" s="56" t="s">
        <v>363</v>
      </c>
      <c r="D1611" s="56">
        <v>150900</v>
      </c>
      <c r="E1611" s="56">
        <v>44941</v>
      </c>
    </row>
    <row r="1612" spans="1:5" x14ac:dyDescent="0.2">
      <c r="A1612" s="56"/>
      <c r="B1612" s="56">
        <v>882</v>
      </c>
      <c r="C1612" s="56" t="s">
        <v>363</v>
      </c>
      <c r="D1612" s="56">
        <v>152210</v>
      </c>
      <c r="E1612" s="56">
        <v>45331</v>
      </c>
    </row>
    <row r="1613" spans="1:5" x14ac:dyDescent="0.2">
      <c r="A1613" s="56"/>
      <c r="B1613" s="56">
        <v>883</v>
      </c>
      <c r="C1613" s="56" t="s">
        <v>363</v>
      </c>
      <c r="D1613" s="56">
        <v>124700</v>
      </c>
      <c r="E1613" s="56">
        <v>34467</v>
      </c>
    </row>
    <row r="1614" spans="1:5" x14ac:dyDescent="0.2">
      <c r="A1614" s="56"/>
      <c r="B1614" s="56">
        <v>884</v>
      </c>
      <c r="C1614" s="56" t="s">
        <v>363</v>
      </c>
      <c r="D1614" s="56">
        <v>140570</v>
      </c>
      <c r="E1614" s="56">
        <v>35222</v>
      </c>
    </row>
    <row r="1615" spans="1:5" x14ac:dyDescent="0.2">
      <c r="A1615" s="56"/>
      <c r="B1615" s="56">
        <v>885</v>
      </c>
      <c r="C1615" s="56" t="s">
        <v>363</v>
      </c>
      <c r="D1615" s="56">
        <v>157420</v>
      </c>
      <c r="E1615" s="56">
        <v>37453</v>
      </c>
    </row>
    <row r="1616" spans="1:5" x14ac:dyDescent="0.2">
      <c r="A1616" s="56"/>
      <c r="B1616" s="56">
        <v>886</v>
      </c>
      <c r="C1616" s="56" t="s">
        <v>363</v>
      </c>
      <c r="D1616" s="56">
        <v>173580</v>
      </c>
      <c r="E1616" s="56">
        <v>40484</v>
      </c>
    </row>
    <row r="1617" spans="1:5" x14ac:dyDescent="0.2">
      <c r="A1617" s="56"/>
      <c r="B1617" s="56">
        <v>887</v>
      </c>
      <c r="C1617" s="56" t="s">
        <v>363</v>
      </c>
      <c r="D1617" s="56">
        <v>187160</v>
      </c>
      <c r="E1617" s="56">
        <v>43622</v>
      </c>
    </row>
    <row r="1618" spans="1:5" x14ac:dyDescent="0.2">
      <c r="A1618" s="56"/>
      <c r="B1618" s="56">
        <v>888</v>
      </c>
      <c r="C1618" s="56" t="s">
        <v>363</v>
      </c>
      <c r="D1618" s="56">
        <v>197830</v>
      </c>
      <c r="E1618" s="56">
        <v>45803</v>
      </c>
    </row>
    <row r="1619" spans="1:5" x14ac:dyDescent="0.2">
      <c r="A1619" s="56"/>
      <c r="B1619" s="56">
        <v>889</v>
      </c>
      <c r="C1619" s="56" t="s">
        <v>363</v>
      </c>
      <c r="D1619" s="56">
        <v>207000</v>
      </c>
      <c r="E1619" s="56">
        <v>47530</v>
      </c>
    </row>
    <row r="1620" spans="1:5" x14ac:dyDescent="0.2">
      <c r="A1620" s="56"/>
      <c r="B1620" s="56">
        <v>890</v>
      </c>
      <c r="C1620" s="56" t="s">
        <v>363</v>
      </c>
      <c r="D1620" s="56">
        <v>214330</v>
      </c>
      <c r="E1620" s="56">
        <v>48826</v>
      </c>
    </row>
    <row r="1621" spans="1:5" x14ac:dyDescent="0.2">
      <c r="A1621" s="56"/>
      <c r="B1621" s="56">
        <v>891</v>
      </c>
      <c r="C1621" s="56" t="s">
        <v>363</v>
      </c>
      <c r="D1621" s="56">
        <v>220240</v>
      </c>
      <c r="E1621" s="56">
        <v>49789</v>
      </c>
    </row>
    <row r="1622" spans="1:5" x14ac:dyDescent="0.2">
      <c r="A1622" s="56"/>
      <c r="B1622" s="56">
        <v>892</v>
      </c>
      <c r="C1622" s="56" t="s">
        <v>363</v>
      </c>
      <c r="D1622" s="56">
        <v>225000</v>
      </c>
      <c r="E1622" s="56">
        <v>50487</v>
      </c>
    </row>
    <row r="1623" spans="1:5" x14ac:dyDescent="0.2">
      <c r="A1623" s="56"/>
      <c r="B1623" s="56">
        <v>893</v>
      </c>
      <c r="C1623" s="56" t="s">
        <v>363</v>
      </c>
      <c r="D1623" s="56">
        <v>124700</v>
      </c>
      <c r="E1623" s="56">
        <v>34467</v>
      </c>
    </row>
    <row r="1624" spans="1:5" x14ac:dyDescent="0.2">
      <c r="A1624" s="56"/>
      <c r="B1624" s="56">
        <v>894</v>
      </c>
      <c r="C1624" s="56" t="s">
        <v>363</v>
      </c>
      <c r="D1624" s="56">
        <v>140570</v>
      </c>
      <c r="E1624" s="56">
        <v>35222</v>
      </c>
    </row>
    <row r="1625" spans="1:5" x14ac:dyDescent="0.2">
      <c r="A1625" s="56"/>
      <c r="B1625" s="56">
        <v>895</v>
      </c>
      <c r="C1625" s="56" t="s">
        <v>363</v>
      </c>
      <c r="D1625" s="56">
        <v>157420</v>
      </c>
      <c r="E1625" s="56">
        <v>37453</v>
      </c>
    </row>
    <row r="1626" spans="1:5" x14ac:dyDescent="0.2">
      <c r="A1626" s="56"/>
      <c r="B1626" s="56">
        <v>896</v>
      </c>
      <c r="C1626" s="56" t="s">
        <v>363</v>
      </c>
      <c r="D1626" s="56">
        <v>173580</v>
      </c>
      <c r="E1626" s="56">
        <v>40484</v>
      </c>
    </row>
    <row r="1627" spans="1:5" x14ac:dyDescent="0.2">
      <c r="A1627" s="56"/>
      <c r="B1627" s="56">
        <v>897</v>
      </c>
      <c r="C1627" s="56" t="s">
        <v>363</v>
      </c>
      <c r="D1627" s="56">
        <v>187160</v>
      </c>
      <c r="E1627" s="56">
        <v>43622</v>
      </c>
    </row>
    <row r="1628" spans="1:5" x14ac:dyDescent="0.2">
      <c r="A1628" s="56"/>
      <c r="B1628" s="56">
        <v>898</v>
      </c>
      <c r="C1628" s="56" t="s">
        <v>363</v>
      </c>
      <c r="D1628" s="56">
        <v>197830</v>
      </c>
      <c r="E1628" s="56">
        <v>45803</v>
      </c>
    </row>
    <row r="1629" spans="1:5" x14ac:dyDescent="0.2">
      <c r="A1629" s="56"/>
      <c r="B1629" s="56">
        <v>899</v>
      </c>
      <c r="C1629" s="56" t="s">
        <v>363</v>
      </c>
      <c r="D1629" s="56">
        <v>207000</v>
      </c>
      <c r="E1629" s="56">
        <v>47530</v>
      </c>
    </row>
    <row r="1630" spans="1:5" x14ac:dyDescent="0.2">
      <c r="A1630" s="56"/>
      <c r="B1630" s="56">
        <v>900</v>
      </c>
      <c r="C1630" s="56" t="s">
        <v>363</v>
      </c>
      <c r="D1630" s="56">
        <v>214330</v>
      </c>
      <c r="E1630" s="56">
        <v>48826</v>
      </c>
    </row>
    <row r="1631" spans="1:5" x14ac:dyDescent="0.2">
      <c r="A1631" s="56"/>
      <c r="B1631" s="56">
        <v>901</v>
      </c>
      <c r="C1631" s="56" t="s">
        <v>363</v>
      </c>
      <c r="D1631" s="56">
        <v>220240</v>
      </c>
      <c r="E1631" s="56">
        <v>49789</v>
      </c>
    </row>
    <row r="1632" spans="1:5" ht="16" thickBot="1" x14ac:dyDescent="0.25">
      <c r="A1632" s="56"/>
      <c r="B1632" s="56">
        <v>902</v>
      </c>
      <c r="C1632" s="56" t="s">
        <v>363</v>
      </c>
      <c r="D1632" s="56">
        <v>225000</v>
      </c>
      <c r="E1632" s="56">
        <v>50487</v>
      </c>
    </row>
    <row r="1633" spans="1:5" x14ac:dyDescent="0.2">
      <c r="A1633" s="124"/>
      <c r="B1633" s="125">
        <v>903</v>
      </c>
      <c r="C1633" s="125" t="s">
        <v>364</v>
      </c>
      <c r="D1633" s="125">
        <v>588140</v>
      </c>
      <c r="E1633" s="126">
        <v>121310</v>
      </c>
    </row>
    <row r="1634" spans="1:5" x14ac:dyDescent="0.2">
      <c r="A1634" s="127"/>
      <c r="B1634" s="128">
        <v>904</v>
      </c>
      <c r="C1634" s="128" t="s">
        <v>364</v>
      </c>
      <c r="D1634" s="128">
        <v>649300</v>
      </c>
      <c r="E1634" s="129">
        <v>139610</v>
      </c>
    </row>
    <row r="1635" spans="1:5" x14ac:dyDescent="0.2">
      <c r="A1635" s="127"/>
      <c r="B1635" s="128">
        <v>905</v>
      </c>
      <c r="C1635" s="128" t="s">
        <v>364</v>
      </c>
      <c r="D1635" s="128">
        <v>597140</v>
      </c>
      <c r="E1635" s="129">
        <v>135240</v>
      </c>
    </row>
    <row r="1636" spans="1:5" x14ac:dyDescent="0.2">
      <c r="A1636" s="127"/>
      <c r="B1636" s="128">
        <v>906</v>
      </c>
      <c r="C1636" s="128" t="s">
        <v>364</v>
      </c>
      <c r="D1636" s="128">
        <v>992850</v>
      </c>
      <c r="E1636" s="129">
        <v>214640</v>
      </c>
    </row>
    <row r="1637" spans="1:5" x14ac:dyDescent="0.2">
      <c r="A1637" s="127"/>
      <c r="B1637" s="128">
        <v>907</v>
      </c>
      <c r="C1637" s="128" t="s">
        <v>364</v>
      </c>
      <c r="D1637" s="128">
        <v>953420</v>
      </c>
      <c r="E1637" s="129">
        <v>206710</v>
      </c>
    </row>
    <row r="1638" spans="1:5" x14ac:dyDescent="0.2">
      <c r="A1638" s="127"/>
      <c r="B1638" s="128">
        <v>908</v>
      </c>
      <c r="C1638" s="128" t="s">
        <v>364</v>
      </c>
      <c r="D1638" s="128">
        <v>901470</v>
      </c>
      <c r="E1638" s="129">
        <v>197070</v>
      </c>
    </row>
    <row r="1639" spans="1:5" x14ac:dyDescent="0.2">
      <c r="A1639" s="127"/>
      <c r="B1639" s="128">
        <v>909</v>
      </c>
      <c r="C1639" s="128" t="s">
        <v>364</v>
      </c>
      <c r="D1639" s="128">
        <v>795290</v>
      </c>
      <c r="E1639" s="129">
        <v>173040</v>
      </c>
    </row>
    <row r="1640" spans="1:5" x14ac:dyDescent="0.2">
      <c r="A1640" s="127"/>
      <c r="B1640" s="128">
        <v>910</v>
      </c>
      <c r="C1640" s="128" t="s">
        <v>364</v>
      </c>
      <c r="D1640" s="128">
        <v>695590</v>
      </c>
      <c r="E1640" s="129">
        <v>149880</v>
      </c>
    </row>
    <row r="1641" spans="1:5" x14ac:dyDescent="0.2">
      <c r="A1641" s="127"/>
      <c r="B1641" s="128">
        <v>911</v>
      </c>
      <c r="C1641" s="128" t="s">
        <v>364</v>
      </c>
      <c r="D1641" s="128">
        <v>607010</v>
      </c>
      <c r="E1641" s="129">
        <v>132780</v>
      </c>
    </row>
    <row r="1642" spans="1:5" x14ac:dyDescent="0.2">
      <c r="A1642" s="127"/>
      <c r="B1642" s="128">
        <v>912</v>
      </c>
      <c r="C1642" s="128" t="s">
        <v>364</v>
      </c>
      <c r="D1642" s="128">
        <v>528150</v>
      </c>
      <c r="E1642" s="129">
        <v>117470</v>
      </c>
    </row>
    <row r="1643" spans="1:5" x14ac:dyDescent="0.2">
      <c r="A1643" s="127"/>
      <c r="B1643" s="128">
        <v>913</v>
      </c>
      <c r="C1643" s="128" t="s">
        <v>364</v>
      </c>
      <c r="D1643" s="128">
        <v>515680</v>
      </c>
      <c r="E1643" s="129">
        <v>111950</v>
      </c>
    </row>
    <row r="1644" spans="1:5" x14ac:dyDescent="0.2">
      <c r="A1644" s="127"/>
      <c r="B1644" s="128">
        <v>914</v>
      </c>
      <c r="C1644" s="128" t="s">
        <v>364</v>
      </c>
      <c r="D1644" s="128">
        <v>511540</v>
      </c>
      <c r="E1644" s="129">
        <v>107630</v>
      </c>
    </row>
    <row r="1645" spans="1:5" x14ac:dyDescent="0.2">
      <c r="A1645" s="127"/>
      <c r="B1645" s="128">
        <v>915</v>
      </c>
      <c r="C1645" s="128" t="s">
        <v>364</v>
      </c>
      <c r="D1645" s="128">
        <v>552040</v>
      </c>
      <c r="E1645" s="129">
        <v>108310</v>
      </c>
    </row>
    <row r="1646" spans="1:5" x14ac:dyDescent="0.2">
      <c r="A1646" s="127"/>
      <c r="B1646" s="128">
        <v>916</v>
      </c>
      <c r="C1646" s="128" t="s">
        <v>364</v>
      </c>
      <c r="D1646" s="128">
        <v>564910</v>
      </c>
      <c r="E1646" s="129">
        <v>103320</v>
      </c>
    </row>
    <row r="1647" spans="1:5" x14ac:dyDescent="0.2">
      <c r="A1647" s="127"/>
      <c r="B1647" s="128">
        <v>917</v>
      </c>
      <c r="C1647" s="128" t="s">
        <v>364</v>
      </c>
      <c r="D1647" s="128">
        <v>760490</v>
      </c>
      <c r="E1647" s="129">
        <v>114260</v>
      </c>
    </row>
    <row r="1648" spans="1:5" x14ac:dyDescent="0.2">
      <c r="A1648" s="127"/>
      <c r="B1648" s="128">
        <v>918</v>
      </c>
      <c r="C1648" s="128" t="s">
        <v>364</v>
      </c>
      <c r="D1648" s="128">
        <v>760030</v>
      </c>
      <c r="E1648" s="129">
        <v>108050</v>
      </c>
    </row>
    <row r="1649" spans="1:5" x14ac:dyDescent="0.2">
      <c r="A1649" s="127"/>
      <c r="B1649" s="128">
        <v>919</v>
      </c>
      <c r="C1649" s="128" t="s">
        <v>364</v>
      </c>
      <c r="D1649" s="128">
        <v>699570</v>
      </c>
      <c r="E1649" s="129">
        <v>99761</v>
      </c>
    </row>
    <row r="1650" spans="1:5" x14ac:dyDescent="0.2">
      <c r="A1650" s="127"/>
      <c r="B1650" s="128">
        <v>920</v>
      </c>
      <c r="C1650" s="128" t="s">
        <v>364</v>
      </c>
      <c r="D1650" s="128">
        <v>647330</v>
      </c>
      <c r="E1650" s="129">
        <v>92955</v>
      </c>
    </row>
    <row r="1651" spans="1:5" x14ac:dyDescent="0.2">
      <c r="A1651" s="127"/>
      <c r="B1651" s="128">
        <v>921</v>
      </c>
      <c r="C1651" s="128" t="s">
        <v>364</v>
      </c>
      <c r="D1651" s="128">
        <v>686700</v>
      </c>
      <c r="E1651" s="129">
        <v>94877</v>
      </c>
    </row>
    <row r="1652" spans="1:5" x14ac:dyDescent="0.2">
      <c r="A1652" s="127"/>
      <c r="B1652" s="128">
        <v>922</v>
      </c>
      <c r="C1652" s="128" t="s">
        <v>364</v>
      </c>
      <c r="D1652" s="128">
        <v>578550</v>
      </c>
      <c r="E1652" s="129">
        <v>87352</v>
      </c>
    </row>
    <row r="1653" spans="1:5" x14ac:dyDescent="0.2">
      <c r="A1653" s="127"/>
      <c r="B1653" s="128">
        <v>923</v>
      </c>
      <c r="C1653" s="128" t="s">
        <v>364</v>
      </c>
      <c r="D1653" s="128">
        <v>468760</v>
      </c>
      <c r="E1653" s="129">
        <v>81826</v>
      </c>
    </row>
    <row r="1654" spans="1:5" x14ac:dyDescent="0.2">
      <c r="A1654" s="127"/>
      <c r="B1654" s="128">
        <v>924</v>
      </c>
      <c r="C1654" s="128" t="s">
        <v>364</v>
      </c>
      <c r="D1654" s="128">
        <v>549330</v>
      </c>
      <c r="E1654" s="129">
        <v>91824</v>
      </c>
    </row>
    <row r="1655" spans="1:5" x14ac:dyDescent="0.2">
      <c r="A1655" s="127"/>
      <c r="B1655" s="128">
        <v>925</v>
      </c>
      <c r="C1655" s="128" t="s">
        <v>364</v>
      </c>
      <c r="D1655" s="128">
        <v>457270</v>
      </c>
      <c r="E1655" s="129">
        <v>83367</v>
      </c>
    </row>
    <row r="1656" spans="1:5" x14ac:dyDescent="0.2">
      <c r="A1656" s="127"/>
      <c r="B1656" s="128">
        <v>926</v>
      </c>
      <c r="C1656" s="128" t="s">
        <v>364</v>
      </c>
      <c r="D1656" s="128">
        <v>425760</v>
      </c>
      <c r="E1656" s="129">
        <v>80912</v>
      </c>
    </row>
    <row r="1657" spans="1:5" x14ac:dyDescent="0.2">
      <c r="A1657" s="127"/>
      <c r="B1657" s="128">
        <v>927</v>
      </c>
      <c r="C1657" s="128" t="s">
        <v>364</v>
      </c>
      <c r="D1657" s="128">
        <v>490280</v>
      </c>
      <c r="E1657" s="129">
        <v>89035</v>
      </c>
    </row>
    <row r="1658" spans="1:5" x14ac:dyDescent="0.2">
      <c r="A1658" s="127"/>
      <c r="B1658" s="128">
        <v>928</v>
      </c>
      <c r="C1658" s="128" t="s">
        <v>364</v>
      </c>
      <c r="D1658" s="128">
        <v>781550</v>
      </c>
      <c r="E1658" s="129">
        <v>124840</v>
      </c>
    </row>
    <row r="1659" spans="1:5" x14ac:dyDescent="0.2">
      <c r="A1659" s="127"/>
      <c r="B1659" s="128">
        <v>929</v>
      </c>
      <c r="C1659" s="128" t="s">
        <v>364</v>
      </c>
      <c r="D1659" s="128">
        <v>909370</v>
      </c>
      <c r="E1659" s="129">
        <v>137940</v>
      </c>
    </row>
    <row r="1660" spans="1:5" x14ac:dyDescent="0.2">
      <c r="A1660" s="127"/>
      <c r="B1660" s="128">
        <v>930</v>
      </c>
      <c r="C1660" s="128" t="s">
        <v>364</v>
      </c>
      <c r="D1660" s="128">
        <v>1050000</v>
      </c>
      <c r="E1660" s="129">
        <v>151360</v>
      </c>
    </row>
    <row r="1661" spans="1:5" x14ac:dyDescent="0.2">
      <c r="A1661" s="127"/>
      <c r="B1661" s="128">
        <v>931</v>
      </c>
      <c r="C1661" s="128" t="s">
        <v>364</v>
      </c>
      <c r="D1661" s="128">
        <v>898090</v>
      </c>
      <c r="E1661" s="129">
        <v>134760</v>
      </c>
    </row>
    <row r="1662" spans="1:5" x14ac:dyDescent="0.2">
      <c r="A1662" s="127"/>
      <c r="B1662" s="128">
        <v>932</v>
      </c>
      <c r="C1662" s="128" t="s">
        <v>364</v>
      </c>
      <c r="D1662" s="128">
        <v>787690</v>
      </c>
      <c r="E1662" s="129">
        <v>123410</v>
      </c>
    </row>
    <row r="1663" spans="1:5" x14ac:dyDescent="0.2">
      <c r="A1663" s="127"/>
      <c r="B1663" s="128">
        <v>933</v>
      </c>
      <c r="C1663" s="128" t="s">
        <v>364</v>
      </c>
      <c r="D1663" s="128">
        <v>694420</v>
      </c>
      <c r="E1663" s="129">
        <v>113300</v>
      </c>
    </row>
    <row r="1664" spans="1:5" x14ac:dyDescent="0.2">
      <c r="A1664" s="127"/>
      <c r="B1664" s="128">
        <v>934</v>
      </c>
      <c r="C1664" s="128" t="s">
        <v>364</v>
      </c>
      <c r="D1664" s="128">
        <v>600590</v>
      </c>
      <c r="E1664" s="129">
        <v>101850</v>
      </c>
    </row>
    <row r="1665" spans="1:5" x14ac:dyDescent="0.2">
      <c r="A1665" s="127"/>
      <c r="B1665" s="128">
        <v>935</v>
      </c>
      <c r="C1665" s="128" t="s">
        <v>364</v>
      </c>
      <c r="D1665" s="128">
        <v>656750</v>
      </c>
      <c r="E1665" s="129">
        <v>108880</v>
      </c>
    </row>
    <row r="1666" spans="1:5" x14ac:dyDescent="0.2">
      <c r="A1666" s="127"/>
      <c r="B1666" s="128">
        <v>936</v>
      </c>
      <c r="C1666" s="128" t="s">
        <v>364</v>
      </c>
      <c r="D1666" s="128">
        <v>661320</v>
      </c>
      <c r="E1666" s="129">
        <v>113470</v>
      </c>
    </row>
    <row r="1667" spans="1:5" x14ac:dyDescent="0.2">
      <c r="A1667" s="127"/>
      <c r="B1667" s="128">
        <v>937</v>
      </c>
      <c r="C1667" s="128" t="s">
        <v>364</v>
      </c>
      <c r="D1667" s="128">
        <v>556810</v>
      </c>
      <c r="E1667" s="129">
        <v>103350</v>
      </c>
    </row>
    <row r="1668" spans="1:5" x14ac:dyDescent="0.2">
      <c r="A1668" s="127"/>
      <c r="B1668" s="128">
        <v>938</v>
      </c>
      <c r="C1668" s="128" t="s">
        <v>364</v>
      </c>
      <c r="D1668" s="128">
        <v>552240</v>
      </c>
      <c r="E1668" s="129">
        <v>101710</v>
      </c>
    </row>
    <row r="1669" spans="1:5" x14ac:dyDescent="0.2">
      <c r="A1669" s="127"/>
      <c r="B1669" s="128">
        <v>939</v>
      </c>
      <c r="C1669" s="128" t="s">
        <v>364</v>
      </c>
      <c r="D1669" s="128">
        <v>494800</v>
      </c>
      <c r="E1669" s="129">
        <v>93804</v>
      </c>
    </row>
    <row r="1670" spans="1:5" x14ac:dyDescent="0.2">
      <c r="A1670" s="127"/>
      <c r="B1670" s="128">
        <v>940</v>
      </c>
      <c r="C1670" s="128" t="s">
        <v>364</v>
      </c>
      <c r="D1670" s="128">
        <v>530700</v>
      </c>
      <c r="E1670" s="129">
        <v>95112</v>
      </c>
    </row>
    <row r="1671" spans="1:5" x14ac:dyDescent="0.2">
      <c r="A1671" s="127"/>
      <c r="B1671" s="128">
        <v>941</v>
      </c>
      <c r="C1671" s="128" t="s">
        <v>364</v>
      </c>
      <c r="D1671" s="128">
        <v>616860</v>
      </c>
      <c r="E1671" s="129">
        <v>105190</v>
      </c>
    </row>
    <row r="1672" spans="1:5" x14ac:dyDescent="0.2">
      <c r="A1672" s="127"/>
      <c r="B1672" s="128">
        <v>942</v>
      </c>
      <c r="C1672" s="128" t="s">
        <v>364</v>
      </c>
      <c r="D1672" s="128">
        <v>605960</v>
      </c>
      <c r="E1672" s="129">
        <v>108700</v>
      </c>
    </row>
    <row r="1673" spans="1:5" x14ac:dyDescent="0.2">
      <c r="A1673" s="127"/>
      <c r="B1673" s="128">
        <v>943</v>
      </c>
      <c r="C1673" s="128" t="s">
        <v>364</v>
      </c>
      <c r="D1673" s="128">
        <v>507600</v>
      </c>
      <c r="E1673" s="129">
        <v>98945</v>
      </c>
    </row>
    <row r="1674" spans="1:5" x14ac:dyDescent="0.2">
      <c r="A1674" s="127"/>
      <c r="B1674" s="128">
        <v>944</v>
      </c>
      <c r="C1674" s="128" t="s">
        <v>364</v>
      </c>
      <c r="D1674" s="128">
        <v>471600</v>
      </c>
      <c r="E1674" s="129">
        <v>102180</v>
      </c>
    </row>
    <row r="1675" spans="1:5" x14ac:dyDescent="0.2">
      <c r="A1675" s="127"/>
      <c r="B1675" s="128">
        <v>945</v>
      </c>
      <c r="C1675" s="128" t="s">
        <v>364</v>
      </c>
      <c r="D1675" s="128">
        <v>418280</v>
      </c>
      <c r="E1675" s="129">
        <v>100440</v>
      </c>
    </row>
    <row r="1676" spans="1:5" ht="16" thickBot="1" x14ac:dyDescent="0.25">
      <c r="A1676" s="130"/>
      <c r="B1676" s="131">
        <v>946</v>
      </c>
      <c r="C1676" s="131" t="s">
        <v>364</v>
      </c>
      <c r="D1676" s="131">
        <v>402330</v>
      </c>
      <c r="E1676" s="132">
        <v>105570</v>
      </c>
    </row>
    <row r="1677" spans="1:5" x14ac:dyDescent="0.2">
      <c r="A1677" s="56"/>
      <c r="B1677" s="56"/>
      <c r="C1677" s="56"/>
      <c r="D1677" s="56"/>
      <c r="E1677" s="5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37"/>
  <sheetViews>
    <sheetView topLeftCell="J84" zoomScale="160" zoomScaleNormal="160" workbookViewId="0">
      <selection activeCell="R96" sqref="R67:R96"/>
    </sheetView>
  </sheetViews>
  <sheetFormatPr baseColWidth="10" defaultColWidth="10.83203125" defaultRowHeight="15" x14ac:dyDescent="0.2"/>
  <cols>
    <col min="3" max="4" width="11.5" bestFit="1" customWidth="1"/>
  </cols>
  <sheetData>
    <row r="1" spans="2:15" ht="16" thickBot="1" x14ac:dyDescent="0.25">
      <c r="B1" t="s">
        <v>218</v>
      </c>
    </row>
    <row r="2" spans="2:15" ht="17" thickTop="1" thickBot="1" x14ac:dyDescent="0.25">
      <c r="B2" s="45" t="s">
        <v>213</v>
      </c>
      <c r="C2" s="46">
        <v>1</v>
      </c>
      <c r="D2" s="46">
        <v>2</v>
      </c>
      <c r="E2" s="46">
        <v>3</v>
      </c>
      <c r="F2" s="46">
        <v>4</v>
      </c>
      <c r="G2" s="46">
        <v>5</v>
      </c>
      <c r="H2" s="46">
        <v>6</v>
      </c>
      <c r="I2" s="46">
        <v>7</v>
      </c>
      <c r="J2" s="46">
        <v>8</v>
      </c>
      <c r="K2" s="46">
        <v>9</v>
      </c>
      <c r="L2" s="46">
        <v>10</v>
      </c>
      <c r="M2" s="46" t="s">
        <v>42</v>
      </c>
    </row>
    <row r="3" spans="2:15" x14ac:dyDescent="0.2">
      <c r="B3" s="47">
        <v>1977</v>
      </c>
      <c r="C3" s="53">
        <f>repfile!D139/$O3</f>
        <v>6.9249758505956849E-3</v>
      </c>
      <c r="D3" s="53">
        <f>repfile!E139/$O3</f>
        <v>7.3598663732961256E-2</v>
      </c>
      <c r="E3" s="53">
        <f>repfile!F139/$O3</f>
        <v>0.52281179564237412</v>
      </c>
      <c r="F3" s="53">
        <f>repfile!G139/$O3</f>
        <v>1</v>
      </c>
      <c r="G3" s="53">
        <f>repfile!H139/$O3</f>
        <v>0.97029623269292675</v>
      </c>
      <c r="H3" s="53">
        <f>repfile!I139/$O3</f>
        <v>0.59399954384458509</v>
      </c>
      <c r="I3" s="53">
        <f>repfile!J139/$O3</f>
        <v>0.36051035741118381</v>
      </c>
      <c r="J3" s="53">
        <f>repfile!K139/$O3</f>
        <v>0.21444335623054631</v>
      </c>
      <c r="K3" s="53">
        <f>repfile!L139/$O3</f>
        <v>0.12897727272727272</v>
      </c>
      <c r="L3" s="53">
        <f>repfile!M139/$O3</f>
        <v>9.1249195019856177E-2</v>
      </c>
      <c r="M3" s="53">
        <f>repfile!N139/$O3</f>
        <v>9.1249195019856177E-2</v>
      </c>
      <c r="O3">
        <f>MAX(repfile!D139:N139)</f>
        <v>0.14907200000000001</v>
      </c>
    </row>
    <row r="4" spans="2:15" x14ac:dyDescent="0.2">
      <c r="B4" s="47">
        <v>1978</v>
      </c>
      <c r="C4" s="53">
        <f>repfile!D140/$O4</f>
        <v>6.963709901595597E-3</v>
      </c>
      <c r="D4" s="53">
        <f>repfile!E140/$O4</f>
        <v>7.0905376104964696E-2</v>
      </c>
      <c r="E4" s="53">
        <f>repfile!F140/$O4</f>
        <v>0.59769555790292994</v>
      </c>
      <c r="F4" s="53">
        <f>repfile!G140/$O4</f>
        <v>0.90941374325902047</v>
      </c>
      <c r="G4" s="53">
        <f>repfile!H140/$O4</f>
        <v>1</v>
      </c>
      <c r="H4" s="53">
        <f>repfile!I140/$O4</f>
        <v>0.6786853004948018</v>
      </c>
      <c r="I4" s="53">
        <f>repfile!J140/$O4</f>
        <v>0.41834727859009285</v>
      </c>
      <c r="J4" s="53">
        <f>repfile!K140/$O4</f>
        <v>0.24009701451047982</v>
      </c>
      <c r="K4" s="53">
        <f>repfile!L140/$O4</f>
        <v>0.13969325068104743</v>
      </c>
      <c r="L4" s="53">
        <f>repfile!M140/$O4</f>
        <v>9.7607299716461898E-2</v>
      </c>
      <c r="M4" s="53">
        <f>repfile!N140/$O4</f>
        <v>9.7607299716461898E-2</v>
      </c>
      <c r="O4">
        <f>MAX(repfile!D140:N140)</f>
        <v>0.143896</v>
      </c>
    </row>
    <row r="5" spans="2:15" x14ac:dyDescent="0.2">
      <c r="B5" s="47">
        <v>1979</v>
      </c>
      <c r="C5" s="53">
        <f>repfile!D141/$O5</f>
        <v>6.7416527137161338E-3</v>
      </c>
      <c r="D5" s="53">
        <f>repfile!E141/$O5</f>
        <v>5.2055538052911486E-2</v>
      </c>
      <c r="E5" s="53">
        <f>repfile!F141/$O5</f>
        <v>0.38451263789231982</v>
      </c>
      <c r="F5" s="53">
        <f>repfile!G141/$O5</f>
        <v>1</v>
      </c>
      <c r="G5" s="53">
        <f>repfile!H141/$O5</f>
        <v>0.96866161410563667</v>
      </c>
      <c r="H5" s="53">
        <f>repfile!I141/$O5</f>
        <v>0.68225857265740875</v>
      </c>
      <c r="I5" s="53">
        <f>repfile!J141/$O5</f>
        <v>0.45726385294947092</v>
      </c>
      <c r="J5" s="53">
        <f>repfile!K141/$O5</f>
        <v>0.25213955074449174</v>
      </c>
      <c r="K5" s="53">
        <f>repfile!L141/$O5</f>
        <v>0.14029411521774274</v>
      </c>
      <c r="L5" s="53">
        <f>repfile!M141/$O5</f>
        <v>9.6618961145310114E-2</v>
      </c>
      <c r="M5" s="53">
        <f>repfile!N141/$O5</f>
        <v>9.6618961145310114E-2</v>
      </c>
      <c r="O5">
        <f>MAX(repfile!D141:N141)</f>
        <v>8.4749099999999994E-2</v>
      </c>
    </row>
    <row r="6" spans="2:15" x14ac:dyDescent="0.2">
      <c r="B6" s="47">
        <v>1980</v>
      </c>
      <c r="C6" s="53">
        <f>repfile!D142/$O6</f>
        <v>7.1002520722870622E-3</v>
      </c>
      <c r="D6" s="53">
        <f>repfile!E142/$O6</f>
        <v>5.2991126107261102E-2</v>
      </c>
      <c r="E6" s="53">
        <f>repfile!F142/$O6</f>
        <v>0.3353383220993908</v>
      </c>
      <c r="F6" s="53">
        <f>repfile!G142/$O6</f>
        <v>0.89468751728552121</v>
      </c>
      <c r="G6" s="53">
        <f>repfile!H142/$O6</f>
        <v>1</v>
      </c>
      <c r="H6" s="53">
        <f>repfile!I142/$O6</f>
        <v>0.77166201768456988</v>
      </c>
      <c r="I6" s="53">
        <f>repfile!J142/$O6</f>
        <v>0.60876326540288106</v>
      </c>
      <c r="J6" s="53">
        <f>repfile!K142/$O6</f>
        <v>0.30180243538178286</v>
      </c>
      <c r="K6" s="53">
        <f>repfile!L142/$O6</f>
        <v>0.15559481947989348</v>
      </c>
      <c r="L6" s="53">
        <f>repfile!M142/$O6</f>
        <v>0.10519758832407487</v>
      </c>
      <c r="M6" s="53">
        <f>repfile!N142/$O6</f>
        <v>0.10519758832407487</v>
      </c>
      <c r="O6">
        <f>MAX(repfile!D142:N142)</f>
        <v>6.3275499999999998E-2</v>
      </c>
    </row>
    <row r="7" spans="2:15" x14ac:dyDescent="0.2">
      <c r="B7" s="47">
        <v>1981</v>
      </c>
      <c r="C7" s="53">
        <f>repfile!D143/$O7</f>
        <v>7.8445827799169098E-3</v>
      </c>
      <c r="D7" s="53">
        <f>repfile!E143/$O7</f>
        <v>5.7444401214609302E-2</v>
      </c>
      <c r="E7" s="53">
        <f>repfile!F143/$O7</f>
        <v>0.35797657539208716</v>
      </c>
      <c r="F7" s="53">
        <f>repfile!G143/$O7</f>
        <v>0.72912334366377329</v>
      </c>
      <c r="G7" s="53">
        <f>repfile!H143/$O7</f>
        <v>0.94528668088779189</v>
      </c>
      <c r="H7" s="53">
        <f>repfile!I143/$O7</f>
        <v>0.95890855101046013</v>
      </c>
      <c r="I7" s="53">
        <f>repfile!J143/$O7</f>
        <v>1</v>
      </c>
      <c r="J7" s="53">
        <f>repfile!K143/$O7</f>
        <v>0.37225136509384604</v>
      </c>
      <c r="K7" s="53">
        <f>repfile!L143/$O7</f>
        <v>0.18091551846733836</v>
      </c>
      <c r="L7" s="53">
        <f>repfile!M143/$O7</f>
        <v>0.12275290571572955</v>
      </c>
      <c r="M7" s="53">
        <f>repfile!N143/$O7</f>
        <v>0.12275290571572955</v>
      </c>
      <c r="O7">
        <f>MAX(repfile!D143:N143)</f>
        <v>4.4722199999999997E-2</v>
      </c>
    </row>
    <row r="8" spans="2:15" x14ac:dyDescent="0.2">
      <c r="B8" s="47">
        <v>1982</v>
      </c>
      <c r="C8" s="53">
        <f>repfile!D144/$O8</f>
        <v>6.1687704172924103E-3</v>
      </c>
      <c r="D8" s="53">
        <f>repfile!E144/$O8</f>
        <v>4.2904126919529606E-2</v>
      </c>
      <c r="E8" s="53">
        <f>repfile!F144/$O8</f>
        <v>0.21758679491914917</v>
      </c>
      <c r="F8" s="53">
        <f>repfile!G144/$O8</f>
        <v>0.51643004540739479</v>
      </c>
      <c r="G8" s="53">
        <f>repfile!H144/$O8</f>
        <v>1</v>
      </c>
      <c r="H8" s="53">
        <f>repfile!I144/$O8</f>
        <v>0.90469534137381147</v>
      </c>
      <c r="I8" s="53">
        <f>repfile!J144/$O8</f>
        <v>0.58488174835058138</v>
      </c>
      <c r="J8" s="53">
        <f>repfile!K144/$O8</f>
        <v>0.2815568123256858</v>
      </c>
      <c r="K8" s="53">
        <f>repfile!L144/$O8</f>
        <v>0.15145500509810253</v>
      </c>
      <c r="L8" s="53">
        <f>repfile!M144/$O8</f>
        <v>0.10405990325769858</v>
      </c>
      <c r="M8" s="53">
        <f>repfile!N144/$O8</f>
        <v>0.10405990325769858</v>
      </c>
      <c r="O8">
        <f>MAX(repfile!D144:N144)</f>
        <v>4.52129E-2</v>
      </c>
    </row>
    <row r="9" spans="2:15" x14ac:dyDescent="0.2">
      <c r="B9" s="47">
        <v>1983</v>
      </c>
      <c r="C9" s="53">
        <f>repfile!D145/$O9</f>
        <v>6.0091154506889174E-3</v>
      </c>
      <c r="D9" s="53">
        <f>repfile!E145/$O9</f>
        <v>4.3551519826105251E-2</v>
      </c>
      <c r="E9" s="53">
        <f>repfile!F145/$O9</f>
        <v>0.24735266276338394</v>
      </c>
      <c r="F9" s="53">
        <f>repfile!G145/$O9</f>
        <v>0.55402306910212817</v>
      </c>
      <c r="G9" s="53">
        <f>repfile!H145/$O9</f>
        <v>0.85061178697892925</v>
      </c>
      <c r="H9" s="53">
        <f>repfile!I145/$O9</f>
        <v>1</v>
      </c>
      <c r="I9" s="53">
        <f>repfile!J145/$O9</f>
        <v>0.64828033516811001</v>
      </c>
      <c r="J9" s="53">
        <f>repfile!K145/$O9</f>
        <v>0.30340181607825267</v>
      </c>
      <c r="K9" s="53">
        <f>repfile!L145/$O9</f>
        <v>0.1692861900922063</v>
      </c>
      <c r="L9" s="53">
        <f>repfile!M145/$O9</f>
        <v>0.11664060582687656</v>
      </c>
      <c r="M9" s="53">
        <f>repfile!N145/$O9</f>
        <v>0.11664060582687656</v>
      </c>
      <c r="O9">
        <f>MAX(repfile!D145:N145)</f>
        <v>2.8523E-2</v>
      </c>
    </row>
    <row r="10" spans="2:15" x14ac:dyDescent="0.2">
      <c r="B10" s="47">
        <v>1984</v>
      </c>
      <c r="C10" s="53">
        <f>repfile!D146/$O10</f>
        <v>6.1923168014731134E-3</v>
      </c>
      <c r="D10" s="53">
        <f>repfile!E146/$O10</f>
        <v>4.7406210494910034E-2</v>
      </c>
      <c r="E10" s="53">
        <f>repfile!F146/$O10</f>
        <v>0.27660970585913353</v>
      </c>
      <c r="F10" s="53">
        <f>repfile!G146/$O10</f>
        <v>0.6559036816565148</v>
      </c>
      <c r="G10" s="53">
        <f>repfile!H146/$O10</f>
        <v>0.9026963681718031</v>
      </c>
      <c r="H10" s="53">
        <f>repfile!I146/$O10</f>
        <v>1</v>
      </c>
      <c r="I10" s="53">
        <f>repfile!J146/$O10</f>
        <v>0.76263163236954157</v>
      </c>
      <c r="J10" s="53">
        <f>repfile!K146/$O10</f>
        <v>0.39049509457640291</v>
      </c>
      <c r="K10" s="53">
        <f>repfile!L146/$O10</f>
        <v>0.21988539486891362</v>
      </c>
      <c r="L10" s="53">
        <f>repfile!M146/$O10</f>
        <v>0.14426015713349788</v>
      </c>
      <c r="M10" s="53">
        <f>repfile!N146/$O10</f>
        <v>0.14426015713349788</v>
      </c>
      <c r="O10">
        <f>MAX(repfile!D146:N146)</f>
        <v>9.7534899999999994E-2</v>
      </c>
    </row>
    <row r="11" spans="2:15" x14ac:dyDescent="0.2">
      <c r="B11" s="47">
        <v>1985</v>
      </c>
      <c r="C11" s="53">
        <f>repfile!D147/$O11</f>
        <v>6.6904670615576022E-3</v>
      </c>
      <c r="D11" s="53">
        <f>repfile!E147/$O11</f>
        <v>5.7728307733237345E-2</v>
      </c>
      <c r="E11" s="53">
        <f>repfile!F147/$O11</f>
        <v>0.47463908168295527</v>
      </c>
      <c r="F11" s="53">
        <f>repfile!G147/$O11</f>
        <v>0.87239336771023257</v>
      </c>
      <c r="G11" s="53">
        <f>repfile!H147/$O11</f>
        <v>1</v>
      </c>
      <c r="H11" s="53">
        <f>repfile!I147/$O11</f>
        <v>0.99655709356098254</v>
      </c>
      <c r="I11" s="53">
        <f>repfile!J147/$O11</f>
        <v>0.80616436748331366</v>
      </c>
      <c r="J11" s="53">
        <f>repfile!K147/$O11</f>
        <v>0.5284149328242006</v>
      </c>
      <c r="K11" s="53">
        <f>repfile!L147/$O11</f>
        <v>0.32365667962973105</v>
      </c>
      <c r="L11" s="53">
        <f>repfile!M147/$O11</f>
        <v>0.19945461232091019</v>
      </c>
      <c r="M11" s="53">
        <f>repfile!N147/$O11</f>
        <v>0.19945461232091019</v>
      </c>
      <c r="O11">
        <f>MAX(repfile!D147:N147)</f>
        <v>0.127799</v>
      </c>
    </row>
    <row r="12" spans="2:15" x14ac:dyDescent="0.2">
      <c r="B12" s="47">
        <v>1986</v>
      </c>
      <c r="C12" s="53">
        <f>repfile!D148/$O12</f>
        <v>6.7789514775344496E-3</v>
      </c>
      <c r="D12" s="53">
        <f>repfile!E148/$O12</f>
        <v>5.7907873677635946E-2</v>
      </c>
      <c r="E12" s="53">
        <f>repfile!F148/$O12</f>
        <v>0.47485966350470388</v>
      </c>
      <c r="F12" s="53">
        <f>repfile!G148/$O12</f>
        <v>0.85572081039934411</v>
      </c>
      <c r="G12" s="53">
        <f>repfile!H148/$O12</f>
        <v>1</v>
      </c>
      <c r="H12" s="53">
        <f>repfile!I148/$O12</f>
        <v>0.97848303860717489</v>
      </c>
      <c r="I12" s="53">
        <f>repfile!J148/$O12</f>
        <v>0.89602998009134549</v>
      </c>
      <c r="J12" s="53">
        <f>repfile!K148/$O12</f>
        <v>0.70331264394737869</v>
      </c>
      <c r="K12" s="53">
        <f>repfile!L148/$O12</f>
        <v>0.47134246789241518</v>
      </c>
      <c r="L12" s="53">
        <f>repfile!M148/$O12</f>
        <v>0.26478900729983995</v>
      </c>
      <c r="M12" s="53">
        <f>repfile!N148/$O12</f>
        <v>0.26478900729983995</v>
      </c>
      <c r="O12">
        <f>MAX(repfile!D148:N148)</f>
        <v>0.128085</v>
      </c>
    </row>
    <row r="13" spans="2:15" x14ac:dyDescent="0.2">
      <c r="B13" s="47">
        <v>1987</v>
      </c>
      <c r="C13" s="53">
        <f>repfile!D149/$O13</f>
        <v>6.4824480793971694E-3</v>
      </c>
      <c r="D13" s="53">
        <f>repfile!E149/$O13</f>
        <v>5.5843084400334905E-2</v>
      </c>
      <c r="E13" s="53">
        <f>repfile!F149/$O13</f>
        <v>0.43083072964528585</v>
      </c>
      <c r="F13" s="53">
        <f>repfile!G149/$O13</f>
        <v>0.94677448998345892</v>
      </c>
      <c r="G13" s="53">
        <f>repfile!H149/$O13</f>
        <v>1</v>
      </c>
      <c r="H13" s="53">
        <f>repfile!I149/$O13</f>
        <v>0.89846535563315566</v>
      </c>
      <c r="I13" s="53">
        <f>repfile!J149/$O13</f>
        <v>0.83420122934918006</v>
      </c>
      <c r="J13" s="53">
        <f>repfile!K149/$O13</f>
        <v>0.68891339418815989</v>
      </c>
      <c r="K13" s="53">
        <f>repfile!L149/$O13</f>
        <v>0.47770119871755606</v>
      </c>
      <c r="L13" s="53">
        <f>repfile!M149/$O13</f>
        <v>0.32508015274969876</v>
      </c>
      <c r="M13" s="53">
        <f>repfile!N149/$O13</f>
        <v>0.32508015274969876</v>
      </c>
      <c r="O13">
        <f>MAX(repfile!D149:N149)</f>
        <v>9.7937999999999997E-2</v>
      </c>
    </row>
    <row r="14" spans="2:15" x14ac:dyDescent="0.2">
      <c r="B14" s="47">
        <v>1988</v>
      </c>
      <c r="C14" s="53">
        <f>repfile!D150/$O14</f>
        <v>5.2427445204886076E-3</v>
      </c>
      <c r="D14" s="53">
        <f>repfile!E150/$O14</f>
        <v>4.4339233975377097E-2</v>
      </c>
      <c r="E14" s="53">
        <f>repfile!F150/$O14</f>
        <v>0.35874556007970199</v>
      </c>
      <c r="F14" s="53">
        <f>repfile!G150/$O14</f>
        <v>1</v>
      </c>
      <c r="G14" s="53">
        <f>repfile!H150/$O14</f>
        <v>0.86411678073291176</v>
      </c>
      <c r="H14" s="53">
        <f>repfile!I150/$O14</f>
        <v>0.67476585135772538</v>
      </c>
      <c r="I14" s="53">
        <f>repfile!J150/$O14</f>
        <v>0.6186404458690693</v>
      </c>
      <c r="J14" s="53">
        <f>repfile!K150/$O14</f>
        <v>0.50270871235091974</v>
      </c>
      <c r="K14" s="53">
        <f>repfile!L150/$O14</f>
        <v>0.36463272594261076</v>
      </c>
      <c r="L14" s="53">
        <f>repfile!M150/$O14</f>
        <v>0.24694042565479801</v>
      </c>
      <c r="M14" s="53">
        <f>repfile!N150/$O14</f>
        <v>0.24694042565479801</v>
      </c>
      <c r="O14">
        <f>MAX(repfile!D150:N150)</f>
        <v>0.10388699999999999</v>
      </c>
    </row>
    <row r="15" spans="2:15" x14ac:dyDescent="0.2">
      <c r="B15" s="47">
        <v>1989</v>
      </c>
      <c r="C15" s="53">
        <f>repfile!D151/$O15</f>
        <v>5.7638342713365954E-3</v>
      </c>
      <c r="D15" s="53">
        <f>repfile!E151/$O15</f>
        <v>5.0399034418420953E-2</v>
      </c>
      <c r="E15" s="53">
        <f>repfile!F151/$O15</f>
        <v>0.36545866827369949</v>
      </c>
      <c r="F15" s="53">
        <f>repfile!G151/$O15</f>
        <v>1</v>
      </c>
      <c r="G15" s="53">
        <f>repfile!H151/$O15</f>
        <v>0.99550064860116649</v>
      </c>
      <c r="H15" s="53">
        <f>repfile!I151/$O15</f>
        <v>0.77780388071186102</v>
      </c>
      <c r="I15" s="53">
        <f>repfile!J151/$O15</f>
        <v>0.67068084396460448</v>
      </c>
      <c r="J15" s="53">
        <f>repfile!K151/$O15</f>
        <v>0.54259998842391621</v>
      </c>
      <c r="K15" s="53">
        <f>repfile!L151/$O15</f>
        <v>0.39792107153679324</v>
      </c>
      <c r="L15" s="53">
        <f>repfile!M151/$O15</f>
        <v>0.29048650194580355</v>
      </c>
      <c r="M15" s="53">
        <f>repfile!N151/$O15</f>
        <v>0.29048650194580355</v>
      </c>
      <c r="O15">
        <f>MAX(repfile!D151:N151)</f>
        <v>5.8741799999999997E-2</v>
      </c>
    </row>
    <row r="16" spans="2:15" x14ac:dyDescent="0.2">
      <c r="B16" s="47">
        <v>1990</v>
      </c>
      <c r="C16" s="53">
        <f>repfile!D152/$O16</f>
        <v>5.5835951281295801E-3</v>
      </c>
      <c r="D16" s="53">
        <f>repfile!E152/$O16</f>
        <v>4.7696460891492598E-2</v>
      </c>
      <c r="E16" s="53">
        <f>repfile!F152/$O16</f>
        <v>0.37695006830261313</v>
      </c>
      <c r="F16" s="53">
        <f>repfile!G152/$O16</f>
        <v>1</v>
      </c>
      <c r="G16" s="53">
        <f>repfile!H152/$O16</f>
        <v>0.95557268966889497</v>
      </c>
      <c r="H16" s="53">
        <f>repfile!I152/$O16</f>
        <v>0.74334671324764579</v>
      </c>
      <c r="I16" s="53">
        <f>repfile!J152/$O16</f>
        <v>0.65866103919460317</v>
      </c>
      <c r="J16" s="53">
        <f>repfile!K152/$O16</f>
        <v>0.53350080547339263</v>
      </c>
      <c r="K16" s="53">
        <f>repfile!L152/$O16</f>
        <v>0.40189869784990262</v>
      </c>
      <c r="L16" s="53">
        <f>repfile!M152/$O16</f>
        <v>0.30019285443699134</v>
      </c>
      <c r="M16" s="53">
        <f>repfile!N152/$O16</f>
        <v>0.30019285443699134</v>
      </c>
      <c r="O16">
        <f>MAX(repfile!D152:N152)</f>
        <v>5.2267399999999999E-2</v>
      </c>
    </row>
    <row r="17" spans="2:15" x14ac:dyDescent="0.2">
      <c r="B17" s="47">
        <v>1991</v>
      </c>
      <c r="C17" s="53">
        <f>repfile!D153/$O17</f>
        <v>5.7533545890095655E-3</v>
      </c>
      <c r="D17" s="53">
        <f>repfile!E153/$O17</f>
        <v>4.4283010641640502E-2</v>
      </c>
      <c r="E17" s="53">
        <f>repfile!F153/$O17</f>
        <v>0.27079674685853605</v>
      </c>
      <c r="F17" s="53">
        <f>repfile!G153/$O17</f>
        <v>0.80721921682007614</v>
      </c>
      <c r="G17" s="53">
        <f>repfile!H153/$O17</f>
        <v>1</v>
      </c>
      <c r="H17" s="53">
        <f>repfile!I153/$O17</f>
        <v>0.89119294032253737</v>
      </c>
      <c r="I17" s="53">
        <f>repfile!J153/$O17</f>
        <v>0.75399640001266566</v>
      </c>
      <c r="J17" s="53">
        <f>repfile!K153/$O17</f>
        <v>0.59564080018121723</v>
      </c>
      <c r="K17" s="53">
        <f>repfile!L153/$O17</f>
        <v>0.44851263040211226</v>
      </c>
      <c r="L17" s="53">
        <f>repfile!M153/$O17</f>
        <v>0.35115952230749931</v>
      </c>
      <c r="M17" s="53">
        <f>repfile!N153/$O17</f>
        <v>0.35115952230749931</v>
      </c>
      <c r="O17">
        <f>MAX(repfile!D153:N153)</f>
        <v>8.2111400000000001E-2</v>
      </c>
    </row>
    <row r="18" spans="2:15" x14ac:dyDescent="0.2">
      <c r="B18" s="47">
        <v>1992</v>
      </c>
      <c r="C18" s="53">
        <f>repfile!D154/$O18</f>
        <v>5.809532328377603E-3</v>
      </c>
      <c r="D18" s="53">
        <f>repfile!E154/$O18</f>
        <v>4.0887888745562914E-2</v>
      </c>
      <c r="E18" s="53">
        <f>repfile!F154/$O18</f>
        <v>0.2278748105115482</v>
      </c>
      <c r="F18" s="53">
        <f>repfile!G154/$O18</f>
        <v>0.70389522347867839</v>
      </c>
      <c r="G18" s="53">
        <f>repfile!H154/$O18</f>
        <v>1</v>
      </c>
      <c r="H18" s="53">
        <f>repfile!I154/$O18</f>
        <v>0.97110359957441594</v>
      </c>
      <c r="I18" s="53">
        <f>repfile!J154/$O18</f>
        <v>0.83162220945888699</v>
      </c>
      <c r="J18" s="53">
        <f>repfile!K154/$O18</f>
        <v>0.66832035553212121</v>
      </c>
      <c r="K18" s="53">
        <f>repfile!L154/$O18</f>
        <v>0.51176381971056528</v>
      </c>
      <c r="L18" s="53">
        <f>repfile!M154/$O18</f>
        <v>0.4094268739348631</v>
      </c>
      <c r="M18" s="53">
        <f>repfile!N154/$O18</f>
        <v>0.4094268739348631</v>
      </c>
      <c r="O18">
        <f>MAX(repfile!D154:N154)</f>
        <v>0.106207</v>
      </c>
    </row>
    <row r="19" spans="2:15" x14ac:dyDescent="0.2">
      <c r="B19" s="47">
        <v>1993</v>
      </c>
      <c r="C19" s="53">
        <f>repfile!D155/$O19</f>
        <v>5.4085773387740734E-3</v>
      </c>
      <c r="D19" s="53">
        <f>repfile!E155/$O19</f>
        <v>3.5396015014429696E-2</v>
      </c>
      <c r="E19" s="53">
        <f>repfile!F155/$O19</f>
        <v>0.1911365822681346</v>
      </c>
      <c r="F19" s="53">
        <f>repfile!G155/$O19</f>
        <v>0.57129967871132437</v>
      </c>
      <c r="G19" s="53">
        <f>repfile!H155/$O19</f>
        <v>0.90891371732883985</v>
      </c>
      <c r="H19" s="53">
        <f>repfile!I155/$O19</f>
        <v>1</v>
      </c>
      <c r="I19" s="53">
        <f>repfile!J155/$O19</f>
        <v>0.87104440825667884</v>
      </c>
      <c r="J19" s="53">
        <f>repfile!K155/$O19</f>
        <v>0.72112017202462164</v>
      </c>
      <c r="K19" s="53">
        <f>repfile!L155/$O19</f>
        <v>0.55821801102818669</v>
      </c>
      <c r="L19" s="53">
        <f>repfile!M155/$O19</f>
        <v>0.44631964136387359</v>
      </c>
      <c r="M19" s="53">
        <f>repfile!N155/$O19</f>
        <v>0.44631964136387359</v>
      </c>
      <c r="O19">
        <f>MAX(repfile!D155:N155)</f>
        <v>0.15904699999999999</v>
      </c>
    </row>
    <row r="20" spans="2:15" x14ac:dyDescent="0.2">
      <c r="B20" s="47">
        <v>1994</v>
      </c>
      <c r="C20" s="53">
        <f>repfile!D156/$O20</f>
        <v>5.054749807851631E-3</v>
      </c>
      <c r="D20" s="53">
        <f>repfile!E156/$O20</f>
        <v>3.0781719453400278E-2</v>
      </c>
      <c r="E20" s="53">
        <f>repfile!F156/$O20</f>
        <v>0.16759180699320245</v>
      </c>
      <c r="F20" s="53">
        <f>repfile!G156/$O20</f>
        <v>0.50203627361927672</v>
      </c>
      <c r="G20" s="53">
        <f>repfile!H156/$O20</f>
        <v>0.86923929209546524</v>
      </c>
      <c r="H20" s="53">
        <f>repfile!I156/$O20</f>
        <v>1</v>
      </c>
      <c r="I20" s="53">
        <f>repfile!J156/$O20</f>
        <v>0.90788856392801176</v>
      </c>
      <c r="J20" s="53">
        <f>repfile!K156/$O20</f>
        <v>0.80775181418005049</v>
      </c>
      <c r="K20" s="53">
        <f>repfile!L156/$O20</f>
        <v>0.62915364882265457</v>
      </c>
      <c r="L20" s="53">
        <f>repfile!M156/$O20</f>
        <v>0.48784823772496333</v>
      </c>
      <c r="M20" s="53">
        <f>repfile!N156/$O20</f>
        <v>0.48784823772496333</v>
      </c>
      <c r="O20">
        <f>MAX(repfile!D156:N156)</f>
        <v>0.20036599999999999</v>
      </c>
    </row>
    <row r="21" spans="2:15" x14ac:dyDescent="0.2">
      <c r="B21" s="47">
        <v>1995</v>
      </c>
      <c r="C21" s="53">
        <f>repfile!D157/$O21</f>
        <v>4.7731251493872695E-3</v>
      </c>
      <c r="D21" s="53">
        <f>repfile!E157/$O21</f>
        <v>2.9120149354969996E-2</v>
      </c>
      <c r="E21" s="53">
        <f>repfile!F157/$O21</f>
        <v>0.15457011996201525</v>
      </c>
      <c r="F21" s="53">
        <f>repfile!G157/$O21</f>
        <v>0.50968352508737136</v>
      </c>
      <c r="G21" s="53">
        <f>repfile!H157/$O21</f>
        <v>0.80193670501747427</v>
      </c>
      <c r="H21" s="53">
        <f>repfile!I157/$O21</f>
        <v>0.97181183340977662</v>
      </c>
      <c r="I21" s="53">
        <f>repfile!J157/$O21</f>
        <v>1</v>
      </c>
      <c r="J21" s="53">
        <f>repfile!K157/$O21</f>
        <v>0.88772214290789997</v>
      </c>
      <c r="K21" s="53">
        <f>repfile!L157/$O21</f>
        <v>0.69676483698215108</v>
      </c>
      <c r="L21" s="53">
        <f>repfile!M157/$O21</f>
        <v>0.54603388910781081</v>
      </c>
      <c r="M21" s="53">
        <f>repfile!N157/$O21</f>
        <v>0.54603388910781081</v>
      </c>
      <c r="O21">
        <f>MAX(repfile!D157:N157)</f>
        <v>0.30959799999999998</v>
      </c>
    </row>
    <row r="22" spans="2:15" x14ac:dyDescent="0.2">
      <c r="B22" s="47">
        <v>1996</v>
      </c>
      <c r="C22" s="53">
        <f>repfile!D158/$O22</f>
        <v>4.1629611211874322E-3</v>
      </c>
      <c r="D22" s="53">
        <f>repfile!E158/$O22</f>
        <v>2.5937782355905527E-2</v>
      </c>
      <c r="E22" s="53">
        <f>repfile!F158/$O22</f>
        <v>0.13614244390621844</v>
      </c>
      <c r="F22" s="53">
        <f>repfile!G158/$O22</f>
        <v>0.45446230555598727</v>
      </c>
      <c r="G22" s="53">
        <f>repfile!H158/$O22</f>
        <v>0.73729662049812306</v>
      </c>
      <c r="H22" s="53">
        <f>repfile!I158/$O22</f>
        <v>0.91606190240447904</v>
      </c>
      <c r="I22" s="53">
        <f>repfile!J158/$O22</f>
        <v>1</v>
      </c>
      <c r="J22" s="53">
        <f>repfile!K158/$O22</f>
        <v>0.94187825090853383</v>
      </c>
      <c r="K22" s="53">
        <f>repfile!L158/$O22</f>
        <v>0.69650195026762074</v>
      </c>
      <c r="L22" s="53">
        <f>repfile!M158/$O22</f>
        <v>0.54271163789180177</v>
      </c>
      <c r="M22" s="53">
        <f>repfile!N158/$O22</f>
        <v>0.54271163789180177</v>
      </c>
      <c r="O22">
        <f>MAX(repfile!D158:N158)</f>
        <v>0.45045099999999999</v>
      </c>
    </row>
    <row r="23" spans="2:15" x14ac:dyDescent="0.2">
      <c r="B23" s="47">
        <v>1997</v>
      </c>
      <c r="C23" s="53">
        <f>repfile!D159/$O23</f>
        <v>3.8197180732459763E-3</v>
      </c>
      <c r="D23" s="53">
        <f>repfile!E159/$O23</f>
        <v>2.4864381929808485E-2</v>
      </c>
      <c r="E23" s="53">
        <f>repfile!F159/$O23</f>
        <v>0.13828576010262991</v>
      </c>
      <c r="F23" s="53">
        <f>repfile!G159/$O23</f>
        <v>0.45776443996456828</v>
      </c>
      <c r="G23" s="53">
        <f>repfile!H159/$O23</f>
        <v>0.79886374049299014</v>
      </c>
      <c r="H23" s="53">
        <f>repfile!I159/$O23</f>
        <v>0.91280277345062477</v>
      </c>
      <c r="I23" s="53">
        <f>repfile!J159/$O23</f>
        <v>1</v>
      </c>
      <c r="J23" s="53">
        <f>repfile!K159/$O23</f>
        <v>0.95042991539142929</v>
      </c>
      <c r="K23" s="53">
        <f>repfile!L159/$O23</f>
        <v>0.73684672714499533</v>
      </c>
      <c r="L23" s="53">
        <f>repfile!M159/$O23</f>
        <v>0.57071459116038981</v>
      </c>
      <c r="M23" s="53">
        <f>repfile!N159/$O23</f>
        <v>0.57071459116038981</v>
      </c>
      <c r="O23">
        <f>MAX(repfile!D159:N159)</f>
        <v>0.26191199999999998</v>
      </c>
    </row>
    <row r="24" spans="2:15" x14ac:dyDescent="0.2">
      <c r="B24" s="47">
        <v>1998</v>
      </c>
      <c r="C24" s="53">
        <f>repfile!D160/$O24</f>
        <v>3.3660291357583338E-3</v>
      </c>
      <c r="D24" s="53">
        <f>repfile!E160/$O24</f>
        <v>2.3381892930556796E-2</v>
      </c>
      <c r="E24" s="53">
        <f>repfile!F160/$O24</f>
        <v>0.13153671335367645</v>
      </c>
      <c r="F24" s="53">
        <f>repfile!G160/$O24</f>
        <v>0.49293311032519188</v>
      </c>
      <c r="G24" s="53">
        <f>repfile!H160/$O24</f>
        <v>0.78467691482706226</v>
      </c>
      <c r="H24" s="53">
        <f>repfile!I160/$O24</f>
        <v>0.89429350254714446</v>
      </c>
      <c r="I24" s="53">
        <f>repfile!J160/$O24</f>
        <v>1</v>
      </c>
      <c r="J24" s="53">
        <f>repfile!K160/$O24</f>
        <v>0.9823710787380463</v>
      </c>
      <c r="K24" s="53">
        <f>repfile!L160/$O24</f>
        <v>0.76131213053636859</v>
      </c>
      <c r="L24" s="53">
        <f>repfile!M160/$O24</f>
        <v>0.57197119620034975</v>
      </c>
      <c r="M24" s="53">
        <f>repfile!N160/$O24</f>
        <v>0.57197119620034975</v>
      </c>
      <c r="O24">
        <f>MAX(repfile!D160:N160)</f>
        <v>0.31329200000000001</v>
      </c>
    </row>
    <row r="25" spans="2:15" x14ac:dyDescent="0.2">
      <c r="B25" s="47">
        <v>1999</v>
      </c>
      <c r="C25" s="53">
        <f>repfile!D161/$O25</f>
        <v>2.7390628958768584E-3</v>
      </c>
      <c r="D25" s="53">
        <f>repfile!E161/$O25</f>
        <v>2.1315941402956434E-2</v>
      </c>
      <c r="E25" s="53">
        <f>repfile!F161/$O25</f>
        <v>0.13866291747486117</v>
      </c>
      <c r="F25" s="53">
        <f>repfile!G161/$O25</f>
        <v>0.53783596316709792</v>
      </c>
      <c r="G25" s="53">
        <f>repfile!H161/$O25</f>
        <v>0.70503773420334526</v>
      </c>
      <c r="H25" s="53">
        <f>repfile!I161/$O25</f>
        <v>0.83195922961584634</v>
      </c>
      <c r="I25" s="53">
        <f>repfile!J161/$O25</f>
        <v>0.92349738124213443</v>
      </c>
      <c r="J25" s="53">
        <f>repfile!K161/$O25</f>
        <v>1</v>
      </c>
      <c r="K25" s="53">
        <f>repfile!L161/$O25</f>
        <v>0.72964284379244315</v>
      </c>
      <c r="L25" s="53">
        <f>repfile!M161/$O25</f>
        <v>0.51421522410004861</v>
      </c>
      <c r="M25" s="53">
        <f>repfile!N161/$O25</f>
        <v>0.51421522410004861</v>
      </c>
      <c r="O25">
        <f>MAX(repfile!D161:N161)</f>
        <v>0.240763</v>
      </c>
    </row>
    <row r="26" spans="2:15" x14ac:dyDescent="0.2">
      <c r="B26" s="47">
        <v>2000</v>
      </c>
      <c r="C26" s="53">
        <f>repfile!D162/$O26</f>
        <v>2.2629239188363599E-3</v>
      </c>
      <c r="D26" s="53">
        <f>repfile!E162/$O26</f>
        <v>1.8590901803780879E-2</v>
      </c>
      <c r="E26" s="53">
        <f>repfile!F162/$O26</f>
        <v>0.17314823239872959</v>
      </c>
      <c r="F26" s="53">
        <f>repfile!G162/$O26</f>
        <v>0.47905699046331557</v>
      </c>
      <c r="G26" s="53">
        <f>repfile!H162/$O26</f>
        <v>0.66707829093603366</v>
      </c>
      <c r="H26" s="53">
        <f>repfile!I162/$O26</f>
        <v>0.8050807433501016</v>
      </c>
      <c r="I26" s="53">
        <f>repfile!J162/$O26</f>
        <v>0.91880169675856715</v>
      </c>
      <c r="J26" s="53">
        <f>repfile!K162/$O26</f>
        <v>1</v>
      </c>
      <c r="K26" s="53">
        <f>repfile!L162/$O26</f>
        <v>0.66966069161543029</v>
      </c>
      <c r="L26" s="53">
        <f>repfile!M162/$O26</f>
        <v>0.44846247503173836</v>
      </c>
      <c r="M26" s="53">
        <f>repfile!N162/$O26</f>
        <v>0.44846247503173836</v>
      </c>
      <c r="O26">
        <f>MAX(repfile!D162:N162)</f>
        <v>0.230793</v>
      </c>
    </row>
    <row r="27" spans="2:15" x14ac:dyDescent="0.2">
      <c r="B27" s="47">
        <v>2001</v>
      </c>
      <c r="C27" s="53">
        <f>repfile!D163/$O27</f>
        <v>2.2634291574316055E-3</v>
      </c>
      <c r="D27" s="53">
        <f>repfile!E163/$O27</f>
        <v>1.7945185087167949E-2</v>
      </c>
      <c r="E27" s="53">
        <f>repfile!F163/$O27</f>
        <v>0.16764960799232526</v>
      </c>
      <c r="F27" s="53">
        <f>repfile!G163/$O27</f>
        <v>0.49072083099010883</v>
      </c>
      <c r="G27" s="53">
        <f>repfile!H163/$O27</f>
        <v>0.70933540639782988</v>
      </c>
      <c r="H27" s="53">
        <f>repfile!I163/$O27</f>
        <v>0.84320023818187828</v>
      </c>
      <c r="I27" s="53">
        <f>repfile!J163/$O27</f>
        <v>1</v>
      </c>
      <c r="J27" s="53">
        <f>repfile!K163/$O27</f>
        <v>0.9390519038009858</v>
      </c>
      <c r="K27" s="53">
        <f>repfile!L163/$O27</f>
        <v>0.63732508518310227</v>
      </c>
      <c r="L27" s="53">
        <f>repfile!M163/$O27</f>
        <v>0.42203182374541004</v>
      </c>
      <c r="M27" s="53">
        <f>repfile!N163/$O27</f>
        <v>0.42203182374541004</v>
      </c>
      <c r="O27">
        <f>MAX(repfile!D163:N163)</f>
        <v>0.30229</v>
      </c>
    </row>
    <row r="28" spans="2:15" x14ac:dyDescent="0.2">
      <c r="B28" s="47">
        <v>2002</v>
      </c>
      <c r="C28" s="53">
        <f>repfile!D164/$O28</f>
        <v>2.2680296416783107E-3</v>
      </c>
      <c r="D28" s="53">
        <f>repfile!E164/$O28</f>
        <v>1.8642374795056257E-2</v>
      </c>
      <c r="E28" s="53">
        <f>repfile!F164/$O28</f>
        <v>0.14188293007903582</v>
      </c>
      <c r="F28" s="53">
        <f>repfile!G164/$O28</f>
        <v>0.46913622972733288</v>
      </c>
      <c r="G28" s="53">
        <f>repfile!H164/$O28</f>
        <v>0.67178286994778535</v>
      </c>
      <c r="H28" s="53">
        <f>repfile!I164/$O28</f>
        <v>0.80311990344392004</v>
      </c>
      <c r="I28" s="53">
        <f>repfile!J164/$O28</f>
        <v>1</v>
      </c>
      <c r="J28" s="53">
        <f>repfile!K164/$O28</f>
        <v>0.84698543439421003</v>
      </c>
      <c r="K28" s="53">
        <f>repfile!L164/$O28</f>
        <v>0.5627982228836178</v>
      </c>
      <c r="L28" s="53">
        <f>repfile!M164/$O28</f>
        <v>0.38385411033868166</v>
      </c>
      <c r="M28" s="53">
        <f>repfile!N164/$O28</f>
        <v>0.38385411033868166</v>
      </c>
      <c r="O28">
        <f>MAX(repfile!D164:N164)</f>
        <v>0.23116100000000001</v>
      </c>
    </row>
    <row r="29" spans="2:15" x14ac:dyDescent="0.2">
      <c r="B29" s="47">
        <v>2003</v>
      </c>
      <c r="C29" s="53">
        <f>repfile!D165/$O29</f>
        <v>2.6893895681142695E-3</v>
      </c>
      <c r="D29" s="53">
        <f>repfile!E165/$O29</f>
        <v>2.2161878218457751E-2</v>
      </c>
      <c r="E29" s="53">
        <f>repfile!F165/$O29</f>
        <v>0.19364419235082139</v>
      </c>
      <c r="F29" s="53">
        <f>repfile!G165/$O29</f>
        <v>0.5081679422555605</v>
      </c>
      <c r="G29" s="53">
        <f>repfile!H165/$O29</f>
        <v>0.76284389187070645</v>
      </c>
      <c r="H29" s="53">
        <f>repfile!I165/$O29</f>
        <v>0.88264400727248982</v>
      </c>
      <c r="I29" s="53">
        <f>repfile!J165/$O29</f>
        <v>1</v>
      </c>
      <c r="J29" s="53">
        <f>repfile!K165/$O29</f>
        <v>0.90796163435053834</v>
      </c>
      <c r="K29" s="53">
        <f>repfile!L165/$O29</f>
        <v>0.57415108924041669</v>
      </c>
      <c r="L29" s="53">
        <f>repfile!M165/$O29</f>
        <v>0.39661633261842294</v>
      </c>
      <c r="M29" s="53">
        <f>repfile!N165/$O29</f>
        <v>0.39661633261842294</v>
      </c>
      <c r="O29">
        <f>MAX(repfile!D165:N165)</f>
        <v>0.18370600000000001</v>
      </c>
    </row>
    <row r="30" spans="2:15" x14ac:dyDescent="0.2">
      <c r="B30" s="47">
        <v>2004</v>
      </c>
      <c r="C30" s="53">
        <f>repfile!D166/$O30</f>
        <v>3.2659345170891925E-3</v>
      </c>
      <c r="D30" s="53">
        <f>repfile!E166/$O30</f>
        <v>3.221829591941467E-2</v>
      </c>
      <c r="E30" s="53">
        <f>repfile!F166/$O30</f>
        <v>0.24716719696192135</v>
      </c>
      <c r="F30" s="53">
        <f>repfile!G166/$O30</f>
        <v>0.63747452383396142</v>
      </c>
      <c r="G30" s="53">
        <f>repfile!H166/$O30</f>
        <v>0.87585959150159098</v>
      </c>
      <c r="H30" s="53">
        <f>repfile!I166/$O30</f>
        <v>0.94937757510886944</v>
      </c>
      <c r="I30" s="53">
        <f>repfile!J166/$O30</f>
        <v>1</v>
      </c>
      <c r="J30" s="53">
        <f>repfile!K166/$O30</f>
        <v>0.88750164953593058</v>
      </c>
      <c r="K30" s="53">
        <f>repfile!L166/$O30</f>
        <v>0.60869635342590289</v>
      </c>
      <c r="L30" s="53">
        <f>repfile!M166/$O30</f>
        <v>0.41801953050541779</v>
      </c>
      <c r="M30" s="53">
        <f>repfile!N166/$O30</f>
        <v>0.41801953050541779</v>
      </c>
      <c r="O30">
        <f>MAX(repfile!D166:N166)</f>
        <v>0.136402</v>
      </c>
    </row>
    <row r="31" spans="2:15" x14ac:dyDescent="0.2">
      <c r="B31" s="47">
        <v>2005</v>
      </c>
      <c r="C31" s="53">
        <f>repfile!D167/$O31</f>
        <v>3.5369382634433638E-3</v>
      </c>
      <c r="D31" s="53">
        <f>repfile!E167/$O31</f>
        <v>4.259859969650074E-2</v>
      </c>
      <c r="E31" s="53">
        <f>repfile!F167/$O31</f>
        <v>0.29658563336688848</v>
      </c>
      <c r="F31" s="53">
        <f>repfile!G167/$O31</f>
        <v>0.66554306834743138</v>
      </c>
      <c r="G31" s="53">
        <f>repfile!H167/$O31</f>
        <v>0.86375587842000079</v>
      </c>
      <c r="H31" s="53">
        <f>repfile!I167/$O31</f>
        <v>0.92954159592529706</v>
      </c>
      <c r="I31" s="53">
        <f>repfile!J167/$O31</f>
        <v>1</v>
      </c>
      <c r="J31" s="53">
        <f>repfile!K167/$O31</f>
        <v>0.79725648692098494</v>
      </c>
      <c r="K31" s="53">
        <f>repfile!L167/$O31</f>
        <v>0.56783734242829453</v>
      </c>
      <c r="L31" s="53">
        <f>repfile!M167/$O31</f>
        <v>0.40467418904097235</v>
      </c>
      <c r="M31" s="53">
        <f>repfile!N167/$O31</f>
        <v>0.40467418904097235</v>
      </c>
      <c r="O31">
        <f>MAX(repfile!D167:N167)</f>
        <v>0.13311400000000001</v>
      </c>
    </row>
    <row r="32" spans="2:15" x14ac:dyDescent="0.2">
      <c r="B32" s="47">
        <v>2006</v>
      </c>
      <c r="C32" s="53">
        <f>repfile!D168/$O32</f>
        <v>3.8457883549368565E-3</v>
      </c>
      <c r="D32" s="53">
        <f>repfile!E168/$O32</f>
        <v>5.7853262757193068E-2</v>
      </c>
      <c r="E32" s="53">
        <f>repfile!F168/$O32</f>
        <v>0.49629683657733509</v>
      </c>
      <c r="F32" s="53">
        <f>repfile!G168/$O32</f>
        <v>0.67308520540713257</v>
      </c>
      <c r="G32" s="53">
        <f>repfile!H168/$O32</f>
        <v>0.84107170146848387</v>
      </c>
      <c r="H32" s="53">
        <f>repfile!I168/$O32</f>
        <v>0.90298559302018644</v>
      </c>
      <c r="I32" s="53">
        <f>repfile!J168/$O32</f>
        <v>1</v>
      </c>
      <c r="J32" s="53">
        <f>repfile!K168/$O32</f>
        <v>0.80144903374595367</v>
      </c>
      <c r="K32" s="53">
        <f>repfile!L168/$O32</f>
        <v>0.59894274719015261</v>
      </c>
      <c r="L32" s="53">
        <f>repfile!M168/$O32</f>
        <v>0.4283527139860237</v>
      </c>
      <c r="M32" s="53">
        <f>repfile!N168/$O32</f>
        <v>0.4283527139860237</v>
      </c>
      <c r="O32">
        <f>MAX(repfile!D168:N168)</f>
        <v>0.143958</v>
      </c>
    </row>
    <row r="33" spans="2:15" x14ac:dyDescent="0.2">
      <c r="B33" s="47">
        <v>2007</v>
      </c>
      <c r="C33" s="53">
        <f>repfile!D169/$O33</f>
        <v>3.7348067444159467E-3</v>
      </c>
      <c r="D33" s="53">
        <f>repfile!E169/$O33</f>
        <v>5.8219186605186199E-2</v>
      </c>
      <c r="E33" s="53">
        <f>repfile!F169/$O33</f>
        <v>0.50833857576406993</v>
      </c>
      <c r="F33" s="53">
        <f>repfile!G169/$O33</f>
        <v>0.72753416797439385</v>
      </c>
      <c r="G33" s="53">
        <f>repfile!H169/$O33</f>
        <v>0.72400157618576866</v>
      </c>
      <c r="H33" s="53">
        <f>repfile!I169/$O33</f>
        <v>0.80388239441974929</v>
      </c>
      <c r="I33" s="53">
        <f>repfile!J169/$O33</f>
        <v>1</v>
      </c>
      <c r="J33" s="53">
        <f>repfile!K169/$O33</f>
        <v>0.84652928041589182</v>
      </c>
      <c r="K33" s="53">
        <f>repfile!L169/$O33</f>
        <v>0.63670577174341358</v>
      </c>
      <c r="L33" s="53">
        <f>repfile!M169/$O33</f>
        <v>0.43282061208547357</v>
      </c>
      <c r="M33" s="53">
        <f>repfile!N169/$O33</f>
        <v>0.43282061208547357</v>
      </c>
      <c r="O33">
        <f>MAX(repfile!D169:N169)</f>
        <v>0.144653</v>
      </c>
    </row>
    <row r="34" spans="2:15" x14ac:dyDescent="0.2">
      <c r="B34" s="47">
        <v>2008</v>
      </c>
      <c r="C34" s="53">
        <f>repfile!D170/$O34</f>
        <v>3.7118530884808014E-3</v>
      </c>
      <c r="D34" s="53">
        <f>repfile!E170/$O34</f>
        <v>5.1361874310291163E-2</v>
      </c>
      <c r="E34" s="53">
        <f>repfile!F170/$O34</f>
        <v>0.41138054950340958</v>
      </c>
      <c r="F34" s="53">
        <f>repfile!G170/$O34</f>
        <v>0.66980560821708501</v>
      </c>
      <c r="G34" s="53">
        <f>repfile!H170/$O34</f>
        <v>0.70986672703092724</v>
      </c>
      <c r="H34" s="53">
        <f>repfile!I170/$O34</f>
        <v>0.8504626354658894</v>
      </c>
      <c r="I34" s="53">
        <f>repfile!J170/$O34</f>
        <v>1</v>
      </c>
      <c r="J34" s="53">
        <f>repfile!K170/$O34</f>
        <v>0.91419597634475536</v>
      </c>
      <c r="K34" s="53">
        <f>repfile!L170/$O34</f>
        <v>0.78509380040179955</v>
      </c>
      <c r="L34" s="53">
        <f>repfile!M170/$O34</f>
        <v>0.46376786169038792</v>
      </c>
      <c r="M34" s="53">
        <f>repfile!N170/$O34</f>
        <v>0.46376786169038792</v>
      </c>
      <c r="O34">
        <f>MAX(repfile!D170:N170)</f>
        <v>0.176705</v>
      </c>
    </row>
    <row r="35" spans="2:15" x14ac:dyDescent="0.2">
      <c r="B35" s="47">
        <v>2009</v>
      </c>
      <c r="C35" s="53">
        <f>repfile!D171/$O35</f>
        <v>3.5500208274199434E-3</v>
      </c>
      <c r="D35" s="53">
        <f>repfile!E171/$O35</f>
        <v>3.9432388296833126E-2</v>
      </c>
      <c r="E35" s="53">
        <f>repfile!F171/$O35</f>
        <v>0.27578379294964189</v>
      </c>
      <c r="F35" s="53">
        <f>repfile!G171/$O35</f>
        <v>0.60945822904263913</v>
      </c>
      <c r="G35" s="53">
        <f>repfile!H171/$O35</f>
        <v>0.7858683190981911</v>
      </c>
      <c r="H35" s="53">
        <f>repfile!I171/$O35</f>
        <v>0.84404870298624657</v>
      </c>
      <c r="I35" s="53">
        <f>repfile!J171/$O35</f>
        <v>1</v>
      </c>
      <c r="J35" s="53">
        <f>repfile!K171/$O35</f>
        <v>0.90479841637883052</v>
      </c>
      <c r="K35" s="53">
        <f>repfile!L171/$O35</f>
        <v>0.73383663192972504</v>
      </c>
      <c r="L35" s="53">
        <f>repfile!M171/$O35</f>
        <v>0.50468709105453102</v>
      </c>
      <c r="M35" s="53">
        <f>repfile!N171/$O35</f>
        <v>0.50468709105453102</v>
      </c>
      <c r="O35">
        <f>MAX(repfile!D171:N171)</f>
        <v>0.27127699999999999</v>
      </c>
    </row>
    <row r="36" spans="2:15" x14ac:dyDescent="0.2">
      <c r="B36" s="47">
        <v>2010</v>
      </c>
      <c r="C36" s="53">
        <f>repfile!D172/$O36</f>
        <v>3.4887504099704821E-3</v>
      </c>
      <c r="D36" s="53">
        <f>repfile!E172/$O36</f>
        <v>3.5256559527714004E-2</v>
      </c>
      <c r="E36" s="53">
        <f>repfile!F172/$O36</f>
        <v>0.21654435880616596</v>
      </c>
      <c r="F36" s="53">
        <f>repfile!G172/$O36</f>
        <v>0.64408822564775337</v>
      </c>
      <c r="G36" s="53">
        <f>repfile!H172/$O36</f>
        <v>0.8480526402099049</v>
      </c>
      <c r="H36" s="53">
        <f>repfile!I172/$O36</f>
        <v>0.98910298458510992</v>
      </c>
      <c r="I36" s="53">
        <f>repfile!J172/$O36</f>
        <v>1</v>
      </c>
      <c r="J36" s="53">
        <f>repfile!K172/$O36</f>
        <v>0.90560429649065266</v>
      </c>
      <c r="K36" s="53">
        <f>repfile!L172/$O36</f>
        <v>0.79013611020006569</v>
      </c>
      <c r="L36" s="53">
        <f>repfile!M172/$O36</f>
        <v>0.55279599868809448</v>
      </c>
      <c r="M36" s="53">
        <f>repfile!N172/$O36</f>
        <v>0.55279599868809448</v>
      </c>
      <c r="O36">
        <f>MAX(repfile!D172:N172)</f>
        <v>0.24392</v>
      </c>
    </row>
    <row r="37" spans="2:15" x14ac:dyDescent="0.2">
      <c r="B37" s="47">
        <v>2011</v>
      </c>
      <c r="C37" s="53">
        <f>repfile!D173/$O37</f>
        <v>3.2622659670258018E-3</v>
      </c>
      <c r="D37" s="53">
        <f>repfile!E173/$O37</f>
        <v>3.0122395752476168E-2</v>
      </c>
      <c r="E37" s="53">
        <f>repfile!F173/$O37</f>
        <v>0.18423883006799763</v>
      </c>
      <c r="F37" s="53">
        <f>repfile!G173/$O37</f>
        <v>0.4644009066352035</v>
      </c>
      <c r="G37" s="53">
        <f>repfile!H173/$O37</f>
        <v>0.78398484801440671</v>
      </c>
      <c r="H37" s="53">
        <f>repfile!I173/$O37</f>
        <v>1</v>
      </c>
      <c r="I37" s="53">
        <f>repfile!J173/$O37</f>
        <v>0.97740863787375409</v>
      </c>
      <c r="J37" s="53">
        <f>repfile!K173/$O37</f>
        <v>0.86293662868320542</v>
      </c>
      <c r="K37" s="53">
        <f>repfile!L173/$O37</f>
        <v>0.86783618468034884</v>
      </c>
      <c r="L37" s="53">
        <f>repfile!M173/$O37</f>
        <v>0.75942496972707796</v>
      </c>
      <c r="M37" s="53">
        <f>repfile!N173/$O37</f>
        <v>0.75942496972707796</v>
      </c>
      <c r="O37">
        <f>MAX(repfile!D173:N173)</f>
        <v>0.16103500000000001</v>
      </c>
    </row>
    <row r="38" spans="2:15" x14ac:dyDescent="0.2">
      <c r="B38" s="47">
        <v>2012</v>
      </c>
      <c r="C38" s="53">
        <f>repfile!D174/$O38</f>
        <v>3.0024188317042868E-3</v>
      </c>
      <c r="D38" s="53">
        <f>repfile!E174/$O38</f>
        <v>2.8772937671104854E-2</v>
      </c>
      <c r="E38" s="53">
        <f>repfile!F174/$O38</f>
        <v>0.18853198904928919</v>
      </c>
      <c r="F38" s="53">
        <f>repfile!G174/$O38</f>
        <v>0.41341517047266169</v>
      </c>
      <c r="G38" s="53">
        <f>repfile!H174/$O38</f>
        <v>0.67184150055523173</v>
      </c>
      <c r="H38" s="53">
        <f>repfile!I174/$O38</f>
        <v>0.95626312491066801</v>
      </c>
      <c r="I38" s="53">
        <f>repfile!J174/$O38</f>
        <v>1</v>
      </c>
      <c r="J38" s="53">
        <f>repfile!K174/$O38</f>
        <v>0.90412080964893948</v>
      </c>
      <c r="K38" s="53">
        <f>repfile!L174/$O38</f>
        <v>0.91733642650599745</v>
      </c>
      <c r="L38" s="53">
        <f>repfile!M174/$O38</f>
        <v>0.9468406759535144</v>
      </c>
      <c r="M38" s="53">
        <f>repfile!N174/$O38</f>
        <v>0.9468406759535144</v>
      </c>
      <c r="O38">
        <f>MAX(repfile!D174:N174)</f>
        <v>0.18190600000000001</v>
      </c>
    </row>
    <row r="39" spans="2:15" x14ac:dyDescent="0.2">
      <c r="B39" s="47">
        <v>2013</v>
      </c>
      <c r="C39" s="53">
        <f>repfile!D175/$O39</f>
        <v>2.7245179063360883E-3</v>
      </c>
      <c r="D39" s="53">
        <f>repfile!E175/$O39</f>
        <v>3.3115366525566084E-2</v>
      </c>
      <c r="E39" s="53">
        <f>repfile!F175/$O39</f>
        <v>0.31788080360142446</v>
      </c>
      <c r="F39" s="53">
        <f>repfile!G175/$O39</f>
        <v>0.65289524961365319</v>
      </c>
      <c r="G39" s="53">
        <f>repfile!H175/$O39</f>
        <v>0.69516360948733458</v>
      </c>
      <c r="H39" s="53">
        <f>repfile!I175/$O39</f>
        <v>0.88866491970704831</v>
      </c>
      <c r="I39" s="53">
        <f>repfile!J175/$O39</f>
        <v>1</v>
      </c>
      <c r="J39" s="53">
        <f>repfile!K175/$O39</f>
        <v>0.95263858093126386</v>
      </c>
      <c r="K39" s="53">
        <f>repfile!L175/$O39</f>
        <v>0.92324128199959687</v>
      </c>
      <c r="L39" s="53">
        <f>repfile!M175/$O39</f>
        <v>0.85904723510045022</v>
      </c>
      <c r="M39" s="53">
        <f>repfile!N175/$O39</f>
        <v>0.85904723510045022</v>
      </c>
      <c r="O39">
        <f>MAX(repfile!D175:N175)</f>
        <v>7.4414999999999995E-2</v>
      </c>
    </row>
    <row r="40" spans="2:15" x14ac:dyDescent="0.2">
      <c r="B40" s="47">
        <v>2014</v>
      </c>
      <c r="C40" s="53">
        <f>repfile!D176/$O40</f>
        <v>2.5214241814450976E-3</v>
      </c>
      <c r="D40" s="53">
        <f>repfile!E176/$O40</f>
        <v>3.4039046778814218E-2</v>
      </c>
      <c r="E40" s="53">
        <f>repfile!F176/$O40</f>
        <v>0.78325146958237091</v>
      </c>
      <c r="F40" s="53">
        <f>repfile!G176/$O40</f>
        <v>0.52479951228699728</v>
      </c>
      <c r="G40" s="53">
        <f>repfile!H176/$O40</f>
        <v>0.76747018705577963</v>
      </c>
      <c r="H40" s="53">
        <f>repfile!I176/$O40</f>
        <v>0.91174203749045879</v>
      </c>
      <c r="I40" s="53">
        <f>repfile!J176/$O40</f>
        <v>0.86009724521456399</v>
      </c>
      <c r="J40" s="53">
        <f>repfile!K176/$O40</f>
        <v>0.97067278620922093</v>
      </c>
      <c r="K40" s="53">
        <f>repfile!L176/$O40</f>
        <v>1</v>
      </c>
      <c r="L40" s="53">
        <f>repfile!M176/$O40</f>
        <v>0.78913475549916234</v>
      </c>
      <c r="M40" s="53">
        <f>repfile!N176/$O40</f>
        <v>0.78913475549916234</v>
      </c>
      <c r="O40">
        <f>MAX(repfile!D176:N176)</f>
        <v>8.0703200000000003E-2</v>
      </c>
    </row>
    <row r="41" spans="2:15" x14ac:dyDescent="0.2">
      <c r="B41" s="47">
        <v>2015</v>
      </c>
      <c r="C41" s="53">
        <f>repfile!D177/$O41</f>
        <v>1.7771204250763312E-3</v>
      </c>
      <c r="D41" s="53">
        <f>repfile!E177/$O41</f>
        <v>1.9022641659066575E-2</v>
      </c>
      <c r="E41" s="53">
        <f>repfile!F177/$O41</f>
        <v>0.18279670090011499</v>
      </c>
      <c r="F41" s="53">
        <f>repfile!G177/$O41</f>
        <v>0.34993774535072758</v>
      </c>
      <c r="G41" s="53">
        <f>repfile!H177/$O41</f>
        <v>0.49735516872199531</v>
      </c>
      <c r="H41" s="53">
        <f>repfile!I177/$O41</f>
        <v>0.66177485229390542</v>
      </c>
      <c r="I41" s="53">
        <f>repfile!J177/$O41</f>
        <v>0.79955985566437993</v>
      </c>
      <c r="J41" s="53">
        <f>repfile!K177/$O41</f>
        <v>1</v>
      </c>
      <c r="K41" s="53">
        <f>repfile!L177/$O41</f>
        <v>0.83691661049208921</v>
      </c>
      <c r="L41" s="53">
        <f>repfile!M177/$O41</f>
        <v>0.47317102184860615</v>
      </c>
      <c r="M41" s="53">
        <f>repfile!N177/$O41</f>
        <v>0.47317102184860615</v>
      </c>
      <c r="O41">
        <f>MAX(repfile!D177:N177)</f>
        <v>0.25219000000000003</v>
      </c>
    </row>
    <row r="42" spans="2:15" x14ac:dyDescent="0.2">
      <c r="B42" s="47">
        <v>2016</v>
      </c>
      <c r="C42" s="53">
        <f>repfile!D178/$O42</f>
        <v>1.7974425576057569E-3</v>
      </c>
      <c r="D42" s="53">
        <f>repfile!E178/$O42</f>
        <v>1.7764831287216055E-2</v>
      </c>
      <c r="E42" s="53">
        <f>repfile!F178/$O42</f>
        <v>0.13635595089318533</v>
      </c>
      <c r="F42" s="53">
        <f>repfile!G178/$O42</f>
        <v>0.42447744370114437</v>
      </c>
      <c r="G42" s="53">
        <f>repfile!H178/$O42</f>
        <v>0.44697248156044012</v>
      </c>
      <c r="H42" s="53">
        <f>repfile!I178/$O42</f>
        <v>0.6446535486453151</v>
      </c>
      <c r="I42" s="53">
        <f>repfile!J178/$O42</f>
        <v>0.85113169480588435</v>
      </c>
      <c r="J42" s="53">
        <f>repfile!K178/$O42</f>
        <v>0.98988376746959417</v>
      </c>
      <c r="K42" s="53">
        <f>repfile!L178/$O42</f>
        <v>1</v>
      </c>
      <c r="L42" s="53">
        <f>repfile!M178/$O42</f>
        <v>0.46898151551536837</v>
      </c>
      <c r="M42" s="53">
        <f>repfile!N178/$O42</f>
        <v>0.46898151551536837</v>
      </c>
      <c r="O42">
        <f>MAX(repfile!D178:N178)</f>
        <v>0.24485399999999999</v>
      </c>
    </row>
    <row r="43" spans="2:15" x14ac:dyDescent="0.2">
      <c r="B43" s="48">
        <v>2017</v>
      </c>
      <c r="C43" s="53">
        <f>repfile!D179/$O43</f>
        <v>2.0054366559082507E-3</v>
      </c>
      <c r="D43" s="53">
        <f>repfile!E179/$O43</f>
        <v>1.8921442672265223E-2</v>
      </c>
      <c r="E43" s="53">
        <f>repfile!F179/$O43</f>
        <v>0.13973067401999187</v>
      </c>
      <c r="F43" s="53">
        <f>repfile!G179/$O43</f>
        <v>0.4605842446651835</v>
      </c>
      <c r="G43" s="53">
        <f>repfile!H179/$O43</f>
        <v>0.68368298185692356</v>
      </c>
      <c r="H43" s="53">
        <f>repfile!I179/$O43</f>
        <v>0.75777112775358013</v>
      </c>
      <c r="I43" s="53">
        <f>repfile!J179/$O43</f>
        <v>1</v>
      </c>
      <c r="J43" s="53">
        <f>repfile!K179/$O43</f>
        <v>0.98212327264751054</v>
      </c>
      <c r="K43" s="53">
        <f>repfile!L179/$O43</f>
        <v>0.95998887600664318</v>
      </c>
      <c r="L43" s="53">
        <f>repfile!M179/$O43</f>
        <v>0.57684955974054464</v>
      </c>
      <c r="M43" s="53">
        <f>repfile!N179/$O43</f>
        <v>0.57684955974054464</v>
      </c>
      <c r="O43">
        <f>MAX(repfile!D179:N179)</f>
        <v>0.25530399999999998</v>
      </c>
    </row>
    <row r="44" spans="2:15" ht="16" thickBot="1" x14ac:dyDescent="0.25">
      <c r="B44" s="49">
        <v>2018</v>
      </c>
      <c r="C44" s="54">
        <f>repfile!D180/$O44</f>
        <v>1.9315740220849711E-3</v>
      </c>
      <c r="D44" s="54">
        <f>repfile!E180/$O44</f>
        <v>1.823538019158457E-2</v>
      </c>
      <c r="E44" s="54">
        <f>repfile!F180/$O44</f>
        <v>0.15182515781055927</v>
      </c>
      <c r="F44" s="54">
        <f>repfile!G180/$O44</f>
        <v>0.3711364061729025</v>
      </c>
      <c r="G44" s="54">
        <f>repfile!H180/$O44</f>
        <v>0.82051622343593156</v>
      </c>
      <c r="H44" s="54">
        <f>repfile!I180/$O44</f>
        <v>1</v>
      </c>
      <c r="I44" s="55">
        <f>repfile!J180/$O44</f>
        <v>0.80819083592806218</v>
      </c>
      <c r="J44" s="54">
        <f>repfile!K180/$O44</f>
        <v>0.98879417419563409</v>
      </c>
      <c r="K44" s="54">
        <f>repfile!L180/$O44</f>
        <v>0.85672672825957497</v>
      </c>
      <c r="L44" s="54">
        <f>repfile!M180/$O44</f>
        <v>0.50956391540333146</v>
      </c>
      <c r="M44" s="54">
        <f>repfile!N180/$O44</f>
        <v>0.50956391540333146</v>
      </c>
      <c r="O44">
        <f>MAX(repfile!D180:N180)</f>
        <v>0.29386499999999999</v>
      </c>
    </row>
    <row r="45" spans="2:15" ht="17" thickTop="1" thickBot="1" x14ac:dyDescent="0.25">
      <c r="B45" s="50" t="s">
        <v>214</v>
      </c>
      <c r="C45" s="54">
        <f t="shared" ref="C45:M45" si="0">(AVERAGE(C40:C44))/0.986294800104392</f>
        <v>2.034482558573459E-3</v>
      </c>
      <c r="D45" s="54">
        <f t="shared" si="0"/>
        <v>2.1896768101690778E-2</v>
      </c>
      <c r="E45" s="54">
        <f t="shared" si="0"/>
        <v>0.28266598446198482</v>
      </c>
      <c r="F45" s="54">
        <f t="shared" si="0"/>
        <v>0.43210921358429782</v>
      </c>
      <c r="G45" s="54">
        <f t="shared" si="0"/>
        <v>0.65213707753314343</v>
      </c>
      <c r="H45" s="54">
        <f t="shared" si="0"/>
        <v>0.80623796572027662</v>
      </c>
      <c r="I45" s="54">
        <f t="shared" si="0"/>
        <v>0.87579892566720585</v>
      </c>
      <c r="J45" s="54">
        <f t="shared" si="0"/>
        <v>1</v>
      </c>
      <c r="K45" s="54">
        <f t="shared" si="0"/>
        <v>0.94365948482456863</v>
      </c>
      <c r="L45" s="54">
        <f t="shared" si="0"/>
        <v>0.57137090608381602</v>
      </c>
      <c r="M45" s="54">
        <f t="shared" si="0"/>
        <v>0.57137090608381602</v>
      </c>
      <c r="O45" s="38">
        <f>MAX(C45:M45)</f>
        <v>1</v>
      </c>
    </row>
    <row r="46" spans="2:15" ht="17" thickTop="1" thickBot="1" x14ac:dyDescent="0.25">
      <c r="B46" s="51" t="s">
        <v>215</v>
      </c>
      <c r="C46" s="54">
        <f>(repfile!D493)/1.27041</f>
        <v>1.2113805779236625E-2</v>
      </c>
      <c r="D46" s="54">
        <f>(repfile!E493)/1.27041</f>
        <v>0.11412614825135192</v>
      </c>
      <c r="E46" s="54">
        <f>(repfile!F493)/1.27041</f>
        <v>0.4611755260112877</v>
      </c>
      <c r="F46" s="54">
        <f>(repfile!G493)/1.27041</f>
        <v>0.65423996977353771</v>
      </c>
      <c r="G46" s="54">
        <f>(repfile!H493)/1.27041</f>
        <v>0.61803984540423951</v>
      </c>
      <c r="H46" s="54">
        <f>(repfile!I493)/1.27041</f>
        <v>0.6753315858659803</v>
      </c>
      <c r="I46" s="54">
        <f>(repfile!J493)/1.27041</f>
        <v>0.87369431915680762</v>
      </c>
      <c r="J46" s="54">
        <f>(repfile!K493)/1.27041</f>
        <v>1</v>
      </c>
      <c r="K46" s="54">
        <f>(repfile!L493)/1.27041</f>
        <v>0.91061153485882507</v>
      </c>
      <c r="L46" s="54">
        <f>(repfile!M493)/1.27041</f>
        <v>0.77810864209192299</v>
      </c>
      <c r="M46" s="54">
        <f>(repfile!N493)/1.27041</f>
        <v>0.77810864209192299</v>
      </c>
      <c r="O46" s="38">
        <f>MAX(C46:M46)</f>
        <v>1</v>
      </c>
    </row>
    <row r="50" spans="2:7" x14ac:dyDescent="0.2">
      <c r="B50" t="s">
        <v>370</v>
      </c>
    </row>
    <row r="51" spans="2:7" ht="16" thickBot="1" x14ac:dyDescent="0.25"/>
    <row r="52" spans="2:7" ht="29" thickBot="1" x14ac:dyDescent="0.25">
      <c r="B52" s="58" t="s">
        <v>213</v>
      </c>
      <c r="C52" s="58" t="s">
        <v>365</v>
      </c>
      <c r="D52" s="58" t="s">
        <v>366</v>
      </c>
      <c r="E52" s="59" t="s">
        <v>367</v>
      </c>
      <c r="F52" s="147" t="s">
        <v>482</v>
      </c>
      <c r="G52" s="147" t="s">
        <v>483</v>
      </c>
    </row>
    <row r="53" spans="2:7" x14ac:dyDescent="0.2">
      <c r="B53" s="60">
        <v>1977</v>
      </c>
      <c r="C53" s="61">
        <f>repfile!D1527</f>
        <v>365.7</v>
      </c>
      <c r="D53" s="61">
        <f>repfile!E1527</f>
        <v>97.62</v>
      </c>
      <c r="E53" s="62">
        <v>376</v>
      </c>
      <c r="F53" t="s">
        <v>443</v>
      </c>
      <c r="G53" s="29">
        <f>(C53-599)/C53</f>
        <v>-0.63795460760185951</v>
      </c>
    </row>
    <row r="54" spans="2:7" x14ac:dyDescent="0.2">
      <c r="B54" s="60">
        <v>1978</v>
      </c>
      <c r="C54" s="61">
        <f>repfile!D1528</f>
        <v>2143.8000000000002</v>
      </c>
      <c r="D54" s="61">
        <f>repfile!E1528</f>
        <v>487.14</v>
      </c>
      <c r="E54" s="63">
        <v>2184</v>
      </c>
      <c r="F54" t="s">
        <v>450</v>
      </c>
      <c r="G54" s="146">
        <f t="shared" ref="G54:G95" si="1">(C54-599)/C54</f>
        <v>0.72058960723948129</v>
      </c>
    </row>
    <row r="55" spans="2:7" x14ac:dyDescent="0.2">
      <c r="B55" s="60">
        <v>1979</v>
      </c>
      <c r="C55" s="61">
        <f>repfile!D1529</f>
        <v>532.86</v>
      </c>
      <c r="D55" s="61">
        <f>repfile!E1529</f>
        <v>134.49</v>
      </c>
      <c r="E55" s="62">
        <v>545</v>
      </c>
      <c r="F55" t="s">
        <v>447</v>
      </c>
      <c r="G55" s="29">
        <f t="shared" si="1"/>
        <v>-0.12412265885973799</v>
      </c>
    </row>
    <row r="56" spans="2:7" x14ac:dyDescent="0.2">
      <c r="B56" s="60">
        <v>1980</v>
      </c>
      <c r="C56" s="61">
        <f>repfile!D1530</f>
        <v>311.99</v>
      </c>
      <c r="D56" s="61">
        <f>repfile!E1530</f>
        <v>83.238</v>
      </c>
      <c r="E56" s="62">
        <v>321</v>
      </c>
      <c r="F56" t="s">
        <v>451</v>
      </c>
      <c r="G56" s="29">
        <f t="shared" si="1"/>
        <v>-0.91993333119651266</v>
      </c>
    </row>
    <row r="57" spans="2:7" x14ac:dyDescent="0.2">
      <c r="B57" s="60">
        <v>1981</v>
      </c>
      <c r="C57" s="61">
        <f>repfile!D1531</f>
        <v>340.76</v>
      </c>
      <c r="D57" s="61">
        <f>repfile!E1531</f>
        <v>87.741</v>
      </c>
      <c r="E57" s="62">
        <v>351</v>
      </c>
      <c r="F57" t="s">
        <v>452</v>
      </c>
      <c r="G57" s="29">
        <f t="shared" si="1"/>
        <v>-0.75783542669327386</v>
      </c>
    </row>
    <row r="58" spans="2:7" x14ac:dyDescent="0.2">
      <c r="B58" s="60">
        <v>1982</v>
      </c>
      <c r="C58" s="61">
        <f>repfile!D1532</f>
        <v>217.09</v>
      </c>
      <c r="D58" s="61">
        <f>repfile!E1532</f>
        <v>59.869</v>
      </c>
      <c r="E58" s="62">
        <v>225</v>
      </c>
      <c r="F58" t="s">
        <v>453</v>
      </c>
      <c r="G58" s="29">
        <f t="shared" si="1"/>
        <v>-1.7592242848588142</v>
      </c>
    </row>
    <row r="59" spans="2:7" x14ac:dyDescent="0.2">
      <c r="B59" s="60">
        <v>1983</v>
      </c>
      <c r="C59" s="61">
        <f>repfile!D1533</f>
        <v>296.89999999999998</v>
      </c>
      <c r="D59" s="61">
        <f>repfile!E1533</f>
        <v>76.744</v>
      </c>
      <c r="E59" s="62">
        <v>307</v>
      </c>
      <c r="F59" t="s">
        <v>454</v>
      </c>
      <c r="G59" s="29">
        <f t="shared" si="1"/>
        <v>-1.0175143145840351</v>
      </c>
    </row>
    <row r="60" spans="2:7" x14ac:dyDescent="0.2">
      <c r="B60" s="60">
        <v>1984</v>
      </c>
      <c r="C60" s="61">
        <f>repfile!D1534</f>
        <v>322.89</v>
      </c>
      <c r="D60" s="61">
        <f>repfile!E1534</f>
        <v>81.75</v>
      </c>
      <c r="E60" s="62">
        <v>333</v>
      </c>
      <c r="F60" t="s">
        <v>455</v>
      </c>
      <c r="G60" s="29">
        <f t="shared" si="1"/>
        <v>-0.85512093901948039</v>
      </c>
    </row>
    <row r="61" spans="2:7" x14ac:dyDescent="0.2">
      <c r="B61" s="60">
        <v>1985</v>
      </c>
      <c r="C61" s="61">
        <f>repfile!D1535</f>
        <v>520.03</v>
      </c>
      <c r="D61" s="61">
        <f>repfile!E1535</f>
        <v>122.56</v>
      </c>
      <c r="E61" s="62">
        <v>533</v>
      </c>
      <c r="F61" t="s">
        <v>456</v>
      </c>
      <c r="G61" s="29">
        <f t="shared" si="1"/>
        <v>-0.15185662365632757</v>
      </c>
    </row>
    <row r="62" spans="2:7" x14ac:dyDescent="0.2">
      <c r="B62" s="60">
        <v>1986</v>
      </c>
      <c r="C62" s="61">
        <f>repfile!D1536</f>
        <v>448.18</v>
      </c>
      <c r="D62" s="61">
        <f>repfile!E1536</f>
        <v>112.74</v>
      </c>
      <c r="E62" s="62">
        <v>459</v>
      </c>
      <c r="F62" t="s">
        <v>457</v>
      </c>
      <c r="G62" s="29">
        <f t="shared" si="1"/>
        <v>-0.33651657816056046</v>
      </c>
    </row>
    <row r="63" spans="2:7" x14ac:dyDescent="0.2">
      <c r="B63" s="60">
        <v>1987</v>
      </c>
      <c r="C63" s="61">
        <f>repfile!D1537</f>
        <v>615.16999999999996</v>
      </c>
      <c r="D63" s="61">
        <f>repfile!E1537</f>
        <v>143.28</v>
      </c>
      <c r="E63" s="62">
        <v>625</v>
      </c>
      <c r="F63" t="s">
        <v>458</v>
      </c>
      <c r="G63" s="29">
        <f t="shared" si="1"/>
        <v>2.6285417039192353E-2</v>
      </c>
    </row>
    <row r="64" spans="2:7" x14ac:dyDescent="0.2">
      <c r="B64" s="60">
        <v>1988</v>
      </c>
      <c r="C64" s="61">
        <f>repfile!D1538</f>
        <v>488.64</v>
      </c>
      <c r="D64" s="61">
        <f>repfile!E1538</f>
        <v>117.83</v>
      </c>
      <c r="E64" s="62">
        <v>493</v>
      </c>
      <c r="F64" t="s">
        <v>459</v>
      </c>
      <c r="G64" s="29">
        <f t="shared" si="1"/>
        <v>-0.22585134250163724</v>
      </c>
    </row>
    <row r="65" spans="2:18" x14ac:dyDescent="0.2">
      <c r="B65" s="60">
        <v>1989</v>
      </c>
      <c r="C65" s="61">
        <f>repfile!D1539</f>
        <v>1234.3</v>
      </c>
      <c r="D65" s="61">
        <f>repfile!E1539</f>
        <v>216.51</v>
      </c>
      <c r="E65" s="63">
        <v>1234</v>
      </c>
      <c r="F65" t="s">
        <v>460</v>
      </c>
      <c r="G65" s="146">
        <f t="shared" si="1"/>
        <v>0.51470469091792914</v>
      </c>
    </row>
    <row r="66" spans="2:18" x14ac:dyDescent="0.2">
      <c r="B66" s="60">
        <v>1990</v>
      </c>
      <c r="C66" s="61">
        <f>repfile!D1540</f>
        <v>581.26</v>
      </c>
      <c r="D66" s="61">
        <f>repfile!E1540</f>
        <v>129.80000000000001</v>
      </c>
      <c r="E66" s="62">
        <v>589</v>
      </c>
      <c r="F66" t="s">
        <v>445</v>
      </c>
      <c r="G66" s="29">
        <f t="shared" si="1"/>
        <v>-3.0519905033891907E-2</v>
      </c>
      <c r="H66" t="s">
        <v>486</v>
      </c>
      <c r="I66" t="s">
        <v>484</v>
      </c>
      <c r="J66" t="s">
        <v>485</v>
      </c>
    </row>
    <row r="67" spans="2:18" x14ac:dyDescent="0.2">
      <c r="B67" s="60">
        <v>1991</v>
      </c>
      <c r="C67" s="61">
        <f>repfile!D1541</f>
        <v>337.43</v>
      </c>
      <c r="D67" s="61">
        <f>repfile!E1541</f>
        <v>85.406000000000006</v>
      </c>
      <c r="E67" s="62">
        <v>343</v>
      </c>
      <c r="F67" t="s">
        <v>461</v>
      </c>
      <c r="G67" s="29">
        <f t="shared" si="1"/>
        <v>-0.77518300091870906</v>
      </c>
      <c r="H67">
        <v>1990</v>
      </c>
      <c r="I67" s="62">
        <v>343</v>
      </c>
      <c r="J67" s="61">
        <v>337.43</v>
      </c>
      <c r="K67">
        <v>599</v>
      </c>
      <c r="M67">
        <v>1990</v>
      </c>
      <c r="N67">
        <v>337.42599999999999</v>
      </c>
      <c r="O67">
        <v>85.406199999999998</v>
      </c>
      <c r="P67">
        <v>204.99</v>
      </c>
      <c r="Q67">
        <v>555.423</v>
      </c>
      <c r="R67">
        <f>AVERAGE(N67:N108)</f>
        <v>596.02696666666679</v>
      </c>
    </row>
    <row r="68" spans="2:18" x14ac:dyDescent="0.2">
      <c r="B68" s="60">
        <v>1992</v>
      </c>
      <c r="C68" s="61">
        <f>repfile!D1542</f>
        <v>530.36</v>
      </c>
      <c r="D68" s="61">
        <f>repfile!E1542</f>
        <v>109.27</v>
      </c>
      <c r="E68" s="62">
        <v>535</v>
      </c>
      <c r="F68" t="s">
        <v>462</v>
      </c>
      <c r="G68" s="29">
        <f t="shared" si="1"/>
        <v>-0.12942152500188547</v>
      </c>
      <c r="H68">
        <v>1991</v>
      </c>
      <c r="I68" s="62">
        <v>535</v>
      </c>
      <c r="J68" s="61">
        <v>530.36</v>
      </c>
      <c r="K68">
        <v>599</v>
      </c>
      <c r="M68">
        <v>1991</v>
      </c>
      <c r="N68">
        <v>530.35599999999999</v>
      </c>
      <c r="O68">
        <v>109.26900000000001</v>
      </c>
      <c r="P68">
        <v>352.75099999999998</v>
      </c>
      <c r="Q68">
        <v>797.38199999999995</v>
      </c>
      <c r="R68">
        <f>R67</f>
        <v>596.02696666666679</v>
      </c>
    </row>
    <row r="69" spans="2:18" x14ac:dyDescent="0.2">
      <c r="B69" s="60">
        <v>1993</v>
      </c>
      <c r="C69" s="61">
        <f>repfile!D1543</f>
        <v>890.44</v>
      </c>
      <c r="D69" s="61">
        <f>repfile!E1543</f>
        <v>146.49</v>
      </c>
      <c r="E69" s="62">
        <v>899</v>
      </c>
      <c r="F69" t="s">
        <v>449</v>
      </c>
      <c r="G69" s="29">
        <f t="shared" si="1"/>
        <v>0.32729886348322185</v>
      </c>
      <c r="H69">
        <v>1992</v>
      </c>
      <c r="I69" s="62">
        <v>899</v>
      </c>
      <c r="J69" s="61">
        <v>890.44</v>
      </c>
      <c r="K69">
        <v>599</v>
      </c>
      <c r="M69">
        <v>1992</v>
      </c>
      <c r="N69">
        <v>890.44</v>
      </c>
      <c r="O69">
        <v>146.48699999999999</v>
      </c>
      <c r="P69">
        <v>642.19299999999998</v>
      </c>
      <c r="Q69">
        <v>1234.6500000000001</v>
      </c>
      <c r="R69">
        <f t="shared" ref="R69:R108" si="2">R68</f>
        <v>596.02696666666679</v>
      </c>
    </row>
    <row r="70" spans="2:18" x14ac:dyDescent="0.2">
      <c r="B70" s="60">
        <v>1994</v>
      </c>
      <c r="C70" s="61">
        <f>repfile!D1544</f>
        <v>352.28</v>
      </c>
      <c r="D70" s="61">
        <f>repfile!E1544</f>
        <v>75.716999999999999</v>
      </c>
      <c r="E70" s="62">
        <v>358</v>
      </c>
      <c r="F70" t="s">
        <v>444</v>
      </c>
      <c r="G70" s="29">
        <f t="shared" si="1"/>
        <v>-0.70035199273305337</v>
      </c>
      <c r="H70">
        <v>1993</v>
      </c>
      <c r="I70" s="62">
        <v>358</v>
      </c>
      <c r="J70" s="61">
        <v>352.28</v>
      </c>
      <c r="K70">
        <v>599</v>
      </c>
      <c r="M70">
        <v>1993</v>
      </c>
      <c r="N70">
        <v>352.28100000000001</v>
      </c>
      <c r="O70">
        <v>75.717299999999994</v>
      </c>
      <c r="P70">
        <v>230.30500000000001</v>
      </c>
      <c r="Q70">
        <v>538.85900000000004</v>
      </c>
      <c r="R70">
        <f t="shared" si="2"/>
        <v>596.02696666666679</v>
      </c>
    </row>
    <row r="71" spans="2:18" x14ac:dyDescent="0.2">
      <c r="B71" s="60">
        <v>1995</v>
      </c>
      <c r="C71" s="61">
        <f>repfile!D1545</f>
        <v>348.59</v>
      </c>
      <c r="D71" s="61">
        <f>repfile!E1545</f>
        <v>70.344999999999999</v>
      </c>
      <c r="E71" s="62">
        <v>354</v>
      </c>
      <c r="F71" t="s">
        <v>463</v>
      </c>
      <c r="G71" s="29">
        <f t="shared" si="1"/>
        <v>-0.71835107145930766</v>
      </c>
      <c r="H71">
        <v>1994</v>
      </c>
      <c r="I71" s="62">
        <v>354</v>
      </c>
      <c r="J71" s="61">
        <v>348.59</v>
      </c>
      <c r="K71">
        <v>599</v>
      </c>
      <c r="M71">
        <v>1994</v>
      </c>
      <c r="N71">
        <v>348.59100000000001</v>
      </c>
      <c r="O71">
        <v>70.345299999999995</v>
      </c>
      <c r="P71">
        <v>233.76599999999999</v>
      </c>
      <c r="Q71">
        <v>519.81700000000001</v>
      </c>
      <c r="R71">
        <f t="shared" si="2"/>
        <v>596.02696666666679</v>
      </c>
    </row>
    <row r="72" spans="2:18" x14ac:dyDescent="0.2">
      <c r="B72" s="60">
        <v>1996</v>
      </c>
      <c r="C72" s="61">
        <f>repfile!D1546</f>
        <v>909.52</v>
      </c>
      <c r="D72" s="61">
        <f>repfile!E1546</f>
        <v>141.16</v>
      </c>
      <c r="E72" s="62">
        <v>921</v>
      </c>
      <c r="F72" t="s">
        <v>464</v>
      </c>
      <c r="G72" s="146">
        <f t="shared" si="1"/>
        <v>0.34141085407687571</v>
      </c>
      <c r="H72">
        <v>1995</v>
      </c>
      <c r="I72" s="62">
        <v>921</v>
      </c>
      <c r="J72" s="61">
        <v>909.52</v>
      </c>
      <c r="K72">
        <v>599</v>
      </c>
      <c r="M72">
        <v>1995</v>
      </c>
      <c r="N72">
        <v>909.52099999999996</v>
      </c>
      <c r="O72">
        <v>141.15799999999999</v>
      </c>
      <c r="P72">
        <v>668.04899999999998</v>
      </c>
      <c r="Q72">
        <v>1238.27</v>
      </c>
      <c r="R72">
        <f t="shared" si="2"/>
        <v>596.02696666666679</v>
      </c>
    </row>
    <row r="73" spans="2:18" x14ac:dyDescent="0.2">
      <c r="B73" s="60">
        <v>1997</v>
      </c>
      <c r="C73" s="61">
        <f>repfile!D1547</f>
        <v>208.06</v>
      </c>
      <c r="D73" s="61">
        <f>repfile!E1547</f>
        <v>46.131</v>
      </c>
      <c r="E73" s="62">
        <v>213</v>
      </c>
      <c r="F73" t="s">
        <v>448</v>
      </c>
      <c r="G73" s="29">
        <f t="shared" si="1"/>
        <v>-1.8789772181101605</v>
      </c>
      <c r="H73">
        <v>1996</v>
      </c>
      <c r="I73" s="62">
        <v>213</v>
      </c>
      <c r="J73" s="61">
        <v>208.06</v>
      </c>
      <c r="K73">
        <v>599</v>
      </c>
      <c r="M73">
        <v>1996</v>
      </c>
      <c r="N73">
        <v>208.06200000000001</v>
      </c>
      <c r="O73">
        <v>46.130499999999998</v>
      </c>
      <c r="P73">
        <v>134.25200000000001</v>
      </c>
      <c r="Q73">
        <v>322.45299999999997</v>
      </c>
      <c r="R73">
        <f t="shared" si="2"/>
        <v>596.02696666666679</v>
      </c>
    </row>
    <row r="74" spans="2:18" x14ac:dyDescent="0.2">
      <c r="B74" s="60">
        <v>1998</v>
      </c>
      <c r="C74" s="61">
        <f>repfile!D1548</f>
        <v>324.52</v>
      </c>
      <c r="D74" s="61">
        <f>repfile!E1548</f>
        <v>64.177999999999997</v>
      </c>
      <c r="E74" s="62">
        <v>330</v>
      </c>
      <c r="F74" t="s">
        <v>465</v>
      </c>
      <c r="G74" s="29">
        <f t="shared" si="1"/>
        <v>-0.8458030321705905</v>
      </c>
      <c r="H74">
        <v>1997</v>
      </c>
      <c r="I74" s="62">
        <v>330</v>
      </c>
      <c r="J74" s="61">
        <v>324.52</v>
      </c>
      <c r="K74">
        <v>599</v>
      </c>
      <c r="M74">
        <v>1997</v>
      </c>
      <c r="N74">
        <v>324.51499999999999</v>
      </c>
      <c r="O74">
        <v>64.178299999999993</v>
      </c>
      <c r="P74">
        <v>219.33199999999999</v>
      </c>
      <c r="Q74">
        <v>480.14</v>
      </c>
      <c r="R74">
        <f t="shared" si="2"/>
        <v>596.02696666666679</v>
      </c>
    </row>
    <row r="75" spans="2:18" x14ac:dyDescent="0.2">
      <c r="B75" s="60">
        <v>1999</v>
      </c>
      <c r="C75" s="61">
        <f>repfile!D1549</f>
        <v>766.74</v>
      </c>
      <c r="D75" s="61">
        <f>repfile!E1549</f>
        <v>127.53</v>
      </c>
      <c r="E75" s="62">
        <v>776</v>
      </c>
      <c r="F75" t="s">
        <v>466</v>
      </c>
      <c r="G75" s="146">
        <f t="shared" si="1"/>
        <v>0.21877037848553618</v>
      </c>
      <c r="H75">
        <v>1998</v>
      </c>
      <c r="I75" s="62">
        <v>776</v>
      </c>
      <c r="J75" s="61">
        <v>766.74</v>
      </c>
      <c r="K75">
        <v>599</v>
      </c>
      <c r="M75">
        <v>1998</v>
      </c>
      <c r="N75">
        <v>766.74300000000005</v>
      </c>
      <c r="O75">
        <v>127.532</v>
      </c>
      <c r="P75">
        <v>551.01300000000003</v>
      </c>
      <c r="Q75">
        <v>1066.93</v>
      </c>
      <c r="R75">
        <f t="shared" si="2"/>
        <v>596.02696666666679</v>
      </c>
    </row>
    <row r="76" spans="2:18" x14ac:dyDescent="0.2">
      <c r="B76" s="60">
        <v>2000</v>
      </c>
      <c r="C76" s="61">
        <f>repfile!D1550</f>
        <v>1743</v>
      </c>
      <c r="D76" s="61">
        <f>repfile!E1550</f>
        <v>243.97</v>
      </c>
      <c r="E76" s="63">
        <v>1762</v>
      </c>
      <c r="F76" t="s">
        <v>446</v>
      </c>
      <c r="G76" s="146">
        <f t="shared" si="1"/>
        <v>0.65633964429145153</v>
      </c>
      <c r="H76">
        <v>1999</v>
      </c>
      <c r="I76" s="63">
        <v>1762</v>
      </c>
      <c r="J76" s="61">
        <v>1743</v>
      </c>
      <c r="K76">
        <v>599</v>
      </c>
      <c r="M76">
        <v>1999</v>
      </c>
      <c r="N76">
        <v>1742.96</v>
      </c>
      <c r="O76">
        <v>243.971</v>
      </c>
      <c r="P76">
        <v>1319.16</v>
      </c>
      <c r="Q76">
        <v>2302.92</v>
      </c>
      <c r="R76">
        <f t="shared" si="2"/>
        <v>596.02696666666679</v>
      </c>
    </row>
    <row r="77" spans="2:18" x14ac:dyDescent="0.2">
      <c r="B77" s="60">
        <v>2001</v>
      </c>
      <c r="C77" s="61">
        <f>repfile!D1551</f>
        <v>1133.0999999999999</v>
      </c>
      <c r="D77" s="61">
        <f>repfile!E1551</f>
        <v>160.22999999999999</v>
      </c>
      <c r="E77" s="63">
        <v>1147</v>
      </c>
      <c r="F77" t="s">
        <v>467</v>
      </c>
      <c r="G77" s="146">
        <f t="shared" si="1"/>
        <v>0.47136175094872468</v>
      </c>
      <c r="H77">
        <v>2000</v>
      </c>
      <c r="I77" s="63">
        <v>1147</v>
      </c>
      <c r="J77" s="61">
        <v>1133.0999999999999</v>
      </c>
      <c r="K77">
        <v>599</v>
      </c>
      <c r="M77">
        <v>2000</v>
      </c>
      <c r="N77">
        <v>1133.05</v>
      </c>
      <c r="O77">
        <v>160.23400000000001</v>
      </c>
      <c r="P77">
        <v>855.11400000000003</v>
      </c>
      <c r="Q77">
        <v>1501.33</v>
      </c>
      <c r="R77">
        <f t="shared" si="2"/>
        <v>596.02696666666679</v>
      </c>
    </row>
    <row r="78" spans="2:18" x14ac:dyDescent="0.2">
      <c r="B78" s="60">
        <v>2002</v>
      </c>
      <c r="C78" s="61">
        <f>repfile!D1552</f>
        <v>1272</v>
      </c>
      <c r="D78" s="61">
        <f>repfile!E1552</f>
        <v>168.45</v>
      </c>
      <c r="E78" s="63">
        <v>1287</v>
      </c>
      <c r="F78" t="s">
        <v>468</v>
      </c>
      <c r="G78" s="146">
        <f t="shared" si="1"/>
        <v>0.52908805031446537</v>
      </c>
      <c r="H78">
        <v>2001</v>
      </c>
      <c r="I78" s="63">
        <v>1287</v>
      </c>
      <c r="J78" s="61">
        <v>1272</v>
      </c>
      <c r="K78">
        <v>599</v>
      </c>
      <c r="M78">
        <v>2001</v>
      </c>
      <c r="N78">
        <v>1271.99</v>
      </c>
      <c r="O78">
        <v>168.452</v>
      </c>
      <c r="P78">
        <v>977.13599999999997</v>
      </c>
      <c r="Q78">
        <v>1655.82</v>
      </c>
      <c r="R78">
        <f t="shared" si="2"/>
        <v>596.02696666666679</v>
      </c>
    </row>
    <row r="79" spans="2:18" x14ac:dyDescent="0.2">
      <c r="B79" s="60">
        <v>2003</v>
      </c>
      <c r="C79" s="61">
        <f>repfile!D1553</f>
        <v>272.5</v>
      </c>
      <c r="D79" s="61">
        <f>repfile!E1553</f>
        <v>50.313000000000002</v>
      </c>
      <c r="E79" s="62">
        <v>278</v>
      </c>
      <c r="F79" t="s">
        <v>469</v>
      </c>
      <c r="G79" s="29">
        <f t="shared" si="1"/>
        <v>-1.1981651376146789</v>
      </c>
      <c r="H79">
        <v>2002</v>
      </c>
      <c r="I79" s="62">
        <v>278</v>
      </c>
      <c r="J79" s="61">
        <v>272.5</v>
      </c>
      <c r="K79">
        <v>599</v>
      </c>
      <c r="M79">
        <v>2002</v>
      </c>
      <c r="N79">
        <v>272.495</v>
      </c>
      <c r="O79">
        <v>50.3127</v>
      </c>
      <c r="P79">
        <v>188.94200000000001</v>
      </c>
      <c r="Q79">
        <v>392.99799999999999</v>
      </c>
      <c r="R79">
        <f t="shared" si="2"/>
        <v>596.02696666666679</v>
      </c>
    </row>
    <row r="80" spans="2:18" x14ac:dyDescent="0.2">
      <c r="B80" s="60">
        <v>2004</v>
      </c>
      <c r="C80" s="61">
        <f>repfile!D1554</f>
        <v>367.65</v>
      </c>
      <c r="D80" s="61">
        <f>repfile!E1554</f>
        <v>60.966999999999999</v>
      </c>
      <c r="E80" s="62">
        <v>374</v>
      </c>
      <c r="F80" t="s">
        <v>470</v>
      </c>
      <c r="G80" s="29">
        <f t="shared" si="1"/>
        <v>-0.62926696586427322</v>
      </c>
      <c r="H80">
        <v>2003</v>
      </c>
      <c r="I80" s="62">
        <v>374</v>
      </c>
      <c r="J80" s="61">
        <v>367.65</v>
      </c>
      <c r="K80">
        <v>599</v>
      </c>
      <c r="M80">
        <v>2003</v>
      </c>
      <c r="N80">
        <v>367.65199999999999</v>
      </c>
      <c r="O80">
        <v>60.967500000000001</v>
      </c>
      <c r="P80">
        <v>264.46899999999999</v>
      </c>
      <c r="Q80">
        <v>511.09199999999998</v>
      </c>
      <c r="R80">
        <f t="shared" si="2"/>
        <v>596.02696666666679</v>
      </c>
    </row>
    <row r="81" spans="1:18" x14ac:dyDescent="0.2">
      <c r="B81" s="60">
        <v>2005</v>
      </c>
      <c r="C81" s="61">
        <f>repfile!D1555</f>
        <v>497.97</v>
      </c>
      <c r="D81" s="61">
        <f>repfile!E1555</f>
        <v>76.697999999999993</v>
      </c>
      <c r="E81" s="62">
        <v>507</v>
      </c>
      <c r="F81" t="s">
        <v>471</v>
      </c>
      <c r="G81" s="29">
        <f t="shared" si="1"/>
        <v>-0.20288370785388671</v>
      </c>
      <c r="H81">
        <v>2004</v>
      </c>
      <c r="I81" s="62">
        <v>507</v>
      </c>
      <c r="J81" s="61">
        <v>497.97</v>
      </c>
      <c r="K81">
        <v>599</v>
      </c>
      <c r="M81">
        <v>2004</v>
      </c>
      <c r="N81">
        <v>497.97399999999999</v>
      </c>
      <c r="O81">
        <v>76.698300000000003</v>
      </c>
      <c r="P81">
        <v>366.61399999999998</v>
      </c>
      <c r="Q81">
        <v>676.4</v>
      </c>
      <c r="R81">
        <f t="shared" si="2"/>
        <v>596.02696666666679</v>
      </c>
    </row>
    <row r="82" spans="1:18" x14ac:dyDescent="0.2">
      <c r="B82" s="60">
        <v>2006</v>
      </c>
      <c r="C82" s="61">
        <f>repfile!D1556</f>
        <v>346.26</v>
      </c>
      <c r="D82" s="61">
        <f>repfile!E1556</f>
        <v>57.429000000000002</v>
      </c>
      <c r="E82" s="62">
        <v>352</v>
      </c>
      <c r="F82" t="s">
        <v>472</v>
      </c>
      <c r="G82" s="29">
        <f t="shared" si="1"/>
        <v>-0.72991393750361</v>
      </c>
      <c r="H82">
        <v>2005</v>
      </c>
      <c r="I82" s="62">
        <v>352</v>
      </c>
      <c r="J82" s="61">
        <v>346.26</v>
      </c>
      <c r="K82">
        <v>599</v>
      </c>
      <c r="M82">
        <v>2005</v>
      </c>
      <c r="N82">
        <v>346.26100000000002</v>
      </c>
      <c r="O82">
        <v>57.429200000000002</v>
      </c>
      <c r="P82">
        <v>249.06899999999999</v>
      </c>
      <c r="Q82">
        <v>481.37900000000002</v>
      </c>
      <c r="R82">
        <f t="shared" si="2"/>
        <v>596.02696666666679</v>
      </c>
    </row>
    <row r="83" spans="1:18" x14ac:dyDescent="0.2">
      <c r="B83" s="60">
        <v>2007</v>
      </c>
      <c r="C83" s="61">
        <f>repfile!D1557</f>
        <v>926.95</v>
      </c>
      <c r="D83" s="61">
        <f>repfile!E1557</f>
        <v>133.26</v>
      </c>
      <c r="E83" s="62">
        <v>938</v>
      </c>
      <c r="F83" t="s">
        <v>473</v>
      </c>
      <c r="G83" s="146">
        <f t="shared" si="1"/>
        <v>0.35379470305841743</v>
      </c>
      <c r="H83">
        <v>2006</v>
      </c>
      <c r="I83" s="62">
        <v>938</v>
      </c>
      <c r="J83" s="61">
        <v>926.95</v>
      </c>
      <c r="K83">
        <v>599</v>
      </c>
      <c r="M83">
        <v>2006</v>
      </c>
      <c r="N83">
        <v>926.95</v>
      </c>
      <c r="O83">
        <v>133.26</v>
      </c>
      <c r="P83">
        <v>696.34400000000005</v>
      </c>
      <c r="Q83">
        <v>1233.92</v>
      </c>
      <c r="R83">
        <f t="shared" si="2"/>
        <v>596.02696666666679</v>
      </c>
    </row>
    <row r="84" spans="1:18" x14ac:dyDescent="0.2">
      <c r="B84" s="60">
        <v>2008</v>
      </c>
      <c r="C84" s="61">
        <f>repfile!D1558</f>
        <v>794.94</v>
      </c>
      <c r="D84" s="61">
        <f>repfile!E1558</f>
        <v>121.17</v>
      </c>
      <c r="E84" s="62">
        <v>796</v>
      </c>
      <c r="F84" t="s">
        <v>474</v>
      </c>
      <c r="G84" s="146">
        <f t="shared" si="1"/>
        <v>0.24648401137192749</v>
      </c>
      <c r="H84">
        <v>2007</v>
      </c>
      <c r="I84" s="62">
        <v>796</v>
      </c>
      <c r="J84" s="61">
        <v>794.94</v>
      </c>
      <c r="K84">
        <v>599</v>
      </c>
      <c r="M84">
        <v>2007</v>
      </c>
      <c r="N84">
        <v>794.94100000000003</v>
      </c>
      <c r="O84">
        <v>121.169</v>
      </c>
      <c r="P84">
        <v>587.08399999999995</v>
      </c>
      <c r="Q84">
        <v>1076.3900000000001</v>
      </c>
      <c r="R84">
        <f t="shared" si="2"/>
        <v>596.02696666666679</v>
      </c>
    </row>
    <row r="85" spans="1:18" x14ac:dyDescent="0.2">
      <c r="B85" s="60">
        <v>2009</v>
      </c>
      <c r="C85" s="61">
        <f>repfile!D1559</f>
        <v>242.89</v>
      </c>
      <c r="D85" s="61">
        <f>repfile!E1559</f>
        <v>46.165999999999997</v>
      </c>
      <c r="E85" s="62">
        <v>239</v>
      </c>
      <c r="F85" t="s">
        <v>475</v>
      </c>
      <c r="G85" s="29">
        <f t="shared" si="1"/>
        <v>-1.4661369344147559</v>
      </c>
      <c r="H85">
        <v>2008</v>
      </c>
      <c r="I85" s="62">
        <v>239</v>
      </c>
      <c r="J85" s="61">
        <v>242.89</v>
      </c>
      <c r="K85">
        <v>599</v>
      </c>
      <c r="M85">
        <v>2008</v>
      </c>
      <c r="N85">
        <v>242.88800000000001</v>
      </c>
      <c r="O85">
        <v>46.165799999999997</v>
      </c>
      <c r="P85">
        <v>166.63800000000001</v>
      </c>
      <c r="Q85">
        <v>354.02699999999999</v>
      </c>
      <c r="R85">
        <f t="shared" si="2"/>
        <v>596.02696666666679</v>
      </c>
    </row>
    <row r="86" spans="1:18" x14ac:dyDescent="0.2">
      <c r="B86" s="60">
        <v>2010</v>
      </c>
      <c r="C86" s="61">
        <f>repfile!D1560</f>
        <v>520.04</v>
      </c>
      <c r="D86" s="61">
        <f>repfile!E1560</f>
        <v>85.13</v>
      </c>
      <c r="E86" s="62">
        <v>492</v>
      </c>
      <c r="F86" t="s">
        <v>476</v>
      </c>
      <c r="G86" s="29">
        <f t="shared" si="1"/>
        <v>-0.15183447427121</v>
      </c>
      <c r="H86">
        <v>2009</v>
      </c>
      <c r="I86" s="62">
        <v>492</v>
      </c>
      <c r="J86" s="61">
        <v>520.04</v>
      </c>
      <c r="K86">
        <v>599</v>
      </c>
      <c r="M86">
        <v>2009</v>
      </c>
      <c r="N86">
        <v>520.03700000000003</v>
      </c>
      <c r="O86">
        <v>85.129599999999996</v>
      </c>
      <c r="P86">
        <v>375.65300000000002</v>
      </c>
      <c r="Q86">
        <v>719.91700000000003</v>
      </c>
      <c r="R86">
        <f t="shared" si="2"/>
        <v>596.02696666666679</v>
      </c>
    </row>
    <row r="87" spans="1:18" x14ac:dyDescent="0.2">
      <c r="B87" s="60">
        <v>2011</v>
      </c>
      <c r="C87" s="61">
        <f>repfile!D1561</f>
        <v>357.42</v>
      </c>
      <c r="D87" s="61">
        <f>repfile!E1561</f>
        <v>62.780999999999999</v>
      </c>
      <c r="E87" s="62">
        <v>337</v>
      </c>
      <c r="F87" t="s">
        <v>477</v>
      </c>
      <c r="G87" s="29">
        <f t="shared" si="1"/>
        <v>-0.67589950198645843</v>
      </c>
      <c r="H87">
        <v>2010</v>
      </c>
      <c r="I87" s="62">
        <v>337</v>
      </c>
      <c r="J87" s="61">
        <v>357.42</v>
      </c>
      <c r="K87">
        <v>599</v>
      </c>
      <c r="M87">
        <v>2010</v>
      </c>
      <c r="N87">
        <v>357.423</v>
      </c>
      <c r="O87">
        <v>62.780900000000003</v>
      </c>
      <c r="P87">
        <v>252.21700000000001</v>
      </c>
      <c r="Q87">
        <v>506.51499999999999</v>
      </c>
      <c r="R87">
        <f t="shared" si="2"/>
        <v>596.02696666666679</v>
      </c>
    </row>
    <row r="88" spans="1:18" x14ac:dyDescent="0.2">
      <c r="A88" t="s">
        <v>440</v>
      </c>
      <c r="B88" s="60">
        <v>2012</v>
      </c>
      <c r="C88" s="61">
        <f>repfile!D1562</f>
        <v>543.09</v>
      </c>
      <c r="D88" s="61">
        <f>repfile!E1562</f>
        <v>93.631</v>
      </c>
      <c r="E88" s="62">
        <v>556</v>
      </c>
      <c r="F88" s="145">
        <f>(C88-E88)/(C88)</f>
        <v>-2.3771382275497556E-2</v>
      </c>
      <c r="G88" s="29">
        <f t="shared" si="1"/>
        <v>-0.10294794601263135</v>
      </c>
      <c r="H88">
        <v>2011</v>
      </c>
      <c r="I88" s="62">
        <v>556</v>
      </c>
      <c r="J88" s="61">
        <v>543.09</v>
      </c>
      <c r="K88">
        <v>599</v>
      </c>
      <c r="M88">
        <v>2011</v>
      </c>
      <c r="N88">
        <v>543.08699999999999</v>
      </c>
      <c r="O88">
        <v>93.630600000000001</v>
      </c>
      <c r="P88">
        <v>385.67099999999999</v>
      </c>
      <c r="Q88">
        <v>764.75599999999997</v>
      </c>
      <c r="R88">
        <f t="shared" si="2"/>
        <v>596.02696666666679</v>
      </c>
    </row>
    <row r="89" spans="1:18" x14ac:dyDescent="0.2">
      <c r="A89" t="s">
        <v>441</v>
      </c>
      <c r="B89" s="60">
        <v>2013</v>
      </c>
      <c r="C89" s="61">
        <f>repfile!D1563</f>
        <v>826.9</v>
      </c>
      <c r="D89" s="61">
        <f>repfile!E1563</f>
        <v>140.91</v>
      </c>
      <c r="E89" s="62">
        <v>745</v>
      </c>
      <c r="F89" s="145">
        <f t="shared" ref="F89:F90" si="3">(C89-E89)/(C89)</f>
        <v>9.9044624501148842E-2</v>
      </c>
      <c r="G89" s="146">
        <f t="shared" si="1"/>
        <v>0.27560769137743379</v>
      </c>
      <c r="H89">
        <v>2012</v>
      </c>
      <c r="I89" s="62">
        <v>745</v>
      </c>
      <c r="J89" s="61">
        <v>826.9</v>
      </c>
      <c r="K89">
        <v>599</v>
      </c>
      <c r="M89">
        <v>2012</v>
      </c>
      <c r="N89">
        <v>826.90099999999995</v>
      </c>
      <c r="O89">
        <v>140.90600000000001</v>
      </c>
      <c r="P89">
        <v>589.524</v>
      </c>
      <c r="Q89">
        <v>1159.8599999999999</v>
      </c>
      <c r="R89">
        <f t="shared" si="2"/>
        <v>596.02696666666679</v>
      </c>
    </row>
    <row r="90" spans="1:18" x14ac:dyDescent="0.2">
      <c r="A90" t="s">
        <v>442</v>
      </c>
      <c r="B90" s="60">
        <v>2014</v>
      </c>
      <c r="C90" s="61">
        <f>repfile!D1564</f>
        <v>564.39</v>
      </c>
      <c r="D90" s="61">
        <f>repfile!E1564</f>
        <v>112.83</v>
      </c>
      <c r="E90" s="62">
        <v>494</v>
      </c>
      <c r="F90" s="145">
        <f t="shared" si="3"/>
        <v>0.12471872286893812</v>
      </c>
      <c r="G90" s="29">
        <f t="shared" si="1"/>
        <v>-6.1322844132603367E-2</v>
      </c>
      <c r="H90">
        <v>2013</v>
      </c>
      <c r="I90" s="62">
        <v>494</v>
      </c>
      <c r="J90" s="61">
        <v>564.39</v>
      </c>
      <c r="K90">
        <v>599</v>
      </c>
      <c r="M90">
        <v>2013</v>
      </c>
      <c r="N90">
        <v>564.38699999999994</v>
      </c>
      <c r="O90">
        <v>112.828</v>
      </c>
      <c r="P90">
        <v>379.86799999999999</v>
      </c>
      <c r="Q90">
        <v>838.53499999999997</v>
      </c>
      <c r="R90">
        <f t="shared" si="2"/>
        <v>596.02696666666679</v>
      </c>
    </row>
    <row r="91" spans="1:18" x14ac:dyDescent="0.2">
      <c r="B91" s="60">
        <v>2015</v>
      </c>
      <c r="C91" s="61">
        <f>repfile!D1565</f>
        <v>162.08000000000001</v>
      </c>
      <c r="D91" s="61">
        <f>repfile!E1565</f>
        <v>46.247999999999998</v>
      </c>
      <c r="E91" s="62">
        <v>238</v>
      </c>
      <c r="F91" t="s">
        <v>478</v>
      </c>
      <c r="G91" s="29">
        <f t="shared" si="1"/>
        <v>-2.6957058242843037</v>
      </c>
      <c r="H91">
        <v>2014</v>
      </c>
      <c r="I91" s="62">
        <v>238</v>
      </c>
      <c r="J91" s="61">
        <v>162.08000000000001</v>
      </c>
      <c r="K91">
        <v>599</v>
      </c>
      <c r="M91">
        <v>2014</v>
      </c>
      <c r="N91">
        <v>162.084</v>
      </c>
      <c r="O91">
        <v>46.248100000000001</v>
      </c>
      <c r="P91">
        <v>92.626499999999993</v>
      </c>
      <c r="Q91">
        <v>283.625</v>
      </c>
      <c r="R91">
        <f t="shared" si="2"/>
        <v>596.02696666666679</v>
      </c>
    </row>
    <row r="92" spans="1:18" x14ac:dyDescent="0.2">
      <c r="B92" s="60">
        <v>2016</v>
      </c>
      <c r="C92" s="61">
        <f>repfile!D1566</f>
        <v>448.19</v>
      </c>
      <c r="D92" s="61">
        <f>repfile!E1566</f>
        <v>126.35</v>
      </c>
      <c r="E92" s="62">
        <v>424</v>
      </c>
      <c r="F92" t="s">
        <v>479</v>
      </c>
      <c r="G92" s="29">
        <f t="shared" si="1"/>
        <v>-0.33648675784823401</v>
      </c>
      <c r="H92">
        <v>2015</v>
      </c>
      <c r="I92" s="62">
        <v>424</v>
      </c>
      <c r="J92" s="61">
        <v>448.19</v>
      </c>
      <c r="K92">
        <v>599</v>
      </c>
      <c r="M92">
        <v>2015</v>
      </c>
      <c r="N92">
        <v>448.18599999999998</v>
      </c>
      <c r="O92">
        <v>126.35</v>
      </c>
      <c r="P92">
        <v>257.78500000000003</v>
      </c>
      <c r="Q92">
        <v>779.21900000000005</v>
      </c>
      <c r="R92">
        <f t="shared" si="2"/>
        <v>596.02696666666679</v>
      </c>
    </row>
    <row r="93" spans="1:18" x14ac:dyDescent="0.2">
      <c r="B93" s="60">
        <v>2017</v>
      </c>
      <c r="C93" s="61">
        <f>repfile!D1567</f>
        <v>386.58</v>
      </c>
      <c r="D93" s="61">
        <f>repfile!E1567</f>
        <v>119.79</v>
      </c>
      <c r="E93" s="62">
        <v>445</v>
      </c>
      <c r="F93" t="s">
        <v>480</v>
      </c>
      <c r="G93" s="29">
        <f t="shared" si="1"/>
        <v>-0.54948522944797973</v>
      </c>
      <c r="H93">
        <v>2016</v>
      </c>
      <c r="I93" s="62">
        <v>445</v>
      </c>
      <c r="J93" s="61">
        <v>386.58</v>
      </c>
      <c r="K93">
        <v>599</v>
      </c>
      <c r="M93">
        <v>2016</v>
      </c>
      <c r="N93">
        <v>386.577</v>
      </c>
      <c r="O93">
        <v>119.78700000000001</v>
      </c>
      <c r="P93">
        <v>210.977</v>
      </c>
      <c r="Q93">
        <v>708.33199999999999</v>
      </c>
      <c r="R93">
        <f t="shared" si="2"/>
        <v>596.02696666666679</v>
      </c>
    </row>
    <row r="94" spans="1:18" x14ac:dyDescent="0.2">
      <c r="B94" s="60">
        <v>2018</v>
      </c>
      <c r="C94" s="61">
        <f>repfile!D1568</f>
        <v>420.51</v>
      </c>
      <c r="D94" s="61">
        <f>repfile!E1568</f>
        <v>176.33</v>
      </c>
      <c r="E94" s="62">
        <v>471</v>
      </c>
      <c r="F94" t="s">
        <v>481</v>
      </c>
      <c r="G94" s="29">
        <f t="shared" si="1"/>
        <v>-0.42446077382226349</v>
      </c>
      <c r="H94">
        <v>2017</v>
      </c>
      <c r="I94" s="62">
        <v>471</v>
      </c>
      <c r="J94" s="61">
        <v>420.51</v>
      </c>
      <c r="K94">
        <v>599</v>
      </c>
      <c r="M94">
        <v>2017</v>
      </c>
      <c r="N94">
        <v>420.51100000000002</v>
      </c>
      <c r="O94">
        <v>176.33500000000001</v>
      </c>
      <c r="P94">
        <v>188.01599999999999</v>
      </c>
      <c r="Q94">
        <v>940.50300000000004</v>
      </c>
      <c r="R94">
        <f t="shared" si="2"/>
        <v>596.02696666666679</v>
      </c>
    </row>
    <row r="95" spans="1:18" ht="16" thickBot="1" x14ac:dyDescent="0.25">
      <c r="B95" s="64">
        <v>2019</v>
      </c>
      <c r="C95" s="65">
        <f>repfile!D1569</f>
        <v>459.57</v>
      </c>
      <c r="D95" s="65">
        <f>repfile!E1569</f>
        <v>200.62</v>
      </c>
      <c r="E95" s="64"/>
      <c r="F95" s="22">
        <f>AVERAGE(C53:C95)</f>
        <v>590.08232558139548</v>
      </c>
      <c r="G95" s="29">
        <f t="shared" si="1"/>
        <v>-0.30339230149922758</v>
      </c>
      <c r="H95">
        <v>2018</v>
      </c>
      <c r="I95" s="64"/>
      <c r="J95" s="65">
        <v>459.57</v>
      </c>
      <c r="K95">
        <v>599</v>
      </c>
      <c r="M95">
        <v>2018</v>
      </c>
      <c r="N95">
        <v>459.57</v>
      </c>
      <c r="O95">
        <v>200.61600000000001</v>
      </c>
      <c r="P95">
        <v>199.34</v>
      </c>
      <c r="Q95">
        <v>1059.52</v>
      </c>
      <c r="R95">
        <f t="shared" si="2"/>
        <v>596.02696666666679</v>
      </c>
    </row>
    <row r="96" spans="1:18" ht="16" thickTop="1" x14ac:dyDescent="0.2">
      <c r="B96" s="62" t="s">
        <v>368</v>
      </c>
      <c r="C96" s="66">
        <f>AVERAGE(C54:C94)</f>
        <v>598.73829268292695</v>
      </c>
      <c r="D96" s="62"/>
      <c r="E96" s="66">
        <f>AVERAGE(E54:E94)</f>
        <v>605.1219512195122</v>
      </c>
      <c r="H96">
        <v>2019</v>
      </c>
      <c r="J96">
        <f>repfile!D1369</f>
        <v>218870</v>
      </c>
      <c r="M96">
        <v>2019</v>
      </c>
      <c r="N96">
        <v>926.95</v>
      </c>
      <c r="O96">
        <v>133.26</v>
      </c>
      <c r="P96">
        <v>696.34400000000005</v>
      </c>
      <c r="Q96">
        <v>1233.92</v>
      </c>
      <c r="R96">
        <f t="shared" si="2"/>
        <v>596.02696666666679</v>
      </c>
    </row>
    <row r="97" spans="1:10" ht="16" thickBot="1" x14ac:dyDescent="0.25">
      <c r="B97" s="67" t="s">
        <v>369</v>
      </c>
      <c r="C97" s="68">
        <f>MEDIAN(C54:C94)</f>
        <v>488.64</v>
      </c>
      <c r="D97" s="69"/>
      <c r="E97" s="68">
        <f>MEDIAN(E54:E94)</f>
        <v>492</v>
      </c>
      <c r="J97">
        <f>repfile!D1370</f>
        <v>208930</v>
      </c>
    </row>
    <row r="98" spans="1:10" x14ac:dyDescent="0.2">
      <c r="J98">
        <f>repfile!D1371</f>
        <v>196880</v>
      </c>
    </row>
    <row r="99" spans="1:10" ht="16" thickBot="1" x14ac:dyDescent="0.25">
      <c r="A99" s="77" t="s">
        <v>267</v>
      </c>
      <c r="J99">
        <f>repfile!D1372</f>
        <v>185010</v>
      </c>
    </row>
    <row r="100" spans="1:10" ht="16" thickTop="1" x14ac:dyDescent="0.2">
      <c r="B100" s="70"/>
      <c r="C100" s="148" t="s">
        <v>371</v>
      </c>
      <c r="D100" s="148"/>
      <c r="E100" s="149" t="s">
        <v>372</v>
      </c>
      <c r="F100" s="149"/>
      <c r="J100">
        <f>repfile!D1373</f>
        <v>177850</v>
      </c>
    </row>
    <row r="101" spans="1:10" ht="16" thickBot="1" x14ac:dyDescent="0.25">
      <c r="B101" s="52" t="s">
        <v>213</v>
      </c>
      <c r="C101" s="57" t="s">
        <v>365</v>
      </c>
      <c r="D101" s="57">
        <v>2018</v>
      </c>
      <c r="E101" s="52" t="s">
        <v>365</v>
      </c>
      <c r="F101" s="52">
        <v>2018</v>
      </c>
      <c r="I101">
        <f>repfile!D1633</f>
        <v>588140</v>
      </c>
      <c r="J101">
        <f>repfile!D1374</f>
        <v>175110</v>
      </c>
    </row>
    <row r="102" spans="1:10" x14ac:dyDescent="0.2">
      <c r="B102" s="72">
        <v>1977</v>
      </c>
      <c r="C102" s="73">
        <f t="shared" ref="C102:C145" si="4">I101</f>
        <v>588140</v>
      </c>
      <c r="D102" s="73">
        <v>573030</v>
      </c>
      <c r="E102" s="74">
        <f>J101</f>
        <v>175110</v>
      </c>
      <c r="F102" s="74">
        <v>173470</v>
      </c>
      <c r="I102">
        <f>repfile!D1634</f>
        <v>649300</v>
      </c>
      <c r="J102">
        <f>repfile!D1375</f>
        <v>181730</v>
      </c>
    </row>
    <row r="103" spans="1:10" x14ac:dyDescent="0.2">
      <c r="B103" s="72">
        <v>1978</v>
      </c>
      <c r="C103" s="73">
        <f t="shared" si="4"/>
        <v>649300</v>
      </c>
      <c r="D103" s="73">
        <v>630570</v>
      </c>
      <c r="E103" s="74">
        <f t="shared" ref="E103:E145" si="5">J102</f>
        <v>181730</v>
      </c>
      <c r="F103" s="74">
        <v>179580</v>
      </c>
      <c r="I103">
        <f>repfile!D1635</f>
        <v>597140</v>
      </c>
      <c r="J103">
        <f>repfile!D1376</f>
        <v>196520</v>
      </c>
    </row>
    <row r="104" spans="1:10" x14ac:dyDescent="0.2">
      <c r="B104" s="72">
        <v>1979</v>
      </c>
      <c r="C104" s="73">
        <f t="shared" si="4"/>
        <v>597140</v>
      </c>
      <c r="D104" s="73">
        <v>583970</v>
      </c>
      <c r="E104" s="74">
        <f t="shared" si="5"/>
        <v>196520</v>
      </c>
      <c r="F104" s="74">
        <v>193950</v>
      </c>
      <c r="I104">
        <f>repfile!D1636</f>
        <v>992850</v>
      </c>
      <c r="J104">
        <f>repfile!D1377</f>
        <v>231930</v>
      </c>
    </row>
    <row r="105" spans="1:10" x14ac:dyDescent="0.2">
      <c r="B105" s="72">
        <v>1980</v>
      </c>
      <c r="C105" s="73">
        <f t="shared" si="4"/>
        <v>992850</v>
      </c>
      <c r="D105" s="73">
        <v>948720</v>
      </c>
      <c r="E105" s="74">
        <f t="shared" si="5"/>
        <v>231930</v>
      </c>
      <c r="F105" s="74">
        <v>226480</v>
      </c>
      <c r="I105">
        <f>repfile!D1637</f>
        <v>953420</v>
      </c>
      <c r="J105">
        <f>repfile!D1378</f>
        <v>292660</v>
      </c>
    </row>
    <row r="106" spans="1:10" x14ac:dyDescent="0.2">
      <c r="B106" s="72">
        <v>1981</v>
      </c>
      <c r="C106" s="73">
        <f t="shared" si="4"/>
        <v>953420</v>
      </c>
      <c r="D106" s="73">
        <v>928400</v>
      </c>
      <c r="E106" s="74">
        <f t="shared" si="5"/>
        <v>292660</v>
      </c>
      <c r="F106" s="74">
        <v>287140</v>
      </c>
      <c r="I106">
        <f>repfile!D1638</f>
        <v>901470</v>
      </c>
      <c r="J106">
        <f>repfile!D1379</f>
        <v>323360</v>
      </c>
    </row>
    <row r="107" spans="1:10" x14ac:dyDescent="0.2">
      <c r="B107" s="72">
        <v>1982</v>
      </c>
      <c r="C107" s="73">
        <f t="shared" si="4"/>
        <v>901470</v>
      </c>
      <c r="D107" s="73">
        <v>875880</v>
      </c>
      <c r="E107" s="74">
        <f t="shared" si="5"/>
        <v>323360</v>
      </c>
      <c r="F107" s="74">
        <v>315310</v>
      </c>
      <c r="I107">
        <f>repfile!D1639</f>
        <v>795290</v>
      </c>
      <c r="J107">
        <f>repfile!D1380</f>
        <v>291800</v>
      </c>
    </row>
    <row r="108" spans="1:10" x14ac:dyDescent="0.2">
      <c r="B108" s="72">
        <v>1983</v>
      </c>
      <c r="C108" s="73">
        <f t="shared" si="4"/>
        <v>795290</v>
      </c>
      <c r="D108" s="73">
        <v>781840</v>
      </c>
      <c r="E108" s="74">
        <f t="shared" si="5"/>
        <v>291800</v>
      </c>
      <c r="F108" s="74">
        <v>288260</v>
      </c>
      <c r="I108">
        <f>repfile!D1640</f>
        <v>695590</v>
      </c>
      <c r="J108">
        <f>repfile!D1381</f>
        <v>254630</v>
      </c>
    </row>
    <row r="109" spans="1:10" x14ac:dyDescent="0.2">
      <c r="B109" s="72">
        <v>1984</v>
      </c>
      <c r="C109" s="73">
        <f t="shared" si="4"/>
        <v>695590</v>
      </c>
      <c r="D109" s="73">
        <v>680800</v>
      </c>
      <c r="E109" s="74">
        <f t="shared" si="5"/>
        <v>254630</v>
      </c>
      <c r="F109" s="74">
        <v>250110</v>
      </c>
      <c r="I109">
        <f>repfile!D1641</f>
        <v>607010</v>
      </c>
      <c r="J109">
        <f>repfile!D1382</f>
        <v>214690</v>
      </c>
    </row>
    <row r="110" spans="1:10" x14ac:dyDescent="0.2">
      <c r="B110" s="72">
        <v>1985</v>
      </c>
      <c r="C110" s="73">
        <f t="shared" si="4"/>
        <v>607010</v>
      </c>
      <c r="D110" s="73">
        <v>597890</v>
      </c>
      <c r="E110" s="74">
        <f t="shared" si="5"/>
        <v>214690</v>
      </c>
      <c r="F110" s="74">
        <v>212840</v>
      </c>
      <c r="I110">
        <f>repfile!D1642</f>
        <v>528150</v>
      </c>
      <c r="J110">
        <f>repfile!D1383</f>
        <v>180190</v>
      </c>
    </row>
    <row r="111" spans="1:10" x14ac:dyDescent="0.2">
      <c r="B111" s="72">
        <v>1986</v>
      </c>
      <c r="C111" s="73">
        <f t="shared" si="4"/>
        <v>528150</v>
      </c>
      <c r="D111" s="73">
        <v>520690</v>
      </c>
      <c r="E111" s="74">
        <f t="shared" si="5"/>
        <v>180190</v>
      </c>
      <c r="F111" s="74">
        <v>179140</v>
      </c>
      <c r="I111">
        <f>repfile!D1643</f>
        <v>515680</v>
      </c>
      <c r="J111">
        <f>repfile!D1384</f>
        <v>161420</v>
      </c>
    </row>
    <row r="112" spans="1:10" x14ac:dyDescent="0.2">
      <c r="B112" s="72">
        <v>1987</v>
      </c>
      <c r="C112" s="73">
        <f t="shared" si="4"/>
        <v>515680</v>
      </c>
      <c r="D112" s="73">
        <v>503300</v>
      </c>
      <c r="E112" s="74">
        <f t="shared" si="5"/>
        <v>161420</v>
      </c>
      <c r="F112" s="74">
        <v>159460</v>
      </c>
      <c r="I112">
        <f>repfile!D1644</f>
        <v>511540</v>
      </c>
      <c r="J112">
        <f>repfile!D1385</f>
        <v>160020</v>
      </c>
    </row>
    <row r="113" spans="2:10" x14ac:dyDescent="0.2">
      <c r="B113" s="72">
        <v>1988</v>
      </c>
      <c r="C113" s="73">
        <f t="shared" si="4"/>
        <v>511540</v>
      </c>
      <c r="D113" s="73">
        <v>502770</v>
      </c>
      <c r="E113" s="74">
        <f t="shared" si="5"/>
        <v>160020</v>
      </c>
      <c r="F113" s="74">
        <v>159390</v>
      </c>
      <c r="I113">
        <f>repfile!D1645</f>
        <v>552040</v>
      </c>
      <c r="J113">
        <f>repfile!D1386</f>
        <v>166520</v>
      </c>
    </row>
    <row r="114" spans="2:10" x14ac:dyDescent="0.2">
      <c r="B114" s="72">
        <v>1989</v>
      </c>
      <c r="C114" s="73">
        <f t="shared" si="4"/>
        <v>552040</v>
      </c>
      <c r="D114" s="73">
        <v>538020</v>
      </c>
      <c r="E114" s="74">
        <f t="shared" si="5"/>
        <v>166520</v>
      </c>
      <c r="F114" s="74">
        <v>164890</v>
      </c>
      <c r="I114">
        <f>repfile!D1646</f>
        <v>564910</v>
      </c>
      <c r="J114">
        <f>repfile!D1387</f>
        <v>178440</v>
      </c>
    </row>
    <row r="115" spans="2:10" x14ac:dyDescent="0.2">
      <c r="B115" s="72">
        <v>1990</v>
      </c>
      <c r="C115" s="73">
        <f t="shared" si="4"/>
        <v>564910</v>
      </c>
      <c r="D115" s="73">
        <v>549900</v>
      </c>
      <c r="E115" s="74">
        <f t="shared" si="5"/>
        <v>178440</v>
      </c>
      <c r="F115" s="74">
        <v>176110</v>
      </c>
      <c r="I115">
        <f>repfile!D1647</f>
        <v>760490</v>
      </c>
      <c r="J115">
        <f>repfile!D1388</f>
        <v>200590</v>
      </c>
    </row>
    <row r="116" spans="2:10" x14ac:dyDescent="0.2">
      <c r="B116" s="72">
        <v>1991</v>
      </c>
      <c r="C116" s="73">
        <f t="shared" si="4"/>
        <v>760490</v>
      </c>
      <c r="D116" s="73">
        <v>725070</v>
      </c>
      <c r="E116" s="74">
        <f t="shared" si="5"/>
        <v>200590</v>
      </c>
      <c r="F116" s="74">
        <v>195520</v>
      </c>
      <c r="I116">
        <f>repfile!D1648</f>
        <v>760030</v>
      </c>
      <c r="J116">
        <f>repfile!D1389</f>
        <v>227190</v>
      </c>
    </row>
    <row r="117" spans="2:10" x14ac:dyDescent="0.2">
      <c r="B117" s="72">
        <v>1992</v>
      </c>
      <c r="C117" s="73">
        <f t="shared" si="4"/>
        <v>760030</v>
      </c>
      <c r="D117" s="73">
        <v>731380</v>
      </c>
      <c r="E117" s="74">
        <f t="shared" si="5"/>
        <v>227190</v>
      </c>
      <c r="F117" s="74">
        <v>220990</v>
      </c>
      <c r="I117">
        <f>repfile!D1649</f>
        <v>699570</v>
      </c>
      <c r="J117">
        <f>repfile!D1390</f>
        <v>229810</v>
      </c>
    </row>
    <row r="118" spans="2:10" x14ac:dyDescent="0.2">
      <c r="B118" s="72">
        <v>1993</v>
      </c>
      <c r="C118" s="73">
        <f t="shared" si="4"/>
        <v>699570</v>
      </c>
      <c r="D118" s="73">
        <v>673380</v>
      </c>
      <c r="E118" s="74">
        <f t="shared" si="5"/>
        <v>229810</v>
      </c>
      <c r="F118" s="74">
        <v>222530</v>
      </c>
      <c r="I118">
        <f>repfile!D1650</f>
        <v>647330</v>
      </c>
      <c r="J118">
        <f>repfile!D1391</f>
        <v>200940</v>
      </c>
    </row>
    <row r="119" spans="2:10" x14ac:dyDescent="0.2">
      <c r="B119" s="72">
        <v>1994</v>
      </c>
      <c r="C119" s="73">
        <f t="shared" si="4"/>
        <v>647330</v>
      </c>
      <c r="D119" s="73">
        <v>623980</v>
      </c>
      <c r="E119" s="74">
        <f t="shared" si="5"/>
        <v>200940</v>
      </c>
      <c r="F119" s="74">
        <v>195780</v>
      </c>
      <c r="I119">
        <f>repfile!D1651</f>
        <v>686700</v>
      </c>
      <c r="J119">
        <f>repfile!D1392</f>
        <v>178580</v>
      </c>
    </row>
    <row r="120" spans="2:10" x14ac:dyDescent="0.2">
      <c r="B120" s="72">
        <v>1995</v>
      </c>
      <c r="C120" s="73">
        <f t="shared" si="4"/>
        <v>686700</v>
      </c>
      <c r="D120" s="73">
        <v>656300</v>
      </c>
      <c r="E120" s="74">
        <f t="shared" si="5"/>
        <v>178580</v>
      </c>
      <c r="F120" s="74">
        <v>173340</v>
      </c>
      <c r="I120">
        <f>repfile!D1652</f>
        <v>578550</v>
      </c>
      <c r="J120">
        <f>repfile!D1393</f>
        <v>159440</v>
      </c>
    </row>
    <row r="121" spans="2:10" x14ac:dyDescent="0.2">
      <c r="B121" s="72">
        <v>1996</v>
      </c>
      <c r="C121" s="73">
        <f t="shared" si="4"/>
        <v>578550</v>
      </c>
      <c r="D121" s="73">
        <v>558280</v>
      </c>
      <c r="E121" s="74">
        <f t="shared" si="5"/>
        <v>159440</v>
      </c>
      <c r="F121" s="74">
        <v>155420</v>
      </c>
      <c r="I121">
        <f>repfile!D1653</f>
        <v>468760</v>
      </c>
      <c r="J121">
        <f>repfile!D1394</f>
        <v>142250</v>
      </c>
    </row>
    <row r="122" spans="2:10" x14ac:dyDescent="0.2">
      <c r="B122" s="72">
        <v>1997</v>
      </c>
      <c r="C122" s="73">
        <f t="shared" si="4"/>
        <v>468760</v>
      </c>
      <c r="D122" s="73">
        <v>452610</v>
      </c>
      <c r="E122" s="74">
        <f t="shared" si="5"/>
        <v>142250</v>
      </c>
      <c r="F122" s="74">
        <v>138780</v>
      </c>
      <c r="I122">
        <f>repfile!D1654</f>
        <v>549330</v>
      </c>
      <c r="J122">
        <f>repfile!D1395</f>
        <v>131850</v>
      </c>
    </row>
    <row r="123" spans="2:10" x14ac:dyDescent="0.2">
      <c r="B123" s="72">
        <v>1998</v>
      </c>
      <c r="C123" s="73">
        <f t="shared" si="4"/>
        <v>549330</v>
      </c>
      <c r="D123" s="73">
        <v>525380</v>
      </c>
      <c r="E123" s="74">
        <f t="shared" si="5"/>
        <v>131850</v>
      </c>
      <c r="F123" s="74">
        <v>128550</v>
      </c>
      <c r="I123">
        <f>repfile!D1655</f>
        <v>457270</v>
      </c>
      <c r="J123">
        <f>repfile!D1396</f>
        <v>136920</v>
      </c>
    </row>
    <row r="124" spans="2:10" x14ac:dyDescent="0.2">
      <c r="B124" s="72">
        <v>1999</v>
      </c>
      <c r="C124" s="73">
        <f t="shared" si="4"/>
        <v>457270</v>
      </c>
      <c r="D124" s="73">
        <v>443750</v>
      </c>
      <c r="E124" s="74">
        <f t="shared" si="5"/>
        <v>136920</v>
      </c>
      <c r="F124" s="74">
        <v>133930</v>
      </c>
      <c r="I124">
        <f>repfile!D1656</f>
        <v>425760</v>
      </c>
      <c r="J124">
        <f>repfile!D1397</f>
        <v>133000</v>
      </c>
    </row>
    <row r="125" spans="2:10" x14ac:dyDescent="0.2">
      <c r="B125" s="72">
        <v>2000</v>
      </c>
      <c r="C125" s="73">
        <f t="shared" si="4"/>
        <v>425760</v>
      </c>
      <c r="D125" s="73">
        <v>411610</v>
      </c>
      <c r="E125" s="74">
        <f t="shared" si="5"/>
        <v>133000</v>
      </c>
      <c r="F125" s="74">
        <v>129910</v>
      </c>
      <c r="I125">
        <f>repfile!D1657</f>
        <v>490280</v>
      </c>
      <c r="J125">
        <f>repfile!D1398</f>
        <v>124600</v>
      </c>
    </row>
    <row r="126" spans="2:10" x14ac:dyDescent="0.2">
      <c r="B126" s="72">
        <v>2001</v>
      </c>
      <c r="C126" s="73">
        <f t="shared" si="4"/>
        <v>490280</v>
      </c>
      <c r="D126" s="73">
        <v>470780</v>
      </c>
      <c r="E126" s="74">
        <f t="shared" si="5"/>
        <v>124600</v>
      </c>
      <c r="F126" s="74">
        <v>122190</v>
      </c>
      <c r="I126">
        <f>repfile!D1658</f>
        <v>781550</v>
      </c>
      <c r="J126">
        <f>repfile!D1399</f>
        <v>160650</v>
      </c>
    </row>
    <row r="127" spans="2:10" x14ac:dyDescent="0.2">
      <c r="B127" s="72">
        <v>2002</v>
      </c>
      <c r="C127" s="73">
        <f t="shared" si="4"/>
        <v>781550</v>
      </c>
      <c r="D127" s="73">
        <v>738390</v>
      </c>
      <c r="E127" s="74">
        <f t="shared" si="5"/>
        <v>160650</v>
      </c>
      <c r="F127" s="74">
        <v>155000</v>
      </c>
      <c r="I127">
        <f>repfile!D1659</f>
        <v>909370</v>
      </c>
      <c r="J127">
        <f>repfile!D1400</f>
        <v>229910</v>
      </c>
    </row>
    <row r="128" spans="2:10" x14ac:dyDescent="0.2">
      <c r="B128" s="72">
        <v>2003</v>
      </c>
      <c r="C128" s="73">
        <f t="shared" si="4"/>
        <v>909370</v>
      </c>
      <c r="D128" s="73">
        <v>868280</v>
      </c>
      <c r="E128" s="74">
        <f t="shared" si="5"/>
        <v>229910</v>
      </c>
      <c r="F128" s="74">
        <v>222450</v>
      </c>
      <c r="I128">
        <f>repfile!D1660</f>
        <v>1050000</v>
      </c>
      <c r="J128">
        <f>repfile!D1401</f>
        <v>285740</v>
      </c>
    </row>
    <row r="129" spans="2:10" x14ac:dyDescent="0.2">
      <c r="B129" s="72">
        <v>2004</v>
      </c>
      <c r="C129" s="73">
        <f t="shared" si="4"/>
        <v>1050000</v>
      </c>
      <c r="D129" s="73">
        <v>1000800</v>
      </c>
      <c r="E129" s="74">
        <f t="shared" si="5"/>
        <v>285740</v>
      </c>
      <c r="F129" s="74">
        <v>275460</v>
      </c>
      <c r="I129">
        <f>repfile!D1661</f>
        <v>898090</v>
      </c>
      <c r="J129">
        <f>repfile!D1402</f>
        <v>296850</v>
      </c>
    </row>
    <row r="130" spans="2:10" x14ac:dyDescent="0.2">
      <c r="B130" s="72">
        <v>2005</v>
      </c>
      <c r="C130" s="73">
        <f t="shared" si="4"/>
        <v>898090</v>
      </c>
      <c r="D130" s="73">
        <v>868770</v>
      </c>
      <c r="E130" s="74">
        <f t="shared" si="5"/>
        <v>296850</v>
      </c>
      <c r="F130" s="74">
        <v>288490</v>
      </c>
      <c r="I130">
        <f>repfile!D1662</f>
        <v>787690</v>
      </c>
      <c r="J130">
        <f>repfile!D1403</f>
        <v>269670</v>
      </c>
    </row>
    <row r="131" spans="2:10" x14ac:dyDescent="0.2">
      <c r="B131" s="72">
        <v>2006</v>
      </c>
      <c r="C131" s="73">
        <f t="shared" si="4"/>
        <v>787690</v>
      </c>
      <c r="D131" s="73">
        <v>761130</v>
      </c>
      <c r="E131" s="74">
        <f t="shared" si="5"/>
        <v>269670</v>
      </c>
      <c r="F131" s="74">
        <v>262130</v>
      </c>
      <c r="I131">
        <f>repfile!D1663</f>
        <v>694420</v>
      </c>
      <c r="J131">
        <f>repfile!D1404</f>
        <v>226520</v>
      </c>
    </row>
    <row r="132" spans="2:10" x14ac:dyDescent="0.2">
      <c r="B132" s="72">
        <v>2007</v>
      </c>
      <c r="C132" s="73">
        <f t="shared" si="4"/>
        <v>694420</v>
      </c>
      <c r="D132" s="73">
        <v>674490</v>
      </c>
      <c r="E132" s="74">
        <f t="shared" si="5"/>
        <v>226520</v>
      </c>
      <c r="F132" s="74">
        <v>222040</v>
      </c>
      <c r="I132">
        <f>repfile!D1664</f>
        <v>600590</v>
      </c>
      <c r="J132">
        <f>repfile!D1405</f>
        <v>195850</v>
      </c>
    </row>
    <row r="133" spans="2:10" x14ac:dyDescent="0.2">
      <c r="B133" s="72">
        <v>2008</v>
      </c>
      <c r="C133" s="73">
        <f t="shared" si="4"/>
        <v>600590</v>
      </c>
      <c r="D133" s="73">
        <v>582700</v>
      </c>
      <c r="E133" s="74">
        <f t="shared" si="5"/>
        <v>195850</v>
      </c>
      <c r="F133" s="74">
        <v>191570</v>
      </c>
      <c r="I133">
        <f>repfile!D1665</f>
        <v>656750</v>
      </c>
      <c r="J133">
        <f>repfile!D1406</f>
        <v>173980</v>
      </c>
    </row>
    <row r="134" spans="2:10" x14ac:dyDescent="0.2">
      <c r="B134" s="72">
        <v>2009</v>
      </c>
      <c r="C134" s="73">
        <f t="shared" si="4"/>
        <v>656750</v>
      </c>
      <c r="D134" s="73">
        <v>630560</v>
      </c>
      <c r="E134" s="74">
        <f t="shared" si="5"/>
        <v>173980</v>
      </c>
      <c r="F134" s="74">
        <v>170050</v>
      </c>
      <c r="I134">
        <f>repfile!D1666</f>
        <v>661320</v>
      </c>
      <c r="J134">
        <f>repfile!D1407</f>
        <v>172790</v>
      </c>
    </row>
    <row r="135" spans="2:10" x14ac:dyDescent="0.2">
      <c r="B135" s="72">
        <v>2010</v>
      </c>
      <c r="C135" s="73">
        <f t="shared" si="4"/>
        <v>661320</v>
      </c>
      <c r="D135" s="73">
        <v>634620</v>
      </c>
      <c r="E135" s="74">
        <f t="shared" si="5"/>
        <v>172790</v>
      </c>
      <c r="F135" s="74">
        <v>168860</v>
      </c>
      <c r="I135">
        <f>repfile!D1667</f>
        <v>556810</v>
      </c>
      <c r="J135">
        <f>repfile!D1408</f>
        <v>178590</v>
      </c>
    </row>
    <row r="136" spans="2:10" x14ac:dyDescent="0.2">
      <c r="B136" s="72">
        <v>2011</v>
      </c>
      <c r="C136" s="73">
        <f t="shared" si="4"/>
        <v>556810</v>
      </c>
      <c r="D136" s="73">
        <v>536420</v>
      </c>
      <c r="E136" s="74">
        <f t="shared" si="5"/>
        <v>178590</v>
      </c>
      <c r="F136" s="74">
        <v>173700</v>
      </c>
      <c r="I136">
        <f>repfile!D1668</f>
        <v>552240</v>
      </c>
      <c r="J136">
        <f>repfile!D1409</f>
        <v>167460</v>
      </c>
    </row>
    <row r="137" spans="2:10" x14ac:dyDescent="0.2">
      <c r="B137" s="72">
        <v>2012</v>
      </c>
      <c r="C137" s="73">
        <f t="shared" si="4"/>
        <v>552240</v>
      </c>
      <c r="D137" s="73">
        <v>523260</v>
      </c>
      <c r="E137" s="74">
        <f t="shared" si="5"/>
        <v>167460</v>
      </c>
      <c r="F137" s="74">
        <v>162100</v>
      </c>
      <c r="I137">
        <f>repfile!D1669</f>
        <v>494800</v>
      </c>
      <c r="J137">
        <f>repfile!D1410</f>
        <v>159640</v>
      </c>
    </row>
    <row r="138" spans="2:10" x14ac:dyDescent="0.2">
      <c r="B138" s="72">
        <v>2013</v>
      </c>
      <c r="C138" s="73">
        <f t="shared" si="4"/>
        <v>494800</v>
      </c>
      <c r="D138" s="73">
        <v>464750</v>
      </c>
      <c r="E138" s="74">
        <f t="shared" si="5"/>
        <v>159640</v>
      </c>
      <c r="F138" s="74">
        <v>152750</v>
      </c>
      <c r="I138">
        <f>repfile!D1670</f>
        <v>530700</v>
      </c>
      <c r="J138">
        <f>repfile!D1411</f>
        <v>163370</v>
      </c>
    </row>
    <row r="139" spans="2:10" x14ac:dyDescent="0.2">
      <c r="B139" s="72">
        <v>2014</v>
      </c>
      <c r="C139" s="73">
        <f t="shared" si="4"/>
        <v>530700</v>
      </c>
      <c r="D139" s="73">
        <v>497830</v>
      </c>
      <c r="E139" s="74">
        <f t="shared" si="5"/>
        <v>163370</v>
      </c>
      <c r="F139" s="74">
        <v>153960</v>
      </c>
      <c r="I139">
        <f>repfile!D1671</f>
        <v>616860</v>
      </c>
      <c r="J139">
        <f>repfile!D1412</f>
        <v>164480</v>
      </c>
    </row>
    <row r="140" spans="2:10" x14ac:dyDescent="0.2">
      <c r="B140" s="72">
        <v>2015</v>
      </c>
      <c r="C140" s="73">
        <f t="shared" si="4"/>
        <v>616860</v>
      </c>
      <c r="D140" s="73">
        <v>560710</v>
      </c>
      <c r="E140" s="74">
        <f t="shared" si="5"/>
        <v>164480</v>
      </c>
      <c r="F140" s="74">
        <v>153640</v>
      </c>
      <c r="I140">
        <f>repfile!D1672</f>
        <v>605960</v>
      </c>
      <c r="J140">
        <f>repfile!D1413</f>
        <v>171760</v>
      </c>
    </row>
    <row r="141" spans="2:10" x14ac:dyDescent="0.2">
      <c r="B141" s="72">
        <v>2016</v>
      </c>
      <c r="C141" s="73">
        <f t="shared" si="4"/>
        <v>605960</v>
      </c>
      <c r="D141" s="73">
        <v>537410</v>
      </c>
      <c r="E141" s="74">
        <f t="shared" si="5"/>
        <v>171760</v>
      </c>
      <c r="F141" s="74">
        <v>156060</v>
      </c>
      <c r="I141">
        <f>repfile!D1673</f>
        <v>507600</v>
      </c>
      <c r="J141">
        <f>repfile!D1414</f>
        <v>164630</v>
      </c>
    </row>
    <row r="142" spans="2:10" x14ac:dyDescent="0.2">
      <c r="B142" s="72">
        <v>2017</v>
      </c>
      <c r="C142" s="73">
        <f t="shared" si="4"/>
        <v>507600</v>
      </c>
      <c r="D142" s="73">
        <v>466700</v>
      </c>
      <c r="E142" s="74">
        <f t="shared" si="5"/>
        <v>164630</v>
      </c>
      <c r="F142" s="74">
        <v>147140</v>
      </c>
      <c r="I142">
        <f>repfile!D1674</f>
        <v>471600</v>
      </c>
      <c r="J142">
        <f>repfile!D1415</f>
        <v>137400</v>
      </c>
    </row>
    <row r="143" spans="2:10" x14ac:dyDescent="0.2">
      <c r="B143" s="72">
        <v>2018</v>
      </c>
      <c r="C143" s="73">
        <f t="shared" si="4"/>
        <v>471600</v>
      </c>
      <c r="D143" s="73">
        <v>428390</v>
      </c>
      <c r="E143" s="75">
        <f t="shared" si="5"/>
        <v>137400</v>
      </c>
      <c r="F143" s="75">
        <v>123188</v>
      </c>
      <c r="I143">
        <f>repfile!D1675</f>
        <v>418280</v>
      </c>
      <c r="J143">
        <f>repfile!D1416</f>
        <v>117470</v>
      </c>
    </row>
    <row r="144" spans="2:10" x14ac:dyDescent="0.2">
      <c r="B144" s="72">
        <v>2019</v>
      </c>
      <c r="C144" s="73">
        <f t="shared" si="4"/>
        <v>418280</v>
      </c>
      <c r="D144" s="73">
        <v>390270</v>
      </c>
      <c r="E144" s="75">
        <f t="shared" si="5"/>
        <v>117470</v>
      </c>
      <c r="F144" s="75">
        <v>106805</v>
      </c>
      <c r="I144">
        <f>repfile!D1676</f>
        <v>402330</v>
      </c>
      <c r="J144">
        <f>repfile!D1417</f>
        <v>110170</v>
      </c>
    </row>
    <row r="145" spans="1:10" ht="16" thickBot="1" x14ac:dyDescent="0.25">
      <c r="B145" s="76">
        <v>2020</v>
      </c>
      <c r="C145" s="75">
        <f t="shared" si="4"/>
        <v>402330</v>
      </c>
      <c r="D145" s="57"/>
      <c r="E145" s="75">
        <f t="shared" si="5"/>
        <v>110170</v>
      </c>
      <c r="F145" s="52"/>
      <c r="J145">
        <f>repfile!D1418</f>
        <v>242960</v>
      </c>
    </row>
    <row r="149" spans="1:10" ht="16" thickBot="1" x14ac:dyDescent="0.25">
      <c r="A149" t="s">
        <v>375</v>
      </c>
    </row>
    <row r="150" spans="1:10" ht="31" thickTop="1" x14ac:dyDescent="0.2">
      <c r="B150" s="148" t="s">
        <v>213</v>
      </c>
      <c r="C150" s="151" t="s">
        <v>234</v>
      </c>
      <c r="D150" s="71" t="s">
        <v>373</v>
      </c>
      <c r="I150" t="s">
        <v>25</v>
      </c>
      <c r="J150" t="s">
        <v>378</v>
      </c>
    </row>
    <row r="151" spans="1:10" ht="20" thickBot="1" x14ac:dyDescent="0.25">
      <c r="B151" s="150"/>
      <c r="C151" s="152"/>
      <c r="D151" s="78" t="s">
        <v>374</v>
      </c>
      <c r="G151" t="s">
        <v>377</v>
      </c>
      <c r="H151" t="s">
        <v>376</v>
      </c>
      <c r="I151">
        <f t="array" ref="I151:I193">TRANSPOSE(repfile!B357:AR357)</f>
        <v>21763</v>
      </c>
      <c r="J151">
        <f>I101</f>
        <v>588140</v>
      </c>
    </row>
    <row r="152" spans="1:10" x14ac:dyDescent="0.2">
      <c r="B152" s="79">
        <v>1977</v>
      </c>
      <c r="C152" s="81">
        <f>G152*H152</f>
        <v>0.14907306352999999</v>
      </c>
      <c r="D152" s="81">
        <f t="shared" ref="D152:D194" si="6">I151/J151</f>
        <v>3.700309450130921E-2</v>
      </c>
      <c r="G152">
        <f>repfile!D787</f>
        <v>5.4940999999999997E-2</v>
      </c>
      <c r="H152">
        <f>MAX(repfile!D408:N408)</f>
        <v>2.71333</v>
      </c>
      <c r="I152">
        <v>24249</v>
      </c>
      <c r="J152">
        <f t="shared" ref="J152:J193" si="7">I102</f>
        <v>649300</v>
      </c>
    </row>
    <row r="153" spans="1:10" x14ac:dyDescent="0.2">
      <c r="B153" s="79">
        <v>1978</v>
      </c>
      <c r="C153" s="81">
        <f>G153*H153</f>
        <v>0.14389556447999999</v>
      </c>
      <c r="D153" s="81">
        <f t="shared" si="6"/>
        <v>3.7346373017095334E-2</v>
      </c>
      <c r="G153">
        <f>repfile!D788</f>
        <v>5.5688000000000001E-2</v>
      </c>
      <c r="H153">
        <f>MAX(repfile!D409:N409)</f>
        <v>2.5839599999999998</v>
      </c>
      <c r="I153">
        <v>23264</v>
      </c>
      <c r="J153">
        <f t="shared" si="7"/>
        <v>597140</v>
      </c>
    </row>
    <row r="154" spans="1:10" x14ac:dyDescent="0.2">
      <c r="B154" s="79">
        <v>1979</v>
      </c>
      <c r="C154" s="81">
        <f t="shared" ref="C154:C194" si="8">G154*H154</f>
        <v>8.4749887499999996E-2</v>
      </c>
      <c r="D154" s="81">
        <f t="shared" si="6"/>
        <v>3.8959038081521923E-2</v>
      </c>
      <c r="G154">
        <f>repfile!D789</f>
        <v>3.1875000000000001E-2</v>
      </c>
      <c r="H154">
        <f>MAX(repfile!D410:N410)</f>
        <v>2.65882</v>
      </c>
      <c r="I154">
        <v>20488</v>
      </c>
      <c r="J154">
        <f t="shared" si="7"/>
        <v>992850</v>
      </c>
    </row>
    <row r="155" spans="1:10" x14ac:dyDescent="0.2">
      <c r="B155" s="79">
        <v>1980</v>
      </c>
      <c r="C155" s="81">
        <f t="shared" si="8"/>
        <v>6.3274400700000011E-2</v>
      </c>
      <c r="D155" s="81">
        <f t="shared" si="6"/>
        <v>2.0635544140605328E-2</v>
      </c>
      <c r="G155">
        <f>repfile!D790</f>
        <v>2.4955000000000001E-2</v>
      </c>
      <c r="H155">
        <f>MAX(repfile!D411:N411)</f>
        <v>2.5355400000000001</v>
      </c>
      <c r="I155">
        <v>19688</v>
      </c>
      <c r="J155">
        <f t="shared" si="7"/>
        <v>953420</v>
      </c>
    </row>
    <row r="156" spans="1:10" x14ac:dyDescent="0.2">
      <c r="B156" s="79">
        <v>1981</v>
      </c>
      <c r="C156" s="81">
        <f t="shared" si="8"/>
        <v>4.4722746600000002E-2</v>
      </c>
      <c r="D156" s="81">
        <f t="shared" si="6"/>
        <v>2.0649870990749091E-2</v>
      </c>
      <c r="G156">
        <f>repfile!D791</f>
        <v>1.9740000000000001E-2</v>
      </c>
      <c r="H156">
        <f>MAX(repfile!D412:N412)</f>
        <v>2.26559</v>
      </c>
      <c r="I156">
        <v>19874</v>
      </c>
      <c r="J156">
        <f t="shared" si="7"/>
        <v>901470</v>
      </c>
    </row>
    <row r="157" spans="1:10" x14ac:dyDescent="0.2">
      <c r="B157" s="79">
        <v>1982</v>
      </c>
      <c r="C157" s="81">
        <f t="shared" si="8"/>
        <v>4.521363959E-2</v>
      </c>
      <c r="D157" s="81">
        <f t="shared" si="6"/>
        <v>2.2046213406990804E-2</v>
      </c>
      <c r="G157">
        <f>repfile!D792</f>
        <v>1.6087000000000001E-2</v>
      </c>
      <c r="H157">
        <f>MAX(repfile!D413:N413)</f>
        <v>2.8105699999999998</v>
      </c>
      <c r="I157">
        <v>11726</v>
      </c>
      <c r="J157">
        <f t="shared" si="7"/>
        <v>795290</v>
      </c>
    </row>
    <row r="158" spans="1:10" x14ac:dyDescent="0.2">
      <c r="B158" s="79">
        <v>1983</v>
      </c>
      <c r="C158" s="81">
        <f t="shared" si="8"/>
        <v>2.852389189E-2</v>
      </c>
      <c r="D158" s="81">
        <f t="shared" si="6"/>
        <v>1.4744307108098932E-2</v>
      </c>
      <c r="G158">
        <f>repfile!D793</f>
        <v>1.0517E-2</v>
      </c>
      <c r="H158">
        <f>MAX(repfile!D414:N414)</f>
        <v>2.71217</v>
      </c>
      <c r="I158">
        <v>36055</v>
      </c>
      <c r="J158">
        <f t="shared" si="7"/>
        <v>695590</v>
      </c>
    </row>
    <row r="159" spans="1:10" x14ac:dyDescent="0.2">
      <c r="B159" s="79">
        <v>1984</v>
      </c>
      <c r="C159" s="81">
        <f t="shared" si="8"/>
        <v>9.753483780000001E-2</v>
      </c>
      <c r="D159" s="81">
        <f t="shared" si="6"/>
        <v>5.1833695136502822E-2</v>
      </c>
      <c r="G159">
        <f>repfile!D794</f>
        <v>4.0347000000000001E-2</v>
      </c>
      <c r="H159">
        <f>MAX(repfile!D415:N415)</f>
        <v>2.4174000000000002</v>
      </c>
      <c r="I159">
        <v>37860</v>
      </c>
      <c r="J159">
        <f t="shared" si="7"/>
        <v>607010</v>
      </c>
    </row>
    <row r="160" spans="1:10" x14ac:dyDescent="0.2">
      <c r="B160" s="79">
        <v>1985</v>
      </c>
      <c r="C160" s="81">
        <f t="shared" si="8"/>
        <v>0.12779956125</v>
      </c>
      <c r="D160" s="81">
        <f t="shared" si="6"/>
        <v>6.2371295365809459E-2</v>
      </c>
      <c r="G160">
        <f>repfile!D795</f>
        <v>6.3494999999999996E-2</v>
      </c>
      <c r="H160">
        <f>MAX(repfile!D416:N416)</f>
        <v>2.01275</v>
      </c>
      <c r="I160">
        <v>31990</v>
      </c>
      <c r="J160">
        <f t="shared" si="7"/>
        <v>528150</v>
      </c>
    </row>
    <row r="161" spans="2:10" x14ac:dyDescent="0.2">
      <c r="B161" s="79">
        <v>1986</v>
      </c>
      <c r="C161" s="81">
        <f t="shared" si="8"/>
        <v>0.12808520622</v>
      </c>
      <c r="D161" s="81">
        <f t="shared" si="6"/>
        <v>6.0569913850231943E-2</v>
      </c>
      <c r="G161">
        <f>repfile!D796</f>
        <v>6.9561999999999999E-2</v>
      </c>
      <c r="H161">
        <f>MAX(repfile!D417:N417)</f>
        <v>1.84131</v>
      </c>
      <c r="I161">
        <v>30061</v>
      </c>
      <c r="J161">
        <f t="shared" si="7"/>
        <v>515680</v>
      </c>
    </row>
    <row r="162" spans="2:10" x14ac:dyDescent="0.2">
      <c r="B162" s="79">
        <v>1987</v>
      </c>
      <c r="C162" s="81">
        <f t="shared" si="8"/>
        <v>9.7937998339999999E-2</v>
      </c>
      <c r="D162" s="81">
        <f t="shared" si="6"/>
        <v>5.8293903195780331E-2</v>
      </c>
      <c r="G162">
        <f>repfile!D797</f>
        <v>5.3325999999999998E-2</v>
      </c>
      <c r="H162">
        <f>MAX(repfile!D418:N418)</f>
        <v>1.8365899999999999</v>
      </c>
      <c r="I162">
        <v>22084</v>
      </c>
      <c r="J162">
        <f t="shared" si="7"/>
        <v>511540</v>
      </c>
    </row>
    <row r="163" spans="2:10" x14ac:dyDescent="0.2">
      <c r="B163" s="79">
        <v>1988</v>
      </c>
      <c r="C163" s="81">
        <f t="shared" si="8"/>
        <v>0.10388771447999999</v>
      </c>
      <c r="D163" s="81">
        <f t="shared" si="6"/>
        <v>4.3171599483911326E-2</v>
      </c>
      <c r="G163">
        <f>repfile!D798</f>
        <v>4.6532999999999998E-2</v>
      </c>
      <c r="H163">
        <f>MAX(repfile!D419:N419)</f>
        <v>2.2325599999999999</v>
      </c>
      <c r="I163">
        <v>17994</v>
      </c>
      <c r="J163">
        <f t="shared" si="7"/>
        <v>552040</v>
      </c>
    </row>
    <row r="164" spans="2:10" x14ac:dyDescent="0.2">
      <c r="B164" s="79">
        <v>1989</v>
      </c>
      <c r="C164" s="81">
        <f t="shared" si="8"/>
        <v>5.8741666880000001E-2</v>
      </c>
      <c r="D164" s="81">
        <f t="shared" si="6"/>
        <v>3.2595464096804583E-2</v>
      </c>
      <c r="G164">
        <f>repfile!D799</f>
        <v>2.8767999999999998E-2</v>
      </c>
      <c r="H164">
        <f>MAX(repfile!D420:N420)</f>
        <v>2.0419100000000001</v>
      </c>
      <c r="I164">
        <v>22206</v>
      </c>
      <c r="J164">
        <f t="shared" si="7"/>
        <v>564910</v>
      </c>
    </row>
    <row r="165" spans="2:10" x14ac:dyDescent="0.2">
      <c r="B165" s="79">
        <v>1990</v>
      </c>
      <c r="C165" s="81">
        <f t="shared" si="8"/>
        <v>5.226629965E-2</v>
      </c>
      <c r="D165" s="81">
        <f t="shared" si="6"/>
        <v>3.9308916464569577E-2</v>
      </c>
      <c r="G165">
        <f>repfile!D800</f>
        <v>2.5295000000000002E-2</v>
      </c>
      <c r="H165">
        <f>MAX(repfile!D421:N421)</f>
        <v>2.0662699999999998</v>
      </c>
      <c r="I165">
        <v>26626</v>
      </c>
      <c r="J165">
        <f t="shared" si="7"/>
        <v>760490</v>
      </c>
    </row>
    <row r="166" spans="2:10" x14ac:dyDescent="0.2">
      <c r="B166" s="79">
        <v>1991</v>
      </c>
      <c r="C166" s="81">
        <f t="shared" si="8"/>
        <v>8.211181058E-2</v>
      </c>
      <c r="D166" s="81">
        <f t="shared" si="6"/>
        <v>3.5011637233888677E-2</v>
      </c>
      <c r="G166">
        <f>repfile!D801</f>
        <v>4.1202999999999997E-2</v>
      </c>
      <c r="H166">
        <f>MAX(repfile!D422:N422)</f>
        <v>1.9928600000000001</v>
      </c>
      <c r="I166">
        <v>48532</v>
      </c>
      <c r="J166">
        <f t="shared" si="7"/>
        <v>760030</v>
      </c>
    </row>
    <row r="167" spans="2:10" x14ac:dyDescent="0.2">
      <c r="B167" s="79">
        <v>1992</v>
      </c>
      <c r="C167" s="81">
        <f t="shared" si="8"/>
        <v>0.10620653056000001</v>
      </c>
      <c r="D167" s="81">
        <f t="shared" si="6"/>
        <v>6.3855374129968556E-2</v>
      </c>
      <c r="G167">
        <f>repfile!D802</f>
        <v>5.5808000000000003E-2</v>
      </c>
      <c r="H167">
        <f>MAX(repfile!D423:N423)</f>
        <v>1.90307</v>
      </c>
      <c r="I167">
        <v>66006</v>
      </c>
      <c r="J167">
        <f t="shared" si="7"/>
        <v>699570</v>
      </c>
    </row>
    <row r="168" spans="2:10" x14ac:dyDescent="0.2">
      <c r="B168" s="79">
        <v>1993</v>
      </c>
      <c r="C168" s="81">
        <f t="shared" si="8"/>
        <v>0.15904667115999999</v>
      </c>
      <c r="D168" s="81">
        <f t="shared" si="6"/>
        <v>9.435224495046958E-2</v>
      </c>
      <c r="G168">
        <f>repfile!D803</f>
        <v>8.3212999999999995E-2</v>
      </c>
      <c r="H168">
        <f>MAX(repfile!D424:N424)</f>
        <v>1.9113199999999999</v>
      </c>
      <c r="I168">
        <v>65360</v>
      </c>
      <c r="J168">
        <f t="shared" si="7"/>
        <v>647330</v>
      </c>
    </row>
    <row r="169" spans="2:10" x14ac:dyDescent="0.2">
      <c r="B169" s="79">
        <v>1994</v>
      </c>
      <c r="C169" s="81">
        <f t="shared" si="8"/>
        <v>0.2003624896</v>
      </c>
      <c r="D169" s="81">
        <f t="shared" si="6"/>
        <v>0.10096859407103023</v>
      </c>
      <c r="G169">
        <f>repfile!D804</f>
        <v>0.10738</v>
      </c>
      <c r="H169">
        <f>MAX(repfile!D425:N425)</f>
        <v>1.86592</v>
      </c>
      <c r="I169">
        <v>81554</v>
      </c>
      <c r="J169">
        <f t="shared" si="7"/>
        <v>686700</v>
      </c>
    </row>
    <row r="170" spans="2:10" x14ac:dyDescent="0.2">
      <c r="B170" s="79">
        <v>1995</v>
      </c>
      <c r="C170" s="81">
        <f t="shared" si="8"/>
        <v>0.30959856349999998</v>
      </c>
      <c r="D170" s="81">
        <f t="shared" si="6"/>
        <v>0.11876219600990243</v>
      </c>
      <c r="G170">
        <f>repfile!D805</f>
        <v>0.17305000000000001</v>
      </c>
      <c r="H170">
        <f>MAX(repfile!D426:N426)</f>
        <v>1.7890699999999999</v>
      </c>
      <c r="I170">
        <v>103942</v>
      </c>
      <c r="J170">
        <f t="shared" si="7"/>
        <v>578550</v>
      </c>
    </row>
    <row r="171" spans="2:10" x14ac:dyDescent="0.2">
      <c r="B171" s="79">
        <v>1996</v>
      </c>
      <c r="C171" s="81">
        <f t="shared" si="8"/>
        <v>0.45044628389999997</v>
      </c>
      <c r="D171" s="81">
        <f t="shared" si="6"/>
        <v>0.17965949356148994</v>
      </c>
      <c r="G171">
        <f>repfile!D806</f>
        <v>0.24560999999999999</v>
      </c>
      <c r="H171">
        <f>MAX(repfile!D427:N427)</f>
        <v>1.83399</v>
      </c>
      <c r="I171">
        <v>65842</v>
      </c>
      <c r="J171">
        <f t="shared" si="7"/>
        <v>468760</v>
      </c>
    </row>
    <row r="172" spans="2:10" x14ac:dyDescent="0.2">
      <c r="B172" s="79">
        <v>1997</v>
      </c>
      <c r="C172" s="81">
        <f t="shared" si="8"/>
        <v>0.26190858960000002</v>
      </c>
      <c r="D172" s="81">
        <f t="shared" si="6"/>
        <v>0.14045993685468044</v>
      </c>
      <c r="G172">
        <f>repfile!D807</f>
        <v>0.14679</v>
      </c>
      <c r="H172">
        <f>MAX(repfile!D428:N428)</f>
        <v>1.78424</v>
      </c>
      <c r="I172">
        <v>57097</v>
      </c>
      <c r="J172">
        <f t="shared" si="7"/>
        <v>549330</v>
      </c>
    </row>
    <row r="173" spans="2:10" x14ac:dyDescent="0.2">
      <c r="B173" s="79">
        <v>1998</v>
      </c>
      <c r="C173" s="81">
        <f t="shared" si="8"/>
        <v>0.3132916899</v>
      </c>
      <c r="D173" s="81">
        <f t="shared" si="6"/>
        <v>0.10393934429213769</v>
      </c>
      <c r="G173">
        <f>repfile!D808</f>
        <v>0.17709</v>
      </c>
      <c r="H173">
        <f>MAX(repfile!D429:N429)</f>
        <v>1.76911</v>
      </c>
      <c r="I173">
        <v>56237</v>
      </c>
      <c r="J173">
        <f t="shared" si="7"/>
        <v>457270</v>
      </c>
    </row>
    <row r="174" spans="2:10" x14ac:dyDescent="0.2">
      <c r="B174" s="79">
        <v>1999</v>
      </c>
      <c r="C174" s="81">
        <f t="shared" si="8"/>
        <v>0.24075312899999998</v>
      </c>
      <c r="D174" s="81">
        <f t="shared" si="6"/>
        <v>0.12298423251033307</v>
      </c>
      <c r="G174">
        <f>repfile!D809</f>
        <v>0.12955</v>
      </c>
      <c r="H174">
        <f>MAX(repfile!D430:N430)</f>
        <v>1.8583799999999999</v>
      </c>
      <c r="I174">
        <v>47230</v>
      </c>
      <c r="J174">
        <f t="shared" si="7"/>
        <v>425760</v>
      </c>
    </row>
    <row r="175" spans="2:10" x14ac:dyDescent="0.2">
      <c r="B175" s="79">
        <v>2000</v>
      </c>
      <c r="C175" s="81">
        <f t="shared" si="8"/>
        <v>0.2307994854</v>
      </c>
      <c r="D175" s="81">
        <f t="shared" si="6"/>
        <v>0.11093104096204434</v>
      </c>
      <c r="G175">
        <f>repfile!D810</f>
        <v>0.11814</v>
      </c>
      <c r="H175">
        <f>MAX(repfile!D431:N431)</f>
        <v>1.9536100000000001</v>
      </c>
      <c r="I175">
        <v>61563</v>
      </c>
      <c r="J175">
        <f t="shared" si="7"/>
        <v>490280</v>
      </c>
    </row>
    <row r="176" spans="2:10" x14ac:dyDescent="0.2">
      <c r="B176" s="79">
        <v>2001</v>
      </c>
      <c r="C176" s="81">
        <f t="shared" si="8"/>
        <v>0.30229072470000001</v>
      </c>
      <c r="D176" s="81">
        <f t="shared" si="6"/>
        <v>0.12556702292567512</v>
      </c>
      <c r="G176">
        <f>repfile!D811</f>
        <v>0.15531</v>
      </c>
      <c r="H176">
        <f>MAX(repfile!D432:N432)</f>
        <v>1.9463699999999999</v>
      </c>
      <c r="I176">
        <v>45288</v>
      </c>
      <c r="J176">
        <f t="shared" si="7"/>
        <v>781550</v>
      </c>
    </row>
    <row r="177" spans="2:10" x14ac:dyDescent="0.2">
      <c r="B177" s="79">
        <v>2002</v>
      </c>
      <c r="C177" s="81">
        <f t="shared" si="8"/>
        <v>0.23116501149999999</v>
      </c>
      <c r="D177" s="81">
        <f t="shared" si="6"/>
        <v>5.7946388586782673E-2</v>
      </c>
      <c r="G177">
        <f>repfile!D812</f>
        <v>0.11105</v>
      </c>
      <c r="H177">
        <f>MAX(repfile!D433:N433)</f>
        <v>2.0816300000000001</v>
      </c>
      <c r="I177">
        <v>54045</v>
      </c>
      <c r="J177">
        <f t="shared" si="7"/>
        <v>909370</v>
      </c>
    </row>
    <row r="178" spans="2:10" x14ac:dyDescent="0.2">
      <c r="B178" s="79">
        <v>2003</v>
      </c>
      <c r="C178" s="81">
        <f t="shared" si="8"/>
        <v>0.18370493216</v>
      </c>
      <c r="D178" s="81">
        <f t="shared" si="6"/>
        <v>5.9431254604836316E-2</v>
      </c>
      <c r="G178">
        <f>repfile!D813</f>
        <v>9.4315999999999997E-2</v>
      </c>
      <c r="H178">
        <f>MAX(repfile!D434:N434)</f>
        <v>1.9477599999999999</v>
      </c>
      <c r="I178">
        <v>60562</v>
      </c>
      <c r="J178">
        <f t="shared" si="7"/>
        <v>1050000</v>
      </c>
    </row>
    <row r="179" spans="2:10" x14ac:dyDescent="0.2">
      <c r="B179" s="79">
        <v>2004</v>
      </c>
      <c r="C179" s="81">
        <f t="shared" si="8"/>
        <v>0.13640100095999999</v>
      </c>
      <c r="D179" s="81">
        <f t="shared" si="6"/>
        <v>5.7678095238095237E-2</v>
      </c>
      <c r="G179">
        <f>repfile!D814</f>
        <v>7.5362999999999999E-2</v>
      </c>
      <c r="H179">
        <f>MAX(repfile!D435:N435)</f>
        <v>1.80992</v>
      </c>
      <c r="I179">
        <v>62012</v>
      </c>
      <c r="J179">
        <f t="shared" si="7"/>
        <v>898090</v>
      </c>
    </row>
    <row r="180" spans="2:10" x14ac:dyDescent="0.2">
      <c r="B180" s="79">
        <v>2005</v>
      </c>
      <c r="C180" s="81">
        <f t="shared" si="8"/>
        <v>0.1331139019</v>
      </c>
      <c r="D180" s="81">
        <f t="shared" si="6"/>
        <v>6.9048759033059043E-2</v>
      </c>
      <c r="G180">
        <f>repfile!D815</f>
        <v>7.2317000000000006E-2</v>
      </c>
      <c r="H180">
        <f>MAX(repfile!D436:N436)</f>
        <v>1.8407</v>
      </c>
      <c r="I180">
        <v>61895</v>
      </c>
      <c r="J180">
        <f t="shared" si="7"/>
        <v>787690</v>
      </c>
    </row>
    <row r="181" spans="2:10" x14ac:dyDescent="0.2">
      <c r="B181" s="79">
        <v>2006</v>
      </c>
      <c r="C181" s="81">
        <f t="shared" si="8"/>
        <v>0.14395856124</v>
      </c>
      <c r="D181" s="81">
        <f t="shared" si="6"/>
        <v>7.8577866927344517E-2</v>
      </c>
      <c r="G181">
        <f>repfile!D816</f>
        <v>8.1561999999999996E-2</v>
      </c>
      <c r="H181">
        <f>MAX(repfile!D437:N437)</f>
        <v>1.76502</v>
      </c>
      <c r="I181">
        <v>58747</v>
      </c>
      <c r="J181">
        <f t="shared" si="7"/>
        <v>694420</v>
      </c>
    </row>
    <row r="182" spans="2:10" x14ac:dyDescent="0.2">
      <c r="B182" s="79">
        <v>2007</v>
      </c>
      <c r="C182" s="81">
        <f t="shared" si="8"/>
        <v>0.14465245550000003</v>
      </c>
      <c r="D182" s="81">
        <f t="shared" si="6"/>
        <v>8.4598657872757124E-2</v>
      </c>
      <c r="G182">
        <f>repfile!D817</f>
        <v>8.1197000000000005E-2</v>
      </c>
      <c r="H182">
        <f>MAX(repfile!D438:N438)</f>
        <v>1.7815000000000001</v>
      </c>
      <c r="I182">
        <v>58082</v>
      </c>
      <c r="J182">
        <f t="shared" si="7"/>
        <v>600590</v>
      </c>
    </row>
    <row r="183" spans="2:10" x14ac:dyDescent="0.2">
      <c r="B183" s="79">
        <v>2008</v>
      </c>
      <c r="C183" s="81">
        <f t="shared" si="8"/>
        <v>0.1767055206</v>
      </c>
      <c r="D183" s="81">
        <f t="shared" si="6"/>
        <v>9.6708236900381286E-2</v>
      </c>
      <c r="G183">
        <f>repfile!D818</f>
        <v>0.10158</v>
      </c>
      <c r="H183">
        <f>MAX(repfile!D439:N439)</f>
        <v>1.7395700000000001</v>
      </c>
      <c r="I183">
        <v>72807</v>
      </c>
      <c r="J183">
        <f t="shared" si="7"/>
        <v>656750</v>
      </c>
    </row>
    <row r="184" spans="2:10" x14ac:dyDescent="0.2">
      <c r="B184" s="79">
        <v>2009</v>
      </c>
      <c r="C184" s="81">
        <f t="shared" si="8"/>
        <v>0.27127194199999999</v>
      </c>
      <c r="D184" s="81">
        <f t="shared" si="6"/>
        <v>0.11085953559192996</v>
      </c>
      <c r="G184">
        <f>repfile!D819</f>
        <v>0.15304999999999999</v>
      </c>
      <c r="H184">
        <f>MAX(repfile!D440:N440)</f>
        <v>1.77244</v>
      </c>
      <c r="I184">
        <v>68647</v>
      </c>
      <c r="J184">
        <f t="shared" si="7"/>
        <v>661320</v>
      </c>
    </row>
    <row r="185" spans="2:10" x14ac:dyDescent="0.2">
      <c r="B185" s="79">
        <v>2010</v>
      </c>
      <c r="C185" s="81">
        <f t="shared" si="8"/>
        <v>0.24391347469999997</v>
      </c>
      <c r="D185" s="81">
        <f t="shared" si="6"/>
        <v>0.1038030000604851</v>
      </c>
      <c r="G185">
        <f>repfile!D820</f>
        <v>0.14496999999999999</v>
      </c>
      <c r="H185">
        <f>MAX(repfile!D441:N441)</f>
        <v>1.68251</v>
      </c>
      <c r="I185">
        <v>51810</v>
      </c>
      <c r="J185">
        <f t="shared" si="7"/>
        <v>556810</v>
      </c>
    </row>
    <row r="186" spans="2:10" x14ac:dyDescent="0.2">
      <c r="B186" s="79">
        <v>2011</v>
      </c>
      <c r="C186" s="81">
        <f t="shared" si="8"/>
        <v>0.16103408067</v>
      </c>
      <c r="D186" s="81">
        <f t="shared" si="6"/>
        <v>9.3047897846662231E-2</v>
      </c>
      <c r="G186">
        <f>repfile!D821</f>
        <v>9.7983000000000001E-2</v>
      </c>
      <c r="H186">
        <f>MAX(repfile!D442:N442)</f>
        <v>1.6434899999999999</v>
      </c>
      <c r="I186">
        <v>47825</v>
      </c>
      <c r="J186">
        <f t="shared" si="7"/>
        <v>552240</v>
      </c>
    </row>
    <row r="187" spans="2:10" x14ac:dyDescent="0.2">
      <c r="B187" s="79">
        <v>2012</v>
      </c>
      <c r="C187" s="81">
        <f t="shared" si="8"/>
        <v>0.1819092618</v>
      </c>
      <c r="D187" s="81">
        <f t="shared" si="6"/>
        <v>8.6601839779805886E-2</v>
      </c>
      <c r="G187">
        <f>repfile!D822</f>
        <v>0.11538</v>
      </c>
      <c r="H187">
        <f>MAX(repfile!D443:N443)</f>
        <v>1.5766100000000001</v>
      </c>
      <c r="I187">
        <v>23181</v>
      </c>
      <c r="J187">
        <f t="shared" si="7"/>
        <v>494800</v>
      </c>
    </row>
    <row r="188" spans="2:10" x14ac:dyDescent="0.2">
      <c r="B188" s="79">
        <v>2013</v>
      </c>
      <c r="C188" s="81">
        <f t="shared" si="8"/>
        <v>7.441556727000001E-2</v>
      </c>
      <c r="D188" s="81">
        <f t="shared" si="6"/>
        <v>4.6849232012934519E-2</v>
      </c>
      <c r="G188">
        <f>repfile!D823</f>
        <v>4.8603E-2</v>
      </c>
      <c r="H188">
        <f>MAX(repfile!D444:N444)</f>
        <v>1.5310900000000001</v>
      </c>
      <c r="I188">
        <v>30947.200000000001</v>
      </c>
      <c r="J188">
        <f t="shared" si="7"/>
        <v>530700</v>
      </c>
    </row>
    <row r="189" spans="2:10" x14ac:dyDescent="0.2">
      <c r="B189" s="79">
        <v>2014</v>
      </c>
      <c r="C189" s="81">
        <f t="shared" si="8"/>
        <v>8.0702452120000004E-2</v>
      </c>
      <c r="D189" s="81">
        <f t="shared" si="6"/>
        <v>5.8313925004710762E-2</v>
      </c>
      <c r="G189">
        <f>repfile!D824</f>
        <v>5.4531999999999997E-2</v>
      </c>
      <c r="H189">
        <f>MAX(repfile!D445:N445)</f>
        <v>1.4799100000000001</v>
      </c>
      <c r="I189">
        <v>53270</v>
      </c>
      <c r="J189">
        <f t="shared" si="7"/>
        <v>616860</v>
      </c>
    </row>
    <row r="190" spans="2:10" x14ac:dyDescent="0.2">
      <c r="B190" s="79">
        <v>2015</v>
      </c>
      <c r="C190" s="81">
        <f t="shared" si="8"/>
        <v>0.25219770840000005</v>
      </c>
      <c r="D190" s="81">
        <f t="shared" si="6"/>
        <v>8.6356709788282596E-2</v>
      </c>
      <c r="G190">
        <f>repfile!D825</f>
        <v>0.12141</v>
      </c>
      <c r="H190">
        <f>MAX(repfile!D446:N446)</f>
        <v>2.0772400000000002</v>
      </c>
      <c r="I190">
        <v>52511</v>
      </c>
      <c r="J190">
        <f t="shared" si="7"/>
        <v>605960</v>
      </c>
    </row>
    <row r="191" spans="2:10" x14ac:dyDescent="0.2">
      <c r="B191" s="79">
        <v>2016</v>
      </c>
      <c r="C191" s="81">
        <f t="shared" si="8"/>
        <v>0.24486169320000001</v>
      </c>
      <c r="D191" s="81">
        <f t="shared" si="6"/>
        <v>8.6657535150835033E-2</v>
      </c>
      <c r="G191">
        <f>repfile!D826</f>
        <v>0.12134</v>
      </c>
      <c r="H191">
        <f>MAX(repfile!D447:N447)</f>
        <v>2.0179800000000001</v>
      </c>
      <c r="I191">
        <v>64451</v>
      </c>
      <c r="J191">
        <f t="shared" si="7"/>
        <v>507600</v>
      </c>
    </row>
    <row r="192" spans="2:10" x14ac:dyDescent="0.2">
      <c r="B192" s="79">
        <v>2017</v>
      </c>
      <c r="C192" s="81">
        <f t="shared" si="8"/>
        <v>0.25531228100000003</v>
      </c>
      <c r="D192" s="81">
        <f t="shared" si="6"/>
        <v>0.12697202521670606</v>
      </c>
      <c r="G192">
        <f>repfile!D827</f>
        <v>0.14294000000000001</v>
      </c>
      <c r="H192">
        <f>MAX(repfile!D448:N448)</f>
        <v>1.7861499999999999</v>
      </c>
      <c r="I192">
        <v>70394</v>
      </c>
      <c r="J192">
        <f t="shared" si="7"/>
        <v>471600</v>
      </c>
    </row>
    <row r="193" spans="2:10" x14ac:dyDescent="0.2">
      <c r="B193" s="79">
        <v>2018</v>
      </c>
      <c r="C193" s="81">
        <f t="shared" si="8"/>
        <v>0.29385603499999996</v>
      </c>
      <c r="D193" s="81">
        <f t="shared" si="6"/>
        <v>0.14926632739609838</v>
      </c>
      <c r="G193">
        <f>repfile!D828</f>
        <v>0.16125999999999999</v>
      </c>
      <c r="H193">
        <f>MAX(repfile!D449:N449)</f>
        <v>1.8222499999999999</v>
      </c>
      <c r="I193">
        <v>57951</v>
      </c>
      <c r="J193">
        <f t="shared" si="7"/>
        <v>418280</v>
      </c>
    </row>
    <row r="194" spans="2:10" ht="16" thickBot="1" x14ac:dyDescent="0.25">
      <c r="B194" s="80">
        <v>2019</v>
      </c>
      <c r="C194" s="81">
        <f t="shared" si="8"/>
        <v>0.3145750175</v>
      </c>
      <c r="D194" s="81">
        <f t="shared" si="6"/>
        <v>0.13854595008128526</v>
      </c>
      <c r="G194">
        <f>repfile!D829</f>
        <v>0.17263000000000001</v>
      </c>
      <c r="H194">
        <f>MAX(repfile!D450:N450)</f>
        <v>1.8222499999999999</v>
      </c>
    </row>
    <row r="198" spans="2:10" ht="16" thickBot="1" x14ac:dyDescent="0.25"/>
    <row r="199" spans="2:10" ht="35" thickTop="1" x14ac:dyDescent="0.2">
      <c r="B199" s="153" t="s">
        <v>379</v>
      </c>
      <c r="C199" s="84" t="s">
        <v>380</v>
      </c>
      <c r="D199" s="84" t="s">
        <v>382</v>
      </c>
    </row>
    <row r="200" spans="2:10" ht="34" x14ac:dyDescent="0.2">
      <c r="B200" s="154"/>
      <c r="C200" s="83" t="s">
        <v>381</v>
      </c>
      <c r="D200" s="86"/>
    </row>
    <row r="201" spans="2:10" ht="35" thickBot="1" x14ac:dyDescent="0.25">
      <c r="B201" s="155"/>
      <c r="C201" s="85"/>
      <c r="D201" s="87" t="s">
        <v>383</v>
      </c>
    </row>
    <row r="202" spans="2:10" ht="16" x14ac:dyDescent="0.2">
      <c r="B202" s="88" t="s">
        <v>384</v>
      </c>
      <c r="C202" s="89"/>
      <c r="D202" s="89"/>
      <c r="G202" t="s">
        <v>410</v>
      </c>
      <c r="H202" t="s">
        <v>411</v>
      </c>
      <c r="I202">
        <v>1.4</v>
      </c>
    </row>
    <row r="203" spans="2:10" ht="16" x14ac:dyDescent="0.2">
      <c r="B203" s="82" t="s">
        <v>385</v>
      </c>
      <c r="C203" s="90">
        <f>H203</f>
        <v>1.35</v>
      </c>
      <c r="D203" s="90">
        <f>I202</f>
        <v>1.4</v>
      </c>
      <c r="G203" t="s">
        <v>238</v>
      </c>
      <c r="H203">
        <v>1.35</v>
      </c>
      <c r="I203">
        <v>541</v>
      </c>
    </row>
    <row r="204" spans="2:10" ht="16" x14ac:dyDescent="0.2">
      <c r="B204" s="82" t="s">
        <v>299</v>
      </c>
      <c r="C204" s="90">
        <v>0.8</v>
      </c>
      <c r="D204" s="90">
        <v>0.8</v>
      </c>
      <c r="G204" t="s">
        <v>412</v>
      </c>
      <c r="H204">
        <v>530</v>
      </c>
      <c r="I204">
        <v>0.3</v>
      </c>
    </row>
    <row r="205" spans="2:10" ht="16" x14ac:dyDescent="0.2">
      <c r="B205" s="82" t="s">
        <v>300</v>
      </c>
      <c r="C205" s="90">
        <f t="shared" ref="C205" si="9">H206</f>
        <v>0.48</v>
      </c>
      <c r="D205" s="90">
        <f>I205</f>
        <v>0.49</v>
      </c>
      <c r="G205" t="s">
        <v>413</v>
      </c>
      <c r="H205">
        <v>0.3</v>
      </c>
      <c r="I205">
        <v>0.49</v>
      </c>
    </row>
    <row r="206" spans="2:10" ht="17" thickBot="1" x14ac:dyDescent="0.25">
      <c r="B206" s="91" t="s">
        <v>386</v>
      </c>
      <c r="C206" s="92">
        <v>0.3</v>
      </c>
      <c r="D206" s="92">
        <v>0.3</v>
      </c>
      <c r="G206" t="s">
        <v>300</v>
      </c>
      <c r="H206">
        <v>0.48</v>
      </c>
      <c r="I206">
        <v>182.82</v>
      </c>
    </row>
    <row r="207" spans="2:10" ht="17" thickTop="1" x14ac:dyDescent="0.2">
      <c r="B207" s="82" t="s">
        <v>387</v>
      </c>
      <c r="C207" s="102">
        <f>H207</f>
        <v>175.93</v>
      </c>
      <c r="D207" s="102">
        <f>I206</f>
        <v>182.82</v>
      </c>
      <c r="G207" t="s">
        <v>414</v>
      </c>
      <c r="H207">
        <v>175.93</v>
      </c>
      <c r="I207">
        <v>102.08</v>
      </c>
    </row>
    <row r="208" spans="2:10" ht="16" x14ac:dyDescent="0.2">
      <c r="B208" s="82" t="s">
        <v>388</v>
      </c>
      <c r="C208" s="102">
        <f>H208</f>
        <v>105.53</v>
      </c>
      <c r="D208" s="102">
        <f>I207</f>
        <v>102.08</v>
      </c>
      <c r="G208" t="s">
        <v>415</v>
      </c>
      <c r="H208">
        <v>105.53</v>
      </c>
      <c r="I208">
        <v>0.03</v>
      </c>
    </row>
    <row r="209" spans="2:9" ht="17" thickBot="1" x14ac:dyDescent="0.25">
      <c r="B209" s="93" t="s">
        <v>389</v>
      </c>
      <c r="C209" s="94">
        <v>0.246</v>
      </c>
      <c r="D209" s="94">
        <v>0.246</v>
      </c>
      <c r="G209" t="s">
        <v>115</v>
      </c>
      <c r="H209">
        <v>0.02</v>
      </c>
      <c r="I209">
        <v>134.62</v>
      </c>
    </row>
    <row r="210" spans="2:9" ht="16" x14ac:dyDescent="0.2">
      <c r="C210" s="95"/>
      <c r="D210" s="96"/>
      <c r="G210" t="s">
        <v>116</v>
      </c>
      <c r="H210">
        <v>132.19</v>
      </c>
      <c r="I210">
        <v>0</v>
      </c>
    </row>
    <row r="211" spans="2:9" ht="16" x14ac:dyDescent="0.2">
      <c r="B211" s="82" t="s">
        <v>391</v>
      </c>
      <c r="C211" s="90">
        <v>530</v>
      </c>
      <c r="D211" s="90">
        <v>541</v>
      </c>
      <c r="G211" t="s">
        <v>117</v>
      </c>
      <c r="H211">
        <v>0</v>
      </c>
    </row>
    <row r="212" spans="2:9" ht="16" x14ac:dyDescent="0.2">
      <c r="B212" s="88" t="s">
        <v>390</v>
      </c>
      <c r="C212" s="90"/>
      <c r="D212" s="90"/>
      <c r="I212">
        <v>93.8</v>
      </c>
    </row>
    <row r="213" spans="2:9" ht="16" x14ac:dyDescent="0.2">
      <c r="B213" s="82" t="s">
        <v>392</v>
      </c>
      <c r="C213" s="82">
        <f>H214</f>
        <v>8.67</v>
      </c>
      <c r="D213" s="82">
        <f>I213</f>
        <v>9.66</v>
      </c>
      <c r="G213" t="s">
        <v>118</v>
      </c>
      <c r="H213">
        <v>91.99</v>
      </c>
      <c r="I213">
        <v>9.66</v>
      </c>
    </row>
    <row r="214" spans="2:9" ht="16" x14ac:dyDescent="0.2">
      <c r="B214" s="82" t="s">
        <v>393</v>
      </c>
      <c r="C214" s="90">
        <v>0.02</v>
      </c>
      <c r="D214" s="90">
        <v>0.02</v>
      </c>
      <c r="G214" t="s">
        <v>119</v>
      </c>
      <c r="H214">
        <v>8.67</v>
      </c>
      <c r="I214">
        <v>23.34</v>
      </c>
    </row>
    <row r="215" spans="2:9" ht="16" x14ac:dyDescent="0.2">
      <c r="B215" s="82" t="s">
        <v>394</v>
      </c>
      <c r="C215" s="90">
        <f>H210</f>
        <v>132.19</v>
      </c>
      <c r="D215" s="90">
        <f>I209</f>
        <v>134.62</v>
      </c>
      <c r="G215" t="s">
        <v>120</v>
      </c>
      <c r="H215">
        <v>21.58</v>
      </c>
      <c r="I215">
        <v>0</v>
      </c>
    </row>
    <row r="216" spans="2:9" ht="16" x14ac:dyDescent="0.2">
      <c r="B216" s="82" t="s">
        <v>395</v>
      </c>
      <c r="C216" s="90">
        <f>H215</f>
        <v>21.58</v>
      </c>
      <c r="D216" s="90">
        <f>I214</f>
        <v>23.34</v>
      </c>
      <c r="G216" t="s">
        <v>121</v>
      </c>
      <c r="H216">
        <v>0</v>
      </c>
      <c r="I216">
        <v>4.3600000000000003</v>
      </c>
    </row>
    <row r="217" spans="2:9" ht="17" thickBot="1" x14ac:dyDescent="0.25">
      <c r="B217" s="93" t="s">
        <v>396</v>
      </c>
      <c r="C217" s="94">
        <f>SUM(C213:C216)</f>
        <v>162.45999999999998</v>
      </c>
      <c r="D217" s="94">
        <f>SUM(D213:D216)</f>
        <v>167.64000000000001</v>
      </c>
      <c r="G217" t="s">
        <v>122</v>
      </c>
      <c r="H217">
        <v>4.4000000000000004</v>
      </c>
      <c r="I217">
        <v>0.6</v>
      </c>
    </row>
    <row r="218" spans="2:9" ht="16" x14ac:dyDescent="0.2">
      <c r="B218" s="88" t="s">
        <v>397</v>
      </c>
      <c r="C218" s="95"/>
      <c r="D218" s="96"/>
      <c r="G218" t="s">
        <v>123</v>
      </c>
      <c r="H218">
        <v>-1.94</v>
      </c>
      <c r="I218">
        <v>0</v>
      </c>
    </row>
    <row r="219" spans="2:9" ht="16" x14ac:dyDescent="0.2">
      <c r="B219" s="82" t="s">
        <v>257</v>
      </c>
      <c r="C219" s="90">
        <f>H218</f>
        <v>-1.94</v>
      </c>
      <c r="D219" s="90">
        <f>I217</f>
        <v>0.6</v>
      </c>
      <c r="G219" t="s">
        <v>124</v>
      </c>
      <c r="H219">
        <v>0</v>
      </c>
      <c r="I219">
        <v>1.4</v>
      </c>
    </row>
    <row r="220" spans="2:9" ht="16" x14ac:dyDescent="0.2">
      <c r="B220" s="82" t="s">
        <v>398</v>
      </c>
      <c r="C220" s="90">
        <f>H213</f>
        <v>91.99</v>
      </c>
      <c r="D220" s="90">
        <f>I212</f>
        <v>93.8</v>
      </c>
      <c r="G220" t="s">
        <v>125</v>
      </c>
      <c r="H220">
        <v>1.1100000000000001</v>
      </c>
      <c r="I220">
        <v>0</v>
      </c>
    </row>
    <row r="221" spans="2:9" ht="16" x14ac:dyDescent="0.2">
      <c r="B221" s="82" t="s">
        <v>399</v>
      </c>
      <c r="C221" s="90">
        <f>H220</f>
        <v>1.1100000000000001</v>
      </c>
      <c r="D221" s="90">
        <f>I219</f>
        <v>1.4</v>
      </c>
      <c r="G221" t="s">
        <v>126</v>
      </c>
      <c r="H221">
        <v>0</v>
      </c>
      <c r="I221">
        <v>0</v>
      </c>
    </row>
    <row r="222" spans="2:9" ht="16" x14ac:dyDescent="0.2">
      <c r="B222" s="82" t="s">
        <v>400</v>
      </c>
      <c r="C222" s="90">
        <f>SUM(C219:C221)</f>
        <v>91.16</v>
      </c>
      <c r="D222" s="90">
        <f>SUM(D219:D221)</f>
        <v>95.8</v>
      </c>
      <c r="G222" t="s">
        <v>127</v>
      </c>
      <c r="H222">
        <v>0</v>
      </c>
      <c r="I222">
        <v>267.82</v>
      </c>
    </row>
    <row r="223" spans="2:9" ht="17" thickBot="1" x14ac:dyDescent="0.25">
      <c r="B223" s="91" t="s">
        <v>228</v>
      </c>
      <c r="C223" s="92">
        <f>C222+C217</f>
        <v>253.61999999999998</v>
      </c>
      <c r="D223" s="92">
        <f>D222+D217</f>
        <v>263.44</v>
      </c>
      <c r="G223" t="s">
        <v>128</v>
      </c>
      <c r="H223">
        <v>258.02</v>
      </c>
      <c r="I223">
        <v>0.12</v>
      </c>
    </row>
    <row r="224" spans="2:9" ht="17" thickTop="1" x14ac:dyDescent="0.2">
      <c r="B224" s="97" t="s">
        <v>401</v>
      </c>
      <c r="C224" s="95"/>
      <c r="D224" s="96"/>
      <c r="G224" t="s">
        <v>416</v>
      </c>
      <c r="H224">
        <v>0.13</v>
      </c>
      <c r="I224">
        <v>0.49</v>
      </c>
    </row>
    <row r="225" spans="2:9" ht="18" x14ac:dyDescent="0.2">
      <c r="B225" s="97" t="s">
        <v>402</v>
      </c>
      <c r="C225" s="90">
        <v>0.36699999999999999</v>
      </c>
      <c r="D225" s="103">
        <f>C225/H224*I223</f>
        <v>0.33876923076923071</v>
      </c>
      <c r="G225" t="s">
        <v>417</v>
      </c>
      <c r="H225">
        <v>0.5</v>
      </c>
      <c r="I225">
        <v>710986</v>
      </c>
    </row>
    <row r="226" spans="2:9" ht="18" x14ac:dyDescent="0.2">
      <c r="B226" s="97" t="s">
        <v>403</v>
      </c>
      <c r="C226" s="90">
        <v>0.83</v>
      </c>
      <c r="D226" s="90">
        <f>I224</f>
        <v>0.49</v>
      </c>
      <c r="G226" t="s">
        <v>418</v>
      </c>
      <c r="H226">
        <v>695243</v>
      </c>
      <c r="I226">
        <v>20</v>
      </c>
    </row>
    <row r="227" spans="2:9" ht="17" thickBot="1" x14ac:dyDescent="0.25">
      <c r="B227" s="98"/>
      <c r="C227" s="94"/>
      <c r="D227" s="94"/>
      <c r="G227" t="s">
        <v>406</v>
      </c>
      <c r="H227">
        <v>20</v>
      </c>
      <c r="I227">
        <v>650183</v>
      </c>
    </row>
    <row r="228" spans="2:9" ht="16" x14ac:dyDescent="0.2">
      <c r="B228" s="88" t="s">
        <v>404</v>
      </c>
      <c r="C228" s="95"/>
      <c r="D228" s="96"/>
      <c r="G228" t="s">
        <v>419</v>
      </c>
      <c r="H228">
        <v>586571</v>
      </c>
      <c r="I228">
        <v>17</v>
      </c>
    </row>
    <row r="229" spans="2:9" ht="16" x14ac:dyDescent="0.2">
      <c r="B229" s="82" t="s">
        <v>405</v>
      </c>
      <c r="C229" s="99">
        <f>H226</f>
        <v>695243</v>
      </c>
      <c r="D229" s="99">
        <f>I225</f>
        <v>710986</v>
      </c>
      <c r="G229" t="s">
        <v>406</v>
      </c>
      <c r="H229">
        <v>18</v>
      </c>
      <c r="I229">
        <v>927</v>
      </c>
    </row>
    <row r="230" spans="2:9" ht="16" x14ac:dyDescent="0.2">
      <c r="B230" s="97" t="s">
        <v>406</v>
      </c>
      <c r="C230" s="100">
        <f>H227/100</f>
        <v>0.2</v>
      </c>
      <c r="D230" s="100">
        <f>I226/100</f>
        <v>0.2</v>
      </c>
      <c r="G230" t="s">
        <v>420</v>
      </c>
      <c r="H230">
        <v>938</v>
      </c>
      <c r="I230">
        <v>14</v>
      </c>
    </row>
    <row r="231" spans="2:9" ht="16" x14ac:dyDescent="0.2">
      <c r="B231" s="82" t="s">
        <v>407</v>
      </c>
      <c r="C231" s="99">
        <f>H228</f>
        <v>586571</v>
      </c>
      <c r="D231" s="99">
        <f>I227</f>
        <v>650183</v>
      </c>
      <c r="G231" t="s">
        <v>406</v>
      </c>
      <c r="H231">
        <v>15</v>
      </c>
      <c r="I231">
        <v>827</v>
      </c>
    </row>
    <row r="232" spans="2:9" ht="16" x14ac:dyDescent="0.2">
      <c r="B232" s="97" t="s">
        <v>406</v>
      </c>
      <c r="C232" s="100">
        <f>H229/100</f>
        <v>0.18</v>
      </c>
      <c r="D232" s="100">
        <f>I228/100</f>
        <v>0.17</v>
      </c>
      <c r="G232" t="s">
        <v>421</v>
      </c>
      <c r="H232">
        <v>745</v>
      </c>
      <c r="I232">
        <v>17</v>
      </c>
    </row>
    <row r="233" spans="2:9" ht="16" x14ac:dyDescent="0.2">
      <c r="B233" s="82" t="s">
        <v>408</v>
      </c>
      <c r="C233" s="99">
        <f>H230</f>
        <v>938</v>
      </c>
      <c r="D233" s="99">
        <f>I229</f>
        <v>927</v>
      </c>
      <c r="G233" t="s">
        <v>406</v>
      </c>
      <c r="H233">
        <v>19</v>
      </c>
    </row>
    <row r="234" spans="2:9" ht="16" x14ac:dyDescent="0.2">
      <c r="B234" s="97" t="s">
        <v>406</v>
      </c>
      <c r="C234" s="100">
        <f>H231/100</f>
        <v>0.15</v>
      </c>
      <c r="D234" s="100">
        <f>I230/100</f>
        <v>0.14000000000000001</v>
      </c>
    </row>
    <row r="235" spans="2:9" ht="16" x14ac:dyDescent="0.2">
      <c r="B235" s="82" t="s">
        <v>409</v>
      </c>
      <c r="C235" s="99">
        <f>H232</f>
        <v>745</v>
      </c>
      <c r="D235" s="99">
        <f>I231</f>
        <v>827</v>
      </c>
    </row>
    <row r="236" spans="2:9" ht="16" x14ac:dyDescent="0.2">
      <c r="B236" s="97" t="s">
        <v>406</v>
      </c>
      <c r="C236" s="100">
        <f>H233/100</f>
        <v>0.19</v>
      </c>
      <c r="D236" s="100">
        <f>I232/100</f>
        <v>0.17</v>
      </c>
    </row>
    <row r="237" spans="2:9" ht="17" thickBot="1" x14ac:dyDescent="0.25">
      <c r="B237" s="98"/>
      <c r="C237" s="101"/>
      <c r="D237" s="94"/>
    </row>
  </sheetData>
  <mergeCells count="5">
    <mergeCell ref="C100:D100"/>
    <mergeCell ref="E100:F100"/>
    <mergeCell ref="B150:B151"/>
    <mergeCell ref="C150:C151"/>
    <mergeCell ref="B199:B20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Y44"/>
  <sheetViews>
    <sheetView topLeftCell="A28" workbookViewId="0">
      <selection activeCell="T45" sqref="T45"/>
    </sheetView>
  </sheetViews>
  <sheetFormatPr baseColWidth="10" defaultColWidth="8.83203125" defaultRowHeight="15" x14ac:dyDescent="0.2"/>
  <sheetData>
    <row r="3" spans="4:25" x14ac:dyDescent="0.2">
      <c r="D3">
        <v>1</v>
      </c>
      <c r="E3" t="s">
        <v>433</v>
      </c>
    </row>
    <row r="4" spans="4:25" x14ac:dyDescent="0.2">
      <c r="D4">
        <v>2</v>
      </c>
      <c r="E4" t="s">
        <v>434</v>
      </c>
    </row>
    <row r="5" spans="4:25" x14ac:dyDescent="0.2">
      <c r="D5">
        <v>3</v>
      </c>
      <c r="E5" t="s">
        <v>435</v>
      </c>
    </row>
    <row r="6" spans="4:25" x14ac:dyDescent="0.2">
      <c r="D6">
        <v>4</v>
      </c>
      <c r="E6" t="s">
        <v>436</v>
      </c>
    </row>
    <row r="7" spans="4:25" x14ac:dyDescent="0.2">
      <c r="D7">
        <v>5</v>
      </c>
      <c r="E7" t="s">
        <v>200</v>
      </c>
      <c r="N7" t="s">
        <v>438</v>
      </c>
    </row>
    <row r="10" spans="4:25" ht="16" thickBot="1" x14ac:dyDescent="0.25">
      <c r="F10" t="s">
        <v>40</v>
      </c>
      <c r="G10">
        <v>1</v>
      </c>
      <c r="H10">
        <v>2</v>
      </c>
      <c r="I10">
        <v>3</v>
      </c>
      <c r="J10">
        <v>4</v>
      </c>
      <c r="K10">
        <v>5</v>
      </c>
    </row>
    <row r="11" spans="4:25" x14ac:dyDescent="0.2">
      <c r="F11">
        <v>1</v>
      </c>
      <c r="G11">
        <v>2E-3</v>
      </c>
      <c r="H11" s="38">
        <v>2.034482558573459E-3</v>
      </c>
      <c r="I11">
        <v>2E-3</v>
      </c>
      <c r="J11" s="38">
        <v>1.9315740220849711E-3</v>
      </c>
      <c r="K11" s="143">
        <v>0</v>
      </c>
      <c r="O11" s="38">
        <v>1.9315740220849711E-3</v>
      </c>
      <c r="P11" s="38">
        <v>1.823538019158457E-2</v>
      </c>
      <c r="Q11" s="38">
        <v>0.15182515781055927</v>
      </c>
      <c r="R11" s="38">
        <v>0.3711364061729025</v>
      </c>
      <c r="S11" s="38">
        <v>0.82051622343593156</v>
      </c>
      <c r="T11" s="38">
        <v>1</v>
      </c>
      <c r="U11" s="38">
        <v>0.80819083592806218</v>
      </c>
      <c r="V11" s="38">
        <v>0.98879417419563409</v>
      </c>
      <c r="W11" s="38">
        <v>0.85672672825957497</v>
      </c>
      <c r="X11" s="38">
        <v>0.50956391540333146</v>
      </c>
      <c r="Y11" s="38">
        <v>0.50956391540333146</v>
      </c>
    </row>
    <row r="12" spans="4:25" x14ac:dyDescent="0.2">
      <c r="F12">
        <v>2</v>
      </c>
      <c r="G12">
        <v>2.5000000000000001E-2</v>
      </c>
      <c r="H12" s="38">
        <v>2.1896768101690778E-2</v>
      </c>
      <c r="I12">
        <v>1.7000000000000001E-2</v>
      </c>
      <c r="J12" s="38">
        <v>1.823538019158457E-2</v>
      </c>
      <c r="K12" s="144">
        <v>0.04</v>
      </c>
      <c r="O12" s="38">
        <v>2.034482558573459E-3</v>
      </c>
      <c r="P12" s="38">
        <v>2.1896768101690778E-2</v>
      </c>
      <c r="Q12" s="38">
        <v>0.28266598446198482</v>
      </c>
      <c r="R12" s="38">
        <v>0.43210921358429782</v>
      </c>
      <c r="S12" s="38">
        <v>0.65213707753314343</v>
      </c>
      <c r="T12" s="38">
        <v>0.80623796572027662</v>
      </c>
      <c r="U12" s="38">
        <v>0.87579892566720585</v>
      </c>
      <c r="V12" s="38">
        <v>1</v>
      </c>
      <c r="W12" s="38">
        <v>0.94365948482456863</v>
      </c>
      <c r="X12" s="38">
        <v>0.57137090608381602</v>
      </c>
      <c r="Y12" s="38">
        <v>0.57137090608381602</v>
      </c>
    </row>
    <row r="13" spans="4:25" x14ac:dyDescent="0.2">
      <c r="F13">
        <v>3</v>
      </c>
      <c r="G13">
        <v>0.32100000000000001</v>
      </c>
      <c r="H13" s="38">
        <v>0.28266598446198482</v>
      </c>
      <c r="I13">
        <v>0.11</v>
      </c>
      <c r="J13" s="38">
        <v>0.15182515781055927</v>
      </c>
      <c r="K13" s="144">
        <v>0.22</v>
      </c>
    </row>
    <row r="14" spans="4:25" x14ac:dyDescent="0.2">
      <c r="F14">
        <v>4</v>
      </c>
      <c r="G14">
        <v>0.50900000000000001</v>
      </c>
      <c r="H14" s="38">
        <v>0.43210921358429782</v>
      </c>
      <c r="I14">
        <v>0.47099999999999997</v>
      </c>
      <c r="J14" s="38">
        <v>0.3711364061729025</v>
      </c>
      <c r="K14" s="144">
        <v>0.69</v>
      </c>
    </row>
    <row r="15" spans="4:25" x14ac:dyDescent="0.2">
      <c r="F15">
        <v>5</v>
      </c>
      <c r="G15">
        <v>0.63600000000000001</v>
      </c>
      <c r="H15" s="38">
        <v>0.65213707753314343</v>
      </c>
      <c r="I15">
        <v>0.65700000000000003</v>
      </c>
      <c r="J15" s="38">
        <v>0.82051622343593156</v>
      </c>
      <c r="K15" s="144">
        <v>0.94</v>
      </c>
    </row>
    <row r="16" spans="4:25" x14ac:dyDescent="0.2">
      <c r="F16">
        <v>6</v>
      </c>
      <c r="G16">
        <v>0.77</v>
      </c>
      <c r="H16" s="38">
        <v>0.80623796572027662</v>
      </c>
      <c r="I16">
        <v>0.61699999999999999</v>
      </c>
      <c r="J16" s="38">
        <v>1</v>
      </c>
      <c r="K16" s="144">
        <v>0.99</v>
      </c>
    </row>
    <row r="17" spans="3:15" x14ac:dyDescent="0.2">
      <c r="F17">
        <v>7</v>
      </c>
      <c r="G17">
        <v>0.92500000000000004</v>
      </c>
      <c r="H17" s="38">
        <v>0.87579892566720585</v>
      </c>
      <c r="I17">
        <v>1</v>
      </c>
      <c r="J17" s="38">
        <v>0.80819083592806218</v>
      </c>
      <c r="K17" s="144">
        <v>1</v>
      </c>
    </row>
    <row r="18" spans="3:15" x14ac:dyDescent="0.2">
      <c r="F18">
        <v>8</v>
      </c>
      <c r="G18">
        <v>0.97499999999999998</v>
      </c>
      <c r="H18" s="38">
        <v>1</v>
      </c>
      <c r="I18">
        <v>0.94399999999999995</v>
      </c>
      <c r="J18" s="38">
        <v>0.98879417419563409</v>
      </c>
      <c r="K18" s="144">
        <v>1</v>
      </c>
    </row>
    <row r="19" spans="3:15" x14ac:dyDescent="0.2">
      <c r="F19">
        <v>9</v>
      </c>
      <c r="G19">
        <v>0.91600000000000004</v>
      </c>
      <c r="H19" s="38">
        <v>0.94365948482456863</v>
      </c>
      <c r="I19">
        <v>0.89800000000000002</v>
      </c>
      <c r="J19" s="38">
        <v>0.85672672825957497</v>
      </c>
      <c r="K19" s="144">
        <v>1</v>
      </c>
    </row>
    <row r="20" spans="3:15" x14ac:dyDescent="0.2">
      <c r="F20">
        <v>10</v>
      </c>
      <c r="G20">
        <v>0.60499999999999998</v>
      </c>
      <c r="H20" s="38">
        <v>0.57137090608381602</v>
      </c>
      <c r="I20">
        <v>0.51900000000000002</v>
      </c>
      <c r="J20" s="38">
        <v>0.50956391540333146</v>
      </c>
      <c r="K20" s="144">
        <v>1</v>
      </c>
    </row>
    <row r="21" spans="3:15" x14ac:dyDescent="0.2">
      <c r="F21">
        <v>11</v>
      </c>
      <c r="G21">
        <v>0.60499999999999998</v>
      </c>
      <c r="H21" s="38">
        <v>0.57137090608381602</v>
      </c>
      <c r="I21">
        <v>0.51900000000000002</v>
      </c>
      <c r="J21" s="38">
        <v>0.50956391540333146</v>
      </c>
      <c r="K21" s="144">
        <v>1</v>
      </c>
    </row>
    <row r="31" spans="3:15" x14ac:dyDescent="0.2">
      <c r="C31" t="s">
        <v>437</v>
      </c>
    </row>
    <row r="32" spans="3:15" x14ac:dyDescent="0.2">
      <c r="L32">
        <v>1</v>
      </c>
      <c r="M32">
        <v>0.91061153485882507</v>
      </c>
      <c r="N32">
        <v>0.77810864209192299</v>
      </c>
      <c r="O32">
        <v>0.77810864209192299</v>
      </c>
    </row>
    <row r="33" spans="3:4" x14ac:dyDescent="0.2">
      <c r="C33" t="s">
        <v>40</v>
      </c>
      <c r="D33" t="s">
        <v>439</v>
      </c>
    </row>
    <row r="34" spans="3:4" x14ac:dyDescent="0.2">
      <c r="C34">
        <v>1</v>
      </c>
      <c r="D34" s="38">
        <v>1.2113805779236625E-2</v>
      </c>
    </row>
    <row r="35" spans="3:4" x14ac:dyDescent="0.2">
      <c r="C35">
        <v>2</v>
      </c>
      <c r="D35" s="38">
        <v>0.11412614825135192</v>
      </c>
    </row>
    <row r="36" spans="3:4" x14ac:dyDescent="0.2">
      <c r="C36">
        <v>3</v>
      </c>
      <c r="D36" s="38">
        <v>0.4611755260112877</v>
      </c>
    </row>
    <row r="37" spans="3:4" x14ac:dyDescent="0.2">
      <c r="C37">
        <v>4</v>
      </c>
      <c r="D37" s="38">
        <v>0.65423996977353771</v>
      </c>
    </row>
    <row r="38" spans="3:4" x14ac:dyDescent="0.2">
      <c r="C38">
        <v>5</v>
      </c>
      <c r="D38" s="38">
        <v>0.61803984540423951</v>
      </c>
    </row>
    <row r="39" spans="3:4" x14ac:dyDescent="0.2">
      <c r="C39">
        <v>6</v>
      </c>
      <c r="D39" s="38">
        <v>0.6753315858659803</v>
      </c>
    </row>
    <row r="40" spans="3:4" x14ac:dyDescent="0.2">
      <c r="C40">
        <v>7</v>
      </c>
      <c r="D40" s="38">
        <v>0.87369431915680762</v>
      </c>
    </row>
    <row r="41" spans="3:4" x14ac:dyDescent="0.2">
      <c r="C41">
        <v>8</v>
      </c>
      <c r="D41" s="38">
        <v>1</v>
      </c>
    </row>
    <row r="42" spans="3:4" x14ac:dyDescent="0.2">
      <c r="C42">
        <v>9</v>
      </c>
      <c r="D42" s="38">
        <v>0.91061153485882507</v>
      </c>
    </row>
    <row r="43" spans="3:4" x14ac:dyDescent="0.2">
      <c r="C43">
        <v>10</v>
      </c>
      <c r="D43" s="38">
        <v>0.77810864209192299</v>
      </c>
    </row>
    <row r="44" spans="3:4" x14ac:dyDescent="0.2">
      <c r="C44">
        <v>11</v>
      </c>
      <c r="D44" s="38">
        <v>0.77810864209192299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2019 assess inputs</vt:lpstr>
      <vt:lpstr>Projfile</vt:lpstr>
      <vt:lpstr>repfile</vt:lpstr>
      <vt:lpstr>tables for doc</vt:lpstr>
      <vt:lpstr>Sel figures</vt:lpstr>
      <vt:lpstr>Chart1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Lowe</dc:creator>
  <cp:lastModifiedBy>Jim Ianelli</cp:lastModifiedBy>
  <dcterms:created xsi:type="dcterms:W3CDTF">2019-10-10T20:35:55Z</dcterms:created>
  <dcterms:modified xsi:type="dcterms:W3CDTF">2019-11-06T17:23:42Z</dcterms:modified>
</cp:coreProperties>
</file>