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jim/Google drive/Atka/"/>
    </mc:Choice>
  </mc:AlternateContent>
  <xr:revisionPtr revIDLastSave="0" documentId="13_ncr:1_{22736220-0F44-9B41-87D5-956847824C1D}" xr6:coauthVersionLast="47" xr6:coauthVersionMax="47" xr10:uidLastSave="{00000000-0000-0000-0000-000000000000}"/>
  <bookViews>
    <workbookView xWindow="-1040" yWindow="-21040" windowWidth="38060" windowHeight="20980" xr2:uid="{00000000-000D-0000-FFFF-FFFF00000000}"/>
  </bookViews>
  <sheets>
    <sheet name="2020" sheetId="2" r:id="rId1"/>
    <sheet name="2019" sheetId="1" r:id="rId2"/>
  </sheets>
  <definedNames>
    <definedName name="solver_adj" localSheetId="1" hidden="1">'2019'!$C$6</definedName>
    <definedName name="solver_adj" localSheetId="0" hidden="1">'2020'!$C$6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'2019'!$C$7</definedName>
    <definedName name="solver_opt" localSheetId="0" hidden="1">'2020'!$C$7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L13" i="2"/>
  <c r="K13" i="2"/>
  <c r="J13" i="2"/>
  <c r="I13" i="2"/>
  <c r="H13" i="2"/>
  <c r="G13" i="2"/>
  <c r="F13" i="2"/>
  <c r="E13" i="2"/>
  <c r="D13" i="2"/>
  <c r="C13" i="2"/>
  <c r="B13" i="2"/>
  <c r="N12" i="2"/>
  <c r="C5" i="2" l="1"/>
  <c r="C7" i="2" s="1"/>
  <c r="N12" i="1"/>
  <c r="C13" i="1" l="1"/>
  <c r="D13" i="1"/>
  <c r="E13" i="1"/>
  <c r="F13" i="1"/>
  <c r="G13" i="1"/>
  <c r="H13" i="1"/>
  <c r="I13" i="1"/>
  <c r="J13" i="1"/>
  <c r="K13" i="1"/>
  <c r="L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C5" i="1" l="1"/>
  <c r="C7" i="1" l="1"/>
</calcChain>
</file>

<file path=xl/sharedStrings.xml><?xml version="1.0" encoding="utf-8"?>
<sst xmlns="http://schemas.openxmlformats.org/spreadsheetml/2006/main" count="32" uniqueCount="19">
  <si>
    <t>Weight at age</t>
  </si>
  <si>
    <t>Numbers at Age</t>
  </si>
  <si>
    <t>Selectivity at Age</t>
  </si>
  <si>
    <t>F_OFL</t>
  </si>
  <si>
    <t>Sumsq</t>
  </si>
  <si>
    <t>Calculated OFL</t>
  </si>
  <si>
    <t>Solver for this</t>
  </si>
  <si>
    <t>&lt;-----</t>
  </si>
  <si>
    <t>M</t>
  </si>
  <si>
    <t>Better Catch_age</t>
  </si>
  <si>
    <t>Yellow is what you want</t>
  </si>
  <si>
    <t>Gray values are ones you need to provide from the 2018 assessment</t>
  </si>
  <si>
    <t>BSAI Atka mackerel</t>
  </si>
  <si>
    <t>Example for recalculating the 2018 F that would have produced the 2018 OFL from the 2019 assessment results</t>
  </si>
  <si>
    <t>2018 specified OFL</t>
  </si>
  <si>
    <t>2018 Numbers at age estimated in 2019</t>
  </si>
  <si>
    <t>Example for recalculating the 2019 F that would have produced the 2019 OFL from the 2020 assessment results</t>
  </si>
  <si>
    <t>2019 specified OFL</t>
  </si>
  <si>
    <t>2019 Numbers at age estimated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</si>
</sst>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0" fontId="1" fillId="0" borderId="0" xfId="0" applyFont="1"/>
    <xf numFmtId="164" fontId="0" fillId="4" borderId="0" xfId="0" applyNumberFormat="1" applyFill="1"/>
    <xf numFmtId="0" fontId="0" fillId="0" borderId="0" xfId="0" applyNumberFormat="1"/>
    <xf numFmtId="0" fontId="0" fillId="0" borderId="1" xfId="0" applyNumberFormat="1" applyBorder="1"/>
    <xf numFmtId="3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CEAAA2D4-9FEA-D54C-8BB0-FBCF6E858877}"/>
            </a:ext>
          </a:extLst>
        </xdr:cNvPr>
        <xdr:cNvSpPr/>
      </xdr:nvSpPr>
      <xdr:spPr>
        <a:xfrm>
          <a:off x="4473575" y="9810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28575</xdr:rowOff>
    </xdr:from>
    <xdr:to>
      <xdr:col>3</xdr:col>
      <xdr:colOff>685800</xdr:colOff>
      <xdr:row>5</xdr:row>
      <xdr:rowOff>152400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57550" y="790575"/>
          <a:ext cx="657225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185F-5D90-7C4B-B6BD-C5125117C0BA}">
  <dimension ref="A1:AE21"/>
  <sheetViews>
    <sheetView tabSelected="1" zoomScale="205" zoomScaleNormal="205" workbookViewId="0">
      <selection activeCell="A12" sqref="A12"/>
    </sheetView>
  </sheetViews>
  <sheetFormatPr baseColWidth="10" defaultColWidth="8.83203125" defaultRowHeight="15" x14ac:dyDescent="0.2"/>
  <cols>
    <col min="1" max="1" width="28.164062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 x14ac:dyDescent="0.2">
      <c r="A1" t="s">
        <v>16</v>
      </c>
    </row>
    <row r="2" spans="1:31" x14ac:dyDescent="0.2">
      <c r="A2" t="s">
        <v>12</v>
      </c>
    </row>
    <row r="3" spans="1:31" x14ac:dyDescent="0.2">
      <c r="A3" s="3" t="s">
        <v>11</v>
      </c>
      <c r="B3" t="s">
        <v>8</v>
      </c>
      <c r="C3">
        <v>0.3</v>
      </c>
    </row>
    <row r="4" spans="1:31" x14ac:dyDescent="0.2">
      <c r="A4" s="1" t="s">
        <v>10</v>
      </c>
      <c r="B4" t="s">
        <v>17</v>
      </c>
      <c r="C4" s="8">
        <v>79.2</v>
      </c>
    </row>
    <row r="5" spans="1:31" x14ac:dyDescent="0.2">
      <c r="B5" t="s">
        <v>5</v>
      </c>
      <c r="C5">
        <f>SUM(B13:AE13)</f>
        <v>79.200000000000017</v>
      </c>
    </row>
    <row r="6" spans="1:31" x14ac:dyDescent="0.2">
      <c r="B6" t="s">
        <v>3</v>
      </c>
      <c r="C6" s="4">
        <v>0.46355556398442727</v>
      </c>
      <c r="D6" t="s">
        <v>7</v>
      </c>
      <c r="E6" s="5" t="s">
        <v>6</v>
      </c>
    </row>
    <row r="7" spans="1:31" x14ac:dyDescent="0.2">
      <c r="B7" t="s">
        <v>4</v>
      </c>
      <c r="C7">
        <f>(C4-C5)^2</f>
        <v>2.0194839173657902E-28</v>
      </c>
    </row>
    <row r="8" spans="1:31" x14ac:dyDescent="0.2">
      <c r="B8" s="5" t="s">
        <v>18</v>
      </c>
    </row>
    <row r="9" spans="1:31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  <row r="10" spans="1:31" x14ac:dyDescent="0.2">
      <c r="A10" t="s">
        <v>1</v>
      </c>
      <c r="B10" s="3">
        <v>422.45499999999998</v>
      </c>
      <c r="C10" s="3">
        <v>313.60700000000003</v>
      </c>
      <c r="D10" s="3">
        <v>186.54599999999999</v>
      </c>
      <c r="E10" s="3">
        <v>191.61099999999999</v>
      </c>
      <c r="F10" s="3">
        <v>45.098599999999998</v>
      </c>
      <c r="G10" s="3">
        <v>93.510199999999998</v>
      </c>
      <c r="H10" s="3">
        <v>80.1999</v>
      </c>
      <c r="I10" s="3">
        <v>31.234000000000002</v>
      </c>
      <c r="J10" s="3">
        <v>12.8149</v>
      </c>
      <c r="K10" s="3">
        <v>11.9482</v>
      </c>
      <c r="L10" s="3">
        <v>23.597899999999999</v>
      </c>
      <c r="M10" s="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t="s">
        <v>0</v>
      </c>
      <c r="B11" s="3">
        <v>6.9000000000000006E-2</v>
      </c>
      <c r="C11" s="3">
        <v>0.42566100000000001</v>
      </c>
      <c r="D11" s="3">
        <v>0.59544600000000003</v>
      </c>
      <c r="E11" s="3">
        <v>0.66484100000000002</v>
      </c>
      <c r="F11" s="3">
        <v>0.76885500000000007</v>
      </c>
      <c r="G11" s="3">
        <v>0.78334700000000002</v>
      </c>
      <c r="H11" s="3">
        <v>0.74590800000000002</v>
      </c>
      <c r="I11" s="3">
        <v>0.84732799999999997</v>
      </c>
      <c r="J11" s="3">
        <v>0.81074999999999997</v>
      </c>
      <c r="K11" s="3">
        <v>0.81787199999999993</v>
      </c>
      <c r="L11" s="3">
        <v>0.86231899999999995</v>
      </c>
      <c r="M11" s="3"/>
      <c r="N11" s="2">
        <v>1000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t="s">
        <v>2</v>
      </c>
      <c r="B12" s="3">
        <v>1.6248727448528487E-3</v>
      </c>
      <c r="C12" s="3">
        <v>1.4127296984459763E-2</v>
      </c>
      <c r="D12" s="3">
        <v>8.233303427405296E-2</v>
      </c>
      <c r="E12" s="3">
        <v>0.27571204775031494</v>
      </c>
      <c r="F12" s="3">
        <v>0.58412320622539149</v>
      </c>
      <c r="G12" s="3">
        <v>0.85340207048191929</v>
      </c>
      <c r="H12" s="3">
        <v>1</v>
      </c>
      <c r="I12" s="3">
        <v>0.80127743249085381</v>
      </c>
      <c r="J12" s="3">
        <v>0.6691738061259116</v>
      </c>
      <c r="K12" s="3">
        <v>0.41583728076088117</v>
      </c>
      <c r="L12" s="3">
        <v>0.41583728076088117</v>
      </c>
      <c r="M12" s="2"/>
      <c r="N12" s="2">
        <f>MAX(B12:L12)</f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t="s">
        <v>9</v>
      </c>
      <c r="B13" s="6">
        <f>B10*B11*B12*$C$6/($C$6*B12+$C$3)*(1-EXP(-$C$6*B12-$C$3))</f>
        <v>1.8961754806563976E-2</v>
      </c>
      <c r="C13" s="6">
        <f t="shared" ref="C13:AE13" si="0">C10*C11*C12*$C$6/($C$6*C12+$C$3)*(1-EXP(-$C$6*C12-$C$3))</f>
        <v>0.7529106010533585</v>
      </c>
      <c r="D13" s="6">
        <f t="shared" si="0"/>
        <v>3.5969948710555744</v>
      </c>
      <c r="E13" s="6">
        <f t="shared" si="0"/>
        <v>13.246626503488267</v>
      </c>
      <c r="F13" s="6">
        <f t="shared" si="0"/>
        <v>7.1540367260963418</v>
      </c>
      <c r="G13" s="6">
        <f t="shared" si="0"/>
        <v>20.880546927734436</v>
      </c>
      <c r="H13" s="6">
        <f t="shared" si="0"/>
        <v>19.393498651038612</v>
      </c>
      <c r="I13" s="6">
        <f t="shared" si="0"/>
        <v>7.1596340237321092</v>
      </c>
      <c r="J13" s="6">
        <f t="shared" si="0"/>
        <v>2.4124416505367132</v>
      </c>
      <c r="K13" s="6">
        <f t="shared" si="0"/>
        <v>1.4872905406951857</v>
      </c>
      <c r="L13" s="6">
        <f t="shared" si="0"/>
        <v>3.0970577497628526</v>
      </c>
      <c r="M13" s="6"/>
      <c r="N13" s="6"/>
      <c r="O13" s="6"/>
      <c r="P13" s="6"/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</row>
    <row r="15" spans="1:31" x14ac:dyDescent="0.2">
      <c r="A15">
        <f>MAX(B12:L12)</f>
        <v>1</v>
      </c>
    </row>
    <row r="17" spans="1:14" x14ac:dyDescent="0.2">
      <c r="B17">
        <v>1000</v>
      </c>
      <c r="C17">
        <v>2017</v>
      </c>
      <c r="D17">
        <v>3.6918300000000001E-3</v>
      </c>
      <c r="E17">
        <v>3.2007800000000003E-2</v>
      </c>
      <c r="F17">
        <v>0.21102000000000001</v>
      </c>
      <c r="G17">
        <v>0.90029999999999999</v>
      </c>
      <c r="H17">
        <v>1.2565999999999999</v>
      </c>
      <c r="I17">
        <v>1.1794500000000001</v>
      </c>
      <c r="J17">
        <v>1.9112100000000001</v>
      </c>
      <c r="K17">
        <v>1.8049500000000001</v>
      </c>
      <c r="L17">
        <v>1.71637</v>
      </c>
    </row>
    <row r="18" spans="1:14" x14ac:dyDescent="0.2">
      <c r="B18">
        <v>2019</v>
      </c>
      <c r="C18">
        <v>422.45499999999998</v>
      </c>
      <c r="D18">
        <v>313.60700000000003</v>
      </c>
      <c r="E18">
        <v>186.54599999999999</v>
      </c>
      <c r="F18">
        <v>191.61099999999999</v>
      </c>
      <c r="G18">
        <v>45.098599999999998</v>
      </c>
      <c r="H18">
        <v>93.510199999999998</v>
      </c>
      <c r="I18">
        <v>80.1999</v>
      </c>
      <c r="J18">
        <v>31.234000000000002</v>
      </c>
      <c r="K18">
        <v>12.8149</v>
      </c>
      <c r="L18">
        <v>11.9482</v>
      </c>
    </row>
    <row r="19" spans="1:14" x14ac:dyDescent="0.2">
      <c r="B19">
        <v>2019</v>
      </c>
      <c r="C19">
        <v>69</v>
      </c>
      <c r="D19">
        <v>425.661</v>
      </c>
      <c r="E19">
        <v>595.44600000000003</v>
      </c>
      <c r="F19">
        <v>664.84100000000001</v>
      </c>
      <c r="G19">
        <v>768.85500000000002</v>
      </c>
      <c r="H19">
        <v>783.34699999999998</v>
      </c>
      <c r="I19">
        <v>745.90800000000002</v>
      </c>
      <c r="J19">
        <v>847.32799999999997</v>
      </c>
      <c r="K19">
        <v>810.75</v>
      </c>
      <c r="L19">
        <v>817.87199999999996</v>
      </c>
      <c r="N19" s="7"/>
    </row>
    <row r="20" spans="1:14" x14ac:dyDescent="0.2">
      <c r="A20">
        <v>1</v>
      </c>
      <c r="B20">
        <v>2019</v>
      </c>
      <c r="C20" s="7">
        <v>3.49541E-3</v>
      </c>
      <c r="D20" s="7">
        <v>3.0390500000000001E-2</v>
      </c>
      <c r="E20" s="7">
        <v>0.17711399999999999</v>
      </c>
      <c r="F20" s="7">
        <v>0.593109</v>
      </c>
      <c r="G20" s="7">
        <v>1.2565599999999999</v>
      </c>
      <c r="H20" s="7">
        <v>1.8358300000000001</v>
      </c>
      <c r="I20" s="7">
        <v>2.1511900000000002</v>
      </c>
      <c r="J20" s="7">
        <v>1.7237</v>
      </c>
      <c r="K20" s="7">
        <v>1.4395199999999999</v>
      </c>
      <c r="L20" s="7">
        <v>0.89454500000000003</v>
      </c>
      <c r="M20" s="7"/>
      <c r="N20" s="7"/>
    </row>
    <row r="21" spans="1:14" x14ac:dyDescent="0.2">
      <c r="C2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"/>
  <sheetViews>
    <sheetView zoomScale="205" zoomScaleNormal="205" workbookViewId="0">
      <selection activeCell="C6" sqref="C6"/>
    </sheetView>
  </sheetViews>
  <sheetFormatPr baseColWidth="10" defaultColWidth="8.83203125" defaultRowHeight="15" x14ac:dyDescent="0.2"/>
  <cols>
    <col min="1" max="1" width="28.1640625" customWidth="1"/>
    <col min="2" max="2" width="19.6640625" customWidth="1"/>
    <col min="3" max="3" width="10.5" bestFit="1" customWidth="1"/>
    <col min="4" max="4" width="13.5" customWidth="1"/>
    <col min="5" max="5" width="11.5" bestFit="1" customWidth="1"/>
    <col min="6" max="6" width="10.5" bestFit="1" customWidth="1"/>
    <col min="7" max="9" width="11.5" bestFit="1" customWidth="1"/>
    <col min="10" max="14" width="10.5" bestFit="1" customWidth="1"/>
    <col min="15" max="15" width="11.5" bestFit="1" customWidth="1"/>
    <col min="16" max="31" width="10.5" bestFit="1" customWidth="1"/>
  </cols>
  <sheetData>
    <row r="1" spans="1:31" x14ac:dyDescent="0.2">
      <c r="A1" t="s">
        <v>13</v>
      </c>
    </row>
    <row r="2" spans="1:31" x14ac:dyDescent="0.2">
      <c r="A2" t="s">
        <v>12</v>
      </c>
    </row>
    <row r="3" spans="1:31" x14ac:dyDescent="0.2">
      <c r="A3" s="3" t="s">
        <v>11</v>
      </c>
      <c r="B3" t="s">
        <v>8</v>
      </c>
      <c r="C3">
        <v>0.3</v>
      </c>
    </row>
    <row r="4" spans="1:31" x14ac:dyDescent="0.2">
      <c r="A4" s="1" t="s">
        <v>10</v>
      </c>
      <c r="B4" t="s">
        <v>14</v>
      </c>
      <c r="C4">
        <v>108.6</v>
      </c>
    </row>
    <row r="5" spans="1:31" x14ac:dyDescent="0.2">
      <c r="B5" t="s">
        <v>5</v>
      </c>
      <c r="C5">
        <f>SUM(B13:AE13)</f>
        <v>108.6</v>
      </c>
    </row>
    <row r="6" spans="1:31" x14ac:dyDescent="0.2">
      <c r="B6" t="s">
        <v>3</v>
      </c>
      <c r="C6" s="4">
        <v>0.48569898661981198</v>
      </c>
      <c r="D6" t="s">
        <v>7</v>
      </c>
      <c r="E6" s="5" t="s">
        <v>6</v>
      </c>
    </row>
    <row r="7" spans="1:31" x14ac:dyDescent="0.2">
      <c r="B7" t="s">
        <v>4</v>
      </c>
      <c r="C7">
        <f>(C4-C5)^2</f>
        <v>0</v>
      </c>
    </row>
    <row r="8" spans="1:31" x14ac:dyDescent="0.2">
      <c r="B8" t="s">
        <v>15</v>
      </c>
    </row>
    <row r="9" spans="1:31" x14ac:dyDescent="0.2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  <row r="10" spans="1:31" x14ac:dyDescent="0.2">
      <c r="A10" t="s">
        <v>1</v>
      </c>
      <c r="B10">
        <v>420.51100000000002</v>
      </c>
      <c r="C10">
        <v>286.23700000000002</v>
      </c>
      <c r="D10">
        <v>244.67699999999999</v>
      </c>
      <c r="E10">
        <v>63.284599999999998</v>
      </c>
      <c r="F10">
        <v>145.44</v>
      </c>
      <c r="G10">
        <v>132.97399999999999</v>
      </c>
      <c r="H10">
        <v>56.820300000000003</v>
      </c>
      <c r="I10">
        <v>23.773599999999998</v>
      </c>
      <c r="J10">
        <v>21.700700000000001</v>
      </c>
      <c r="K10">
        <v>6.4478499999999999</v>
      </c>
      <c r="L10">
        <v>35.893500000000003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t="s">
        <v>0</v>
      </c>
      <c r="B11" s="2">
        <v>6.9000000000000006E-2</v>
      </c>
      <c r="C11" s="2">
        <v>0.29220015999999999</v>
      </c>
      <c r="D11" s="2">
        <v>0.51062739000000001</v>
      </c>
      <c r="E11" s="2">
        <v>0.69531947000000005</v>
      </c>
      <c r="F11" s="2">
        <v>0.74376835000000008</v>
      </c>
      <c r="G11" s="2">
        <v>0.70796265000000003</v>
      </c>
      <c r="H11" s="2">
        <v>0.78313208000000001</v>
      </c>
      <c r="I11" s="2">
        <v>0.81864882999999999</v>
      </c>
      <c r="J11" s="2">
        <v>0.83882013</v>
      </c>
      <c r="K11" s="2">
        <v>0.85240967999999995</v>
      </c>
      <c r="L11" s="2">
        <v>0.83488233999999995</v>
      </c>
      <c r="M11" s="2"/>
      <c r="N11" s="2">
        <v>1000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t="s">
        <v>2</v>
      </c>
      <c r="B12" s="3">
        <v>1.9315740220849711E-3</v>
      </c>
      <c r="C12" s="3">
        <v>1.823538019158457E-2</v>
      </c>
      <c r="D12" s="3">
        <v>0.15182515781055927</v>
      </c>
      <c r="E12" s="3">
        <v>0.3711364061729025</v>
      </c>
      <c r="F12" s="3">
        <v>0.82051622343593156</v>
      </c>
      <c r="G12" s="3">
        <v>1</v>
      </c>
      <c r="H12" s="3">
        <v>0.80819083592806218</v>
      </c>
      <c r="I12" s="3">
        <v>0.98879417419563409</v>
      </c>
      <c r="J12" s="3">
        <v>0.85672672825957497</v>
      </c>
      <c r="K12" s="3">
        <v>0.50956391540333146</v>
      </c>
      <c r="L12" s="3">
        <v>0.50956391540333146</v>
      </c>
      <c r="M12" s="2"/>
      <c r="N12" s="2">
        <f>MAX(B12:L12)</f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t="s">
        <v>9</v>
      </c>
      <c r="B13" s="6">
        <f>B10*B11*B12*$C$6/($C$6*B12+$C$3)*(1-EXP(-$C$6*B12-$C$3))</f>
        <v>2.3506863426272347E-2</v>
      </c>
      <c r="C13" s="6">
        <f t="shared" ref="C13:AE13" si="0">C10*C11*C12*$C$6/($C$6*C12+$C$3)*(1-EXP(-$C$6*C12-$C$3))</f>
        <v>0.63730251452375852</v>
      </c>
      <c r="D13" s="6">
        <f t="shared" si="0"/>
        <v>7.6873383997318596</v>
      </c>
      <c r="E13" s="6">
        <f t="shared" si="0"/>
        <v>6.2988561173063795</v>
      </c>
      <c r="F13" s="6">
        <f t="shared" si="0"/>
        <v>31.023247350180682</v>
      </c>
      <c r="G13" s="6">
        <f t="shared" si="0"/>
        <v>31.6698371104521</v>
      </c>
      <c r="H13" s="6">
        <f t="shared" si="0"/>
        <v>12.603217433480978</v>
      </c>
      <c r="I13" s="6">
        <f t="shared" si="0"/>
        <v>6.489278743633319</v>
      </c>
      <c r="J13" s="6">
        <f t="shared" si="0"/>
        <v>5.4086748549079795</v>
      </c>
      <c r="K13" s="6">
        <f t="shared" si="0"/>
        <v>1.0474972297005767</v>
      </c>
      <c r="L13" s="6">
        <f t="shared" si="0"/>
        <v>5.7112433826560833</v>
      </c>
      <c r="M13" s="6"/>
      <c r="N13" s="6"/>
      <c r="O13" s="6"/>
      <c r="P13" s="6"/>
      <c r="Q13" s="6">
        <f t="shared" si="0"/>
        <v>0</v>
      </c>
      <c r="R13" s="6">
        <f t="shared" si="0"/>
        <v>0</v>
      </c>
      <c r="S13" s="6">
        <f t="shared" si="0"/>
        <v>0</v>
      </c>
      <c r="T13" s="6">
        <f t="shared" si="0"/>
        <v>0</v>
      </c>
      <c r="U13" s="6">
        <f t="shared" si="0"/>
        <v>0</v>
      </c>
      <c r="V13" s="6">
        <f t="shared" si="0"/>
        <v>0</v>
      </c>
      <c r="W13" s="6">
        <f t="shared" si="0"/>
        <v>0</v>
      </c>
      <c r="X13" s="6">
        <f t="shared" si="0"/>
        <v>0</v>
      </c>
      <c r="Y13" s="6">
        <f t="shared" si="0"/>
        <v>0</v>
      </c>
      <c r="Z13" s="6">
        <f t="shared" si="0"/>
        <v>0</v>
      </c>
      <c r="AA13" s="6">
        <f t="shared" si="0"/>
        <v>0</v>
      </c>
      <c r="AB13" s="6">
        <f t="shared" si="0"/>
        <v>0</v>
      </c>
      <c r="AC13" s="6">
        <f t="shared" si="0"/>
        <v>0</v>
      </c>
      <c r="AD13" s="6">
        <f t="shared" si="0"/>
        <v>0</v>
      </c>
      <c r="AE13" s="6">
        <f t="shared" si="0"/>
        <v>0</v>
      </c>
    </row>
    <row r="17" spans="2:14" x14ac:dyDescent="0.2">
      <c r="B17">
        <v>1000</v>
      </c>
      <c r="C17">
        <v>2017</v>
      </c>
      <c r="D17">
        <v>3.6918300000000001E-3</v>
      </c>
      <c r="E17">
        <v>3.2007800000000003E-2</v>
      </c>
      <c r="F17">
        <v>0.21102000000000001</v>
      </c>
      <c r="G17">
        <v>0.90029999999999999</v>
      </c>
      <c r="H17">
        <v>1.2565999999999999</v>
      </c>
      <c r="I17">
        <v>1.1794500000000001</v>
      </c>
      <c r="J17">
        <v>1.9112100000000001</v>
      </c>
      <c r="K17">
        <v>1.8049500000000001</v>
      </c>
      <c r="L17">
        <v>1.71637</v>
      </c>
      <c r="M17">
        <v>0.99219800000000002</v>
      </c>
      <c r="N17">
        <v>0.99219800000000002</v>
      </c>
    </row>
    <row r="18" spans="2:14" x14ac:dyDescent="0.2">
      <c r="C18">
        <v>2017</v>
      </c>
      <c r="D18">
        <v>445.25099999999998</v>
      </c>
      <c r="E18">
        <v>314.255</v>
      </c>
      <c r="F18">
        <v>130.24799999999999</v>
      </c>
      <c r="G18">
        <v>192.65799999999999</v>
      </c>
      <c r="H18">
        <v>189.661</v>
      </c>
      <c r="I18">
        <v>95.180400000000006</v>
      </c>
      <c r="J18">
        <v>38.484999999999999</v>
      </c>
      <c r="K18">
        <v>34.3673</v>
      </c>
      <c r="L18">
        <v>10.6615</v>
      </c>
      <c r="M18">
        <v>21.850899999999999</v>
      </c>
      <c r="N18">
        <v>35.886699999999998</v>
      </c>
    </row>
    <row r="19" spans="2:14" x14ac:dyDescent="0.2">
      <c r="C19" s="7">
        <v>2017</v>
      </c>
      <c r="D19" s="7">
        <v>69</v>
      </c>
      <c r="E19" s="7">
        <v>256.85399999999998</v>
      </c>
      <c r="F19" s="7">
        <v>458.18900000000002</v>
      </c>
      <c r="G19" s="7">
        <v>626.67899999999997</v>
      </c>
      <c r="H19" s="7">
        <v>645.702</v>
      </c>
      <c r="I19" s="7">
        <v>756.43399999999997</v>
      </c>
      <c r="J19" s="7">
        <v>783.28200000000004</v>
      </c>
      <c r="K19" s="7">
        <v>795.69500000000005</v>
      </c>
      <c r="L19" s="7">
        <v>837.97</v>
      </c>
      <c r="M19" s="7">
        <v>809.23199999999997</v>
      </c>
      <c r="N19" s="7">
        <v>856.98299999999995</v>
      </c>
    </row>
    <row r="20" spans="2:14" x14ac:dyDescent="0.2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Dana.Hanselman</dc:creator>
  <cp:lastModifiedBy>Jim Ianelli</cp:lastModifiedBy>
  <dcterms:created xsi:type="dcterms:W3CDTF">2016-10-21T18:20:46Z</dcterms:created>
  <dcterms:modified xsi:type="dcterms:W3CDTF">2021-05-18T05:47:56Z</dcterms:modified>
</cp:coreProperties>
</file>