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0" yWindow="0" windowWidth="28720" windowHeight="17540" activeTab="1"/>
  </bookViews>
  <sheets>
    <sheet name="N-F-M-SSBf" sheetId="2" r:id="rId1"/>
    <sheet name="Sheet2" sheetId="4" r:id="rId2"/>
  </sheets>
  <calcPr calcId="140001" calcMode="autoNoTable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5" i="2" l="1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34" i="2"/>
  <c r="O155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AD56" i="4"/>
  <c r="AE56" i="4"/>
  <c r="AF56" i="4"/>
  <c r="AG56" i="4"/>
  <c r="AH56" i="4"/>
  <c r="AI56" i="4"/>
  <c r="AJ56" i="4"/>
  <c r="AK56" i="4"/>
  <c r="AL56" i="4"/>
  <c r="AM56" i="4"/>
  <c r="AN56" i="4"/>
  <c r="AD57" i="4"/>
  <c r="AE57" i="4"/>
  <c r="AF57" i="4"/>
  <c r="AG57" i="4"/>
  <c r="AH57" i="4"/>
  <c r="AI57" i="4"/>
  <c r="AJ57" i="4"/>
  <c r="AK57" i="4"/>
  <c r="AL57" i="4"/>
  <c r="AM57" i="4"/>
  <c r="AN57" i="4"/>
  <c r="AD58" i="4"/>
  <c r="AE58" i="4"/>
  <c r="AF58" i="4"/>
  <c r="AG58" i="4"/>
  <c r="AH58" i="4"/>
  <c r="AI58" i="4"/>
  <c r="AJ58" i="4"/>
  <c r="AK58" i="4"/>
  <c r="AL58" i="4"/>
  <c r="AM58" i="4"/>
  <c r="AN58" i="4"/>
  <c r="AD59" i="4"/>
  <c r="AE59" i="4"/>
  <c r="AF59" i="4"/>
  <c r="AG59" i="4"/>
  <c r="AH59" i="4"/>
  <c r="AI59" i="4"/>
  <c r="AJ59" i="4"/>
  <c r="AK59" i="4"/>
  <c r="AL59" i="4"/>
  <c r="AM59" i="4"/>
  <c r="AN59" i="4"/>
  <c r="AD60" i="4"/>
  <c r="AE60" i="4"/>
  <c r="AF60" i="4"/>
  <c r="AG60" i="4"/>
  <c r="AH60" i="4"/>
  <c r="AI60" i="4"/>
  <c r="AJ60" i="4"/>
  <c r="AK60" i="4"/>
  <c r="AL60" i="4"/>
  <c r="AM60" i="4"/>
  <c r="AN60" i="4"/>
  <c r="AD61" i="4"/>
  <c r="AE61" i="4"/>
  <c r="AF61" i="4"/>
  <c r="AG61" i="4"/>
  <c r="AH61" i="4"/>
  <c r="AI61" i="4"/>
  <c r="AJ61" i="4"/>
  <c r="AK61" i="4"/>
  <c r="AL61" i="4"/>
  <c r="AM61" i="4"/>
  <c r="AN61" i="4"/>
  <c r="AD62" i="4"/>
  <c r="AE62" i="4"/>
  <c r="AF62" i="4"/>
  <c r="AG62" i="4"/>
  <c r="AH62" i="4"/>
  <c r="AI62" i="4"/>
  <c r="AJ62" i="4"/>
  <c r="AK62" i="4"/>
  <c r="AL62" i="4"/>
  <c r="AM62" i="4"/>
  <c r="AN62" i="4"/>
  <c r="AD63" i="4"/>
  <c r="AE63" i="4"/>
  <c r="AF63" i="4"/>
  <c r="AG63" i="4"/>
  <c r="AH63" i="4"/>
  <c r="AI63" i="4"/>
  <c r="AJ63" i="4"/>
  <c r="AK63" i="4"/>
  <c r="AL63" i="4"/>
  <c r="AM63" i="4"/>
  <c r="AN63" i="4"/>
  <c r="AD64" i="4"/>
  <c r="AE64" i="4"/>
  <c r="AF64" i="4"/>
  <c r="AG64" i="4"/>
  <c r="AH64" i="4"/>
  <c r="AI64" i="4"/>
  <c r="AJ64" i="4"/>
  <c r="AK64" i="4"/>
  <c r="AL64" i="4"/>
  <c r="AM64" i="4"/>
  <c r="AN64" i="4"/>
  <c r="AD65" i="4"/>
  <c r="AE65" i="4"/>
  <c r="AF65" i="4"/>
  <c r="AG65" i="4"/>
  <c r="AH65" i="4"/>
  <c r="AI65" i="4"/>
  <c r="AJ65" i="4"/>
  <c r="AK65" i="4"/>
  <c r="AL65" i="4"/>
  <c r="AM65" i="4"/>
  <c r="AN65" i="4"/>
  <c r="AD66" i="4"/>
  <c r="AE66" i="4"/>
  <c r="AF66" i="4"/>
  <c r="AG66" i="4"/>
  <c r="AH66" i="4"/>
  <c r="AI66" i="4"/>
  <c r="AJ66" i="4"/>
  <c r="AK66" i="4"/>
  <c r="AL66" i="4"/>
  <c r="AM66" i="4"/>
  <c r="AN66" i="4"/>
  <c r="AD67" i="4"/>
  <c r="AE67" i="4"/>
  <c r="AF67" i="4"/>
  <c r="AG67" i="4"/>
  <c r="AH67" i="4"/>
  <c r="AI67" i="4"/>
  <c r="AJ67" i="4"/>
  <c r="AK67" i="4"/>
  <c r="AL67" i="4"/>
  <c r="AM67" i="4"/>
  <c r="AN67" i="4"/>
  <c r="AD68" i="4"/>
  <c r="AE68" i="4"/>
  <c r="AF68" i="4"/>
  <c r="AG68" i="4"/>
  <c r="AH68" i="4"/>
  <c r="AI68" i="4"/>
  <c r="AJ68" i="4"/>
  <c r="AK68" i="4"/>
  <c r="AL68" i="4"/>
  <c r="AM68" i="4"/>
  <c r="AN68" i="4"/>
  <c r="AD69" i="4"/>
  <c r="AE69" i="4"/>
  <c r="AF69" i="4"/>
  <c r="AG69" i="4"/>
  <c r="AH69" i="4"/>
  <c r="AI69" i="4"/>
  <c r="AJ69" i="4"/>
  <c r="AK69" i="4"/>
  <c r="AL69" i="4"/>
  <c r="AM69" i="4"/>
  <c r="AN69" i="4"/>
  <c r="AD70" i="4"/>
  <c r="AE70" i="4"/>
  <c r="AF70" i="4"/>
  <c r="AG70" i="4"/>
  <c r="AH70" i="4"/>
  <c r="AI70" i="4"/>
  <c r="AJ70" i="4"/>
  <c r="AK70" i="4"/>
  <c r="AL70" i="4"/>
  <c r="AM70" i="4"/>
  <c r="AN70" i="4"/>
  <c r="AD71" i="4"/>
  <c r="AE71" i="4"/>
  <c r="AF71" i="4"/>
  <c r="AG71" i="4"/>
  <c r="AH71" i="4"/>
  <c r="AI71" i="4"/>
  <c r="AJ71" i="4"/>
  <c r="AK71" i="4"/>
  <c r="AL71" i="4"/>
  <c r="AM71" i="4"/>
  <c r="AN71" i="4"/>
  <c r="AD72" i="4"/>
  <c r="AE72" i="4"/>
  <c r="AF72" i="4"/>
  <c r="AG72" i="4"/>
  <c r="AH72" i="4"/>
  <c r="AI72" i="4"/>
  <c r="AJ72" i="4"/>
  <c r="AK72" i="4"/>
  <c r="AL72" i="4"/>
  <c r="AM72" i="4"/>
  <c r="AN72" i="4"/>
  <c r="AD73" i="4"/>
  <c r="AE73" i="4"/>
  <c r="AF73" i="4"/>
  <c r="AG73" i="4"/>
  <c r="AH73" i="4"/>
  <c r="AI73" i="4"/>
  <c r="AJ73" i="4"/>
  <c r="AK73" i="4"/>
  <c r="AL73" i="4"/>
  <c r="AM73" i="4"/>
  <c r="AN73" i="4"/>
  <c r="AD74" i="4"/>
  <c r="AE74" i="4"/>
  <c r="AF74" i="4"/>
  <c r="AG74" i="4"/>
  <c r="AH74" i="4"/>
  <c r="AI74" i="4"/>
  <c r="AJ74" i="4"/>
  <c r="AK74" i="4"/>
  <c r="AL74" i="4"/>
  <c r="AM74" i="4"/>
  <c r="AN74" i="4"/>
  <c r="AD75" i="4"/>
  <c r="AE75" i="4"/>
  <c r="AF75" i="4"/>
  <c r="AG75" i="4"/>
  <c r="AH75" i="4"/>
  <c r="AI75" i="4"/>
  <c r="AJ75" i="4"/>
  <c r="AK75" i="4"/>
  <c r="AL75" i="4"/>
  <c r="AM75" i="4"/>
  <c r="AN75" i="4"/>
  <c r="AD76" i="4"/>
  <c r="AE76" i="4"/>
  <c r="AF76" i="4"/>
  <c r="AG76" i="4"/>
  <c r="AH76" i="4"/>
  <c r="AI76" i="4"/>
  <c r="AJ76" i="4"/>
  <c r="AK76" i="4"/>
  <c r="AL76" i="4"/>
  <c r="AM76" i="4"/>
  <c r="AN76" i="4"/>
  <c r="AD77" i="4"/>
  <c r="AE77" i="4"/>
  <c r="AF77" i="4"/>
  <c r="AG77" i="4"/>
  <c r="AH77" i="4"/>
  <c r="AI77" i="4"/>
  <c r="AJ77" i="4"/>
  <c r="AK77" i="4"/>
  <c r="AL77" i="4"/>
  <c r="AM77" i="4"/>
  <c r="AN77" i="4"/>
  <c r="AE55" i="4"/>
  <c r="AF55" i="4"/>
  <c r="AG55" i="4"/>
  <c r="AH55" i="4"/>
  <c r="AI55" i="4"/>
  <c r="AJ55" i="4"/>
  <c r="AK55" i="4"/>
  <c r="AL55" i="4"/>
  <c r="AM55" i="4"/>
  <c r="AN55" i="4"/>
  <c r="AD55" i="4"/>
  <c r="Q55" i="4"/>
  <c r="R55" i="4"/>
  <c r="S55" i="4"/>
  <c r="T55" i="4"/>
  <c r="U55" i="4"/>
  <c r="V55" i="4"/>
  <c r="W55" i="4"/>
  <c r="X55" i="4"/>
  <c r="Y55" i="4"/>
  <c r="Z55" i="4"/>
  <c r="AA55" i="4"/>
  <c r="Q56" i="4"/>
  <c r="R56" i="4"/>
  <c r="S56" i="4"/>
  <c r="T56" i="4"/>
  <c r="U56" i="4"/>
  <c r="V56" i="4"/>
  <c r="W56" i="4"/>
  <c r="X56" i="4"/>
  <c r="Y56" i="4"/>
  <c r="Z56" i="4"/>
  <c r="AA56" i="4"/>
  <c r="Q57" i="4"/>
  <c r="R57" i="4"/>
  <c r="S57" i="4"/>
  <c r="T57" i="4"/>
  <c r="U57" i="4"/>
  <c r="V57" i="4"/>
  <c r="W57" i="4"/>
  <c r="X57" i="4"/>
  <c r="Y57" i="4"/>
  <c r="Z57" i="4"/>
  <c r="AA57" i="4"/>
  <c r="Q58" i="4"/>
  <c r="R58" i="4"/>
  <c r="S58" i="4"/>
  <c r="T58" i="4"/>
  <c r="U58" i="4"/>
  <c r="V58" i="4"/>
  <c r="W58" i="4"/>
  <c r="X58" i="4"/>
  <c r="Y58" i="4"/>
  <c r="Z58" i="4"/>
  <c r="AA58" i="4"/>
  <c r="Q59" i="4"/>
  <c r="R59" i="4"/>
  <c r="S59" i="4"/>
  <c r="T59" i="4"/>
  <c r="U59" i="4"/>
  <c r="V59" i="4"/>
  <c r="W59" i="4"/>
  <c r="X59" i="4"/>
  <c r="Y59" i="4"/>
  <c r="Z59" i="4"/>
  <c r="AA59" i="4"/>
  <c r="Q60" i="4"/>
  <c r="R60" i="4"/>
  <c r="S60" i="4"/>
  <c r="T60" i="4"/>
  <c r="U60" i="4"/>
  <c r="V60" i="4"/>
  <c r="W60" i="4"/>
  <c r="X60" i="4"/>
  <c r="Y60" i="4"/>
  <c r="Z60" i="4"/>
  <c r="AA60" i="4"/>
  <c r="Q61" i="4"/>
  <c r="R61" i="4"/>
  <c r="S61" i="4"/>
  <c r="T61" i="4"/>
  <c r="U61" i="4"/>
  <c r="V61" i="4"/>
  <c r="W61" i="4"/>
  <c r="X61" i="4"/>
  <c r="Y61" i="4"/>
  <c r="Z61" i="4"/>
  <c r="AA61" i="4"/>
  <c r="Q62" i="4"/>
  <c r="R62" i="4"/>
  <c r="S62" i="4"/>
  <c r="T62" i="4"/>
  <c r="U62" i="4"/>
  <c r="V62" i="4"/>
  <c r="W62" i="4"/>
  <c r="X62" i="4"/>
  <c r="Y62" i="4"/>
  <c r="Z62" i="4"/>
  <c r="AA62" i="4"/>
  <c r="Q63" i="4"/>
  <c r="R63" i="4"/>
  <c r="S63" i="4"/>
  <c r="T63" i="4"/>
  <c r="U63" i="4"/>
  <c r="V63" i="4"/>
  <c r="W63" i="4"/>
  <c r="X63" i="4"/>
  <c r="Y63" i="4"/>
  <c r="Z63" i="4"/>
  <c r="AA63" i="4"/>
  <c r="Q64" i="4"/>
  <c r="R64" i="4"/>
  <c r="S64" i="4"/>
  <c r="T64" i="4"/>
  <c r="U64" i="4"/>
  <c r="V64" i="4"/>
  <c r="W64" i="4"/>
  <c r="X64" i="4"/>
  <c r="Y64" i="4"/>
  <c r="Z64" i="4"/>
  <c r="AA64" i="4"/>
  <c r="Q65" i="4"/>
  <c r="R65" i="4"/>
  <c r="S65" i="4"/>
  <c r="T65" i="4"/>
  <c r="U65" i="4"/>
  <c r="V65" i="4"/>
  <c r="W65" i="4"/>
  <c r="X65" i="4"/>
  <c r="Y65" i="4"/>
  <c r="Z65" i="4"/>
  <c r="AA65" i="4"/>
  <c r="Q66" i="4"/>
  <c r="R66" i="4"/>
  <c r="S66" i="4"/>
  <c r="T66" i="4"/>
  <c r="U66" i="4"/>
  <c r="V66" i="4"/>
  <c r="W66" i="4"/>
  <c r="X66" i="4"/>
  <c r="Y66" i="4"/>
  <c r="Z66" i="4"/>
  <c r="AA66" i="4"/>
  <c r="Q67" i="4"/>
  <c r="R67" i="4"/>
  <c r="S67" i="4"/>
  <c r="T67" i="4"/>
  <c r="U67" i="4"/>
  <c r="V67" i="4"/>
  <c r="W67" i="4"/>
  <c r="X67" i="4"/>
  <c r="Y67" i="4"/>
  <c r="Z67" i="4"/>
  <c r="AA67" i="4"/>
  <c r="Q68" i="4"/>
  <c r="R68" i="4"/>
  <c r="S68" i="4"/>
  <c r="T68" i="4"/>
  <c r="U68" i="4"/>
  <c r="V68" i="4"/>
  <c r="W68" i="4"/>
  <c r="X68" i="4"/>
  <c r="Y68" i="4"/>
  <c r="Z68" i="4"/>
  <c r="AA68" i="4"/>
  <c r="Q69" i="4"/>
  <c r="R69" i="4"/>
  <c r="S69" i="4"/>
  <c r="T69" i="4"/>
  <c r="U69" i="4"/>
  <c r="V69" i="4"/>
  <c r="W69" i="4"/>
  <c r="X69" i="4"/>
  <c r="Y69" i="4"/>
  <c r="Z69" i="4"/>
  <c r="AA69" i="4"/>
  <c r="Q70" i="4"/>
  <c r="R70" i="4"/>
  <c r="S70" i="4"/>
  <c r="T70" i="4"/>
  <c r="U70" i="4"/>
  <c r="V70" i="4"/>
  <c r="W70" i="4"/>
  <c r="X70" i="4"/>
  <c r="Y70" i="4"/>
  <c r="Z70" i="4"/>
  <c r="AA70" i="4"/>
  <c r="Q71" i="4"/>
  <c r="R71" i="4"/>
  <c r="S71" i="4"/>
  <c r="T71" i="4"/>
  <c r="U71" i="4"/>
  <c r="V71" i="4"/>
  <c r="W71" i="4"/>
  <c r="X71" i="4"/>
  <c r="Y71" i="4"/>
  <c r="Z71" i="4"/>
  <c r="AA71" i="4"/>
  <c r="Q72" i="4"/>
  <c r="R72" i="4"/>
  <c r="S72" i="4"/>
  <c r="T72" i="4"/>
  <c r="U72" i="4"/>
  <c r="V72" i="4"/>
  <c r="W72" i="4"/>
  <c r="X72" i="4"/>
  <c r="Y72" i="4"/>
  <c r="Z72" i="4"/>
  <c r="AA72" i="4"/>
  <c r="Q73" i="4"/>
  <c r="R73" i="4"/>
  <c r="S73" i="4"/>
  <c r="T73" i="4"/>
  <c r="U73" i="4"/>
  <c r="V73" i="4"/>
  <c r="W73" i="4"/>
  <c r="X73" i="4"/>
  <c r="Y73" i="4"/>
  <c r="Z73" i="4"/>
  <c r="AA73" i="4"/>
  <c r="Q74" i="4"/>
  <c r="R74" i="4"/>
  <c r="S74" i="4"/>
  <c r="T74" i="4"/>
  <c r="U74" i="4"/>
  <c r="V74" i="4"/>
  <c r="W74" i="4"/>
  <c r="X74" i="4"/>
  <c r="Y74" i="4"/>
  <c r="Z74" i="4"/>
  <c r="AA74" i="4"/>
  <c r="Q75" i="4"/>
  <c r="R75" i="4"/>
  <c r="S75" i="4"/>
  <c r="T75" i="4"/>
  <c r="U75" i="4"/>
  <c r="V75" i="4"/>
  <c r="W75" i="4"/>
  <c r="X75" i="4"/>
  <c r="Y75" i="4"/>
  <c r="Z75" i="4"/>
  <c r="AA75" i="4"/>
  <c r="Q76" i="4"/>
  <c r="R76" i="4"/>
  <c r="S76" i="4"/>
  <c r="T76" i="4"/>
  <c r="U76" i="4"/>
  <c r="V76" i="4"/>
  <c r="W76" i="4"/>
  <c r="X76" i="4"/>
  <c r="Y76" i="4"/>
  <c r="Z76" i="4"/>
  <c r="AA76" i="4"/>
  <c r="Q77" i="4"/>
  <c r="R77" i="4"/>
  <c r="S77" i="4"/>
  <c r="T77" i="4"/>
  <c r="U77" i="4"/>
  <c r="V77" i="4"/>
  <c r="W77" i="4"/>
  <c r="X77" i="4"/>
  <c r="Y77" i="4"/>
  <c r="Z77" i="4"/>
  <c r="AA77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55" i="4"/>
  <c r="Q53" i="4"/>
  <c r="R53" i="4"/>
  <c r="S53" i="4"/>
  <c r="T53" i="4"/>
  <c r="U53" i="4"/>
  <c r="V53" i="4"/>
  <c r="W53" i="4"/>
  <c r="X53" i="4"/>
  <c r="Y53" i="4"/>
  <c r="Z53" i="4"/>
  <c r="AA53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D56" i="2"/>
  <c r="C83" i="2"/>
  <c r="C111" i="2"/>
  <c r="D83" i="2"/>
  <c r="D111" i="2"/>
  <c r="E83" i="2"/>
  <c r="E111" i="2"/>
  <c r="F83" i="2"/>
  <c r="F111" i="2"/>
  <c r="G83" i="2"/>
  <c r="G111" i="2"/>
  <c r="H83" i="2"/>
  <c r="H111" i="2"/>
  <c r="I83" i="2"/>
  <c r="I111" i="2"/>
  <c r="J83" i="2"/>
  <c r="J111" i="2"/>
  <c r="K83" i="2"/>
  <c r="K111" i="2"/>
  <c r="L83" i="2"/>
  <c r="L111" i="2"/>
  <c r="M83" i="2"/>
  <c r="M111" i="2"/>
  <c r="C84" i="2"/>
  <c r="C112" i="2"/>
  <c r="D84" i="2"/>
  <c r="D112" i="2"/>
  <c r="E84" i="2"/>
  <c r="E112" i="2"/>
  <c r="F84" i="2"/>
  <c r="F112" i="2"/>
  <c r="G84" i="2"/>
  <c r="G112" i="2"/>
  <c r="H84" i="2"/>
  <c r="H112" i="2"/>
  <c r="I84" i="2"/>
  <c r="I112" i="2"/>
  <c r="J84" i="2"/>
  <c r="J112" i="2"/>
  <c r="K84" i="2"/>
  <c r="K112" i="2"/>
  <c r="L84" i="2"/>
  <c r="L112" i="2"/>
  <c r="M84" i="2"/>
  <c r="M112" i="2"/>
  <c r="C85" i="2"/>
  <c r="C113" i="2"/>
  <c r="D85" i="2"/>
  <c r="D113" i="2"/>
  <c r="E85" i="2"/>
  <c r="E113" i="2"/>
  <c r="F85" i="2"/>
  <c r="F113" i="2"/>
  <c r="G85" i="2"/>
  <c r="G113" i="2"/>
  <c r="H85" i="2"/>
  <c r="H113" i="2"/>
  <c r="I85" i="2"/>
  <c r="I113" i="2"/>
  <c r="J85" i="2"/>
  <c r="J113" i="2"/>
  <c r="K85" i="2"/>
  <c r="K113" i="2"/>
  <c r="L85" i="2"/>
  <c r="L113" i="2"/>
  <c r="M85" i="2"/>
  <c r="M113" i="2"/>
  <c r="C86" i="2"/>
  <c r="C114" i="2"/>
  <c r="D86" i="2"/>
  <c r="D114" i="2"/>
  <c r="E86" i="2"/>
  <c r="E114" i="2"/>
  <c r="F86" i="2"/>
  <c r="F114" i="2"/>
  <c r="G86" i="2"/>
  <c r="G114" i="2"/>
  <c r="H86" i="2"/>
  <c r="H114" i="2"/>
  <c r="I86" i="2"/>
  <c r="I114" i="2"/>
  <c r="J86" i="2"/>
  <c r="J114" i="2"/>
  <c r="K86" i="2"/>
  <c r="K114" i="2"/>
  <c r="L86" i="2"/>
  <c r="L114" i="2"/>
  <c r="M86" i="2"/>
  <c r="M114" i="2"/>
  <c r="C87" i="2"/>
  <c r="C115" i="2"/>
  <c r="D87" i="2"/>
  <c r="D115" i="2"/>
  <c r="E87" i="2"/>
  <c r="E115" i="2"/>
  <c r="F87" i="2"/>
  <c r="F115" i="2"/>
  <c r="G87" i="2"/>
  <c r="G115" i="2"/>
  <c r="H87" i="2"/>
  <c r="H115" i="2"/>
  <c r="I87" i="2"/>
  <c r="I115" i="2"/>
  <c r="J87" i="2"/>
  <c r="J115" i="2"/>
  <c r="K87" i="2"/>
  <c r="K115" i="2"/>
  <c r="L87" i="2"/>
  <c r="L115" i="2"/>
  <c r="M87" i="2"/>
  <c r="M115" i="2"/>
  <c r="C88" i="2"/>
  <c r="C116" i="2"/>
  <c r="D88" i="2"/>
  <c r="D116" i="2"/>
  <c r="E88" i="2"/>
  <c r="E116" i="2"/>
  <c r="F88" i="2"/>
  <c r="F116" i="2"/>
  <c r="G88" i="2"/>
  <c r="G116" i="2"/>
  <c r="H88" i="2"/>
  <c r="H116" i="2"/>
  <c r="I88" i="2"/>
  <c r="I116" i="2"/>
  <c r="J88" i="2"/>
  <c r="J116" i="2"/>
  <c r="K88" i="2"/>
  <c r="K116" i="2"/>
  <c r="L88" i="2"/>
  <c r="L116" i="2"/>
  <c r="M88" i="2"/>
  <c r="M116" i="2"/>
  <c r="C89" i="2"/>
  <c r="C117" i="2"/>
  <c r="D89" i="2"/>
  <c r="D117" i="2"/>
  <c r="E89" i="2"/>
  <c r="E117" i="2"/>
  <c r="F89" i="2"/>
  <c r="F117" i="2"/>
  <c r="G89" i="2"/>
  <c r="G117" i="2"/>
  <c r="H89" i="2"/>
  <c r="H117" i="2"/>
  <c r="I89" i="2"/>
  <c r="I117" i="2"/>
  <c r="J89" i="2"/>
  <c r="J117" i="2"/>
  <c r="K89" i="2"/>
  <c r="K117" i="2"/>
  <c r="L89" i="2"/>
  <c r="L117" i="2"/>
  <c r="M89" i="2"/>
  <c r="M117" i="2"/>
  <c r="C90" i="2"/>
  <c r="C118" i="2"/>
  <c r="D90" i="2"/>
  <c r="D118" i="2"/>
  <c r="E90" i="2"/>
  <c r="E118" i="2"/>
  <c r="F90" i="2"/>
  <c r="F118" i="2"/>
  <c r="G90" i="2"/>
  <c r="G118" i="2"/>
  <c r="H90" i="2"/>
  <c r="H118" i="2"/>
  <c r="I90" i="2"/>
  <c r="I118" i="2"/>
  <c r="J90" i="2"/>
  <c r="J118" i="2"/>
  <c r="K90" i="2"/>
  <c r="K118" i="2"/>
  <c r="L90" i="2"/>
  <c r="L118" i="2"/>
  <c r="M90" i="2"/>
  <c r="M118" i="2"/>
  <c r="C91" i="2"/>
  <c r="C119" i="2"/>
  <c r="D91" i="2"/>
  <c r="D119" i="2"/>
  <c r="E91" i="2"/>
  <c r="E119" i="2"/>
  <c r="F91" i="2"/>
  <c r="F119" i="2"/>
  <c r="G91" i="2"/>
  <c r="G119" i="2"/>
  <c r="H91" i="2"/>
  <c r="H119" i="2"/>
  <c r="I91" i="2"/>
  <c r="I119" i="2"/>
  <c r="J91" i="2"/>
  <c r="J119" i="2"/>
  <c r="K91" i="2"/>
  <c r="K119" i="2"/>
  <c r="L91" i="2"/>
  <c r="L119" i="2"/>
  <c r="M91" i="2"/>
  <c r="M119" i="2"/>
  <c r="C92" i="2"/>
  <c r="C120" i="2"/>
  <c r="D92" i="2"/>
  <c r="D120" i="2"/>
  <c r="E92" i="2"/>
  <c r="E120" i="2"/>
  <c r="F92" i="2"/>
  <c r="F120" i="2"/>
  <c r="G92" i="2"/>
  <c r="G120" i="2"/>
  <c r="H92" i="2"/>
  <c r="H120" i="2"/>
  <c r="I92" i="2"/>
  <c r="I120" i="2"/>
  <c r="J92" i="2"/>
  <c r="J120" i="2"/>
  <c r="K92" i="2"/>
  <c r="K120" i="2"/>
  <c r="L92" i="2"/>
  <c r="L120" i="2"/>
  <c r="M92" i="2"/>
  <c r="M120" i="2"/>
  <c r="C93" i="2"/>
  <c r="C121" i="2"/>
  <c r="D93" i="2"/>
  <c r="D121" i="2"/>
  <c r="E93" i="2"/>
  <c r="E121" i="2"/>
  <c r="F93" i="2"/>
  <c r="F121" i="2"/>
  <c r="G93" i="2"/>
  <c r="G121" i="2"/>
  <c r="H93" i="2"/>
  <c r="H121" i="2"/>
  <c r="I93" i="2"/>
  <c r="I121" i="2"/>
  <c r="J93" i="2"/>
  <c r="J121" i="2"/>
  <c r="K93" i="2"/>
  <c r="K121" i="2"/>
  <c r="L93" i="2"/>
  <c r="L121" i="2"/>
  <c r="M93" i="2"/>
  <c r="M121" i="2"/>
  <c r="C94" i="2"/>
  <c r="C122" i="2"/>
  <c r="D94" i="2"/>
  <c r="D122" i="2"/>
  <c r="E94" i="2"/>
  <c r="E122" i="2"/>
  <c r="F94" i="2"/>
  <c r="F122" i="2"/>
  <c r="G94" i="2"/>
  <c r="G122" i="2"/>
  <c r="H94" i="2"/>
  <c r="H122" i="2"/>
  <c r="I94" i="2"/>
  <c r="I122" i="2"/>
  <c r="J94" i="2"/>
  <c r="J122" i="2"/>
  <c r="K94" i="2"/>
  <c r="K122" i="2"/>
  <c r="L94" i="2"/>
  <c r="L122" i="2"/>
  <c r="M94" i="2"/>
  <c r="M122" i="2"/>
  <c r="C95" i="2"/>
  <c r="C123" i="2"/>
  <c r="D95" i="2"/>
  <c r="D123" i="2"/>
  <c r="E95" i="2"/>
  <c r="E123" i="2"/>
  <c r="F95" i="2"/>
  <c r="F123" i="2"/>
  <c r="G95" i="2"/>
  <c r="G123" i="2"/>
  <c r="H95" i="2"/>
  <c r="H123" i="2"/>
  <c r="I95" i="2"/>
  <c r="I123" i="2"/>
  <c r="J95" i="2"/>
  <c r="J123" i="2"/>
  <c r="K95" i="2"/>
  <c r="K123" i="2"/>
  <c r="L95" i="2"/>
  <c r="L123" i="2"/>
  <c r="M95" i="2"/>
  <c r="M123" i="2"/>
  <c r="C96" i="2"/>
  <c r="C124" i="2"/>
  <c r="D96" i="2"/>
  <c r="D124" i="2"/>
  <c r="E96" i="2"/>
  <c r="E124" i="2"/>
  <c r="F96" i="2"/>
  <c r="F124" i="2"/>
  <c r="G96" i="2"/>
  <c r="G124" i="2"/>
  <c r="H96" i="2"/>
  <c r="H124" i="2"/>
  <c r="I96" i="2"/>
  <c r="I124" i="2"/>
  <c r="J96" i="2"/>
  <c r="J124" i="2"/>
  <c r="K96" i="2"/>
  <c r="K124" i="2"/>
  <c r="L96" i="2"/>
  <c r="L124" i="2"/>
  <c r="M96" i="2"/>
  <c r="M124" i="2"/>
  <c r="C97" i="2"/>
  <c r="C125" i="2"/>
  <c r="D97" i="2"/>
  <c r="D125" i="2"/>
  <c r="E97" i="2"/>
  <c r="E125" i="2"/>
  <c r="F97" i="2"/>
  <c r="F125" i="2"/>
  <c r="G97" i="2"/>
  <c r="G125" i="2"/>
  <c r="H97" i="2"/>
  <c r="H125" i="2"/>
  <c r="I97" i="2"/>
  <c r="I125" i="2"/>
  <c r="J97" i="2"/>
  <c r="J125" i="2"/>
  <c r="K97" i="2"/>
  <c r="K125" i="2"/>
  <c r="L97" i="2"/>
  <c r="L125" i="2"/>
  <c r="M97" i="2"/>
  <c r="M125" i="2"/>
  <c r="C98" i="2"/>
  <c r="C126" i="2"/>
  <c r="D98" i="2"/>
  <c r="D126" i="2"/>
  <c r="E98" i="2"/>
  <c r="E126" i="2"/>
  <c r="F98" i="2"/>
  <c r="F126" i="2"/>
  <c r="G98" i="2"/>
  <c r="G126" i="2"/>
  <c r="H98" i="2"/>
  <c r="H126" i="2"/>
  <c r="I98" i="2"/>
  <c r="I126" i="2"/>
  <c r="J98" i="2"/>
  <c r="J126" i="2"/>
  <c r="K98" i="2"/>
  <c r="K126" i="2"/>
  <c r="L98" i="2"/>
  <c r="L126" i="2"/>
  <c r="M98" i="2"/>
  <c r="M126" i="2"/>
  <c r="C99" i="2"/>
  <c r="C127" i="2"/>
  <c r="D99" i="2"/>
  <c r="D127" i="2"/>
  <c r="E99" i="2"/>
  <c r="E127" i="2"/>
  <c r="F99" i="2"/>
  <c r="F127" i="2"/>
  <c r="G99" i="2"/>
  <c r="G127" i="2"/>
  <c r="H99" i="2"/>
  <c r="H127" i="2"/>
  <c r="I99" i="2"/>
  <c r="I127" i="2"/>
  <c r="J99" i="2"/>
  <c r="J127" i="2"/>
  <c r="K99" i="2"/>
  <c r="K127" i="2"/>
  <c r="L99" i="2"/>
  <c r="L127" i="2"/>
  <c r="M99" i="2"/>
  <c r="M127" i="2"/>
  <c r="C100" i="2"/>
  <c r="C128" i="2"/>
  <c r="D100" i="2"/>
  <c r="D128" i="2"/>
  <c r="E100" i="2"/>
  <c r="E128" i="2"/>
  <c r="F100" i="2"/>
  <c r="F128" i="2"/>
  <c r="G100" i="2"/>
  <c r="G128" i="2"/>
  <c r="H100" i="2"/>
  <c r="H128" i="2"/>
  <c r="I100" i="2"/>
  <c r="I128" i="2"/>
  <c r="J100" i="2"/>
  <c r="J128" i="2"/>
  <c r="K100" i="2"/>
  <c r="K128" i="2"/>
  <c r="L100" i="2"/>
  <c r="L128" i="2"/>
  <c r="M100" i="2"/>
  <c r="M128" i="2"/>
  <c r="C101" i="2"/>
  <c r="C129" i="2"/>
  <c r="D101" i="2"/>
  <c r="D129" i="2"/>
  <c r="E101" i="2"/>
  <c r="E129" i="2"/>
  <c r="F101" i="2"/>
  <c r="F129" i="2"/>
  <c r="G101" i="2"/>
  <c r="G129" i="2"/>
  <c r="H101" i="2"/>
  <c r="H129" i="2"/>
  <c r="I101" i="2"/>
  <c r="I129" i="2"/>
  <c r="J101" i="2"/>
  <c r="J129" i="2"/>
  <c r="K101" i="2"/>
  <c r="K129" i="2"/>
  <c r="L101" i="2"/>
  <c r="L129" i="2"/>
  <c r="M101" i="2"/>
  <c r="M129" i="2"/>
  <c r="C102" i="2"/>
  <c r="C130" i="2"/>
  <c r="D102" i="2"/>
  <c r="D130" i="2"/>
  <c r="E102" i="2"/>
  <c r="E130" i="2"/>
  <c r="F102" i="2"/>
  <c r="F130" i="2"/>
  <c r="G102" i="2"/>
  <c r="G130" i="2"/>
  <c r="H102" i="2"/>
  <c r="H130" i="2"/>
  <c r="I102" i="2"/>
  <c r="I130" i="2"/>
  <c r="J102" i="2"/>
  <c r="J130" i="2"/>
  <c r="K102" i="2"/>
  <c r="K130" i="2"/>
  <c r="L102" i="2"/>
  <c r="L130" i="2"/>
  <c r="M102" i="2"/>
  <c r="M130" i="2"/>
  <c r="M82" i="2"/>
  <c r="M110" i="2"/>
  <c r="L82" i="2"/>
  <c r="L110" i="2"/>
  <c r="K82" i="2"/>
  <c r="K110" i="2"/>
  <c r="J82" i="2"/>
  <c r="J110" i="2"/>
  <c r="I82" i="2"/>
  <c r="I110" i="2"/>
  <c r="H82" i="2"/>
  <c r="H110" i="2"/>
  <c r="G82" i="2"/>
  <c r="G110" i="2"/>
  <c r="F82" i="2"/>
  <c r="F110" i="2"/>
  <c r="E82" i="2"/>
  <c r="E110" i="2"/>
  <c r="D82" i="2"/>
  <c r="D110" i="2"/>
  <c r="C82" i="2"/>
  <c r="C110" i="2"/>
  <c r="B83" i="2"/>
  <c r="B111" i="2"/>
  <c r="B84" i="2"/>
  <c r="B112" i="2"/>
  <c r="B85" i="2"/>
  <c r="B113" i="2"/>
  <c r="B86" i="2"/>
  <c r="B114" i="2"/>
  <c r="B87" i="2"/>
  <c r="B115" i="2"/>
  <c r="B88" i="2"/>
  <c r="B116" i="2"/>
  <c r="B89" i="2"/>
  <c r="B117" i="2"/>
  <c r="B90" i="2"/>
  <c r="B118" i="2"/>
  <c r="B91" i="2"/>
  <c r="B119" i="2"/>
  <c r="B92" i="2"/>
  <c r="B120" i="2"/>
  <c r="B93" i="2"/>
  <c r="B121" i="2"/>
  <c r="B94" i="2"/>
  <c r="B122" i="2"/>
  <c r="B95" i="2"/>
  <c r="B123" i="2"/>
  <c r="B96" i="2"/>
  <c r="B124" i="2"/>
  <c r="B97" i="2"/>
  <c r="B125" i="2"/>
  <c r="B98" i="2"/>
  <c r="B126" i="2"/>
  <c r="B99" i="2"/>
  <c r="B127" i="2"/>
  <c r="B100" i="2"/>
  <c r="B128" i="2"/>
  <c r="B101" i="2"/>
  <c r="B129" i="2"/>
  <c r="B102" i="2"/>
  <c r="B130" i="2"/>
  <c r="B82" i="2"/>
  <c r="B110" i="2"/>
  <c r="Q155" i="2"/>
  <c r="O134" i="2"/>
  <c r="Q134" i="2"/>
  <c r="O135" i="2"/>
  <c r="Q135" i="2"/>
  <c r="O136" i="2"/>
  <c r="Q136" i="2"/>
  <c r="O138" i="2"/>
  <c r="Q138" i="2"/>
  <c r="O140" i="2"/>
  <c r="Q140" i="2"/>
  <c r="O142" i="2"/>
  <c r="Q142" i="2"/>
  <c r="O144" i="2"/>
  <c r="Q144" i="2"/>
  <c r="O146" i="2"/>
  <c r="Q146" i="2"/>
  <c r="O148" i="2"/>
  <c r="Q148" i="2"/>
  <c r="O150" i="2"/>
  <c r="Q150" i="2"/>
  <c r="O152" i="2"/>
  <c r="Q152" i="2"/>
  <c r="O154" i="2"/>
  <c r="Q154" i="2"/>
  <c r="O137" i="2"/>
  <c r="Q137" i="2"/>
  <c r="O139" i="2"/>
  <c r="Q139" i="2"/>
  <c r="O141" i="2"/>
  <c r="Q141" i="2"/>
  <c r="O143" i="2"/>
  <c r="Q143" i="2"/>
  <c r="O145" i="2"/>
  <c r="Q145" i="2"/>
  <c r="O147" i="2"/>
  <c r="Q147" i="2"/>
  <c r="O151" i="2"/>
  <c r="Q151" i="2"/>
  <c r="O153" i="2"/>
  <c r="Q153" i="2"/>
  <c r="O149" i="2"/>
  <c r="Q149" i="2"/>
</calcChain>
</file>

<file path=xl/sharedStrings.xml><?xml version="1.0" encoding="utf-8"?>
<sst xmlns="http://schemas.openxmlformats.org/spreadsheetml/2006/main" count="219" uniqueCount="108">
  <si>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</si>
  <si>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</si>
  <si>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</si>
  <si>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</si>
  <si>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</si>
  <si>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</si>
  <si>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</si>
  <si>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</si>
  <si>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</si>
  <si>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</si>
  <si>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</si>
  <si>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</si>
  <si>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</si>
  <si>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N</t>
  </si>
  <si>
    <t>F</t>
  </si>
  <si>
    <t>M</t>
  </si>
  <si>
    <t xml:space="preserve">Spawning time = </t>
  </si>
  <si>
    <t>Z at spawning time</t>
  </si>
  <si>
    <t>$mature_a</t>
  </si>
  <si>
    <t>N at spawning time</t>
  </si>
  <si>
    <t>Nf spawning time</t>
  </si>
  <si>
    <t>SSBf spawning time</t>
  </si>
  <si>
    <t>wa,y</t>
  </si>
  <si>
    <t>AMISH</t>
  </si>
  <si>
    <t>output</t>
  </si>
  <si>
    <t>Mat at age (hm2014_nozero.dat)</t>
  </si>
  <si>
    <t>$mature_a (For_R.dat)</t>
  </si>
  <si>
    <t>south_horse_mackerel</t>
  </si>
  <si>
    <t>#</t>
  </si>
  <si>
    <t>General</t>
  </si>
  <si>
    <t>Parameters</t>
  </si>
  <si>
    <t>Start</t>
  </si>
  <si>
    <t>year</t>
  </si>
  <si>
    <t>End</t>
  </si>
  <si>
    <t>Youngest</t>
  </si>
  <si>
    <t>age</t>
  </si>
  <si>
    <t>Oldest</t>
  </si>
  <si>
    <t>Number</t>
  </si>
  <si>
    <t>of</t>
  </si>
  <si>
    <t>fisheries</t>
  </si>
  <si>
    <t>Names</t>
  </si>
  <si>
    <t>Catch</t>
  </si>
  <si>
    <t>Biomass</t>
  </si>
  <si>
    <t>#27858306</t>
  </si>
  <si>
    <t>5%cv</t>
  </si>
  <si>
    <t>Years</t>
  </si>
  <si>
    <t>With</t>
  </si>
  <si>
    <t>Fishery</t>
  </si>
  <si>
    <t>Data</t>
  </si>
  <si>
    <t>Output</t>
  </si>
  <si>
    <t>effective</t>
  </si>
  <si>
    <t>N's</t>
  </si>
  <si>
    <t>from</t>
  </si>
  <si>
    <t>bootstrap</t>
  </si>
  <si>
    <t>rescaled</t>
  </si>
  <si>
    <t>to</t>
  </si>
  <si>
    <t>have</t>
  </si>
  <si>
    <t>mean</t>
  </si>
  <si>
    <t>value</t>
  </si>
  <si>
    <t>wt</t>
  </si>
  <si>
    <t>in</t>
  </si>
  <si>
    <t>Kg</t>
  </si>
  <si>
    <t>Surveys</t>
  </si>
  <si>
    <t>Name</t>
  </si>
  <si>
    <t>Bottom_Trawl</t>
  </si>
  <si>
    <t>years</t>
  </si>
  <si>
    <t>survey</t>
  </si>
  <si>
    <t>biomass</t>
  </si>
  <si>
    <t>data</t>
  </si>
  <si>
    <t>Month</t>
  </si>
  <si>
    <t>indices</t>
  </si>
  <si>
    <t>*</t>
  </si>
  <si>
    <t>(numbers</t>
  </si>
  <si>
    <t>weight</t>
  </si>
  <si>
    <t>1000)</t>
  </si>
  <si>
    <t>Survey</t>
  </si>
  <si>
    <t>with</t>
  </si>
  <si>
    <t>ages</t>
  </si>
  <si>
    <t>Effective</t>
  </si>
  <si>
    <t>(age</t>
  </si>
  <si>
    <t>zero</t>
  </si>
  <si>
    <t>is</t>
  </si>
  <si>
    <t>removed</t>
  </si>
  <si>
    <t>--</t>
  </si>
  <si>
    <t>put</t>
  </si>
  <si>
    <t>=</t>
  </si>
  <si>
    <t>0)</t>
  </si>
  <si>
    <t>at</t>
  </si>
  <si>
    <t>Note</t>
  </si>
  <si>
    <t>wt-at-age</t>
  </si>
  <si>
    <t>assumed</t>
  </si>
  <si>
    <t>for</t>
  </si>
  <si>
    <t>last</t>
  </si>
  <si>
    <t>(for</t>
  </si>
  <si>
    <t>display</t>
  </si>
  <si>
    <t>purposes</t>
  </si>
  <si>
    <t>only)</t>
  </si>
  <si>
    <t>Population</t>
  </si>
  <si>
    <t>Weight</t>
  </si>
  <si>
    <t>Age</t>
  </si>
  <si>
    <t>grams</t>
  </si>
  <si>
    <t>Maturity</t>
  </si>
  <si>
    <t>Spawning</t>
  </si>
  <si>
    <t>Ageing</t>
  </si>
  <si>
    <t>error</t>
  </si>
  <si>
    <t>Prop Mature</t>
  </si>
  <si>
    <t>Spreadsheet</t>
  </si>
  <si>
    <t>From lines 215-236 of For_R-2012.dat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</si>
</sst>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 applyFont="1"/>
    <xf numFmtId="3" fontId="14" fillId="33" borderId="0" xfId="0" applyNumberFormat="1" applyFont="1" applyFill="1"/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Sheet2!$N$55:$N$77</c:f>
              <c:numCache>
                <c:formatCode>General</c:formatCode>
                <c:ptCount val="23"/>
                <c:pt idx="0">
                  <c:v>1992.0</c:v>
                </c:pt>
                <c:pt idx="1">
                  <c:v>1993.0</c:v>
                </c:pt>
                <c:pt idx="2">
                  <c:v>1994.0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  <c:pt idx="19">
                  <c:v>2011.0</c:v>
                </c:pt>
                <c:pt idx="20">
                  <c:v>2012.0</c:v>
                </c:pt>
                <c:pt idx="21">
                  <c:v>2013.0</c:v>
                </c:pt>
                <c:pt idx="22">
                  <c:v>2014.0</c:v>
                </c:pt>
              </c:numCache>
            </c:numRef>
          </c:xVal>
          <c:yVal>
            <c:numRef>
              <c:f>Sheet2!$O$55:$O$77</c:f>
              <c:numCache>
                <c:formatCode>General</c:formatCode>
                <c:ptCount val="23"/>
                <c:pt idx="0">
                  <c:v>0.904419824410165</c:v>
                </c:pt>
                <c:pt idx="1">
                  <c:v>0.970014265947094</c:v>
                </c:pt>
                <c:pt idx="2">
                  <c:v>0.98020418108359</c:v>
                </c:pt>
                <c:pt idx="3">
                  <c:v>0.949883840890841</c:v>
                </c:pt>
                <c:pt idx="4">
                  <c:v>1.052846360996198</c:v>
                </c:pt>
                <c:pt idx="5">
                  <c:v>1.031553159446645</c:v>
                </c:pt>
                <c:pt idx="6">
                  <c:v>0.96204019705904</c:v>
                </c:pt>
                <c:pt idx="7">
                  <c:v>1.033783452230552</c:v>
                </c:pt>
                <c:pt idx="8">
                  <c:v>1.012848173425145</c:v>
                </c:pt>
                <c:pt idx="9">
                  <c:v>0.967692338023518</c:v>
                </c:pt>
                <c:pt idx="10">
                  <c:v>0.914715214355303</c:v>
                </c:pt>
                <c:pt idx="11">
                  <c:v>0.900195238711986</c:v>
                </c:pt>
                <c:pt idx="12">
                  <c:v>1.085838801497316</c:v>
                </c:pt>
                <c:pt idx="13">
                  <c:v>1.006010626757375</c:v>
                </c:pt>
                <c:pt idx="14">
                  <c:v>0.895995852621091</c:v>
                </c:pt>
                <c:pt idx="15">
                  <c:v>0.935049011723538</c:v>
                </c:pt>
                <c:pt idx="16">
                  <c:v>0.950973131665974</c:v>
                </c:pt>
                <c:pt idx="17">
                  <c:v>0.981778765038167</c:v>
                </c:pt>
                <c:pt idx="18">
                  <c:v>0.994695796457713</c:v>
                </c:pt>
                <c:pt idx="19">
                  <c:v>1.040546236906067</c:v>
                </c:pt>
                <c:pt idx="20">
                  <c:v>1.144178503635821</c:v>
                </c:pt>
                <c:pt idx="21">
                  <c:v>1.08625346444684</c:v>
                </c:pt>
                <c:pt idx="22">
                  <c:v>1.198483562670016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32520"/>
        <c:axId val="-2103430808"/>
      </c:scatterChart>
      <c:valAx>
        <c:axId val="-209793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430808"/>
        <c:crosses val="autoZero"/>
        <c:crossBetween val="midCat"/>
      </c:valAx>
      <c:valAx>
        <c:axId val="-2103430808"/>
        <c:scaling>
          <c:orientation val="minMax"/>
          <c:max val="1.3"/>
          <c:min val="0.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Spawning</a:t>
                </a:r>
                <a:r>
                  <a:rPr lang="en-US" baseline="0"/>
                  <a:t> biomass / Mean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93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Sheet2!$O$52</c:f>
              <c:strCache>
                <c:ptCount val="1"/>
                <c:pt idx="0">
                  <c:v>Prop Mature</c:v>
                </c:pt>
              </c:strCache>
            </c:strRef>
          </c:tx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Sheet2!$P$52:$AA$52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0.36</c:v>
                </c:pt>
                <c:pt idx="3">
                  <c:v>0.82</c:v>
                </c:pt>
                <c:pt idx="4">
                  <c:v>0.95</c:v>
                </c:pt>
                <c:pt idx="5">
                  <c:v>0.97</c:v>
                </c:pt>
                <c:pt idx="6">
                  <c:v>0.99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Sheet2!$O$53</c:f>
              <c:strCache>
                <c:ptCount val="1"/>
                <c:pt idx="0">
                  <c:v>N</c:v>
                </c:pt>
              </c:strCache>
            </c:strRef>
          </c:tx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Sheet2!$P$53:$AA$53</c:f>
              <c:numCache>
                <c:formatCode>General</c:formatCode>
                <c:ptCount val="12"/>
                <c:pt idx="0">
                  <c:v>1.0</c:v>
                </c:pt>
                <c:pt idx="1">
                  <c:v>0.740818220681718</c:v>
                </c:pt>
                <c:pt idx="2">
                  <c:v>0.548811636094026</c:v>
                </c:pt>
                <c:pt idx="3">
                  <c:v>0.406569659740599</c:v>
                </c:pt>
                <c:pt idx="4">
                  <c:v>0.301194211912202</c:v>
                </c:pt>
                <c:pt idx="5">
                  <c:v>0.22313016014843</c:v>
                </c:pt>
                <c:pt idx="6">
                  <c:v>0.165298888221587</c:v>
                </c:pt>
                <c:pt idx="7">
                  <c:v>0.122456428252982</c:v>
                </c:pt>
                <c:pt idx="8">
                  <c:v>0.0907179532894125</c:v>
                </c:pt>
                <c:pt idx="9">
                  <c:v>0.0672055127397498</c:v>
                </c:pt>
                <c:pt idx="10">
                  <c:v>0.0497870683678639</c:v>
                </c:pt>
                <c:pt idx="11">
                  <c:v>0.03688316740124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26584"/>
        <c:axId val="-2096149912"/>
      </c:scatterChart>
      <c:valAx>
        <c:axId val="-210112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149912"/>
        <c:crosses val="autoZero"/>
        <c:crossBetween val="midCat"/>
      </c:valAx>
      <c:valAx>
        <c:axId val="-209614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12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Sheet2!$AD$55:$AN$55</c:f>
              <c:numCache>
                <c:formatCode>General</c:formatCode>
                <c:ptCount val="11"/>
                <c:pt idx="0">
                  <c:v>0.0</c:v>
                </c:pt>
                <c:pt idx="1">
                  <c:v>7.902887559753982</c:v>
                </c:pt>
                <c:pt idx="2">
                  <c:v>31.23998602886437</c:v>
                </c:pt>
                <c:pt idx="3">
                  <c:v>59.85343616052357</c:v>
                </c:pt>
                <c:pt idx="4">
                  <c:v>87.99014935524057</c:v>
                </c:pt>
                <c:pt idx="5">
                  <c:v>112.5370342561462</c:v>
                </c:pt>
                <c:pt idx="6">
                  <c:v>133.3546270591531</c:v>
                </c:pt>
                <c:pt idx="7">
                  <c:v>150.5910381841415</c:v>
                </c:pt>
                <c:pt idx="8">
                  <c:v>164.0321407320914</c:v>
                </c:pt>
                <c:pt idx="9">
                  <c:v>175.4831664567002</c:v>
                </c:pt>
                <c:pt idx="10">
                  <c:v>186.5481166770722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Sheet2!$AD$56:$AN$56</c:f>
              <c:numCache>
                <c:formatCode>General</c:formatCode>
                <c:ptCount val="11"/>
                <c:pt idx="0">
                  <c:v>0.0</c:v>
                </c:pt>
                <c:pt idx="1">
                  <c:v>7.902887559753982</c:v>
                </c:pt>
                <c:pt idx="2">
                  <c:v>31.23998602886437</c:v>
                </c:pt>
                <c:pt idx="3">
                  <c:v>56.99209114735766</c:v>
                </c:pt>
                <c:pt idx="4">
                  <c:v>85.12880434207466</c:v>
                </c:pt>
                <c:pt idx="5">
                  <c:v>112.9486072297677</c:v>
                </c:pt>
                <c:pt idx="6">
                  <c:v>138.6644571628939</c:v>
                </c:pt>
                <c:pt idx="7">
                  <c:v>160.4367659523529</c:v>
                </c:pt>
                <c:pt idx="8">
                  <c:v>176.5660890098928</c:v>
                </c:pt>
                <c:pt idx="9">
                  <c:v>189.0128561018588</c:v>
                </c:pt>
                <c:pt idx="10">
                  <c:v>200.0778063222308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Sheet2!$AD$57:$AN$57</c:f>
              <c:numCache>
                <c:formatCode>General</c:formatCode>
                <c:ptCount val="11"/>
                <c:pt idx="0">
                  <c:v>0.0</c:v>
                </c:pt>
                <c:pt idx="1">
                  <c:v>11.85433133963097</c:v>
                </c:pt>
                <c:pt idx="2">
                  <c:v>35.19142980874136</c:v>
                </c:pt>
                <c:pt idx="3">
                  <c:v>60.94353492723464</c:v>
                </c:pt>
                <c:pt idx="4">
                  <c:v>89.08024812195166</c:v>
                </c:pt>
                <c:pt idx="5">
                  <c:v>115.263592016251</c:v>
                </c:pt>
                <c:pt idx="6">
                  <c:v>138.5303133843175</c:v>
                </c:pt>
                <c:pt idx="7">
                  <c:v>159.3954426408824</c:v>
                </c:pt>
                <c:pt idx="8">
                  <c:v>176.1968208258199</c:v>
                </c:pt>
                <c:pt idx="9">
                  <c:v>189.6393292851431</c:v>
                </c:pt>
                <c:pt idx="10">
                  <c:v>202.1796062015648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Sheet2!$AD$58:$AN$58</c:f>
              <c:numCache>
                <c:formatCode>General</c:formatCode>
                <c:ptCount val="11"/>
                <c:pt idx="0">
                  <c:v>0.0</c:v>
                </c:pt>
                <c:pt idx="1">
                  <c:v>11.85433133963097</c:v>
                </c:pt>
                <c:pt idx="2">
                  <c:v>38.52530101861428</c:v>
                </c:pt>
                <c:pt idx="3">
                  <c:v>67.13875115027348</c:v>
                </c:pt>
                <c:pt idx="4">
                  <c:v>93.11110179155071</c:v>
                </c:pt>
                <c:pt idx="5">
                  <c:v>119.29444568585</c:v>
                </c:pt>
                <c:pt idx="6">
                  <c:v>140.112038488857</c:v>
                </c:pt>
                <c:pt idx="7">
                  <c:v>158.2556291467395</c:v>
                </c:pt>
                <c:pt idx="8">
                  <c:v>173.0408419494844</c:v>
                </c:pt>
                <c:pt idx="9">
                  <c:v>184.4918676740931</c:v>
                </c:pt>
                <c:pt idx="10">
                  <c:v>195.9256495684775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Sheet2!$AD$59:$AN$59</c:f>
              <c:numCache>
                <c:formatCode>General</c:formatCode>
                <c:ptCount val="11"/>
                <c:pt idx="0">
                  <c:v>0.0</c:v>
                </c:pt>
                <c:pt idx="1">
                  <c:v>13.83005322956947</c:v>
                </c:pt>
                <c:pt idx="2">
                  <c:v>43.83489411842568</c:v>
                </c:pt>
                <c:pt idx="3">
                  <c:v>75.3096892632508</c:v>
                </c:pt>
                <c:pt idx="4">
                  <c:v>105.6107650114076</c:v>
                </c:pt>
                <c:pt idx="5">
                  <c:v>133.4305678991006</c:v>
                </c:pt>
                <c:pt idx="6">
                  <c:v>156.6972892671672</c:v>
                </c:pt>
                <c:pt idx="7">
                  <c:v>176.655238990838</c:v>
                </c:pt>
                <c:pt idx="8">
                  <c:v>192.7845620483779</c:v>
                </c:pt>
                <c:pt idx="9">
                  <c:v>205.7291998240225</c:v>
                </c:pt>
                <c:pt idx="10">
                  <c:v>217.1629817184069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Sheet2!$AD$60:$AN$60</c:f>
              <c:numCache>
                <c:formatCode>General</c:formatCode>
                <c:ptCount val="11"/>
                <c:pt idx="0">
                  <c:v>0.0</c:v>
                </c:pt>
                <c:pt idx="1">
                  <c:v>9.878609449692476</c:v>
                </c:pt>
                <c:pt idx="2">
                  <c:v>33.21570791880286</c:v>
                </c:pt>
                <c:pt idx="3">
                  <c:v>64.69050306362798</c:v>
                </c:pt>
                <c:pt idx="4">
                  <c:v>94.99157881178476</c:v>
                </c:pt>
                <c:pt idx="5">
                  <c:v>122.8113816994778</c:v>
                </c:pt>
                <c:pt idx="6">
                  <c:v>147.3026673500741</c:v>
                </c:pt>
                <c:pt idx="7">
                  <c:v>169.0749761395332</c:v>
                </c:pt>
                <c:pt idx="8">
                  <c:v>186.5484094518681</c:v>
                </c:pt>
                <c:pt idx="9">
                  <c:v>199.4930472275127</c:v>
                </c:pt>
                <c:pt idx="10">
                  <c:v>212.7709874919591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Sheet2!$AD$61:$AN$61</c:f>
              <c:numCache>
                <c:formatCode>General</c:formatCode>
                <c:ptCount val="11"/>
                <c:pt idx="0">
                  <c:v>0.0</c:v>
                </c:pt>
                <c:pt idx="1">
                  <c:v>7.902887559753982</c:v>
                </c:pt>
                <c:pt idx="2">
                  <c:v>31.23998602886437</c:v>
                </c:pt>
                <c:pt idx="3">
                  <c:v>59.85343616052357</c:v>
                </c:pt>
                <c:pt idx="4">
                  <c:v>87.99014935524057</c:v>
                </c:pt>
                <c:pt idx="5">
                  <c:v>115.8099522429336</c:v>
                </c:pt>
                <c:pt idx="6">
                  <c:v>141.5258021760598</c:v>
                </c:pt>
                <c:pt idx="7">
                  <c:v>156.9478542352599</c:v>
                </c:pt>
                <c:pt idx="8">
                  <c:v>173.0771772927999</c:v>
                </c:pt>
                <c:pt idx="9">
                  <c:v>185.5239443847659</c:v>
                </c:pt>
                <c:pt idx="10">
                  <c:v>198.4330529751999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Sheet2!$AD$62:$AN$62</c:f>
              <c:numCache>
                <c:formatCode>General</c:formatCode>
                <c:ptCount val="11"/>
                <c:pt idx="0">
                  <c:v>0.0</c:v>
                </c:pt>
                <c:pt idx="1">
                  <c:v>11.85433133963097</c:v>
                </c:pt>
                <c:pt idx="2">
                  <c:v>38.52530101861428</c:v>
                </c:pt>
                <c:pt idx="3">
                  <c:v>70.00009616343939</c:v>
                </c:pt>
                <c:pt idx="4">
                  <c:v>100.3011719115962</c:v>
                </c:pt>
                <c:pt idx="5">
                  <c:v>126.4845158058955</c:v>
                </c:pt>
                <c:pt idx="6">
                  <c:v>149.7512371739621</c:v>
                </c:pt>
                <c:pt idx="7">
                  <c:v>169.7091868976328</c:v>
                </c:pt>
                <c:pt idx="8">
                  <c:v>186.5105650825703</c:v>
                </c:pt>
                <c:pt idx="9">
                  <c:v>199.9530735418936</c:v>
                </c:pt>
                <c:pt idx="10">
                  <c:v>213.23101380634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Sheet2!$AD$63:$AN$63</c:f>
              <c:numCache>
                <c:formatCode>General</c:formatCode>
                <c:ptCount val="11"/>
                <c:pt idx="0">
                  <c:v>0.0</c:v>
                </c:pt>
                <c:pt idx="1">
                  <c:v>9.878609449692476</c:v>
                </c:pt>
                <c:pt idx="2">
                  <c:v>39.8834503385487</c:v>
                </c:pt>
                <c:pt idx="3">
                  <c:v>71.35824548337382</c:v>
                </c:pt>
                <c:pt idx="4">
                  <c:v>99.49495867809082</c:v>
                </c:pt>
                <c:pt idx="5">
                  <c:v>125.6783025723901</c:v>
                </c:pt>
                <c:pt idx="6">
                  <c:v>148.9450239404567</c:v>
                </c:pt>
                <c:pt idx="7">
                  <c:v>168.9029736641275</c:v>
                </c:pt>
                <c:pt idx="8">
                  <c:v>185.0322967216674</c:v>
                </c:pt>
                <c:pt idx="9">
                  <c:v>197.4790638136334</c:v>
                </c:pt>
                <c:pt idx="10">
                  <c:v>208.9128457080178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Sheet2!$AD$64:$AN$64</c:f>
              <c:numCache>
                <c:formatCode>General</c:formatCode>
                <c:ptCount val="11"/>
                <c:pt idx="0">
                  <c:v>0.0</c:v>
                </c:pt>
                <c:pt idx="1">
                  <c:v>13.83005322956947</c:v>
                </c:pt>
                <c:pt idx="2">
                  <c:v>40.50102290855277</c:v>
                </c:pt>
                <c:pt idx="3">
                  <c:v>66.25312802704604</c:v>
                </c:pt>
                <c:pt idx="4">
                  <c:v>94.38984122176305</c:v>
                </c:pt>
                <c:pt idx="5">
                  <c:v>120.5731851160624</c:v>
                </c:pt>
                <c:pt idx="6">
                  <c:v>142.6153422015991</c:v>
                </c:pt>
                <c:pt idx="7">
                  <c:v>160.7589328594816</c:v>
                </c:pt>
                <c:pt idx="8">
                  <c:v>176.2162007896241</c:v>
                </c:pt>
                <c:pt idx="9">
                  <c:v>188.1650971979114</c:v>
                </c:pt>
                <c:pt idx="10">
                  <c:v>199.5988790922958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Sheet2!$AD$65:$AN$65</c:f>
              <c:numCache>
                <c:formatCode>General</c:formatCode>
                <c:ptCount val="11"/>
                <c:pt idx="0">
                  <c:v>0.0</c:v>
                </c:pt>
                <c:pt idx="1">
                  <c:v>7.902887559753982</c:v>
                </c:pt>
                <c:pt idx="2">
                  <c:v>31.23998602886437</c:v>
                </c:pt>
                <c:pt idx="3">
                  <c:v>59.85343616052357</c:v>
                </c:pt>
                <c:pt idx="4">
                  <c:v>85.8257868018008</c:v>
                </c:pt>
                <c:pt idx="5">
                  <c:v>110.3726717027064</c:v>
                </c:pt>
                <c:pt idx="6">
                  <c:v>131.1902645057133</c:v>
                </c:pt>
                <c:pt idx="7">
                  <c:v>149.3338551635958</c:v>
                </c:pt>
                <c:pt idx="8">
                  <c:v>164.7911230937383</c:v>
                </c:pt>
                <c:pt idx="9">
                  <c:v>177.2378901857043</c:v>
                </c:pt>
                <c:pt idx="10">
                  <c:v>188.6716720800887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Sheet2!$AD$66:$AN$66</c:f>
              <c:numCache>
                <c:formatCode>General</c:formatCode>
                <c:ptCount val="11"/>
                <c:pt idx="0">
                  <c:v>0.0</c:v>
                </c:pt>
                <c:pt idx="1">
                  <c:v>9.878609449692476</c:v>
                </c:pt>
                <c:pt idx="2">
                  <c:v>29.88183670892995</c:v>
                </c:pt>
                <c:pt idx="3">
                  <c:v>55.63394182742324</c:v>
                </c:pt>
                <c:pt idx="4">
                  <c:v>81.60629246870047</c:v>
                </c:pt>
                <c:pt idx="5">
                  <c:v>106.1531773696061</c:v>
                </c:pt>
                <c:pt idx="6">
                  <c:v>128.1953344551428</c:v>
                </c:pt>
                <c:pt idx="7">
                  <c:v>146.3389251130253</c:v>
                </c:pt>
                <c:pt idx="8">
                  <c:v>161.7961930431678</c:v>
                </c:pt>
                <c:pt idx="9">
                  <c:v>174.2429601351338</c:v>
                </c:pt>
                <c:pt idx="10">
                  <c:v>185.6767420295182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Sheet2!$AD$67:$AN$67</c:f>
              <c:numCache>
                <c:formatCode>General</c:formatCode>
                <c:ptCount val="11"/>
                <c:pt idx="0">
                  <c:v>0.0</c:v>
                </c:pt>
                <c:pt idx="1">
                  <c:v>9.878609449692476</c:v>
                </c:pt>
                <c:pt idx="2">
                  <c:v>36.54957912867578</c:v>
                </c:pt>
                <c:pt idx="3">
                  <c:v>70.88571928666681</c:v>
                </c:pt>
                <c:pt idx="4">
                  <c:v>105.5155201417031</c:v>
                </c:pt>
                <c:pt idx="5">
                  <c:v>134.9717820227899</c:v>
                </c:pt>
                <c:pt idx="6">
                  <c:v>160.6876319559161</c:v>
                </c:pt>
                <c:pt idx="7">
                  <c:v>181.552761212481</c:v>
                </c:pt>
                <c:pt idx="8">
                  <c:v>198.3541393974184</c:v>
                </c:pt>
                <c:pt idx="9">
                  <c:v>211.7966478567417</c:v>
                </c:pt>
                <c:pt idx="10">
                  <c:v>223.9680930991508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Sheet2!$AD$68:$AN$68</c:f>
              <c:numCache>
                <c:formatCode>General</c:formatCode>
                <c:ptCount val="11"/>
                <c:pt idx="0">
                  <c:v>0.0</c:v>
                </c:pt>
                <c:pt idx="1">
                  <c:v>7.902887559753982</c:v>
                </c:pt>
                <c:pt idx="2">
                  <c:v>31.23998602886437</c:v>
                </c:pt>
                <c:pt idx="3">
                  <c:v>65.57612618685542</c:v>
                </c:pt>
                <c:pt idx="4">
                  <c:v>98.04156448845196</c:v>
                </c:pt>
                <c:pt idx="5">
                  <c:v>125.861367376145</c:v>
                </c:pt>
                <c:pt idx="6">
                  <c:v>147.9035244616817</c:v>
                </c:pt>
                <c:pt idx="7">
                  <c:v>167.8614741853525</c:v>
                </c:pt>
                <c:pt idx="8">
                  <c:v>183.9907972428925</c:v>
                </c:pt>
                <c:pt idx="9">
                  <c:v>196.4375643348585</c:v>
                </c:pt>
                <c:pt idx="10">
                  <c:v>207.5025145552304</c:v>
                </c:pt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Sheet2!$AD$69:$AN$69</c:f>
              <c:numCache>
                <c:formatCode>General</c:formatCode>
                <c:ptCount val="11"/>
                <c:pt idx="0">
                  <c:v>0.0</c:v>
                </c:pt>
                <c:pt idx="1">
                  <c:v>9.878609449692476</c:v>
                </c:pt>
                <c:pt idx="2">
                  <c:v>29.88183670892995</c:v>
                </c:pt>
                <c:pt idx="3">
                  <c:v>55.63394182742324</c:v>
                </c:pt>
                <c:pt idx="4">
                  <c:v>83.77065502214024</c:v>
                </c:pt>
                <c:pt idx="5">
                  <c:v>106.6810809296522</c:v>
                </c:pt>
                <c:pt idx="6">
                  <c:v>127.4986737326591</c:v>
                </c:pt>
                <c:pt idx="7">
                  <c:v>144.7350848576475</c:v>
                </c:pt>
                <c:pt idx="8">
                  <c:v>160.19235278779</c:v>
                </c:pt>
                <c:pt idx="9">
                  <c:v>172.6391198797559</c:v>
                </c:pt>
                <c:pt idx="10">
                  <c:v>184.8105651221651</c:v>
                </c:pt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Sheet2!$AD$70:$AN$70</c:f>
              <c:numCache>
                <c:formatCode>General</c:formatCode>
                <c:ptCount val="11"/>
                <c:pt idx="0">
                  <c:v>0.0</c:v>
                </c:pt>
                <c:pt idx="1">
                  <c:v>11.85433133963097</c:v>
                </c:pt>
                <c:pt idx="2">
                  <c:v>35.19142980874136</c:v>
                </c:pt>
                <c:pt idx="3">
                  <c:v>60.94353492723464</c:v>
                </c:pt>
                <c:pt idx="4">
                  <c:v>84.7515230150721</c:v>
                </c:pt>
                <c:pt idx="5">
                  <c:v>110.9348669093714</c:v>
                </c:pt>
                <c:pt idx="6">
                  <c:v>134.201588277438</c:v>
                </c:pt>
                <c:pt idx="7">
                  <c:v>155.0667175340029</c:v>
                </c:pt>
                <c:pt idx="8">
                  <c:v>169.8519303367478</c:v>
                </c:pt>
                <c:pt idx="9">
                  <c:v>181.8008267450351</c:v>
                </c:pt>
                <c:pt idx="10">
                  <c:v>192.8657769654072</c:v>
                </c:pt>
              </c:numCache>
            </c:numRef>
          </c:yVal>
          <c:smooth val="0"/>
        </c:ser>
        <c:ser>
          <c:idx val="16"/>
          <c:order val="16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Sheet2!$AD$71:$AN$71</c:f>
              <c:numCache>
                <c:formatCode>General</c:formatCode>
                <c:ptCount val="11"/>
                <c:pt idx="0">
                  <c:v>0.0</c:v>
                </c:pt>
                <c:pt idx="1">
                  <c:v>11.85433133963097</c:v>
                </c:pt>
                <c:pt idx="2">
                  <c:v>38.52530101861428</c:v>
                </c:pt>
                <c:pt idx="3">
                  <c:v>67.13875115027348</c:v>
                </c:pt>
                <c:pt idx="4">
                  <c:v>95.27546434499048</c:v>
                </c:pt>
                <c:pt idx="5">
                  <c:v>119.8223492458961</c:v>
                </c:pt>
                <c:pt idx="6">
                  <c:v>140.639942048903</c:v>
                </c:pt>
                <c:pt idx="7">
                  <c:v>158.7835327067855</c:v>
                </c:pt>
                <c:pt idx="8">
                  <c:v>172.896690382133</c:v>
                </c:pt>
                <c:pt idx="9">
                  <c:v>184.3477161067417</c:v>
                </c:pt>
                <c:pt idx="10">
                  <c:v>196.1503296751385</c:v>
                </c:pt>
              </c:numCache>
            </c:numRef>
          </c:yVal>
          <c:smooth val="0"/>
        </c:ser>
        <c:ser>
          <c:idx val="17"/>
          <c:order val="17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Sheet2!$AD$72:$AN$72</c:f>
              <c:numCache>
                <c:formatCode>General</c:formatCode>
                <c:ptCount val="11"/>
                <c:pt idx="0">
                  <c:v>0.0</c:v>
                </c:pt>
                <c:pt idx="1">
                  <c:v>11.85433133963097</c:v>
                </c:pt>
                <c:pt idx="2">
                  <c:v>41.85917222848719</c:v>
                </c:pt>
                <c:pt idx="3">
                  <c:v>73.3339673733123</c:v>
                </c:pt>
                <c:pt idx="4">
                  <c:v>101.4706805680293</c:v>
                </c:pt>
                <c:pt idx="5">
                  <c:v>126.017565468935</c:v>
                </c:pt>
                <c:pt idx="6">
                  <c:v>146.8351582719419</c:v>
                </c:pt>
                <c:pt idx="7">
                  <c:v>163.1643898640361</c:v>
                </c:pt>
                <c:pt idx="8">
                  <c:v>177.2775475393836</c:v>
                </c:pt>
                <c:pt idx="9">
                  <c:v>189.226443947671</c:v>
                </c:pt>
                <c:pt idx="10">
                  <c:v>202.5043842121173</c:v>
                </c:pt>
              </c:numCache>
            </c:numRef>
          </c:yVal>
          <c:smooth val="0"/>
        </c:ser>
        <c:ser>
          <c:idx val="18"/>
          <c:order val="18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Sheet2!$AD$73:$AN$73</c:f>
              <c:numCache>
                <c:formatCode>General</c:formatCode>
                <c:ptCount val="11"/>
                <c:pt idx="0">
                  <c:v>0.0</c:v>
                </c:pt>
                <c:pt idx="1">
                  <c:v>11.85433133963097</c:v>
                </c:pt>
                <c:pt idx="2">
                  <c:v>38.52530101861428</c:v>
                </c:pt>
                <c:pt idx="3">
                  <c:v>70.00009616343939</c:v>
                </c:pt>
                <c:pt idx="4">
                  <c:v>100.3011719115962</c:v>
                </c:pt>
                <c:pt idx="5">
                  <c:v>126.4845158058955</c:v>
                </c:pt>
                <c:pt idx="6">
                  <c:v>148.5266728914322</c:v>
                </c:pt>
                <c:pt idx="7">
                  <c:v>165.7630840164206</c:v>
                </c:pt>
                <c:pt idx="8">
                  <c:v>179.2041865643706</c:v>
                </c:pt>
                <c:pt idx="9">
                  <c:v>191.1530829726579</c:v>
                </c:pt>
                <c:pt idx="10">
                  <c:v>205.1686865851291</c:v>
                </c:pt>
              </c:numCache>
            </c:numRef>
          </c:yVal>
          <c:smooth val="0"/>
        </c:ser>
        <c:ser>
          <c:idx val="19"/>
          <c:order val="19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Sheet2!$AD$74:$AN$74</c:f>
              <c:numCache>
                <c:formatCode>General</c:formatCode>
                <c:ptCount val="11"/>
                <c:pt idx="0">
                  <c:v>0.0</c:v>
                </c:pt>
                <c:pt idx="1">
                  <c:v>13.43490885158177</c:v>
                </c:pt>
                <c:pt idx="2">
                  <c:v>41.43942701451424</c:v>
                </c:pt>
                <c:pt idx="3">
                  <c:v>72.91422215933935</c:v>
                </c:pt>
                <c:pt idx="4">
                  <c:v>102.5659891414642</c:v>
                </c:pt>
                <c:pt idx="5">
                  <c:v>131.0403756265147</c:v>
                </c:pt>
                <c:pt idx="6">
                  <c:v>153.8172712815693</c:v>
                </c:pt>
                <c:pt idx="7">
                  <c:v>171.4165542197154</c:v>
                </c:pt>
                <c:pt idx="8">
                  <c:v>186.9410276625975</c:v>
                </c:pt>
                <c:pt idx="9">
                  <c:v>200.8316197372316</c:v>
                </c:pt>
                <c:pt idx="10">
                  <c:v>214.6259243452953</c:v>
                </c:pt>
              </c:numCache>
            </c:numRef>
          </c:yVal>
          <c:smooth val="0"/>
        </c:ser>
        <c:ser>
          <c:idx val="20"/>
          <c:order val="20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Sheet2!$AD$75:$AN$75</c:f>
              <c:numCache>
                <c:formatCode>General</c:formatCode>
                <c:ptCount val="11"/>
                <c:pt idx="0">
                  <c:v>0.0</c:v>
                </c:pt>
                <c:pt idx="1">
                  <c:v>12.84219228460022</c:v>
                </c:pt>
                <c:pt idx="2">
                  <c:v>46.84767862530393</c:v>
                </c:pt>
                <c:pt idx="3">
                  <c:v>84.33129829777747</c:v>
                </c:pt>
                <c:pt idx="4">
                  <c:v>119.3939716635018</c:v>
                </c:pt>
                <c:pt idx="5">
                  <c:v>149.504817141946</c:v>
                </c:pt>
                <c:pt idx="6">
                  <c:v>173.2613642230245</c:v>
                </c:pt>
                <c:pt idx="7">
                  <c:v>192.5842882736694</c:v>
                </c:pt>
                <c:pt idx="8">
                  <c:v>208.5119947929901</c:v>
                </c:pt>
                <c:pt idx="9">
                  <c:v>222.5021610043598</c:v>
                </c:pt>
                <c:pt idx="10">
                  <c:v>236.0014002732137</c:v>
                </c:pt>
              </c:numCache>
            </c:numRef>
          </c:yVal>
          <c:smooth val="0"/>
        </c:ser>
        <c:ser>
          <c:idx val="21"/>
          <c:order val="21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Sheet2!$AD$76:$AN$76</c:f>
              <c:numCache>
                <c:formatCode>General</c:formatCode>
                <c:ptCount val="11"/>
                <c:pt idx="0">
                  <c:v>0.0</c:v>
                </c:pt>
                <c:pt idx="1">
                  <c:v>10.07618163868633</c:v>
                </c:pt>
                <c:pt idx="2">
                  <c:v>39.41424828556796</c:v>
                </c:pt>
                <c:pt idx="3">
                  <c:v>76.8978679580415</c:v>
                </c:pt>
                <c:pt idx="4">
                  <c:v>110.8783600470459</c:v>
                </c:pt>
                <c:pt idx="5">
                  <c:v>140.3346219281326</c:v>
                </c:pt>
                <c:pt idx="6">
                  <c:v>164.45853829397</c:v>
                </c:pt>
                <c:pt idx="7">
                  <c:v>183.781462344615</c:v>
                </c:pt>
                <c:pt idx="8">
                  <c:v>199.0371137365381</c:v>
                </c:pt>
                <c:pt idx="9">
                  <c:v>211.882177375447</c:v>
                </c:pt>
                <c:pt idx="10">
                  <c:v>224.0536226178562</c:v>
                </c:pt>
              </c:numCache>
            </c:numRef>
          </c:yVal>
          <c:smooth val="0"/>
        </c:ser>
        <c:ser>
          <c:idx val="22"/>
          <c:order val="22"/>
          <c:marker>
            <c:symbol val="none"/>
          </c:marker>
          <c:xVal>
            <c:numRef>
              <c:f>Sheet2!$AD$54:$AN$54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Sheet2!$AD$77:$AN$77</c:f>
              <c:numCache>
                <c:formatCode>General</c:formatCode>
                <c:ptCount val="11"/>
                <c:pt idx="0">
                  <c:v>0.0</c:v>
                </c:pt>
                <c:pt idx="1">
                  <c:v>18.17664138743416</c:v>
                </c:pt>
                <c:pt idx="2">
                  <c:v>51.84874060715058</c:v>
                </c:pt>
                <c:pt idx="3">
                  <c:v>87.61555327172459</c:v>
                </c:pt>
                <c:pt idx="4">
                  <c:v>123.1110991481368</c:v>
                </c:pt>
                <c:pt idx="5">
                  <c:v>154.6947577206354</c:v>
                </c:pt>
                <c:pt idx="6">
                  <c:v>179.4309562277377</c:v>
                </c:pt>
                <c:pt idx="7">
                  <c:v>200.2053675310132</c:v>
                </c:pt>
                <c:pt idx="8">
                  <c:v>216.3346905885531</c:v>
                </c:pt>
                <c:pt idx="9">
                  <c:v>231.1214498938087</c:v>
                </c:pt>
                <c:pt idx="10">
                  <c:v>247.2025108807494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3560"/>
        <c:axId val="-2097836536"/>
      </c:scatterChart>
      <c:valAx>
        <c:axId val="-209254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836536"/>
        <c:crosses val="autoZero"/>
        <c:crossBetween val="midCat"/>
      </c:valAx>
      <c:valAx>
        <c:axId val="-209783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43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Sheet2!$P$55:$AA$55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7.902887559753982</c:v>
                </c:pt>
                <c:pt idx="3">
                  <c:v>23.3370984691104</c:v>
                </c:pt>
                <c:pt idx="4">
                  <c:v>28.6134501316592</c:v>
                </c:pt>
                <c:pt idx="5">
                  <c:v>28.13671319471701</c:v>
                </c:pt>
                <c:pt idx="6">
                  <c:v>24.54688490090561</c:v>
                </c:pt>
                <c:pt idx="7">
                  <c:v>20.81759280300693</c:v>
                </c:pt>
                <c:pt idx="8">
                  <c:v>17.23641112498838</c:v>
                </c:pt>
                <c:pt idx="9">
                  <c:v>13.44110254794996</c:v>
                </c:pt>
                <c:pt idx="10">
                  <c:v>11.45102572460871</c:v>
                </c:pt>
                <c:pt idx="11">
                  <c:v>11.064950220372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Sheet2!$P$56:$AA$56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7.902887559753982</c:v>
                </c:pt>
                <c:pt idx="3">
                  <c:v>23.3370984691104</c:v>
                </c:pt>
                <c:pt idx="4">
                  <c:v>25.75210511849328</c:v>
                </c:pt>
                <c:pt idx="5">
                  <c:v>28.13671319471701</c:v>
                </c:pt>
                <c:pt idx="6">
                  <c:v>27.81980288769302</c:v>
                </c:pt>
                <c:pt idx="7">
                  <c:v>25.71584993312621</c:v>
                </c:pt>
                <c:pt idx="8">
                  <c:v>21.77230878945901</c:v>
                </c:pt>
                <c:pt idx="9">
                  <c:v>16.12932305753995</c:v>
                </c:pt>
                <c:pt idx="10">
                  <c:v>12.44676709196599</c:v>
                </c:pt>
                <c:pt idx="11">
                  <c:v>11.064950220372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Sheet2!$P$57:$AA$57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11.85433133963097</c:v>
                </c:pt>
                <c:pt idx="3">
                  <c:v>23.3370984691104</c:v>
                </c:pt>
                <c:pt idx="4">
                  <c:v>25.75210511849328</c:v>
                </c:pt>
                <c:pt idx="5">
                  <c:v>28.13671319471701</c:v>
                </c:pt>
                <c:pt idx="6">
                  <c:v>26.18334389429931</c:v>
                </c:pt>
                <c:pt idx="7">
                  <c:v>23.26672136806657</c:v>
                </c:pt>
                <c:pt idx="8">
                  <c:v>20.86512925656488</c:v>
                </c:pt>
                <c:pt idx="9">
                  <c:v>16.80137818493744</c:v>
                </c:pt>
                <c:pt idx="10">
                  <c:v>13.44250845932327</c:v>
                </c:pt>
                <c:pt idx="11">
                  <c:v>12.54027691642161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Sheet2!$P$58:$AA$58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11.85433133963097</c:v>
                </c:pt>
                <c:pt idx="3">
                  <c:v>26.6709696789833</c:v>
                </c:pt>
                <c:pt idx="4">
                  <c:v>28.6134501316592</c:v>
                </c:pt>
                <c:pt idx="5">
                  <c:v>25.97235064127724</c:v>
                </c:pt>
                <c:pt idx="6">
                  <c:v>26.18334389429931</c:v>
                </c:pt>
                <c:pt idx="7">
                  <c:v>20.81759280300693</c:v>
                </c:pt>
                <c:pt idx="8">
                  <c:v>18.14359065788251</c:v>
                </c:pt>
                <c:pt idx="9">
                  <c:v>14.78521280274495</c:v>
                </c:pt>
                <c:pt idx="10">
                  <c:v>11.45102572460871</c:v>
                </c:pt>
                <c:pt idx="11">
                  <c:v>11.4337818943844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Sheet2!$P$59:$AA$59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13.83005322956947</c:v>
                </c:pt>
                <c:pt idx="3">
                  <c:v>30.00484088885622</c:v>
                </c:pt>
                <c:pt idx="4">
                  <c:v>31.47479514482512</c:v>
                </c:pt>
                <c:pt idx="5">
                  <c:v>30.30107574815677</c:v>
                </c:pt>
                <c:pt idx="6">
                  <c:v>27.81980288769302</c:v>
                </c:pt>
                <c:pt idx="7">
                  <c:v>23.26672136806657</c:v>
                </c:pt>
                <c:pt idx="8">
                  <c:v>19.95794972367075</c:v>
                </c:pt>
                <c:pt idx="9">
                  <c:v>16.12932305753995</c:v>
                </c:pt>
                <c:pt idx="10">
                  <c:v>12.94463777564463</c:v>
                </c:pt>
                <c:pt idx="11">
                  <c:v>11.4337818943844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Sheet2!$P$60:$AA$60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9.878609449692476</c:v>
                </c:pt>
                <c:pt idx="3">
                  <c:v>23.3370984691104</c:v>
                </c:pt>
                <c:pt idx="4">
                  <c:v>31.47479514482512</c:v>
                </c:pt>
                <c:pt idx="5">
                  <c:v>30.30107574815677</c:v>
                </c:pt>
                <c:pt idx="6">
                  <c:v>27.81980288769302</c:v>
                </c:pt>
                <c:pt idx="7">
                  <c:v>24.49128565059639</c:v>
                </c:pt>
                <c:pt idx="8">
                  <c:v>21.77230878945901</c:v>
                </c:pt>
                <c:pt idx="9">
                  <c:v>17.47343331233494</c:v>
                </c:pt>
                <c:pt idx="10">
                  <c:v>12.94463777564463</c:v>
                </c:pt>
                <c:pt idx="11">
                  <c:v>13.27794026444641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Sheet2!$P$61:$AA$61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7.902887559753982</c:v>
                </c:pt>
                <c:pt idx="3">
                  <c:v>23.3370984691104</c:v>
                </c:pt>
                <c:pt idx="4">
                  <c:v>28.6134501316592</c:v>
                </c:pt>
                <c:pt idx="5">
                  <c:v>28.13671319471701</c:v>
                </c:pt>
                <c:pt idx="6">
                  <c:v>27.81980288769302</c:v>
                </c:pt>
                <c:pt idx="7">
                  <c:v>25.71584993312621</c:v>
                </c:pt>
                <c:pt idx="8">
                  <c:v>15.42205205920013</c:v>
                </c:pt>
                <c:pt idx="9">
                  <c:v>16.12932305753995</c:v>
                </c:pt>
                <c:pt idx="10">
                  <c:v>12.44676709196599</c:v>
                </c:pt>
                <c:pt idx="11">
                  <c:v>12.90910859043401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Sheet2!$P$62:$AA$62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11.85433133963097</c:v>
                </c:pt>
                <c:pt idx="3">
                  <c:v>26.6709696789833</c:v>
                </c:pt>
                <c:pt idx="4">
                  <c:v>31.47479514482512</c:v>
                </c:pt>
                <c:pt idx="5">
                  <c:v>30.30107574815677</c:v>
                </c:pt>
                <c:pt idx="6">
                  <c:v>26.18334389429931</c:v>
                </c:pt>
                <c:pt idx="7">
                  <c:v>23.26672136806657</c:v>
                </c:pt>
                <c:pt idx="8">
                  <c:v>19.95794972367075</c:v>
                </c:pt>
                <c:pt idx="9">
                  <c:v>16.80137818493744</c:v>
                </c:pt>
                <c:pt idx="10">
                  <c:v>13.44250845932327</c:v>
                </c:pt>
                <c:pt idx="11">
                  <c:v>13.27794026444641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Sheet2!$P$63:$AA$63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9.878609449692476</c:v>
                </c:pt>
                <c:pt idx="3">
                  <c:v>30.00484088885622</c:v>
                </c:pt>
                <c:pt idx="4">
                  <c:v>31.47479514482512</c:v>
                </c:pt>
                <c:pt idx="5">
                  <c:v>28.13671319471701</c:v>
                </c:pt>
                <c:pt idx="6">
                  <c:v>26.18334389429931</c:v>
                </c:pt>
                <c:pt idx="7">
                  <c:v>23.26672136806657</c:v>
                </c:pt>
                <c:pt idx="8">
                  <c:v>19.95794972367075</c:v>
                </c:pt>
                <c:pt idx="9">
                  <c:v>16.12932305753995</c:v>
                </c:pt>
                <c:pt idx="10">
                  <c:v>12.44676709196599</c:v>
                </c:pt>
                <c:pt idx="11">
                  <c:v>11.4337818943844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Sheet2!$P$64:$AA$64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13.83005322956947</c:v>
                </c:pt>
                <c:pt idx="3">
                  <c:v>26.6709696789833</c:v>
                </c:pt>
                <c:pt idx="4">
                  <c:v>25.75210511849328</c:v>
                </c:pt>
                <c:pt idx="5">
                  <c:v>28.13671319471701</c:v>
                </c:pt>
                <c:pt idx="6">
                  <c:v>26.18334389429931</c:v>
                </c:pt>
                <c:pt idx="7">
                  <c:v>22.04215708553675</c:v>
                </c:pt>
                <c:pt idx="8">
                  <c:v>18.14359065788251</c:v>
                </c:pt>
                <c:pt idx="9">
                  <c:v>15.45726793014245</c:v>
                </c:pt>
                <c:pt idx="10">
                  <c:v>11.94889640828735</c:v>
                </c:pt>
                <c:pt idx="11">
                  <c:v>11.4337818943844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Sheet2!$P$65:$AA$65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7.902887559753982</c:v>
                </c:pt>
                <c:pt idx="3">
                  <c:v>23.3370984691104</c:v>
                </c:pt>
                <c:pt idx="4">
                  <c:v>28.6134501316592</c:v>
                </c:pt>
                <c:pt idx="5">
                  <c:v>25.97235064127724</c:v>
                </c:pt>
                <c:pt idx="6">
                  <c:v>24.54688490090561</c:v>
                </c:pt>
                <c:pt idx="7">
                  <c:v>20.81759280300693</c:v>
                </c:pt>
                <c:pt idx="8">
                  <c:v>18.14359065788251</c:v>
                </c:pt>
                <c:pt idx="9">
                  <c:v>15.45726793014245</c:v>
                </c:pt>
                <c:pt idx="10">
                  <c:v>12.44676709196599</c:v>
                </c:pt>
                <c:pt idx="11">
                  <c:v>11.4337818943844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Sheet2!$P$66:$AA$66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9.878609449692476</c:v>
                </c:pt>
                <c:pt idx="3">
                  <c:v>20.00322725923748</c:v>
                </c:pt>
                <c:pt idx="4">
                  <c:v>25.75210511849328</c:v>
                </c:pt>
                <c:pt idx="5">
                  <c:v>25.97235064127724</c:v>
                </c:pt>
                <c:pt idx="6">
                  <c:v>24.54688490090561</c:v>
                </c:pt>
                <c:pt idx="7">
                  <c:v>22.04215708553675</c:v>
                </c:pt>
                <c:pt idx="8">
                  <c:v>18.14359065788251</c:v>
                </c:pt>
                <c:pt idx="9">
                  <c:v>15.45726793014245</c:v>
                </c:pt>
                <c:pt idx="10">
                  <c:v>12.44676709196599</c:v>
                </c:pt>
                <c:pt idx="11">
                  <c:v>11.4337818943844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Sheet2!$P$67:$AA$67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9.878609449692476</c:v>
                </c:pt>
                <c:pt idx="3">
                  <c:v>26.6709696789833</c:v>
                </c:pt>
                <c:pt idx="4">
                  <c:v>34.33614015799104</c:v>
                </c:pt>
                <c:pt idx="5">
                  <c:v>34.62980085503631</c:v>
                </c:pt>
                <c:pt idx="6">
                  <c:v>29.45626188108673</c:v>
                </c:pt>
                <c:pt idx="7">
                  <c:v>25.71584993312621</c:v>
                </c:pt>
                <c:pt idx="8">
                  <c:v>20.86512925656488</c:v>
                </c:pt>
                <c:pt idx="9">
                  <c:v>16.80137818493744</c:v>
                </c:pt>
                <c:pt idx="10">
                  <c:v>13.44250845932327</c:v>
                </c:pt>
                <c:pt idx="11">
                  <c:v>12.1714452424092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Sheet2!$P$68:$AA$68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7.902887559753982</c:v>
                </c:pt>
                <c:pt idx="3">
                  <c:v>23.3370984691104</c:v>
                </c:pt>
                <c:pt idx="4">
                  <c:v>34.33614015799104</c:v>
                </c:pt>
                <c:pt idx="5">
                  <c:v>32.46543830159655</c:v>
                </c:pt>
                <c:pt idx="6">
                  <c:v>27.81980288769302</c:v>
                </c:pt>
                <c:pt idx="7">
                  <c:v>22.04215708553675</c:v>
                </c:pt>
                <c:pt idx="8">
                  <c:v>19.95794972367075</c:v>
                </c:pt>
                <c:pt idx="9">
                  <c:v>16.12932305753995</c:v>
                </c:pt>
                <c:pt idx="10">
                  <c:v>12.44676709196599</c:v>
                </c:pt>
                <c:pt idx="11">
                  <c:v>11.064950220372</c:v>
                </c:pt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Sheet2!$P$69:$AA$69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9.878609449692476</c:v>
                </c:pt>
                <c:pt idx="3">
                  <c:v>20.00322725923748</c:v>
                </c:pt>
                <c:pt idx="4">
                  <c:v>25.75210511849328</c:v>
                </c:pt>
                <c:pt idx="5">
                  <c:v>28.13671319471701</c:v>
                </c:pt>
                <c:pt idx="6">
                  <c:v>22.9104259075119</c:v>
                </c:pt>
                <c:pt idx="7">
                  <c:v>20.81759280300693</c:v>
                </c:pt>
                <c:pt idx="8">
                  <c:v>17.23641112498838</c:v>
                </c:pt>
                <c:pt idx="9">
                  <c:v>15.45726793014245</c:v>
                </c:pt>
                <c:pt idx="10">
                  <c:v>12.44676709196599</c:v>
                </c:pt>
                <c:pt idx="11">
                  <c:v>12.1714452424092</c:v>
                </c:pt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Sheet2!$P$70:$AA$70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11.85433133963097</c:v>
                </c:pt>
                <c:pt idx="3">
                  <c:v>23.3370984691104</c:v>
                </c:pt>
                <c:pt idx="4">
                  <c:v>25.75210511849328</c:v>
                </c:pt>
                <c:pt idx="5">
                  <c:v>23.80798808783747</c:v>
                </c:pt>
                <c:pt idx="6">
                  <c:v>26.18334389429931</c:v>
                </c:pt>
                <c:pt idx="7">
                  <c:v>23.26672136806657</c:v>
                </c:pt>
                <c:pt idx="8">
                  <c:v>20.86512925656488</c:v>
                </c:pt>
                <c:pt idx="9">
                  <c:v>14.78521280274495</c:v>
                </c:pt>
                <c:pt idx="10">
                  <c:v>11.94889640828735</c:v>
                </c:pt>
                <c:pt idx="11">
                  <c:v>11.064950220372</c:v>
                </c:pt>
              </c:numCache>
            </c:numRef>
          </c:yVal>
          <c:smooth val="0"/>
        </c:ser>
        <c:ser>
          <c:idx val="16"/>
          <c:order val="16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Sheet2!$P$71:$AA$71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11.85433133963097</c:v>
                </c:pt>
                <c:pt idx="3">
                  <c:v>26.6709696789833</c:v>
                </c:pt>
                <c:pt idx="4">
                  <c:v>28.6134501316592</c:v>
                </c:pt>
                <c:pt idx="5">
                  <c:v>28.13671319471701</c:v>
                </c:pt>
                <c:pt idx="6">
                  <c:v>24.54688490090561</c:v>
                </c:pt>
                <c:pt idx="7">
                  <c:v>20.81759280300693</c:v>
                </c:pt>
                <c:pt idx="8">
                  <c:v>18.14359065788251</c:v>
                </c:pt>
                <c:pt idx="9">
                  <c:v>14.11315767534746</c:v>
                </c:pt>
                <c:pt idx="10">
                  <c:v>11.45102572460871</c:v>
                </c:pt>
                <c:pt idx="11">
                  <c:v>11.8026135683968</c:v>
                </c:pt>
              </c:numCache>
            </c:numRef>
          </c:yVal>
          <c:smooth val="0"/>
        </c:ser>
        <c:ser>
          <c:idx val="17"/>
          <c:order val="17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Sheet2!$P$72:$AA$72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11.85433133963097</c:v>
                </c:pt>
                <c:pt idx="3">
                  <c:v>30.00484088885622</c:v>
                </c:pt>
                <c:pt idx="4">
                  <c:v>31.47479514482512</c:v>
                </c:pt>
                <c:pt idx="5">
                  <c:v>28.13671319471701</c:v>
                </c:pt>
                <c:pt idx="6">
                  <c:v>24.54688490090561</c:v>
                </c:pt>
                <c:pt idx="7">
                  <c:v>20.81759280300693</c:v>
                </c:pt>
                <c:pt idx="8">
                  <c:v>16.32923159209426</c:v>
                </c:pt>
                <c:pt idx="9">
                  <c:v>14.11315767534746</c:v>
                </c:pt>
                <c:pt idx="10">
                  <c:v>11.94889640828735</c:v>
                </c:pt>
                <c:pt idx="11">
                  <c:v>13.27794026444641</c:v>
                </c:pt>
              </c:numCache>
            </c:numRef>
          </c:yVal>
          <c:smooth val="0"/>
        </c:ser>
        <c:ser>
          <c:idx val="18"/>
          <c:order val="18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Sheet2!$P$73:$AA$73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11.85433133963097</c:v>
                </c:pt>
                <c:pt idx="3">
                  <c:v>26.6709696789833</c:v>
                </c:pt>
                <c:pt idx="4">
                  <c:v>31.47479514482512</c:v>
                </c:pt>
                <c:pt idx="5">
                  <c:v>30.30107574815677</c:v>
                </c:pt>
                <c:pt idx="6">
                  <c:v>26.18334389429931</c:v>
                </c:pt>
                <c:pt idx="7">
                  <c:v>22.04215708553675</c:v>
                </c:pt>
                <c:pt idx="8">
                  <c:v>17.23641112498838</c:v>
                </c:pt>
                <c:pt idx="9">
                  <c:v>13.44110254794996</c:v>
                </c:pt>
                <c:pt idx="10">
                  <c:v>11.94889640828735</c:v>
                </c:pt>
                <c:pt idx="11">
                  <c:v>14.0156036124712</c:v>
                </c:pt>
              </c:numCache>
            </c:numRef>
          </c:y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Sheet2!$P$74:$AA$74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13.43490885158177</c:v>
                </c:pt>
                <c:pt idx="3">
                  <c:v>28.00451816293247</c:v>
                </c:pt>
                <c:pt idx="4">
                  <c:v>31.47479514482512</c:v>
                </c:pt>
                <c:pt idx="5">
                  <c:v>29.65176698212485</c:v>
                </c:pt>
                <c:pt idx="6">
                  <c:v>28.4743864850505</c:v>
                </c:pt>
                <c:pt idx="7">
                  <c:v>22.77689565505464</c:v>
                </c:pt>
                <c:pt idx="8">
                  <c:v>17.59928293814603</c:v>
                </c:pt>
                <c:pt idx="9">
                  <c:v>15.5244734428822</c:v>
                </c:pt>
                <c:pt idx="10">
                  <c:v>13.89059207463404</c:v>
                </c:pt>
                <c:pt idx="11">
                  <c:v>13.79430460806376</c:v>
                </c:pt>
              </c:numCache>
            </c:numRef>
          </c:yVal>
          <c:smooth val="0"/>
        </c:ser>
        <c:ser>
          <c:idx val="20"/>
          <c:order val="20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Sheet2!$P$75:$AA$75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12.84219228460022</c:v>
                </c:pt>
                <c:pt idx="3">
                  <c:v>34.00548634070371</c:v>
                </c:pt>
                <c:pt idx="4">
                  <c:v>37.48361967247355</c:v>
                </c:pt>
                <c:pt idx="5">
                  <c:v>35.06267336572427</c:v>
                </c:pt>
                <c:pt idx="6">
                  <c:v>30.11084547844421</c:v>
                </c:pt>
                <c:pt idx="7">
                  <c:v>23.7565470810785</c:v>
                </c:pt>
                <c:pt idx="8">
                  <c:v>19.32292405064487</c:v>
                </c:pt>
                <c:pt idx="9">
                  <c:v>15.9277065193207</c:v>
                </c:pt>
                <c:pt idx="10">
                  <c:v>13.99016621136977</c:v>
                </c:pt>
                <c:pt idx="11">
                  <c:v>13.49923926885385</c:v>
                </c:pt>
              </c:numCache>
            </c:numRef>
          </c:yVal>
          <c:smooth val="0"/>
        </c:ser>
        <c:ser>
          <c:idx val="21"/>
          <c:order val="21"/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Sheet2!$P$76:$AA$76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10.07618163868633</c:v>
                </c:pt>
                <c:pt idx="3">
                  <c:v>29.33806664688163</c:v>
                </c:pt>
                <c:pt idx="4">
                  <c:v>37.48361967247355</c:v>
                </c:pt>
                <c:pt idx="5">
                  <c:v>33.98049208900439</c:v>
                </c:pt>
                <c:pt idx="6">
                  <c:v>29.45626188108673</c:v>
                </c:pt>
                <c:pt idx="7">
                  <c:v>24.12391636583745</c:v>
                </c:pt>
                <c:pt idx="8">
                  <c:v>19.32292405064487</c:v>
                </c:pt>
                <c:pt idx="9">
                  <c:v>15.2556513919232</c:v>
                </c:pt>
                <c:pt idx="10">
                  <c:v>12.8450636389089</c:v>
                </c:pt>
                <c:pt idx="11">
                  <c:v>12.1714452424092</c:v>
                </c:pt>
              </c:numCache>
            </c:numRef>
          </c:yVal>
          <c:smooth val="0"/>
        </c:ser>
        <c:ser>
          <c:idx val="22"/>
          <c:order val="22"/>
          <c:spPr>
            <a:ln w="6350"/>
          </c:spPr>
          <c:marker>
            <c:symbol val="none"/>
          </c:marker>
          <c:xVal>
            <c:numRef>
              <c:f>Sheet2!$P$51:$AA$51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Sheet2!$P$77:$AA$77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18.17664138743416</c:v>
                </c:pt>
                <c:pt idx="3">
                  <c:v>33.67209921971642</c:v>
                </c:pt>
                <c:pt idx="4">
                  <c:v>35.766812664574</c:v>
                </c:pt>
                <c:pt idx="5">
                  <c:v>35.49554587641222</c:v>
                </c:pt>
                <c:pt idx="6">
                  <c:v>31.58365857249855</c:v>
                </c:pt>
                <c:pt idx="7">
                  <c:v>24.73619850710235</c:v>
                </c:pt>
                <c:pt idx="8">
                  <c:v>20.77441130327547</c:v>
                </c:pt>
                <c:pt idx="9">
                  <c:v>16.12932305753995</c:v>
                </c:pt>
                <c:pt idx="10">
                  <c:v>14.78675930525559</c:v>
                </c:pt>
                <c:pt idx="11">
                  <c:v>16.08106098694065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145256"/>
        <c:axId val="-2088105832"/>
      </c:scatterChart>
      <c:valAx>
        <c:axId val="-208814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105832"/>
        <c:crosses val="autoZero"/>
        <c:crossBetween val="midCat"/>
      </c:valAx>
      <c:valAx>
        <c:axId val="-2088105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145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63</xdr:row>
      <xdr:rowOff>50800</xdr:rowOff>
    </xdr:from>
    <xdr:to>
      <xdr:col>13</xdr:col>
      <xdr:colOff>571500</xdr:colOff>
      <xdr:row>78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63</xdr:row>
      <xdr:rowOff>50800</xdr:rowOff>
    </xdr:from>
    <xdr:to>
      <xdr:col>19</xdr:col>
      <xdr:colOff>571500</xdr:colOff>
      <xdr:row>78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63</xdr:row>
      <xdr:rowOff>50800</xdr:rowOff>
    </xdr:from>
    <xdr:to>
      <xdr:col>32</xdr:col>
      <xdr:colOff>571500</xdr:colOff>
      <xdr:row>78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127000</xdr:colOff>
      <xdr:row>63</xdr:row>
      <xdr:rowOff>50800</xdr:rowOff>
    </xdr:from>
    <xdr:to>
      <xdr:col>26</xdr:col>
      <xdr:colOff>571500</xdr:colOff>
      <xdr:row>78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5"/>
  <sheetViews>
    <sheetView topLeftCell="A122" workbookViewId="0">
      <selection activeCell="S133" sqref="S133"/>
    </sheetView>
  </sheetViews>
  <sheetFormatPr baseColWidth="10" defaultColWidth="9.1640625" defaultRowHeight="14" x14ac:dyDescent="0"/>
  <sheetData>
    <row r="2" spans="1:13">
      <c r="F2" s="7" t="s">
        <v>13</v>
      </c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>
      <c r="A4">
        <v>1992</v>
      </c>
      <c r="B4">
        <v>3854.72</v>
      </c>
      <c r="C4">
        <v>2061.7399999999998</v>
      </c>
      <c r="D4">
        <v>1043.75</v>
      </c>
      <c r="E4">
        <v>311.34300000000002</v>
      </c>
      <c r="F4">
        <v>147.47300000000001</v>
      </c>
      <c r="G4">
        <v>130.75899999999999</v>
      </c>
      <c r="H4">
        <v>102.64400000000001</v>
      </c>
      <c r="I4">
        <v>82.332800000000006</v>
      </c>
      <c r="J4">
        <v>92.103899999999996</v>
      </c>
      <c r="K4">
        <v>61.838500000000003</v>
      </c>
      <c r="L4">
        <v>111.768</v>
      </c>
      <c r="M4">
        <v>296.745</v>
      </c>
    </row>
    <row r="5" spans="1:13">
      <c r="A5">
        <v>1993</v>
      </c>
      <c r="B5">
        <v>2734.56</v>
      </c>
      <c r="C5">
        <v>1550.36</v>
      </c>
      <c r="D5">
        <v>1053.27</v>
      </c>
      <c r="E5">
        <v>608.36599999999999</v>
      </c>
      <c r="F5">
        <v>193.28899999999999</v>
      </c>
      <c r="G5">
        <v>105.383</v>
      </c>
      <c r="H5">
        <v>104.06699999999999</v>
      </c>
      <c r="I5">
        <v>82.474999999999994</v>
      </c>
      <c r="J5">
        <v>64.873699999999999</v>
      </c>
      <c r="K5">
        <v>72.572900000000004</v>
      </c>
      <c r="L5">
        <v>48.725299999999997</v>
      </c>
      <c r="M5">
        <v>321.88600000000002</v>
      </c>
    </row>
    <row r="6" spans="1:13">
      <c r="A6">
        <v>1994</v>
      </c>
      <c r="B6">
        <v>2693.15</v>
      </c>
      <c r="C6">
        <v>1099.06</v>
      </c>
      <c r="D6">
        <v>788.35599999999999</v>
      </c>
      <c r="E6">
        <v>608.38599999999997</v>
      </c>
      <c r="F6">
        <v>373.39699999999999</v>
      </c>
      <c r="G6">
        <v>136.91300000000001</v>
      </c>
      <c r="H6">
        <v>83.447199999999995</v>
      </c>
      <c r="I6">
        <v>83.247699999999995</v>
      </c>
      <c r="J6">
        <v>64.615700000000004</v>
      </c>
      <c r="K6">
        <v>50.825800000000001</v>
      </c>
      <c r="L6">
        <v>56.857799999999997</v>
      </c>
      <c r="M6">
        <v>290.358</v>
      </c>
    </row>
    <row r="7" spans="1:13">
      <c r="A7">
        <v>1995</v>
      </c>
      <c r="B7">
        <v>3584.64</v>
      </c>
      <c r="C7">
        <v>1084.6400000000001</v>
      </c>
      <c r="D7">
        <v>566.52700000000004</v>
      </c>
      <c r="E7">
        <v>467.61399999999998</v>
      </c>
      <c r="F7">
        <v>386.14600000000002</v>
      </c>
      <c r="G7">
        <v>271.40800000000002</v>
      </c>
      <c r="H7">
        <v>110.038</v>
      </c>
      <c r="I7">
        <v>67.630099999999999</v>
      </c>
      <c r="J7">
        <v>66.323700000000002</v>
      </c>
      <c r="K7">
        <v>51.479500000000002</v>
      </c>
      <c r="L7">
        <v>40.493099999999998</v>
      </c>
      <c r="M7">
        <v>276.62799999999999</v>
      </c>
    </row>
    <row r="8" spans="1:13">
      <c r="A8">
        <v>1996</v>
      </c>
      <c r="B8">
        <v>9341.67</v>
      </c>
      <c r="C8">
        <v>1444.25</v>
      </c>
      <c r="D8">
        <v>560.548</v>
      </c>
      <c r="E8">
        <v>337.74299999999999</v>
      </c>
      <c r="F8">
        <v>298.70400000000001</v>
      </c>
      <c r="G8">
        <v>282.06200000000001</v>
      </c>
      <c r="H8">
        <v>218.75299999999999</v>
      </c>
      <c r="I8">
        <v>89.403400000000005</v>
      </c>
      <c r="J8">
        <v>54.053899999999999</v>
      </c>
      <c r="K8">
        <v>53.009700000000002</v>
      </c>
      <c r="L8">
        <v>41.145299999999999</v>
      </c>
      <c r="M8">
        <v>253.46100000000001</v>
      </c>
    </row>
    <row r="9" spans="1:13">
      <c r="A9">
        <v>1997</v>
      </c>
      <c r="B9">
        <v>3082.61</v>
      </c>
      <c r="C9">
        <v>3773.08</v>
      </c>
      <c r="D9">
        <v>758.73</v>
      </c>
      <c r="E9">
        <v>345.03899999999999</v>
      </c>
      <c r="F9">
        <v>224.64500000000001</v>
      </c>
      <c r="G9">
        <v>225.08699999999999</v>
      </c>
      <c r="H9">
        <v>231.44900000000001</v>
      </c>
      <c r="I9">
        <v>180.54900000000001</v>
      </c>
      <c r="J9">
        <v>72.914900000000003</v>
      </c>
      <c r="K9">
        <v>44.084800000000001</v>
      </c>
      <c r="L9">
        <v>43.233199999999997</v>
      </c>
      <c r="M9">
        <v>240.273</v>
      </c>
    </row>
    <row r="10" spans="1:13">
      <c r="A10">
        <v>1998</v>
      </c>
      <c r="B10">
        <v>1914.23</v>
      </c>
      <c r="C10">
        <v>1241.8399999999999</v>
      </c>
      <c r="D10">
        <v>1948.43</v>
      </c>
      <c r="E10">
        <v>451.642</v>
      </c>
      <c r="F10">
        <v>219.983</v>
      </c>
      <c r="G10">
        <v>163.851</v>
      </c>
      <c r="H10">
        <v>181.26400000000001</v>
      </c>
      <c r="I10">
        <v>187.90700000000001</v>
      </c>
      <c r="J10">
        <v>144.167</v>
      </c>
      <c r="K10">
        <v>58.221899999999998</v>
      </c>
      <c r="L10">
        <v>35.2014</v>
      </c>
      <c r="M10">
        <v>226.37700000000001</v>
      </c>
    </row>
    <row r="11" spans="1:13">
      <c r="A11">
        <v>1999</v>
      </c>
      <c r="B11">
        <v>2867.05</v>
      </c>
      <c r="C11">
        <v>753.30600000000004</v>
      </c>
      <c r="D11">
        <v>590.67600000000004</v>
      </c>
      <c r="E11">
        <v>1088.81</v>
      </c>
      <c r="F11">
        <v>284.18799999999999</v>
      </c>
      <c r="G11">
        <v>156.61799999999999</v>
      </c>
      <c r="H11">
        <v>127.089</v>
      </c>
      <c r="I11">
        <v>141.239</v>
      </c>
      <c r="J11">
        <v>146.31200000000001</v>
      </c>
      <c r="K11">
        <v>112.255</v>
      </c>
      <c r="L11">
        <v>45.334099999999999</v>
      </c>
      <c r="M11">
        <v>203.67699999999999</v>
      </c>
    </row>
    <row r="12" spans="1:13">
      <c r="A12">
        <v>2000</v>
      </c>
      <c r="B12">
        <v>2568.34</v>
      </c>
      <c r="C12">
        <v>1142.1099999999999</v>
      </c>
      <c r="D12">
        <v>378.00599999999997</v>
      </c>
      <c r="E12">
        <v>353.32499999999999</v>
      </c>
      <c r="F12">
        <v>728.25800000000004</v>
      </c>
      <c r="G12">
        <v>213.18700000000001</v>
      </c>
      <c r="H12">
        <v>126.301</v>
      </c>
      <c r="I12">
        <v>102.78100000000001</v>
      </c>
      <c r="J12">
        <v>114.175</v>
      </c>
      <c r="K12">
        <v>118.276</v>
      </c>
      <c r="L12">
        <v>90.744900000000001</v>
      </c>
      <c r="M12">
        <v>201.29599999999999</v>
      </c>
    </row>
    <row r="13" spans="1:13">
      <c r="A13">
        <v>2001</v>
      </c>
      <c r="B13">
        <v>3040.11</v>
      </c>
      <c r="C13">
        <v>1022.19</v>
      </c>
      <c r="D13">
        <v>570.82000000000005</v>
      </c>
      <c r="E13">
        <v>224.964</v>
      </c>
      <c r="F13">
        <v>235.24700000000001</v>
      </c>
      <c r="G13">
        <v>544.17999999999995</v>
      </c>
      <c r="H13">
        <v>171.42</v>
      </c>
      <c r="I13">
        <v>101.861</v>
      </c>
      <c r="J13">
        <v>82.853999999999999</v>
      </c>
      <c r="K13">
        <v>92.038799999999995</v>
      </c>
      <c r="L13">
        <v>95.344999999999999</v>
      </c>
      <c r="M13">
        <v>235.42</v>
      </c>
    </row>
    <row r="14" spans="1:13">
      <c r="A14">
        <v>2002</v>
      </c>
      <c r="B14">
        <v>1661.38</v>
      </c>
      <c r="C14">
        <v>1209.93</v>
      </c>
      <c r="D14">
        <v>510.84899999999999</v>
      </c>
      <c r="E14">
        <v>339.68700000000001</v>
      </c>
      <c r="F14">
        <v>149.773</v>
      </c>
      <c r="G14">
        <v>175.774</v>
      </c>
      <c r="H14">
        <v>437.54599999999999</v>
      </c>
      <c r="I14">
        <v>138.24199999999999</v>
      </c>
      <c r="J14">
        <v>82.1083</v>
      </c>
      <c r="K14">
        <v>66.787400000000005</v>
      </c>
      <c r="L14">
        <v>74.191100000000006</v>
      </c>
      <c r="M14">
        <v>266.625</v>
      </c>
    </row>
    <row r="15" spans="1:13">
      <c r="A15">
        <v>2003</v>
      </c>
      <c r="B15">
        <v>3251.87</v>
      </c>
      <c r="C15">
        <v>661.375</v>
      </c>
      <c r="D15">
        <v>605.327</v>
      </c>
      <c r="E15">
        <v>304.416</v>
      </c>
      <c r="F15">
        <v>226.429</v>
      </c>
      <c r="G15">
        <v>112.026</v>
      </c>
      <c r="H15">
        <v>141.441</v>
      </c>
      <c r="I15">
        <v>353.125</v>
      </c>
      <c r="J15">
        <v>111.51900000000001</v>
      </c>
      <c r="K15">
        <v>66.236099999999993</v>
      </c>
      <c r="L15">
        <v>53.876899999999999</v>
      </c>
      <c r="M15">
        <v>274.93400000000003</v>
      </c>
    </row>
    <row r="16" spans="1:13">
      <c r="A16">
        <v>2004</v>
      </c>
      <c r="B16">
        <v>3462.8</v>
      </c>
      <c r="C16">
        <v>1298.44</v>
      </c>
      <c r="D16">
        <v>335.29700000000003</v>
      </c>
      <c r="E16">
        <v>366.84100000000001</v>
      </c>
      <c r="F16">
        <v>206.00700000000001</v>
      </c>
      <c r="G16">
        <v>171.56800000000001</v>
      </c>
      <c r="H16">
        <v>91.017300000000006</v>
      </c>
      <c r="I16">
        <v>115.20699999999999</v>
      </c>
      <c r="J16">
        <v>287.517</v>
      </c>
      <c r="K16">
        <v>90.799800000000005</v>
      </c>
      <c r="L16">
        <v>53.93</v>
      </c>
      <c r="M16">
        <v>267.72000000000003</v>
      </c>
    </row>
    <row r="17" spans="1:13">
      <c r="A17">
        <v>2005</v>
      </c>
      <c r="B17">
        <v>2045.24</v>
      </c>
      <c r="C17">
        <v>1380.05</v>
      </c>
      <c r="D17">
        <v>652.83199999999999</v>
      </c>
      <c r="E17">
        <v>201.065</v>
      </c>
      <c r="F17">
        <v>245.91300000000001</v>
      </c>
      <c r="G17">
        <v>154.83500000000001</v>
      </c>
      <c r="H17">
        <v>138.554</v>
      </c>
      <c r="I17">
        <v>73.709500000000006</v>
      </c>
      <c r="J17">
        <v>93.259399999999999</v>
      </c>
      <c r="K17">
        <v>232.74299999999999</v>
      </c>
      <c r="L17">
        <v>73.501800000000003</v>
      </c>
      <c r="M17">
        <v>260.37400000000002</v>
      </c>
    </row>
    <row r="18" spans="1:13">
      <c r="A18">
        <v>2006</v>
      </c>
      <c r="B18">
        <v>976.39</v>
      </c>
      <c r="C18">
        <v>814.37199999999996</v>
      </c>
      <c r="D18">
        <v>691.14700000000005</v>
      </c>
      <c r="E18">
        <v>389.53</v>
      </c>
      <c r="F18">
        <v>134.18299999999999</v>
      </c>
      <c r="G18">
        <v>184.12100000000001</v>
      </c>
      <c r="H18">
        <v>124.684</v>
      </c>
      <c r="I18">
        <v>111.901</v>
      </c>
      <c r="J18">
        <v>59.503599999999999</v>
      </c>
      <c r="K18">
        <v>75.285700000000006</v>
      </c>
      <c r="L18">
        <v>187.887</v>
      </c>
      <c r="M18">
        <v>269.52800000000002</v>
      </c>
    </row>
    <row r="19" spans="1:13">
      <c r="A19">
        <v>2007</v>
      </c>
      <c r="B19">
        <v>1460.65</v>
      </c>
      <c r="C19">
        <v>387.67</v>
      </c>
      <c r="D19">
        <v>402.76900000000001</v>
      </c>
      <c r="E19">
        <v>405.87400000000002</v>
      </c>
      <c r="F19">
        <v>256.267</v>
      </c>
      <c r="G19">
        <v>99.243799999999993</v>
      </c>
      <c r="H19">
        <v>146.923</v>
      </c>
      <c r="I19">
        <v>99.825599999999994</v>
      </c>
      <c r="J19">
        <v>89.545299999999997</v>
      </c>
      <c r="K19">
        <v>47.615900000000003</v>
      </c>
      <c r="L19">
        <v>60.244999999999997</v>
      </c>
      <c r="M19">
        <v>366.03199999999998</v>
      </c>
    </row>
    <row r="20" spans="1:13">
      <c r="A20">
        <v>2008</v>
      </c>
      <c r="B20">
        <v>2297.12</v>
      </c>
      <c r="C20">
        <v>580.08699999999999</v>
      </c>
      <c r="D20">
        <v>191.94399999999999</v>
      </c>
      <c r="E20">
        <v>236.85599999999999</v>
      </c>
      <c r="F20">
        <v>267.35399999999998</v>
      </c>
      <c r="G20">
        <v>189.74299999999999</v>
      </c>
      <c r="H20">
        <v>79.257000000000005</v>
      </c>
      <c r="I20">
        <v>117.721</v>
      </c>
      <c r="J20">
        <v>79.943899999999999</v>
      </c>
      <c r="K20">
        <v>71.711100000000002</v>
      </c>
      <c r="L20">
        <v>38.1325</v>
      </c>
      <c r="M20">
        <v>341.37799999999999</v>
      </c>
    </row>
    <row r="21" spans="1:13">
      <c r="A21">
        <v>2009</v>
      </c>
      <c r="B21">
        <v>1842.47</v>
      </c>
      <c r="C21">
        <v>910.82</v>
      </c>
      <c r="D21">
        <v>285.19200000000001</v>
      </c>
      <c r="E21">
        <v>111.867</v>
      </c>
      <c r="F21">
        <v>154.768</v>
      </c>
      <c r="G21">
        <v>196.59200000000001</v>
      </c>
      <c r="H21">
        <v>150.75399999999999</v>
      </c>
      <c r="I21">
        <v>63.192700000000002</v>
      </c>
      <c r="J21">
        <v>93.809799999999996</v>
      </c>
      <c r="K21">
        <v>63.706099999999999</v>
      </c>
      <c r="L21">
        <v>57.145499999999998</v>
      </c>
      <c r="M21">
        <v>302.42599999999999</v>
      </c>
    </row>
    <row r="22" spans="1:13">
      <c r="A22">
        <v>2010</v>
      </c>
      <c r="B22">
        <v>2094.8000000000002</v>
      </c>
      <c r="C22">
        <v>727.20699999999999</v>
      </c>
      <c r="D22">
        <v>438.87</v>
      </c>
      <c r="E22">
        <v>162.01400000000001</v>
      </c>
      <c r="F22">
        <v>71.4375</v>
      </c>
      <c r="G22">
        <v>111.59</v>
      </c>
      <c r="H22">
        <v>153.92599999999999</v>
      </c>
      <c r="I22">
        <v>118.52800000000001</v>
      </c>
      <c r="J22">
        <v>49.652500000000003</v>
      </c>
      <c r="K22">
        <v>73.709299999999999</v>
      </c>
      <c r="L22">
        <v>50.055900000000001</v>
      </c>
      <c r="M22">
        <v>282.52699999999999</v>
      </c>
    </row>
    <row r="23" spans="1:13">
      <c r="A23">
        <v>2011</v>
      </c>
      <c r="B23">
        <v>6190.41</v>
      </c>
      <c r="C23">
        <v>825.48</v>
      </c>
      <c r="D23">
        <v>347.95100000000002</v>
      </c>
      <c r="E23">
        <v>247.10400000000001</v>
      </c>
      <c r="F23">
        <v>102.637</v>
      </c>
      <c r="G23">
        <v>51.155999999999999</v>
      </c>
      <c r="H23">
        <v>86.927300000000002</v>
      </c>
      <c r="I23">
        <v>120.43300000000001</v>
      </c>
      <c r="J23">
        <v>92.6751</v>
      </c>
      <c r="K23">
        <v>38.822600000000001</v>
      </c>
      <c r="L23">
        <v>57.632199999999997</v>
      </c>
      <c r="M23">
        <v>260.04199999999997</v>
      </c>
    </row>
    <row r="24" spans="1:13">
      <c r="A24">
        <v>2012</v>
      </c>
      <c r="B24">
        <v>17652.900000000001</v>
      </c>
      <c r="C24">
        <v>2464.4299999999998</v>
      </c>
      <c r="D24">
        <v>413.06700000000001</v>
      </c>
      <c r="E24">
        <v>207.39599999999999</v>
      </c>
      <c r="F24">
        <v>164.751</v>
      </c>
      <c r="G24">
        <v>76.784300000000002</v>
      </c>
      <c r="H24">
        <v>41.169800000000002</v>
      </c>
      <c r="I24">
        <v>70.1648</v>
      </c>
      <c r="J24">
        <v>97.165700000000001</v>
      </c>
      <c r="K24">
        <v>74.770499999999998</v>
      </c>
      <c r="L24">
        <v>31.322099999999999</v>
      </c>
      <c r="M24">
        <v>256.3</v>
      </c>
    </row>
    <row r="28" spans="1:13">
      <c r="F28" s="7" t="s">
        <v>14</v>
      </c>
    </row>
    <row r="29" spans="1:13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</row>
    <row r="30" spans="1:13">
      <c r="A30">
        <v>1992</v>
      </c>
      <c r="B30">
        <v>1.0812499999999999E-2</v>
      </c>
      <c r="C30">
        <v>7.1656800000000007E-2</v>
      </c>
      <c r="D30">
        <v>0.13980200000000001</v>
      </c>
      <c r="E30">
        <v>0.176708</v>
      </c>
      <c r="F30">
        <v>0.136044</v>
      </c>
      <c r="G30">
        <v>7.8322600000000006E-2</v>
      </c>
      <c r="H30">
        <v>6.8766800000000003E-2</v>
      </c>
      <c r="I30">
        <v>8.8326799999999997E-2</v>
      </c>
      <c r="J30">
        <v>8.8326799999999997E-2</v>
      </c>
      <c r="K30">
        <v>8.8326799999999997E-2</v>
      </c>
      <c r="L30">
        <v>8.8326799999999997E-2</v>
      </c>
      <c r="M30">
        <v>8.8326799999999997E-2</v>
      </c>
    </row>
    <row r="31" spans="1:13">
      <c r="A31">
        <v>1993</v>
      </c>
      <c r="B31">
        <v>1.15116E-2</v>
      </c>
      <c r="C31">
        <v>7.6290200000000002E-2</v>
      </c>
      <c r="D31">
        <v>0.148842</v>
      </c>
      <c r="E31">
        <v>0.188134</v>
      </c>
      <c r="F31">
        <v>0.14484</v>
      </c>
      <c r="G31">
        <v>8.3387000000000003E-2</v>
      </c>
      <c r="H31">
        <v>7.3213299999999995E-2</v>
      </c>
      <c r="I31">
        <v>9.4038200000000002E-2</v>
      </c>
      <c r="J31">
        <v>9.4038200000000002E-2</v>
      </c>
      <c r="K31">
        <v>9.4038200000000002E-2</v>
      </c>
      <c r="L31">
        <v>9.4038200000000002E-2</v>
      </c>
      <c r="M31">
        <v>9.4038200000000002E-2</v>
      </c>
    </row>
    <row r="32" spans="1:13">
      <c r="A32">
        <v>1994</v>
      </c>
      <c r="B32">
        <v>9.4593899999999998E-3</v>
      </c>
      <c r="C32">
        <v>6.2689499999999995E-2</v>
      </c>
      <c r="D32">
        <v>0.122307</v>
      </c>
      <c r="E32">
        <v>0.15459400000000001</v>
      </c>
      <c r="F32">
        <v>0.119019</v>
      </c>
      <c r="G32">
        <v>6.8521200000000004E-2</v>
      </c>
      <c r="H32">
        <v>6.0161199999999998E-2</v>
      </c>
      <c r="I32">
        <v>7.7273499999999995E-2</v>
      </c>
      <c r="J32">
        <v>7.7273499999999995E-2</v>
      </c>
      <c r="K32">
        <v>7.7273499999999995E-2</v>
      </c>
      <c r="L32">
        <v>7.7273499999999995E-2</v>
      </c>
      <c r="M32">
        <v>7.7273499999999995E-2</v>
      </c>
    </row>
    <row r="33" spans="1:13">
      <c r="A33">
        <v>1995</v>
      </c>
      <c r="B33">
        <v>9.0675500000000006E-3</v>
      </c>
      <c r="C33">
        <v>6.0092699999999999E-2</v>
      </c>
      <c r="D33">
        <v>0.11724</v>
      </c>
      <c r="E33">
        <v>0.14818999999999999</v>
      </c>
      <c r="F33">
        <v>0.114089</v>
      </c>
      <c r="G33">
        <v>6.56828E-2</v>
      </c>
      <c r="H33">
        <v>5.7669100000000001E-2</v>
      </c>
      <c r="I33">
        <v>7.4072499999999999E-2</v>
      </c>
      <c r="J33">
        <v>7.4072499999999999E-2</v>
      </c>
      <c r="K33">
        <v>7.4072499999999999E-2</v>
      </c>
      <c r="L33">
        <v>7.4072499999999999E-2</v>
      </c>
      <c r="M33">
        <v>7.4072499999999999E-2</v>
      </c>
    </row>
    <row r="34" spans="1:13">
      <c r="A34">
        <v>1996</v>
      </c>
      <c r="B34">
        <v>6.5939299999999996E-3</v>
      </c>
      <c r="C34">
        <v>4.3699500000000002E-2</v>
      </c>
      <c r="D34">
        <v>8.5257399999999997E-2</v>
      </c>
      <c r="E34">
        <v>0.107764</v>
      </c>
      <c r="F34">
        <v>8.2965399999999995E-2</v>
      </c>
      <c r="G34">
        <v>4.7764599999999997E-2</v>
      </c>
      <c r="H34">
        <v>4.1937000000000002E-2</v>
      </c>
      <c r="I34">
        <v>5.38656E-2</v>
      </c>
      <c r="J34">
        <v>5.38656E-2</v>
      </c>
      <c r="K34">
        <v>5.38656E-2</v>
      </c>
      <c r="L34">
        <v>5.38656E-2</v>
      </c>
      <c r="M34">
        <v>5.38656E-2</v>
      </c>
    </row>
    <row r="35" spans="1:13">
      <c r="A35">
        <v>1997</v>
      </c>
      <c r="B35">
        <v>9.1848299999999997E-3</v>
      </c>
      <c r="C35">
        <v>6.087E-2</v>
      </c>
      <c r="D35">
        <v>0.118757</v>
      </c>
      <c r="E35">
        <v>0.15010699999999999</v>
      </c>
      <c r="F35">
        <v>0.115564</v>
      </c>
      <c r="G35">
        <v>6.6532300000000003E-2</v>
      </c>
      <c r="H35">
        <v>5.8415000000000002E-2</v>
      </c>
      <c r="I35">
        <v>7.5030600000000003E-2</v>
      </c>
      <c r="J35">
        <v>7.5030600000000003E-2</v>
      </c>
      <c r="K35">
        <v>7.5030600000000003E-2</v>
      </c>
      <c r="L35">
        <v>7.5030600000000003E-2</v>
      </c>
      <c r="M35">
        <v>7.5030600000000003E-2</v>
      </c>
    </row>
    <row r="36" spans="1:13">
      <c r="A36">
        <v>1998</v>
      </c>
      <c r="B36">
        <v>3.2598200000000001E-2</v>
      </c>
      <c r="C36">
        <v>0.14308100000000001</v>
      </c>
      <c r="D36">
        <v>0.18193500000000001</v>
      </c>
      <c r="E36">
        <v>0.16325300000000001</v>
      </c>
      <c r="F36">
        <v>0.139738</v>
      </c>
      <c r="G36">
        <v>0.104071</v>
      </c>
      <c r="H36">
        <v>9.9501999999999993E-2</v>
      </c>
      <c r="I36">
        <v>0.100202</v>
      </c>
      <c r="J36">
        <v>0.100202</v>
      </c>
      <c r="K36">
        <v>0.100202</v>
      </c>
      <c r="L36">
        <v>0.100202</v>
      </c>
      <c r="M36">
        <v>0.100202</v>
      </c>
    </row>
    <row r="37" spans="1:13">
      <c r="A37">
        <v>1999</v>
      </c>
      <c r="B37">
        <v>2.04044E-2</v>
      </c>
      <c r="C37">
        <v>8.9559899999999998E-2</v>
      </c>
      <c r="D37">
        <v>0.11388</v>
      </c>
      <c r="E37">
        <v>0.102186</v>
      </c>
      <c r="F37">
        <v>8.7467299999999998E-2</v>
      </c>
      <c r="G37">
        <v>6.51418E-2</v>
      </c>
      <c r="H37">
        <v>6.22821E-2</v>
      </c>
      <c r="I37">
        <v>6.2719999999999998E-2</v>
      </c>
      <c r="J37">
        <v>6.2719999999999998E-2</v>
      </c>
      <c r="K37">
        <v>6.2719999999999998E-2</v>
      </c>
      <c r="L37">
        <v>6.2719999999999998E-2</v>
      </c>
      <c r="M37">
        <v>6.2719999999999998E-2</v>
      </c>
    </row>
    <row r="38" spans="1:13">
      <c r="A38">
        <v>2000</v>
      </c>
      <c r="B38">
        <v>2.13163E-2</v>
      </c>
      <c r="C38">
        <v>9.3562199999999998E-2</v>
      </c>
      <c r="D38">
        <v>0.11896900000000001</v>
      </c>
      <c r="E38">
        <v>0.106753</v>
      </c>
      <c r="F38">
        <v>9.1376100000000002E-2</v>
      </c>
      <c r="G38">
        <v>6.80529E-2</v>
      </c>
      <c r="H38">
        <v>6.5065300000000006E-2</v>
      </c>
      <c r="I38">
        <v>6.5522800000000006E-2</v>
      </c>
      <c r="J38">
        <v>6.5522800000000006E-2</v>
      </c>
      <c r="K38">
        <v>6.5522800000000006E-2</v>
      </c>
      <c r="L38">
        <v>6.5522800000000006E-2</v>
      </c>
      <c r="M38">
        <v>6.5522800000000006E-2</v>
      </c>
    </row>
    <row r="39" spans="1:13">
      <c r="A39">
        <v>2001</v>
      </c>
      <c r="B39">
        <v>2.1330399999999999E-2</v>
      </c>
      <c r="C39">
        <v>9.3624200000000005E-2</v>
      </c>
      <c r="D39">
        <v>0.119048</v>
      </c>
      <c r="E39">
        <v>0.106823</v>
      </c>
      <c r="F39">
        <v>9.1436699999999996E-2</v>
      </c>
      <c r="G39">
        <v>6.8098000000000006E-2</v>
      </c>
      <c r="H39">
        <v>6.51085E-2</v>
      </c>
      <c r="I39">
        <v>6.5566299999999994E-2</v>
      </c>
      <c r="J39">
        <v>6.5566299999999994E-2</v>
      </c>
      <c r="K39">
        <v>6.5566299999999994E-2</v>
      </c>
      <c r="L39">
        <v>6.5566299999999994E-2</v>
      </c>
      <c r="M39">
        <v>6.5566299999999994E-2</v>
      </c>
    </row>
    <row r="40" spans="1:13">
      <c r="A40">
        <v>2002</v>
      </c>
      <c r="B40">
        <v>2.1085099999999999E-2</v>
      </c>
      <c r="C40">
        <v>9.2547699999999997E-2</v>
      </c>
      <c r="D40">
        <v>0.11767900000000001</v>
      </c>
      <c r="E40">
        <v>0.10559499999999999</v>
      </c>
      <c r="F40">
        <v>9.0385300000000002E-2</v>
      </c>
      <c r="G40">
        <v>6.7315E-2</v>
      </c>
      <c r="H40">
        <v>6.4359799999999995E-2</v>
      </c>
      <c r="I40">
        <v>6.4812300000000003E-2</v>
      </c>
      <c r="J40">
        <v>6.4812300000000003E-2</v>
      </c>
      <c r="K40">
        <v>6.4812300000000003E-2</v>
      </c>
      <c r="L40">
        <v>6.4812300000000003E-2</v>
      </c>
      <c r="M40">
        <v>6.4812300000000003E-2</v>
      </c>
    </row>
    <row r="41" spans="1:13">
      <c r="A41">
        <v>2003</v>
      </c>
      <c r="B41">
        <v>1.8068299999999999E-2</v>
      </c>
      <c r="C41">
        <v>7.9305799999999996E-2</v>
      </c>
      <c r="D41">
        <v>0.100841</v>
      </c>
      <c r="E41">
        <v>9.0486399999999995E-2</v>
      </c>
      <c r="F41">
        <v>7.7452900000000005E-2</v>
      </c>
      <c r="G41">
        <v>5.7683499999999999E-2</v>
      </c>
      <c r="H41">
        <v>5.5151199999999997E-2</v>
      </c>
      <c r="I41">
        <v>5.5538900000000002E-2</v>
      </c>
      <c r="J41">
        <v>5.5538900000000002E-2</v>
      </c>
      <c r="K41">
        <v>5.5538900000000002E-2</v>
      </c>
      <c r="L41">
        <v>5.5538900000000002E-2</v>
      </c>
      <c r="M41">
        <v>5.5538900000000002E-2</v>
      </c>
    </row>
    <row r="42" spans="1:13">
      <c r="A42">
        <v>2004</v>
      </c>
      <c r="B42">
        <v>1.9957599999999999E-2</v>
      </c>
      <c r="C42">
        <v>8.7598800000000004E-2</v>
      </c>
      <c r="D42">
        <v>0.111386</v>
      </c>
      <c r="E42">
        <v>9.9948400000000007E-2</v>
      </c>
      <c r="F42">
        <v>8.5552000000000003E-2</v>
      </c>
      <c r="G42">
        <v>6.3715400000000005E-2</v>
      </c>
      <c r="H42">
        <v>6.0918300000000002E-2</v>
      </c>
      <c r="I42">
        <v>6.1346600000000001E-2</v>
      </c>
      <c r="J42">
        <v>6.1346600000000001E-2</v>
      </c>
      <c r="K42">
        <v>6.1346600000000001E-2</v>
      </c>
      <c r="L42">
        <v>6.1346600000000001E-2</v>
      </c>
      <c r="M42">
        <v>6.1346600000000001E-2</v>
      </c>
    </row>
    <row r="43" spans="1:13">
      <c r="A43">
        <v>2005</v>
      </c>
      <c r="B43">
        <v>2.0851999999999999E-2</v>
      </c>
      <c r="C43">
        <v>9.1524300000000003E-2</v>
      </c>
      <c r="D43">
        <v>0.116378</v>
      </c>
      <c r="E43">
        <v>0.10442700000000001</v>
      </c>
      <c r="F43">
        <v>8.9385800000000001E-2</v>
      </c>
      <c r="G43">
        <v>6.6570599999999994E-2</v>
      </c>
      <c r="H43">
        <v>6.3648200000000002E-2</v>
      </c>
      <c r="I43">
        <v>6.4095700000000005E-2</v>
      </c>
      <c r="J43">
        <v>6.4095700000000005E-2</v>
      </c>
      <c r="K43">
        <v>6.4095700000000005E-2</v>
      </c>
      <c r="L43">
        <v>6.4095700000000005E-2</v>
      </c>
      <c r="M43">
        <v>6.4095700000000005E-2</v>
      </c>
    </row>
    <row r="44" spans="1:13">
      <c r="A44">
        <v>2006</v>
      </c>
      <c r="B44">
        <v>2.3706600000000001E-2</v>
      </c>
      <c r="C44">
        <v>0.10405399999999999</v>
      </c>
      <c r="D44">
        <v>0.13231000000000001</v>
      </c>
      <c r="E44">
        <v>0.118723</v>
      </c>
      <c r="F44">
        <v>0.101623</v>
      </c>
      <c r="G44">
        <v>7.5684100000000004E-2</v>
      </c>
      <c r="H44">
        <v>7.2361499999999995E-2</v>
      </c>
      <c r="I44">
        <v>7.2870299999999999E-2</v>
      </c>
      <c r="J44">
        <v>7.2870299999999999E-2</v>
      </c>
      <c r="K44">
        <v>7.2870299999999999E-2</v>
      </c>
      <c r="L44">
        <v>7.2870299999999999E-2</v>
      </c>
      <c r="M44">
        <v>7.2870299999999999E-2</v>
      </c>
    </row>
    <row r="45" spans="1:13">
      <c r="A45">
        <v>2007</v>
      </c>
      <c r="B45">
        <v>2.3455699999999999E-2</v>
      </c>
      <c r="C45">
        <v>0.102953</v>
      </c>
      <c r="D45">
        <v>0.13091</v>
      </c>
      <c r="E45">
        <v>0.117467</v>
      </c>
      <c r="F45">
        <v>0.100547</v>
      </c>
      <c r="G45">
        <v>7.4883199999999997E-2</v>
      </c>
      <c r="H45">
        <v>7.1595800000000001E-2</v>
      </c>
      <c r="I45">
        <v>7.2099200000000002E-2</v>
      </c>
      <c r="J45">
        <v>7.2099200000000002E-2</v>
      </c>
      <c r="K45">
        <v>7.2099200000000002E-2</v>
      </c>
      <c r="L45">
        <v>7.2099200000000002E-2</v>
      </c>
      <c r="M45">
        <v>7.2099200000000002E-2</v>
      </c>
    </row>
    <row r="46" spans="1:13">
      <c r="A46">
        <v>2008</v>
      </c>
      <c r="B46">
        <v>2.5064599999999999E-2</v>
      </c>
      <c r="C46">
        <v>0.110015</v>
      </c>
      <c r="D46">
        <v>0.13988900000000001</v>
      </c>
      <c r="E46">
        <v>0.125524</v>
      </c>
      <c r="F46">
        <v>0.107444</v>
      </c>
      <c r="G46">
        <v>8.0019599999999996E-2</v>
      </c>
      <c r="H46">
        <v>7.6506699999999997E-2</v>
      </c>
      <c r="I46">
        <v>7.7044699999999994E-2</v>
      </c>
      <c r="J46">
        <v>7.7044699999999994E-2</v>
      </c>
      <c r="K46">
        <v>7.7044699999999994E-2</v>
      </c>
      <c r="L46">
        <v>7.7044699999999994E-2</v>
      </c>
      <c r="M46">
        <v>7.7044699999999994E-2</v>
      </c>
    </row>
    <row r="47" spans="1:13">
      <c r="A47">
        <v>2009</v>
      </c>
      <c r="B47">
        <v>2.96505E-2</v>
      </c>
      <c r="C47">
        <v>0.13014300000000001</v>
      </c>
      <c r="D47">
        <v>0.16548299999999999</v>
      </c>
      <c r="E47">
        <v>0.14849100000000001</v>
      </c>
      <c r="F47">
        <v>0.12710199999999999</v>
      </c>
      <c r="G47">
        <v>9.46602E-2</v>
      </c>
      <c r="H47">
        <v>9.0504500000000002E-2</v>
      </c>
      <c r="I47">
        <v>9.1140899999999997E-2</v>
      </c>
      <c r="J47">
        <v>9.1140899999999997E-2</v>
      </c>
      <c r="K47">
        <v>9.1140899999999997E-2</v>
      </c>
      <c r="L47">
        <v>9.1140899999999997E-2</v>
      </c>
      <c r="M47">
        <v>9.1140899999999997E-2</v>
      </c>
    </row>
    <row r="48" spans="1:13">
      <c r="A48">
        <v>2010</v>
      </c>
      <c r="B48">
        <v>3.12465E-2</v>
      </c>
      <c r="C48">
        <v>0.13714799999999999</v>
      </c>
      <c r="D48">
        <v>0.17439099999999999</v>
      </c>
      <c r="E48">
        <v>0.15648400000000001</v>
      </c>
      <c r="F48">
        <v>0.13394400000000001</v>
      </c>
      <c r="G48">
        <v>9.9755499999999997E-2</v>
      </c>
      <c r="H48">
        <v>9.5376199999999994E-2</v>
      </c>
      <c r="I48">
        <v>9.6046800000000002E-2</v>
      </c>
      <c r="J48">
        <v>9.6046800000000002E-2</v>
      </c>
      <c r="K48">
        <v>9.6046800000000002E-2</v>
      </c>
      <c r="L48">
        <v>9.6046800000000002E-2</v>
      </c>
      <c r="M48">
        <v>9.6046800000000002E-2</v>
      </c>
    </row>
    <row r="49" spans="1:13">
      <c r="A49">
        <v>2011</v>
      </c>
      <c r="B49">
        <v>2.10411E-2</v>
      </c>
      <c r="C49">
        <v>9.2354400000000003E-2</v>
      </c>
      <c r="D49">
        <v>0.117433</v>
      </c>
      <c r="E49">
        <v>0.105375</v>
      </c>
      <c r="F49">
        <v>9.0196499999999999E-2</v>
      </c>
      <c r="G49">
        <v>6.7174399999999995E-2</v>
      </c>
      <c r="H49">
        <v>6.4225400000000002E-2</v>
      </c>
      <c r="I49">
        <v>6.4676999999999998E-2</v>
      </c>
      <c r="J49">
        <v>6.4676999999999998E-2</v>
      </c>
      <c r="K49">
        <v>6.4676999999999998E-2</v>
      </c>
      <c r="L49">
        <v>6.4676999999999998E-2</v>
      </c>
      <c r="M49">
        <v>6.4676999999999998E-2</v>
      </c>
    </row>
    <row r="50" spans="1:13">
      <c r="A50">
        <v>2012</v>
      </c>
      <c r="B50">
        <v>1.9082600000000002E-2</v>
      </c>
      <c r="C50">
        <v>8.3758299999999994E-2</v>
      </c>
      <c r="D50">
        <v>0.106503</v>
      </c>
      <c r="E50">
        <v>9.5566499999999999E-2</v>
      </c>
      <c r="F50">
        <v>8.1801299999999993E-2</v>
      </c>
      <c r="G50">
        <v>6.0921999999999997E-2</v>
      </c>
      <c r="H50">
        <v>5.8247500000000001E-2</v>
      </c>
      <c r="I50">
        <v>5.8657000000000001E-2</v>
      </c>
      <c r="J50">
        <v>5.8657000000000001E-2</v>
      </c>
      <c r="K50">
        <v>5.8657000000000001E-2</v>
      </c>
      <c r="L50">
        <v>5.8657000000000001E-2</v>
      </c>
      <c r="M50">
        <v>5.8657000000000001E-2</v>
      </c>
    </row>
    <row r="51" spans="1:13">
      <c r="A51">
        <v>22</v>
      </c>
    </row>
    <row r="53" spans="1:13">
      <c r="F53" s="2" t="s">
        <v>15</v>
      </c>
    </row>
    <row r="54" spans="1:13">
      <c r="B54">
        <v>0.9</v>
      </c>
      <c r="C54">
        <v>0.6</v>
      </c>
      <c r="D54">
        <v>0.4</v>
      </c>
      <c r="E54">
        <v>0.3</v>
      </c>
      <c r="F54">
        <v>0.2</v>
      </c>
      <c r="G54">
        <v>0.15</v>
      </c>
      <c r="H54">
        <v>0.15</v>
      </c>
      <c r="I54">
        <v>0.15</v>
      </c>
      <c r="J54">
        <v>0.15</v>
      </c>
      <c r="K54">
        <v>0.15</v>
      </c>
      <c r="L54">
        <v>0.15</v>
      </c>
      <c r="M54">
        <v>0.15</v>
      </c>
    </row>
    <row r="56" spans="1:13">
      <c r="B56" s="1" t="s">
        <v>16</v>
      </c>
      <c r="D56" s="5">
        <f>0.5/12</f>
        <v>4.1666666666666664E-2</v>
      </c>
    </row>
    <row r="57" spans="1:13">
      <c r="F57" s="4" t="s">
        <v>17</v>
      </c>
    </row>
    <row r="58" spans="1:13">
      <c r="A58">
        <v>1</v>
      </c>
      <c r="B58">
        <f>$D$56*(B30+B$54)</f>
        <v>3.7950520833333334E-2</v>
      </c>
      <c r="C58">
        <f t="shared" ref="C58:M58" si="0">$D$56*(C30+C$54)</f>
        <v>2.7985699999999995E-2</v>
      </c>
      <c r="D58">
        <f t="shared" si="0"/>
        <v>2.2491749999999998E-2</v>
      </c>
      <c r="E58">
        <f t="shared" si="0"/>
        <v>1.9862833333333333E-2</v>
      </c>
      <c r="F58">
        <f t="shared" si="0"/>
        <v>1.4001833333333333E-2</v>
      </c>
      <c r="G58">
        <f t="shared" si="0"/>
        <v>9.5134416666666655E-3</v>
      </c>
      <c r="H58">
        <f t="shared" si="0"/>
        <v>9.1152833333333315E-3</v>
      </c>
      <c r="I58">
        <f t="shared" si="0"/>
        <v>9.930283333333333E-3</v>
      </c>
      <c r="J58">
        <f t="shared" si="0"/>
        <v>9.930283333333333E-3</v>
      </c>
      <c r="K58">
        <f t="shared" si="0"/>
        <v>9.930283333333333E-3</v>
      </c>
      <c r="L58">
        <f t="shared" si="0"/>
        <v>9.930283333333333E-3</v>
      </c>
      <c r="M58">
        <f t="shared" si="0"/>
        <v>9.930283333333333E-3</v>
      </c>
    </row>
    <row r="59" spans="1:13">
      <c r="A59">
        <v>2</v>
      </c>
      <c r="B59">
        <f t="shared" ref="B59:M59" si="1">$D$56*(B31+B$54)</f>
        <v>3.7979649999999997E-2</v>
      </c>
      <c r="C59">
        <f t="shared" si="1"/>
        <v>2.8178758333333331E-2</v>
      </c>
      <c r="D59">
        <f t="shared" si="1"/>
        <v>2.2868416666666669E-2</v>
      </c>
      <c r="E59">
        <f t="shared" si="1"/>
        <v>2.0338916666666665E-2</v>
      </c>
      <c r="F59">
        <f t="shared" si="1"/>
        <v>1.4368333333333334E-2</v>
      </c>
      <c r="G59">
        <f t="shared" si="1"/>
        <v>9.7244583333333332E-3</v>
      </c>
      <c r="H59">
        <f t="shared" si="1"/>
        <v>9.3005541666666657E-3</v>
      </c>
      <c r="I59">
        <f t="shared" si="1"/>
        <v>1.0168258333333333E-2</v>
      </c>
      <c r="J59">
        <f t="shared" si="1"/>
        <v>1.0168258333333333E-2</v>
      </c>
      <c r="K59">
        <f t="shared" si="1"/>
        <v>1.0168258333333333E-2</v>
      </c>
      <c r="L59">
        <f t="shared" si="1"/>
        <v>1.0168258333333333E-2</v>
      </c>
      <c r="M59">
        <f t="shared" si="1"/>
        <v>1.0168258333333333E-2</v>
      </c>
    </row>
    <row r="60" spans="1:13">
      <c r="A60">
        <v>3</v>
      </c>
      <c r="B60">
        <f t="shared" ref="B60:M60" si="2">$D$56*(B32+B$54)</f>
        <v>3.7894141249999999E-2</v>
      </c>
      <c r="C60">
        <f t="shared" si="2"/>
        <v>2.7612062499999996E-2</v>
      </c>
      <c r="D60">
        <f t="shared" si="2"/>
        <v>2.176279166666667E-2</v>
      </c>
      <c r="E60">
        <f t="shared" si="2"/>
        <v>1.8941416666666665E-2</v>
      </c>
      <c r="F60">
        <f t="shared" si="2"/>
        <v>1.3292458333333333E-2</v>
      </c>
      <c r="G60">
        <f t="shared" si="2"/>
        <v>9.1050499999999999E-3</v>
      </c>
      <c r="H60">
        <f t="shared" si="2"/>
        <v>8.7567166666666658E-3</v>
      </c>
      <c r="I60">
        <f t="shared" si="2"/>
        <v>9.4697291666666662E-3</v>
      </c>
      <c r="J60">
        <f t="shared" si="2"/>
        <v>9.4697291666666662E-3</v>
      </c>
      <c r="K60">
        <f t="shared" si="2"/>
        <v>9.4697291666666662E-3</v>
      </c>
      <c r="L60">
        <f t="shared" si="2"/>
        <v>9.4697291666666662E-3</v>
      </c>
      <c r="M60">
        <f t="shared" si="2"/>
        <v>9.4697291666666662E-3</v>
      </c>
    </row>
    <row r="61" spans="1:13">
      <c r="A61">
        <v>4</v>
      </c>
      <c r="B61">
        <f t="shared" ref="B61:M61" si="3">$D$56*(B33+B$54)</f>
        <v>3.7877814583333336E-2</v>
      </c>
      <c r="C61">
        <f t="shared" si="3"/>
        <v>2.7503862499999997E-2</v>
      </c>
      <c r="D61">
        <f t="shared" si="3"/>
        <v>2.1551666666666667E-2</v>
      </c>
      <c r="E61">
        <f t="shared" si="3"/>
        <v>1.8674583333333331E-2</v>
      </c>
      <c r="F61">
        <f t="shared" si="3"/>
        <v>1.3087041666666667E-2</v>
      </c>
      <c r="G61">
        <f t="shared" si="3"/>
        <v>8.9867833333333331E-3</v>
      </c>
      <c r="H61">
        <f t="shared" si="3"/>
        <v>8.6528791666666653E-3</v>
      </c>
      <c r="I61">
        <f t="shared" si="3"/>
        <v>9.3363541666666664E-3</v>
      </c>
      <c r="J61">
        <f t="shared" si="3"/>
        <v>9.3363541666666664E-3</v>
      </c>
      <c r="K61">
        <f t="shared" si="3"/>
        <v>9.3363541666666664E-3</v>
      </c>
      <c r="L61">
        <f t="shared" si="3"/>
        <v>9.3363541666666664E-3</v>
      </c>
      <c r="M61">
        <f t="shared" si="3"/>
        <v>9.3363541666666664E-3</v>
      </c>
    </row>
    <row r="62" spans="1:13">
      <c r="A62">
        <v>5</v>
      </c>
      <c r="B62">
        <f t="shared" ref="B62:M62" si="4">$D$56*(B34+B$54)</f>
        <v>3.7774747083333331E-2</v>
      </c>
      <c r="C62">
        <f t="shared" si="4"/>
        <v>2.6820812499999999E-2</v>
      </c>
      <c r="D62">
        <f t="shared" si="4"/>
        <v>2.0219058333333331E-2</v>
      </c>
      <c r="E62">
        <f t="shared" si="4"/>
        <v>1.6990166666666667E-2</v>
      </c>
      <c r="F62">
        <f t="shared" si="4"/>
        <v>1.1790225000000001E-2</v>
      </c>
      <c r="G62">
        <f t="shared" si="4"/>
        <v>8.2401916666666655E-3</v>
      </c>
      <c r="H62">
        <f t="shared" si="4"/>
        <v>7.9973749999999993E-3</v>
      </c>
      <c r="I62">
        <f t="shared" si="4"/>
        <v>8.4943999999999992E-3</v>
      </c>
      <c r="J62">
        <f t="shared" si="4"/>
        <v>8.4943999999999992E-3</v>
      </c>
      <c r="K62">
        <f t="shared" si="4"/>
        <v>8.4943999999999992E-3</v>
      </c>
      <c r="L62">
        <f t="shared" si="4"/>
        <v>8.4943999999999992E-3</v>
      </c>
      <c r="M62">
        <f t="shared" si="4"/>
        <v>8.4943999999999992E-3</v>
      </c>
    </row>
    <row r="63" spans="1:13">
      <c r="A63">
        <v>6</v>
      </c>
      <c r="B63">
        <f t="shared" ref="B63:M63" si="5">$D$56*(B35+B$54)</f>
        <v>3.7882701249999998E-2</v>
      </c>
      <c r="C63">
        <f t="shared" si="5"/>
        <v>2.7536249999999998E-2</v>
      </c>
      <c r="D63">
        <f t="shared" si="5"/>
        <v>2.1614874999999999E-2</v>
      </c>
      <c r="E63">
        <f t="shared" si="5"/>
        <v>1.8754458333333331E-2</v>
      </c>
      <c r="F63">
        <f t="shared" si="5"/>
        <v>1.31485E-2</v>
      </c>
      <c r="G63">
        <f t="shared" si="5"/>
        <v>9.0221791666666665E-3</v>
      </c>
      <c r="H63">
        <f t="shared" si="5"/>
        <v>8.6839583333333317E-3</v>
      </c>
      <c r="I63">
        <f t="shared" si="5"/>
        <v>9.3762749999999999E-3</v>
      </c>
      <c r="J63">
        <f t="shared" si="5"/>
        <v>9.3762749999999999E-3</v>
      </c>
      <c r="K63">
        <f t="shared" si="5"/>
        <v>9.3762749999999999E-3</v>
      </c>
      <c r="L63">
        <f t="shared" si="5"/>
        <v>9.3762749999999999E-3</v>
      </c>
      <c r="M63">
        <f t="shared" si="5"/>
        <v>9.3762749999999999E-3</v>
      </c>
    </row>
    <row r="64" spans="1:13">
      <c r="A64">
        <v>7</v>
      </c>
      <c r="B64">
        <f t="shared" ref="B64:M64" si="6">$D$56*(B36+B$54)</f>
        <v>3.8858258333333333E-2</v>
      </c>
      <c r="C64">
        <f t="shared" si="6"/>
        <v>3.0961708333333331E-2</v>
      </c>
      <c r="D64">
        <f t="shared" si="6"/>
        <v>2.424729166666667E-2</v>
      </c>
      <c r="E64">
        <f t="shared" si="6"/>
        <v>1.9302208333333334E-2</v>
      </c>
      <c r="F64">
        <f t="shared" si="6"/>
        <v>1.4155749999999998E-2</v>
      </c>
      <c r="G64">
        <f t="shared" si="6"/>
        <v>1.0586291666666666E-2</v>
      </c>
      <c r="H64">
        <f t="shared" si="6"/>
        <v>1.0395916666666666E-2</v>
      </c>
      <c r="I64">
        <f t="shared" si="6"/>
        <v>1.0425083333333331E-2</v>
      </c>
      <c r="J64">
        <f t="shared" si="6"/>
        <v>1.0425083333333331E-2</v>
      </c>
      <c r="K64">
        <f t="shared" si="6"/>
        <v>1.0425083333333331E-2</v>
      </c>
      <c r="L64">
        <f t="shared" si="6"/>
        <v>1.0425083333333331E-2</v>
      </c>
      <c r="M64">
        <f t="shared" si="6"/>
        <v>1.0425083333333331E-2</v>
      </c>
    </row>
    <row r="65" spans="1:13">
      <c r="A65">
        <v>8</v>
      </c>
      <c r="B65">
        <f t="shared" ref="B65:M65" si="7">$D$56*(B37+B$54)</f>
        <v>3.8350183333333329E-2</v>
      </c>
      <c r="C65">
        <f t="shared" si="7"/>
        <v>2.8731662499999998E-2</v>
      </c>
      <c r="D65">
        <f t="shared" si="7"/>
        <v>2.1411666666666666E-2</v>
      </c>
      <c r="E65">
        <f t="shared" si="7"/>
        <v>1.6757749999999998E-2</v>
      </c>
      <c r="F65">
        <f t="shared" si="7"/>
        <v>1.1977804166666665E-2</v>
      </c>
      <c r="G65">
        <f t="shared" si="7"/>
        <v>8.9642416666666658E-3</v>
      </c>
      <c r="H65">
        <f t="shared" si="7"/>
        <v>8.8450874999999995E-3</v>
      </c>
      <c r="I65">
        <f t="shared" si="7"/>
        <v>8.8633333333333324E-3</v>
      </c>
      <c r="J65">
        <f t="shared" si="7"/>
        <v>8.8633333333333324E-3</v>
      </c>
      <c r="K65">
        <f t="shared" si="7"/>
        <v>8.8633333333333324E-3</v>
      </c>
      <c r="L65">
        <f t="shared" si="7"/>
        <v>8.8633333333333324E-3</v>
      </c>
      <c r="M65">
        <f t="shared" si="7"/>
        <v>8.8633333333333324E-3</v>
      </c>
    </row>
    <row r="66" spans="1:13">
      <c r="A66">
        <v>9</v>
      </c>
      <c r="B66">
        <f t="shared" ref="B66:M66" si="8">$D$56*(B38+B$54)</f>
        <v>3.8388179166666661E-2</v>
      </c>
      <c r="C66">
        <f t="shared" si="8"/>
        <v>2.8898424999999998E-2</v>
      </c>
      <c r="D66">
        <f t="shared" si="8"/>
        <v>2.1623708333333332E-2</v>
      </c>
      <c r="E66">
        <f t="shared" si="8"/>
        <v>1.6948041666666663E-2</v>
      </c>
      <c r="F66">
        <f t="shared" si="8"/>
        <v>1.2140670833333334E-2</v>
      </c>
      <c r="G66">
        <f t="shared" si="8"/>
        <v>9.0855374999999992E-3</v>
      </c>
      <c r="H66">
        <f t="shared" si="8"/>
        <v>8.9610541666666661E-3</v>
      </c>
      <c r="I66">
        <f t="shared" si="8"/>
        <v>8.9801166666666661E-3</v>
      </c>
      <c r="J66">
        <f t="shared" si="8"/>
        <v>8.9801166666666661E-3</v>
      </c>
      <c r="K66">
        <f t="shared" si="8"/>
        <v>8.9801166666666661E-3</v>
      </c>
      <c r="L66">
        <f t="shared" si="8"/>
        <v>8.9801166666666661E-3</v>
      </c>
      <c r="M66">
        <f t="shared" si="8"/>
        <v>8.9801166666666661E-3</v>
      </c>
    </row>
    <row r="67" spans="1:13">
      <c r="A67">
        <v>10</v>
      </c>
      <c r="B67">
        <f t="shared" ref="B67:M67" si="9">$D$56*(B39+B$54)</f>
        <v>3.8388766666666664E-2</v>
      </c>
      <c r="C67">
        <f t="shared" si="9"/>
        <v>2.8901008333333332E-2</v>
      </c>
      <c r="D67">
        <f t="shared" si="9"/>
        <v>2.1627E-2</v>
      </c>
      <c r="E67">
        <f t="shared" si="9"/>
        <v>1.6950958333333332E-2</v>
      </c>
      <c r="F67">
        <f t="shared" si="9"/>
        <v>1.2143195833333332E-2</v>
      </c>
      <c r="G67">
        <f t="shared" si="9"/>
        <v>9.0874166666666673E-3</v>
      </c>
      <c r="H67">
        <f t="shared" si="9"/>
        <v>8.9628541666666658E-3</v>
      </c>
      <c r="I67">
        <f t="shared" si="9"/>
        <v>8.9819291666666662E-3</v>
      </c>
      <c r="J67">
        <f t="shared" si="9"/>
        <v>8.9819291666666662E-3</v>
      </c>
      <c r="K67">
        <f t="shared" si="9"/>
        <v>8.9819291666666662E-3</v>
      </c>
      <c r="L67">
        <f t="shared" si="9"/>
        <v>8.9819291666666662E-3</v>
      </c>
      <c r="M67">
        <f t="shared" si="9"/>
        <v>8.9819291666666662E-3</v>
      </c>
    </row>
    <row r="68" spans="1:13">
      <c r="A68">
        <v>11</v>
      </c>
      <c r="B68">
        <f t="shared" ref="B68:M68" si="10">$D$56*(B40+B$54)</f>
        <v>3.8378545833333333E-2</v>
      </c>
      <c r="C68">
        <f t="shared" si="10"/>
        <v>2.8856154166666665E-2</v>
      </c>
      <c r="D68">
        <f t="shared" si="10"/>
        <v>2.1569958333333333E-2</v>
      </c>
      <c r="E68">
        <f t="shared" si="10"/>
        <v>1.6899791666666664E-2</v>
      </c>
      <c r="F68">
        <f t="shared" si="10"/>
        <v>1.2099387499999999E-2</v>
      </c>
      <c r="G68">
        <f t="shared" si="10"/>
        <v>9.0547916666666659E-3</v>
      </c>
      <c r="H68">
        <f t="shared" si="10"/>
        <v>8.9316583333333317E-3</v>
      </c>
      <c r="I68">
        <f t="shared" si="10"/>
        <v>8.9505125000000005E-3</v>
      </c>
      <c r="J68">
        <f t="shared" si="10"/>
        <v>8.9505125000000005E-3</v>
      </c>
      <c r="K68">
        <f t="shared" si="10"/>
        <v>8.9505125000000005E-3</v>
      </c>
      <c r="L68">
        <f t="shared" si="10"/>
        <v>8.9505125000000005E-3</v>
      </c>
      <c r="M68">
        <f t="shared" si="10"/>
        <v>8.9505125000000005E-3</v>
      </c>
    </row>
    <row r="69" spans="1:13">
      <c r="A69">
        <v>12</v>
      </c>
      <c r="B69">
        <f t="shared" ref="B69:M69" si="11">$D$56*(B41+B$54)</f>
        <v>3.8252845833333333E-2</v>
      </c>
      <c r="C69">
        <f t="shared" si="11"/>
        <v>2.8304408333333329E-2</v>
      </c>
      <c r="D69">
        <f t="shared" si="11"/>
        <v>2.0868374999999998E-2</v>
      </c>
      <c r="E69">
        <f t="shared" si="11"/>
        <v>1.6270266666666665E-2</v>
      </c>
      <c r="F69">
        <f t="shared" si="11"/>
        <v>1.1560537499999999E-2</v>
      </c>
      <c r="G69">
        <f t="shared" si="11"/>
        <v>8.6534791666666652E-3</v>
      </c>
      <c r="H69">
        <f t="shared" si="11"/>
        <v>8.5479666666666652E-3</v>
      </c>
      <c r="I69">
        <f t="shared" si="11"/>
        <v>8.5641208333333326E-3</v>
      </c>
      <c r="J69">
        <f t="shared" si="11"/>
        <v>8.5641208333333326E-3</v>
      </c>
      <c r="K69">
        <f t="shared" si="11"/>
        <v>8.5641208333333326E-3</v>
      </c>
      <c r="L69">
        <f t="shared" si="11"/>
        <v>8.5641208333333326E-3</v>
      </c>
      <c r="M69">
        <f t="shared" si="11"/>
        <v>8.5641208333333326E-3</v>
      </c>
    </row>
    <row r="70" spans="1:13">
      <c r="A70">
        <v>13</v>
      </c>
      <c r="B70">
        <f t="shared" ref="B70:M70" si="12">$D$56*(B42+B$54)</f>
        <v>3.8331566666666664E-2</v>
      </c>
      <c r="C70">
        <f t="shared" si="12"/>
        <v>2.8649949999999997E-2</v>
      </c>
      <c r="D70">
        <f t="shared" si="12"/>
        <v>2.130775E-2</v>
      </c>
      <c r="E70">
        <f t="shared" si="12"/>
        <v>1.6664516666666664E-2</v>
      </c>
      <c r="F70">
        <f t="shared" si="12"/>
        <v>1.1898000000000001E-2</v>
      </c>
      <c r="G70">
        <f t="shared" si="12"/>
        <v>8.9048083333333333E-3</v>
      </c>
      <c r="H70">
        <f t="shared" si="12"/>
        <v>8.7882624999999995E-3</v>
      </c>
      <c r="I70">
        <f t="shared" si="12"/>
        <v>8.8061083333333331E-3</v>
      </c>
      <c r="J70">
        <f t="shared" si="12"/>
        <v>8.8061083333333331E-3</v>
      </c>
      <c r="K70">
        <f t="shared" si="12"/>
        <v>8.8061083333333331E-3</v>
      </c>
      <c r="L70">
        <f t="shared" si="12"/>
        <v>8.8061083333333331E-3</v>
      </c>
      <c r="M70">
        <f t="shared" si="12"/>
        <v>8.8061083333333331E-3</v>
      </c>
    </row>
    <row r="71" spans="1:13">
      <c r="A71">
        <v>14</v>
      </c>
      <c r="B71">
        <f t="shared" ref="B71:M71" si="13">$D$56*(B43+B$54)</f>
        <v>3.8368833333333331E-2</v>
      </c>
      <c r="C71">
        <f t="shared" si="13"/>
        <v>2.8813512499999999E-2</v>
      </c>
      <c r="D71">
        <f t="shared" si="13"/>
        <v>2.151575E-2</v>
      </c>
      <c r="E71">
        <f t="shared" si="13"/>
        <v>1.6851124999999998E-2</v>
      </c>
      <c r="F71">
        <f t="shared" si="13"/>
        <v>1.2057741666666667E-2</v>
      </c>
      <c r="G71">
        <f t="shared" si="13"/>
        <v>9.0237749999999995E-3</v>
      </c>
      <c r="H71">
        <f t="shared" si="13"/>
        <v>8.9020083333333326E-3</v>
      </c>
      <c r="I71">
        <f t="shared" si="13"/>
        <v>8.9206541666666667E-3</v>
      </c>
      <c r="J71">
        <f t="shared" si="13"/>
        <v>8.9206541666666667E-3</v>
      </c>
      <c r="K71">
        <f t="shared" si="13"/>
        <v>8.9206541666666667E-3</v>
      </c>
      <c r="L71">
        <f t="shared" si="13"/>
        <v>8.9206541666666667E-3</v>
      </c>
      <c r="M71">
        <f t="shared" si="13"/>
        <v>8.9206541666666667E-3</v>
      </c>
    </row>
    <row r="72" spans="1:13">
      <c r="A72">
        <v>15</v>
      </c>
      <c r="B72">
        <f t="shared" ref="B72:M72" si="14">$D$56*(B44+B$54)</f>
        <v>3.8487775000000002E-2</v>
      </c>
      <c r="C72">
        <f t="shared" si="14"/>
        <v>2.9335583333333332E-2</v>
      </c>
      <c r="D72">
        <f t="shared" si="14"/>
        <v>2.2179583333333336E-2</v>
      </c>
      <c r="E72">
        <f t="shared" si="14"/>
        <v>1.7446791666666663E-2</v>
      </c>
      <c r="F72">
        <f t="shared" si="14"/>
        <v>1.2567625000000001E-2</v>
      </c>
      <c r="G72">
        <f t="shared" si="14"/>
        <v>9.4035041666666666E-3</v>
      </c>
      <c r="H72">
        <f t="shared" si="14"/>
        <v>9.265062499999999E-3</v>
      </c>
      <c r="I72">
        <f t="shared" si="14"/>
        <v>9.2862624999999997E-3</v>
      </c>
      <c r="J72">
        <f t="shared" si="14"/>
        <v>9.2862624999999997E-3</v>
      </c>
      <c r="K72">
        <f t="shared" si="14"/>
        <v>9.2862624999999997E-3</v>
      </c>
      <c r="L72">
        <f t="shared" si="14"/>
        <v>9.2862624999999997E-3</v>
      </c>
      <c r="M72">
        <f t="shared" si="14"/>
        <v>9.2862624999999997E-3</v>
      </c>
    </row>
    <row r="73" spans="1:13">
      <c r="A73">
        <v>16</v>
      </c>
      <c r="B73">
        <f t="shared" ref="B73:M73" si="15">$D$56*(B45+B$54)</f>
        <v>3.8477320833333328E-2</v>
      </c>
      <c r="C73">
        <f t="shared" si="15"/>
        <v>2.9289708333333331E-2</v>
      </c>
      <c r="D73">
        <f t="shared" si="15"/>
        <v>2.2121249999999999E-2</v>
      </c>
      <c r="E73">
        <f t="shared" si="15"/>
        <v>1.7394458333333331E-2</v>
      </c>
      <c r="F73">
        <f t="shared" si="15"/>
        <v>1.2522791666666666E-2</v>
      </c>
      <c r="G73">
        <f t="shared" si="15"/>
        <v>9.3701333333333324E-3</v>
      </c>
      <c r="H73">
        <f t="shared" si="15"/>
        <v>9.2331583333333331E-3</v>
      </c>
      <c r="I73">
        <f t="shared" si="15"/>
        <v>9.2541333333333326E-3</v>
      </c>
      <c r="J73">
        <f t="shared" si="15"/>
        <v>9.2541333333333326E-3</v>
      </c>
      <c r="K73">
        <f t="shared" si="15"/>
        <v>9.2541333333333326E-3</v>
      </c>
      <c r="L73">
        <f t="shared" si="15"/>
        <v>9.2541333333333326E-3</v>
      </c>
      <c r="M73">
        <f t="shared" si="15"/>
        <v>9.2541333333333326E-3</v>
      </c>
    </row>
    <row r="74" spans="1:13">
      <c r="A74">
        <v>17</v>
      </c>
      <c r="B74">
        <f t="shared" ref="B74:M74" si="16">$D$56*(B46+B$54)</f>
        <v>3.8544358333333334E-2</v>
      </c>
      <c r="C74">
        <f t="shared" si="16"/>
        <v>2.958395833333333E-2</v>
      </c>
      <c r="D74">
        <f t="shared" si="16"/>
        <v>2.2495375000000001E-2</v>
      </c>
      <c r="E74">
        <f t="shared" si="16"/>
        <v>1.7730166666666665E-2</v>
      </c>
      <c r="F74">
        <f t="shared" si="16"/>
        <v>1.2810166666666666E-2</v>
      </c>
      <c r="G74">
        <f t="shared" si="16"/>
        <v>9.5841499999999996E-3</v>
      </c>
      <c r="H74">
        <f t="shared" si="16"/>
        <v>9.4377791666666669E-3</v>
      </c>
      <c r="I74">
        <f t="shared" si="16"/>
        <v>9.4601958333333323E-3</v>
      </c>
      <c r="J74">
        <f t="shared" si="16"/>
        <v>9.4601958333333323E-3</v>
      </c>
      <c r="K74">
        <f t="shared" si="16"/>
        <v>9.4601958333333323E-3</v>
      </c>
      <c r="L74">
        <f t="shared" si="16"/>
        <v>9.4601958333333323E-3</v>
      </c>
      <c r="M74">
        <f t="shared" si="16"/>
        <v>9.4601958333333323E-3</v>
      </c>
    </row>
    <row r="75" spans="1:13">
      <c r="A75">
        <v>18</v>
      </c>
      <c r="B75">
        <f t="shared" ref="B75:M75" si="17">$D$56*(B47+B$54)</f>
        <v>3.8735437499999997E-2</v>
      </c>
      <c r="C75">
        <f t="shared" si="17"/>
        <v>3.0422624999999998E-2</v>
      </c>
      <c r="D75">
        <f t="shared" si="17"/>
        <v>2.3561791666666665E-2</v>
      </c>
      <c r="E75">
        <f t="shared" si="17"/>
        <v>1.8687124999999999E-2</v>
      </c>
      <c r="F75">
        <f t="shared" si="17"/>
        <v>1.3629249999999999E-2</v>
      </c>
      <c r="G75">
        <f t="shared" si="17"/>
        <v>1.0194175E-2</v>
      </c>
      <c r="H75">
        <f t="shared" si="17"/>
        <v>1.0021020833333333E-2</v>
      </c>
      <c r="I75">
        <f t="shared" si="17"/>
        <v>1.0047537499999998E-2</v>
      </c>
      <c r="J75">
        <f t="shared" si="17"/>
        <v>1.0047537499999998E-2</v>
      </c>
      <c r="K75">
        <f t="shared" si="17"/>
        <v>1.0047537499999998E-2</v>
      </c>
      <c r="L75">
        <f t="shared" si="17"/>
        <v>1.0047537499999998E-2</v>
      </c>
      <c r="M75">
        <f t="shared" si="17"/>
        <v>1.0047537499999998E-2</v>
      </c>
    </row>
    <row r="76" spans="1:13">
      <c r="A76">
        <v>19</v>
      </c>
      <c r="B76">
        <f t="shared" ref="B76:M76" si="18">$D$56*(B48+B$54)</f>
        <v>3.8801937499999994E-2</v>
      </c>
      <c r="C76">
        <f t="shared" si="18"/>
        <v>3.0714499999999995E-2</v>
      </c>
      <c r="D76">
        <f t="shared" si="18"/>
        <v>2.393295833333333E-2</v>
      </c>
      <c r="E76">
        <f t="shared" si="18"/>
        <v>1.9020166666666664E-2</v>
      </c>
      <c r="F76">
        <f t="shared" si="18"/>
        <v>1.3914333333333334E-2</v>
      </c>
      <c r="G76">
        <f t="shared" si="18"/>
        <v>1.0406479166666666E-2</v>
      </c>
      <c r="H76">
        <f t="shared" si="18"/>
        <v>1.0224008333333333E-2</v>
      </c>
      <c r="I76">
        <f t="shared" si="18"/>
        <v>1.0251949999999999E-2</v>
      </c>
      <c r="J76">
        <f t="shared" si="18"/>
        <v>1.0251949999999999E-2</v>
      </c>
      <c r="K76">
        <f t="shared" si="18"/>
        <v>1.0251949999999999E-2</v>
      </c>
      <c r="L76">
        <f t="shared" si="18"/>
        <v>1.0251949999999999E-2</v>
      </c>
      <c r="M76">
        <f t="shared" si="18"/>
        <v>1.0251949999999999E-2</v>
      </c>
    </row>
    <row r="77" spans="1:13">
      <c r="A77">
        <v>20</v>
      </c>
      <c r="B77">
        <f t="shared" ref="B77:M77" si="19">$D$56*(B49+B$54)</f>
        <v>3.83767125E-2</v>
      </c>
      <c r="C77">
        <f t="shared" si="19"/>
        <v>2.8848099999999995E-2</v>
      </c>
      <c r="D77">
        <f t="shared" si="19"/>
        <v>2.1559708333333334E-2</v>
      </c>
      <c r="E77">
        <f t="shared" si="19"/>
        <v>1.6890624999999999E-2</v>
      </c>
      <c r="F77">
        <f t="shared" si="19"/>
        <v>1.2091520833333334E-2</v>
      </c>
      <c r="G77">
        <f t="shared" si="19"/>
        <v>9.0489333333333317E-3</v>
      </c>
      <c r="H77">
        <f t="shared" si="19"/>
        <v>8.9260583333333338E-3</v>
      </c>
      <c r="I77">
        <f t="shared" si="19"/>
        <v>8.9448749999999997E-3</v>
      </c>
      <c r="J77">
        <f t="shared" si="19"/>
        <v>8.9448749999999997E-3</v>
      </c>
      <c r="K77">
        <f t="shared" si="19"/>
        <v>8.9448749999999997E-3</v>
      </c>
      <c r="L77">
        <f t="shared" si="19"/>
        <v>8.9448749999999997E-3</v>
      </c>
      <c r="M77">
        <f t="shared" si="19"/>
        <v>8.9448749999999997E-3</v>
      </c>
    </row>
    <row r="78" spans="1:13">
      <c r="A78">
        <v>21</v>
      </c>
      <c r="B78">
        <f t="shared" ref="B78:M78" si="20">$D$56*(B50+B$54)</f>
        <v>3.8295108333333328E-2</v>
      </c>
      <c r="C78">
        <f t="shared" si="20"/>
        <v>2.8489929166666664E-2</v>
      </c>
      <c r="D78">
        <f t="shared" si="20"/>
        <v>2.1104291666666667E-2</v>
      </c>
      <c r="E78">
        <f t="shared" si="20"/>
        <v>1.6481937499999998E-2</v>
      </c>
      <c r="F78">
        <f t="shared" si="20"/>
        <v>1.1741720833333334E-2</v>
      </c>
      <c r="G78">
        <f t="shared" si="20"/>
        <v>8.7884166666666666E-3</v>
      </c>
      <c r="H78">
        <f t="shared" si="20"/>
        <v>8.6769791666666662E-3</v>
      </c>
      <c r="I78">
        <f t="shared" si="20"/>
        <v>8.6940416666666659E-3</v>
      </c>
      <c r="J78">
        <f t="shared" si="20"/>
        <v>8.6940416666666659E-3</v>
      </c>
      <c r="K78">
        <f t="shared" si="20"/>
        <v>8.6940416666666659E-3</v>
      </c>
      <c r="L78">
        <f t="shared" si="20"/>
        <v>8.6940416666666659E-3</v>
      </c>
      <c r="M78">
        <f t="shared" si="20"/>
        <v>8.6940416666666659E-3</v>
      </c>
    </row>
    <row r="79" spans="1:13">
      <c r="A79">
        <v>22</v>
      </c>
    </row>
    <row r="81" spans="1:13">
      <c r="F81" s="4" t="s">
        <v>19</v>
      </c>
    </row>
    <row r="82" spans="1:13">
      <c r="A82">
        <v>1</v>
      </c>
      <c r="B82">
        <f>B4*EXP(-B58)</f>
        <v>3711.1724486894932</v>
      </c>
      <c r="C82">
        <f t="shared" ref="C82:M82" si="21">C4*EXP(-C58)</f>
        <v>2004.8406603852623</v>
      </c>
      <c r="D82">
        <f t="shared" si="21"/>
        <v>1020.5362732100688</v>
      </c>
      <c r="E82">
        <f t="shared" si="21"/>
        <v>305.2198586627805</v>
      </c>
      <c r="F82">
        <f t="shared" si="21"/>
        <v>145.42249653692232</v>
      </c>
      <c r="G82">
        <f t="shared" si="21"/>
        <v>129.52093037037795</v>
      </c>
      <c r="H82">
        <f t="shared" si="21"/>
        <v>101.71262219271652</v>
      </c>
      <c r="I82">
        <f t="shared" si="21"/>
        <v>81.519258004936702</v>
      </c>
      <c r="J82">
        <f t="shared" si="21"/>
        <v>91.193808389376883</v>
      </c>
      <c r="K82">
        <f t="shared" si="21"/>
        <v>61.227465070279138</v>
      </c>
      <c r="L82">
        <f t="shared" si="21"/>
        <v>110.66360464718514</v>
      </c>
      <c r="M82">
        <f t="shared" si="21"/>
        <v>293.81282085238132</v>
      </c>
    </row>
    <row r="83" spans="1:13">
      <c r="A83">
        <v>2</v>
      </c>
      <c r="B83">
        <f t="shared" ref="B83:M83" si="22">B5*EXP(-B59)</f>
        <v>2632.6498735232485</v>
      </c>
      <c r="C83">
        <f t="shared" si="22"/>
        <v>1507.282564951111</v>
      </c>
      <c r="D83">
        <f t="shared" si="22"/>
        <v>1029.4567067171665</v>
      </c>
      <c r="E83">
        <f t="shared" si="22"/>
        <v>596.11747769621672</v>
      </c>
      <c r="F83">
        <f t="shared" si="22"/>
        <v>190.53161616149188</v>
      </c>
      <c r="G83">
        <f t="shared" si="22"/>
        <v>104.36317407148111</v>
      </c>
      <c r="H83">
        <f t="shared" si="22"/>
        <v>103.10360622202363</v>
      </c>
      <c r="I83">
        <f t="shared" si="22"/>
        <v>81.64062216772119</v>
      </c>
      <c r="J83">
        <f t="shared" si="22"/>
        <v>64.217389879625273</v>
      </c>
      <c r="K83">
        <f t="shared" si="22"/>
        <v>71.838699102950144</v>
      </c>
      <c r="L83">
        <f t="shared" si="22"/>
        <v>48.2323589852545</v>
      </c>
      <c r="M83">
        <f t="shared" si="22"/>
        <v>318.62956419616984</v>
      </c>
    </row>
    <row r="84" spans="1:13">
      <c r="A84">
        <v>3</v>
      </c>
      <c r="B84">
        <f t="shared" ref="B84:M84" si="23">B6*EXP(-B60)</f>
        <v>2593.0048344834659</v>
      </c>
      <c r="C84">
        <f t="shared" si="23"/>
        <v>1069.1278327561345</v>
      </c>
      <c r="D84">
        <f t="shared" si="23"/>
        <v>771.38451587906616</v>
      </c>
      <c r="E84">
        <f t="shared" si="23"/>
        <v>596.97075899003198</v>
      </c>
      <c r="F84">
        <f t="shared" si="23"/>
        <v>368.4664779127998</v>
      </c>
      <c r="G84">
        <f t="shared" si="23"/>
        <v>135.67205828057857</v>
      </c>
      <c r="H84">
        <f t="shared" si="23"/>
        <v>82.719666563993627</v>
      </c>
      <c r="I84">
        <f t="shared" si="23"/>
        <v>82.463087723515429</v>
      </c>
      <c r="J84">
        <f t="shared" si="23"/>
        <v>64.006694928705016</v>
      </c>
      <c r="K84">
        <f t="shared" si="23"/>
        <v>50.346765184117409</v>
      </c>
      <c r="L84">
        <f t="shared" si="23"/>
        <v>56.32191338819085</v>
      </c>
      <c r="M84">
        <f t="shared" si="23"/>
        <v>287.62136641882591</v>
      </c>
    </row>
    <row r="85" spans="1:13">
      <c r="A85">
        <v>4</v>
      </c>
      <c r="B85">
        <f t="shared" ref="B85:M85" si="24">B7*EXP(-B61)</f>
        <v>3451.4010015432768</v>
      </c>
      <c r="C85">
        <f t="shared" si="24"/>
        <v>1055.2147199100514</v>
      </c>
      <c r="D85">
        <f t="shared" si="24"/>
        <v>554.4480274606982</v>
      </c>
      <c r="E85">
        <f t="shared" si="24"/>
        <v>458.96253605590147</v>
      </c>
      <c r="F85">
        <f t="shared" si="24"/>
        <v>381.12541516640596</v>
      </c>
      <c r="G85">
        <f t="shared" si="24"/>
        <v>268.97984211541149</v>
      </c>
      <c r="H85">
        <f t="shared" si="24"/>
        <v>109.0899620264164</v>
      </c>
      <c r="I85">
        <f t="shared" si="24"/>
        <v>67.001619855926236</v>
      </c>
      <c r="J85">
        <f t="shared" si="24"/>
        <v>65.707360107976996</v>
      </c>
      <c r="K85">
        <f t="shared" si="24"/>
        <v>51.001105859272052</v>
      </c>
      <c r="L85">
        <f t="shared" si="24"/>
        <v>40.11680143882689</v>
      </c>
      <c r="M85">
        <f t="shared" si="24"/>
        <v>274.05732207264464</v>
      </c>
    </row>
    <row r="86" spans="1:13">
      <c r="A86">
        <v>5</v>
      </c>
      <c r="B86">
        <f t="shared" ref="B86:M86" si="25">B8*EXP(-B62)</f>
        <v>8995.3726042602902</v>
      </c>
      <c r="C86">
        <f t="shared" si="25"/>
        <v>1406.02889330269</v>
      </c>
      <c r="D86">
        <f t="shared" si="25"/>
        <v>549.32805785480559</v>
      </c>
      <c r="E86">
        <f t="shared" si="25"/>
        <v>332.05316265302724</v>
      </c>
      <c r="F86">
        <f t="shared" si="25"/>
        <v>295.20289261067876</v>
      </c>
      <c r="G86">
        <f t="shared" si="25"/>
        <v>279.74730492111451</v>
      </c>
      <c r="H86">
        <f t="shared" si="25"/>
        <v>217.01052711823755</v>
      </c>
      <c r="I86">
        <f t="shared" si="25"/>
        <v>88.647188089290267</v>
      </c>
      <c r="J86">
        <f t="shared" si="25"/>
        <v>53.596689166851455</v>
      </c>
      <c r="K86">
        <f t="shared" si="25"/>
        <v>52.56132145373499</v>
      </c>
      <c r="L86">
        <f t="shared" si="25"/>
        <v>40.797275585607203</v>
      </c>
      <c r="M86">
        <f t="shared" si="25"/>
        <v>251.31711926279763</v>
      </c>
    </row>
    <row r="87" spans="1:13">
      <c r="A87">
        <v>6</v>
      </c>
      <c r="B87">
        <f t="shared" ref="B87:M87" si="26">B9*EXP(-B63)</f>
        <v>2968.0166629474961</v>
      </c>
      <c r="C87">
        <f t="shared" si="26"/>
        <v>3670.600945552781</v>
      </c>
      <c r="D87">
        <f t="shared" si="26"/>
        <v>742.50611615073194</v>
      </c>
      <c r="E87">
        <f t="shared" si="26"/>
        <v>338.62828311467763</v>
      </c>
      <c r="F87">
        <f t="shared" si="26"/>
        <v>221.71058904442975</v>
      </c>
      <c r="G87">
        <f t="shared" si="26"/>
        <v>223.06535827822819</v>
      </c>
      <c r="H87">
        <f t="shared" si="26"/>
        <v>229.44780823664891</v>
      </c>
      <c r="I87">
        <f t="shared" si="26"/>
        <v>178.86403461880872</v>
      </c>
      <c r="J87">
        <f t="shared" si="26"/>
        <v>72.234424991702952</v>
      </c>
      <c r="K87">
        <f t="shared" si="26"/>
        <v>43.67338059675356</v>
      </c>
      <c r="L87">
        <f t="shared" si="26"/>
        <v>42.829728115258902</v>
      </c>
      <c r="M87">
        <f t="shared" si="26"/>
        <v>238.03066308849688</v>
      </c>
    </row>
    <row r="88" spans="1:13">
      <c r="A88">
        <v>7</v>
      </c>
      <c r="B88">
        <f t="shared" ref="B88:M88" si="27">B10*EXP(-B64)</f>
        <v>1841.2730265814673</v>
      </c>
      <c r="C88">
        <f t="shared" si="27"/>
        <v>1203.9796471733976</v>
      </c>
      <c r="D88">
        <f t="shared" si="27"/>
        <v>1901.7540193886232</v>
      </c>
      <c r="E88">
        <f t="shared" si="27"/>
        <v>443.00790860838447</v>
      </c>
      <c r="F88">
        <f t="shared" si="27"/>
        <v>216.89091268911261</v>
      </c>
      <c r="G88">
        <f t="shared" si="27"/>
        <v>162.12557456651294</v>
      </c>
      <c r="H88">
        <f t="shared" si="27"/>
        <v>179.38935576744123</v>
      </c>
      <c r="I88">
        <f t="shared" si="27"/>
        <v>185.95822956290144</v>
      </c>
      <c r="J88">
        <f t="shared" si="27"/>
        <v>142.6718540628865</v>
      </c>
      <c r="K88">
        <f t="shared" si="27"/>
        <v>57.618084721635121</v>
      </c>
      <c r="L88">
        <f t="shared" si="27"/>
        <v>34.836328727165665</v>
      </c>
      <c r="M88">
        <f t="shared" si="27"/>
        <v>224.02925986664115</v>
      </c>
    </row>
    <row r="89" spans="1:13">
      <c r="A89">
        <v>8</v>
      </c>
      <c r="B89">
        <f t="shared" ref="B89:M89" si="28">B11*EXP(-B65)</f>
        <v>2759.1797492236619</v>
      </c>
      <c r="C89">
        <f t="shared" si="28"/>
        <v>731.97023989532147</v>
      </c>
      <c r="D89">
        <f t="shared" si="28"/>
        <v>578.1630816502061</v>
      </c>
      <c r="E89">
        <f t="shared" si="28"/>
        <v>1070.7160248093644</v>
      </c>
      <c r="F89">
        <f t="shared" si="28"/>
        <v>280.8043565523343</v>
      </c>
      <c r="G89">
        <f t="shared" si="28"/>
        <v>155.22031236308538</v>
      </c>
      <c r="H89">
        <f t="shared" si="28"/>
        <v>125.96984348981991</v>
      </c>
      <c r="I89">
        <f t="shared" si="28"/>
        <v>139.99268308354152</v>
      </c>
      <c r="J89">
        <f t="shared" si="28"/>
        <v>145.0209180702152</v>
      </c>
      <c r="K89">
        <f t="shared" si="28"/>
        <v>111.26444282062994</v>
      </c>
      <c r="L89">
        <f t="shared" si="28"/>
        <v>44.934064204487278</v>
      </c>
      <c r="M89">
        <f t="shared" si="28"/>
        <v>201.87971957041952</v>
      </c>
    </row>
    <row r="90" spans="1:13">
      <c r="A90">
        <v>9</v>
      </c>
      <c r="B90">
        <f t="shared" ref="B90:M90" si="29">B12*EXP(-B66)</f>
        <v>2471.6145390970705</v>
      </c>
      <c r="C90">
        <f t="shared" si="29"/>
        <v>1109.5771578079318</v>
      </c>
      <c r="D90">
        <f t="shared" si="29"/>
        <v>369.91984986141176</v>
      </c>
      <c r="E90">
        <f t="shared" si="29"/>
        <v>347.38729156941343</v>
      </c>
      <c r="F90">
        <f t="shared" si="29"/>
        <v>719.46991391418419</v>
      </c>
      <c r="G90">
        <f t="shared" si="29"/>
        <v>211.25885390236203</v>
      </c>
      <c r="H90">
        <f t="shared" si="29"/>
        <v>125.17426580055792</v>
      </c>
      <c r="I90">
        <f t="shared" si="29"/>
        <v>101.86214650953355</v>
      </c>
      <c r="J90">
        <f t="shared" si="29"/>
        <v>113.15428510839544</v>
      </c>
      <c r="K90">
        <f t="shared" si="29"/>
        <v>117.21862251351503</v>
      </c>
      <c r="L90">
        <f t="shared" si="29"/>
        <v>89.933648230635725</v>
      </c>
      <c r="M90">
        <f t="shared" si="29"/>
        <v>199.49643070006189</v>
      </c>
    </row>
    <row r="91" spans="1:13">
      <c r="A91">
        <v>10</v>
      </c>
      <c r="B91">
        <f t="shared" ref="B91:M91" si="30">B13*EXP(-B67)</f>
        <v>2925.6156357773493</v>
      </c>
      <c r="C91">
        <f t="shared" si="30"/>
        <v>993.07049665113766</v>
      </c>
      <c r="D91">
        <f t="shared" si="30"/>
        <v>558.60741268244806</v>
      </c>
      <c r="E91">
        <f t="shared" si="30"/>
        <v>221.18278277653579</v>
      </c>
      <c r="F91">
        <f t="shared" si="30"/>
        <v>232.4076240493535</v>
      </c>
      <c r="G91">
        <f t="shared" si="30"/>
        <v>539.25721119227558</v>
      </c>
      <c r="H91">
        <f t="shared" si="30"/>
        <v>169.89045233446797</v>
      </c>
      <c r="I91">
        <f t="shared" si="30"/>
        <v>100.95018825972892</v>
      </c>
      <c r="J91">
        <f t="shared" si="30"/>
        <v>82.113143382369898</v>
      </c>
      <c r="K91">
        <f t="shared" si="30"/>
        <v>91.215815544708349</v>
      </c>
      <c r="L91">
        <f t="shared" si="30"/>
        <v>94.492452456031785</v>
      </c>
      <c r="M91">
        <f t="shared" si="30"/>
        <v>233.31494212805077</v>
      </c>
    </row>
    <row r="92" spans="1:13">
      <c r="A92">
        <v>11</v>
      </c>
      <c r="B92">
        <f t="shared" ref="B92:M92" si="31">B14*EXP(-B68)</f>
        <v>1598.8266819911835</v>
      </c>
      <c r="C92">
        <f t="shared" si="31"/>
        <v>1175.5150036262976</v>
      </c>
      <c r="D92">
        <f t="shared" si="31"/>
        <v>499.94799808349393</v>
      </c>
      <c r="E92">
        <f t="shared" si="31"/>
        <v>333.9945961675204</v>
      </c>
      <c r="F92">
        <f t="shared" si="31"/>
        <v>147.97175737658617</v>
      </c>
      <c r="G92">
        <f t="shared" si="31"/>
        <v>174.18958713915512</v>
      </c>
      <c r="H92">
        <f t="shared" si="31"/>
        <v>433.65538928993448</v>
      </c>
      <c r="I92">
        <f t="shared" si="31"/>
        <v>137.01018416604282</v>
      </c>
      <c r="J92">
        <f t="shared" si="31"/>
        <v>81.376667760598764</v>
      </c>
      <c r="K92">
        <f t="shared" si="31"/>
        <v>66.192285802948234</v>
      </c>
      <c r="L92">
        <f t="shared" si="31"/>
        <v>73.530014572136551</v>
      </c>
      <c r="M92">
        <f t="shared" si="31"/>
        <v>264.24921769991153</v>
      </c>
    </row>
    <row r="93" spans="1:13">
      <c r="A93">
        <v>12</v>
      </c>
      <c r="B93">
        <f t="shared" ref="B93:M93" si="32">B15*EXP(-B69)</f>
        <v>3129.825867611275</v>
      </c>
      <c r="C93">
        <f t="shared" si="32"/>
        <v>642.9176168221461</v>
      </c>
      <c r="D93">
        <f t="shared" si="32"/>
        <v>592.8257037140196</v>
      </c>
      <c r="E93">
        <f t="shared" si="32"/>
        <v>299.50314560568063</v>
      </c>
      <c r="F93">
        <f t="shared" si="32"/>
        <v>223.82643158447408</v>
      </c>
      <c r="G93">
        <f t="shared" si="32"/>
        <v>111.06076767504202</v>
      </c>
      <c r="H93">
        <f t="shared" si="32"/>
        <v>140.23711974125251</v>
      </c>
      <c r="I93">
        <f t="shared" si="32"/>
        <v>350.11370777102309</v>
      </c>
      <c r="J93">
        <f t="shared" si="32"/>
        <v>110.56801579303851</v>
      </c>
      <c r="K93">
        <f t="shared" si="32"/>
        <v>65.671268132509056</v>
      </c>
      <c r="L93">
        <f t="shared" si="32"/>
        <v>53.417461868201435</v>
      </c>
      <c r="M93">
        <f t="shared" si="32"/>
        <v>272.58948568444168</v>
      </c>
    </row>
    <row r="94" spans="1:13">
      <c r="A94">
        <v>13</v>
      </c>
      <c r="B94">
        <f t="shared" ref="B94:M94" si="33">B16*EXP(-B70)</f>
        <v>3332.5772169926886</v>
      </c>
      <c r="C94">
        <f t="shared" si="33"/>
        <v>1261.7675985735707</v>
      </c>
      <c r="D94">
        <f t="shared" si="33"/>
        <v>328.22815340418691</v>
      </c>
      <c r="E94">
        <f t="shared" si="33"/>
        <v>360.77842726416077</v>
      </c>
      <c r="F94">
        <f t="shared" si="33"/>
        <v>203.57045247876306</v>
      </c>
      <c r="G94">
        <f t="shared" si="33"/>
        <v>170.04700199242541</v>
      </c>
      <c r="H94">
        <f t="shared" si="33"/>
        <v>90.22092059677594</v>
      </c>
      <c r="I94">
        <f t="shared" si="33"/>
        <v>114.19692860368308</v>
      </c>
      <c r="J94">
        <f t="shared" si="33"/>
        <v>284.99620961699509</v>
      </c>
      <c r="K94">
        <f t="shared" si="33"/>
        <v>90.003717463597738</v>
      </c>
      <c r="L94">
        <f t="shared" si="33"/>
        <v>53.457171522534473</v>
      </c>
      <c r="M94">
        <f t="shared" si="33"/>
        <v>265.37277878755668</v>
      </c>
    </row>
    <row r="95" spans="1:13">
      <c r="A95">
        <v>14</v>
      </c>
      <c r="B95">
        <f t="shared" ref="B95:M95" si="34">B17*EXP(-B71)</f>
        <v>1968.2529240464137</v>
      </c>
      <c r="C95">
        <f t="shared" si="34"/>
        <v>1340.8533208564384</v>
      </c>
      <c r="D95">
        <f t="shared" si="34"/>
        <v>638.93585891611212</v>
      </c>
      <c r="E95">
        <f t="shared" si="34"/>
        <v>197.70521612433129</v>
      </c>
      <c r="F95">
        <f t="shared" si="34"/>
        <v>242.96564947842862</v>
      </c>
      <c r="G95">
        <f t="shared" si="34"/>
        <v>153.44408887071901</v>
      </c>
      <c r="H95">
        <f t="shared" si="34"/>
        <v>137.32606479115771</v>
      </c>
      <c r="I95">
        <f t="shared" si="34"/>
        <v>73.054887170099477</v>
      </c>
      <c r="J95">
        <f t="shared" si="34"/>
        <v>92.431164836977246</v>
      </c>
      <c r="K95">
        <f t="shared" si="34"/>
        <v>230.67601333112367</v>
      </c>
      <c r="L95">
        <f t="shared" si="34"/>
        <v>72.849031750306509</v>
      </c>
      <c r="M95">
        <f t="shared" si="34"/>
        <v>258.06162288480425</v>
      </c>
    </row>
    <row r="96" spans="1:13">
      <c r="A96">
        <v>15</v>
      </c>
      <c r="B96">
        <f t="shared" ref="B96:M96" si="35">B18*EXP(-B72)</f>
        <v>939.52489981260464</v>
      </c>
      <c r="C96">
        <f t="shared" si="35"/>
        <v>790.82893545529544</v>
      </c>
      <c r="D96">
        <f t="shared" si="35"/>
        <v>675.98639694349572</v>
      </c>
      <c r="E96">
        <f t="shared" si="35"/>
        <v>382.79289258858444</v>
      </c>
      <c r="F96">
        <f t="shared" si="35"/>
        <v>132.5071909018919</v>
      </c>
      <c r="G96">
        <f t="shared" si="35"/>
        <v>182.39773248439749</v>
      </c>
      <c r="H96">
        <f t="shared" si="35"/>
        <v>123.53412998156811</v>
      </c>
      <c r="I96">
        <f t="shared" si="35"/>
        <v>110.86666791255553</v>
      </c>
      <c r="J96">
        <f t="shared" si="35"/>
        <v>58.953591664073954</v>
      </c>
      <c r="K96">
        <f t="shared" si="35"/>
        <v>74.589813321277589</v>
      </c>
      <c r="L96">
        <f t="shared" si="35"/>
        <v>186.15030816602462</v>
      </c>
      <c r="M96">
        <f t="shared" si="35"/>
        <v>267.03667768058614</v>
      </c>
    </row>
    <row r="97" spans="1:26">
      <c r="A97">
        <v>16</v>
      </c>
      <c r="B97">
        <f t="shared" ref="B97:M97" si="36">B19*EXP(-B73)</f>
        <v>1405.5156150896448</v>
      </c>
      <c r="C97">
        <f t="shared" si="36"/>
        <v>376.47993560441211</v>
      </c>
      <c r="D97">
        <f t="shared" si="36"/>
        <v>393.95707104046784</v>
      </c>
      <c r="E97">
        <f t="shared" si="36"/>
        <v>398.87508921856858</v>
      </c>
      <c r="F97">
        <f t="shared" si="36"/>
        <v>253.0778320678439</v>
      </c>
      <c r="G97">
        <f t="shared" si="36"/>
        <v>98.318215558444194</v>
      </c>
      <c r="H97">
        <f t="shared" si="36"/>
        <v>145.57268012979307</v>
      </c>
      <c r="I97">
        <f t="shared" si="36"/>
        <v>98.906061913896508</v>
      </c>
      <c r="J97">
        <f t="shared" si="36"/>
        <v>88.720458338326409</v>
      </c>
      <c r="K97">
        <f t="shared" si="36"/>
        <v>47.17728872639789</v>
      </c>
      <c r="L97">
        <f t="shared" si="36"/>
        <v>59.69005645849056</v>
      </c>
      <c r="M97">
        <f t="shared" si="36"/>
        <v>362.6603161360149</v>
      </c>
    </row>
    <row r="98" spans="1:26">
      <c r="A98">
        <v>17</v>
      </c>
      <c r="B98">
        <f t="shared" ref="B98:M98" si="37">B20*EXP(-B74)</f>
        <v>2210.2636478057279</v>
      </c>
      <c r="C98">
        <f t="shared" si="37"/>
        <v>563.17709462303765</v>
      </c>
      <c r="D98">
        <f t="shared" si="37"/>
        <v>187.67435146370602</v>
      </c>
      <c r="E98">
        <f t="shared" si="37"/>
        <v>232.69351347619531</v>
      </c>
      <c r="F98">
        <f t="shared" si="37"/>
        <v>263.9509937755393</v>
      </c>
      <c r="G98">
        <f t="shared" si="37"/>
        <v>187.93316136271767</v>
      </c>
      <c r="H98">
        <f t="shared" si="37"/>
        <v>78.512508635216577</v>
      </c>
      <c r="I98">
        <f t="shared" si="37"/>
        <v>116.61258745264948</v>
      </c>
      <c r="J98">
        <f t="shared" si="37"/>
        <v>79.191181098154658</v>
      </c>
      <c r="K98">
        <f t="shared" si="37"/>
        <v>71.03589775890191</v>
      </c>
      <c r="L98">
        <f t="shared" si="37"/>
        <v>37.773460054180269</v>
      </c>
      <c r="M98">
        <f t="shared" si="37"/>
        <v>338.16372507378094</v>
      </c>
    </row>
    <row r="99" spans="1:26">
      <c r="A99">
        <v>18</v>
      </c>
      <c r="B99">
        <f t="shared" ref="B99:M99" si="38">B21*EXP(-B75)</f>
        <v>1772.4656950114368</v>
      </c>
      <c r="C99">
        <f t="shared" si="38"/>
        <v>883.52772104814915</v>
      </c>
      <c r="D99">
        <f t="shared" si="38"/>
        <v>278.55091072693767</v>
      </c>
      <c r="E99">
        <f t="shared" si="38"/>
        <v>109.79593874690759</v>
      </c>
      <c r="F99">
        <f t="shared" si="38"/>
        <v>152.67293773056258</v>
      </c>
      <c r="G99">
        <f t="shared" si="38"/>
        <v>194.59808716404754</v>
      </c>
      <c r="H99">
        <f t="shared" si="38"/>
        <v>149.25083522711452</v>
      </c>
      <c r="I99">
        <f t="shared" si="38"/>
        <v>62.560948067403132</v>
      </c>
      <c r="J99">
        <f t="shared" si="38"/>
        <v>92.871961888216106</v>
      </c>
      <c r="K99">
        <f t="shared" si="38"/>
        <v>63.069215489713059</v>
      </c>
      <c r="L99">
        <f t="shared" si="38"/>
        <v>56.574203314398424</v>
      </c>
      <c r="M99">
        <f t="shared" si="38"/>
        <v>299.4025778330797</v>
      </c>
    </row>
    <row r="100" spans="1:26">
      <c r="A100">
        <v>19</v>
      </c>
      <c r="B100">
        <f t="shared" ref="B100:M100" si="39">B22*EXP(-B76)</f>
        <v>2015.0744566825651</v>
      </c>
      <c r="C100">
        <f t="shared" si="39"/>
        <v>705.21073199566581</v>
      </c>
      <c r="D100">
        <f t="shared" si="39"/>
        <v>428.49123524509292</v>
      </c>
      <c r="E100">
        <f t="shared" si="39"/>
        <v>158.96158743673473</v>
      </c>
      <c r="F100">
        <f t="shared" si="39"/>
        <v>70.450378308850858</v>
      </c>
      <c r="G100">
        <f t="shared" si="39"/>
        <v>110.43476239333563</v>
      </c>
      <c r="H100">
        <f t="shared" si="39"/>
        <v>152.360276914992</v>
      </c>
      <c r="I100">
        <f t="shared" si="39"/>
        <v>117.31906443238806</v>
      </c>
      <c r="J100">
        <f t="shared" si="39"/>
        <v>49.146065459040464</v>
      </c>
      <c r="K100">
        <f t="shared" si="39"/>
        <v>72.957496253764688</v>
      </c>
      <c r="L100">
        <f t="shared" si="39"/>
        <v>49.545350949321453</v>
      </c>
      <c r="M100">
        <f t="shared" si="39"/>
        <v>279.64534385874475</v>
      </c>
    </row>
    <row r="101" spans="1:26">
      <c r="A101">
        <v>20</v>
      </c>
      <c r="B101">
        <f t="shared" ref="B101:M101" si="40">B23*EXP(-B77)</f>
        <v>5957.3431880133312</v>
      </c>
      <c r="C101">
        <f t="shared" si="40"/>
        <v>802.00667865025378</v>
      </c>
      <c r="D101">
        <f t="shared" si="40"/>
        <v>340.52956735492938</v>
      </c>
      <c r="E101">
        <f t="shared" si="40"/>
        <v>242.96530992556708</v>
      </c>
      <c r="F101">
        <f t="shared" si="40"/>
        <v>101.40343544140177</v>
      </c>
      <c r="G101">
        <f t="shared" si="40"/>
        <v>50.695180871626583</v>
      </c>
      <c r="H101">
        <f t="shared" si="40"/>
        <v>86.154834514245096</v>
      </c>
      <c r="I101">
        <f t="shared" si="40"/>
        <v>119.36054550547466</v>
      </c>
      <c r="J101">
        <f t="shared" si="40"/>
        <v>91.849829289101947</v>
      </c>
      <c r="K101">
        <f t="shared" si="40"/>
        <v>38.476885188784145</v>
      </c>
      <c r="L101">
        <f t="shared" si="40"/>
        <v>57.118985914829125</v>
      </c>
      <c r="M101">
        <f t="shared" si="40"/>
        <v>257.72632894916376</v>
      </c>
    </row>
    <row r="102" spans="1:26">
      <c r="A102">
        <v>21</v>
      </c>
      <c r="B102">
        <f t="shared" ref="B102:M102" si="41">B24*EXP(-B78)</f>
        <v>16989.66074391377</v>
      </c>
      <c r="C102">
        <f t="shared" si="41"/>
        <v>2395.2092923946825</v>
      </c>
      <c r="D102">
        <f t="shared" si="41"/>
        <v>404.44085802708338</v>
      </c>
      <c r="E102">
        <f t="shared" si="41"/>
        <v>204.0057279642906</v>
      </c>
      <c r="F102">
        <f t="shared" si="41"/>
        <v>162.82785237723496</v>
      </c>
      <c r="G102">
        <f t="shared" si="41"/>
        <v>76.112444176895792</v>
      </c>
      <c r="H102">
        <f t="shared" si="41"/>
        <v>40.814115866629521</v>
      </c>
      <c r="I102">
        <f t="shared" si="41"/>
        <v>69.557428388063315</v>
      </c>
      <c r="J102">
        <f t="shared" si="41"/>
        <v>96.324598937445032</v>
      </c>
      <c r="K102">
        <f t="shared" si="41"/>
        <v>74.123259801063895</v>
      </c>
      <c r="L102">
        <f t="shared" si="41"/>
        <v>31.050964696168986</v>
      </c>
      <c r="M102">
        <f t="shared" si="41"/>
        <v>254.08137550254011</v>
      </c>
    </row>
    <row r="106" spans="1:26">
      <c r="G106" s="4" t="s">
        <v>18</v>
      </c>
      <c r="P106" s="5" t="s">
        <v>26</v>
      </c>
    </row>
    <row r="107" spans="1:26">
      <c r="B107">
        <v>0</v>
      </c>
      <c r="C107">
        <v>0</v>
      </c>
      <c r="D107">
        <v>0.18</v>
      </c>
      <c r="E107">
        <v>0.41</v>
      </c>
      <c r="F107">
        <v>0.47499999999999998</v>
      </c>
      <c r="G107">
        <v>0.48499999999999999</v>
      </c>
      <c r="H107">
        <v>0.495</v>
      </c>
      <c r="I107">
        <v>0.5</v>
      </c>
      <c r="J107">
        <v>0.5</v>
      </c>
      <c r="K107">
        <v>0.5</v>
      </c>
      <c r="L107">
        <v>0.5</v>
      </c>
      <c r="M107">
        <v>0.5</v>
      </c>
      <c r="O107">
        <v>0</v>
      </c>
      <c r="P107">
        <v>0</v>
      </c>
      <c r="Q107">
        <v>0.18</v>
      </c>
      <c r="R107">
        <v>0.41</v>
      </c>
      <c r="S107">
        <v>0.47499999999999998</v>
      </c>
      <c r="T107">
        <v>0.48499999999999999</v>
      </c>
      <c r="U107">
        <v>0.495</v>
      </c>
      <c r="V107">
        <v>0.5</v>
      </c>
      <c r="W107">
        <v>0.5</v>
      </c>
      <c r="X107">
        <v>0.5</v>
      </c>
      <c r="Y107">
        <v>0.5</v>
      </c>
      <c r="Z107">
        <v>0.5</v>
      </c>
    </row>
    <row r="108" spans="1:26">
      <c r="P108" s="5" t="s">
        <v>25</v>
      </c>
    </row>
    <row r="109" spans="1:26">
      <c r="G109" s="4" t="s">
        <v>20</v>
      </c>
      <c r="O109">
        <v>0</v>
      </c>
      <c r="P109">
        <v>0</v>
      </c>
      <c r="Q109">
        <v>0.36</v>
      </c>
      <c r="R109">
        <v>0.82</v>
      </c>
      <c r="S109">
        <v>0.95</v>
      </c>
      <c r="T109">
        <v>0.99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</row>
    <row r="110" spans="1:26">
      <c r="A110">
        <v>1</v>
      </c>
      <c r="B110">
        <f>B82*$B$107</f>
        <v>0</v>
      </c>
      <c r="C110">
        <f>C82*$C$107</f>
        <v>0</v>
      </c>
      <c r="D110">
        <f>D82*$D$107</f>
        <v>183.69652917781238</v>
      </c>
      <c r="E110">
        <f>E82*$E$107</f>
        <v>125.14014205174</v>
      </c>
      <c r="F110">
        <f>F82*$F$107</f>
        <v>69.075685855038103</v>
      </c>
      <c r="G110">
        <f>G82*$G$107</f>
        <v>62.817651229633306</v>
      </c>
      <c r="H110">
        <f>H82*$H$107</f>
        <v>50.347747985394676</v>
      </c>
      <c r="I110">
        <f>I82*$I$107</f>
        <v>40.759629002468351</v>
      </c>
      <c r="J110">
        <f>J82*$J$107</f>
        <v>45.596904194688442</v>
      </c>
      <c r="K110">
        <f>K82*$K$107</f>
        <v>30.613732535139569</v>
      </c>
      <c r="L110">
        <f>L82*$L$107</f>
        <v>55.331802323592569</v>
      </c>
      <c r="M110">
        <f>M82*$M$107</f>
        <v>146.90641042619066</v>
      </c>
    </row>
    <row r="111" spans="1:26">
      <c r="A111">
        <v>2</v>
      </c>
      <c r="B111">
        <f t="shared" ref="B111:B130" si="42">B83*$B$107</f>
        <v>0</v>
      </c>
      <c r="C111">
        <f t="shared" ref="C111:C130" si="43">C83*$C$107</f>
        <v>0</v>
      </c>
      <c r="D111">
        <f t="shared" ref="D111:D130" si="44">D83*$D$107</f>
        <v>185.30220720908997</v>
      </c>
      <c r="E111">
        <f t="shared" ref="E111:E130" si="45">E83*$E$107</f>
        <v>244.40816585544883</v>
      </c>
      <c r="F111">
        <f t="shared" ref="F111:F130" si="46">F83*$F$107</f>
        <v>90.502517676708635</v>
      </c>
      <c r="G111">
        <f t="shared" ref="G111:G130" si="47">G83*$G$107</f>
        <v>50.61613942466834</v>
      </c>
      <c r="H111">
        <f t="shared" ref="H111:H130" si="48">H83*$H$107</f>
        <v>51.036285079901695</v>
      </c>
      <c r="I111">
        <f t="shared" ref="I111:I130" si="49">I83*$I$107</f>
        <v>40.820311083860595</v>
      </c>
      <c r="J111">
        <f t="shared" ref="J111:J130" si="50">J83*$J$107</f>
        <v>32.108694939812636</v>
      </c>
      <c r="K111">
        <f t="shared" ref="K111:K130" si="51">K83*$K$107</f>
        <v>35.919349551475072</v>
      </c>
      <c r="L111">
        <f t="shared" ref="L111:L130" si="52">L83*$L$107</f>
        <v>24.11617949262725</v>
      </c>
      <c r="M111">
        <f t="shared" ref="M111:M130" si="53">M83*$M$107</f>
        <v>159.31478209808492</v>
      </c>
    </row>
    <row r="112" spans="1:26">
      <c r="A112">
        <v>3</v>
      </c>
      <c r="B112">
        <f t="shared" si="42"/>
        <v>0</v>
      </c>
      <c r="C112">
        <f t="shared" si="43"/>
        <v>0</v>
      </c>
      <c r="D112">
        <f t="shared" si="44"/>
        <v>138.84921285823191</v>
      </c>
      <c r="E112">
        <f t="shared" si="45"/>
        <v>244.75801118591309</v>
      </c>
      <c r="F112">
        <f t="shared" si="46"/>
        <v>175.0215770085799</v>
      </c>
      <c r="G112">
        <f t="shared" si="47"/>
        <v>65.80094826608061</v>
      </c>
      <c r="H112">
        <f t="shared" si="48"/>
        <v>40.946234949176848</v>
      </c>
      <c r="I112">
        <f t="shared" si="49"/>
        <v>41.231543861757714</v>
      </c>
      <c r="J112">
        <f t="shared" si="50"/>
        <v>32.003347464352508</v>
      </c>
      <c r="K112">
        <f t="shared" si="51"/>
        <v>25.173382592058704</v>
      </c>
      <c r="L112">
        <f t="shared" si="52"/>
        <v>28.160956694095425</v>
      </c>
      <c r="M112">
        <f t="shared" si="53"/>
        <v>143.81068320941296</v>
      </c>
    </row>
    <row r="113" spans="1:13">
      <c r="A113">
        <v>4</v>
      </c>
      <c r="B113">
        <f t="shared" si="42"/>
        <v>0</v>
      </c>
      <c r="C113">
        <f t="shared" si="43"/>
        <v>0</v>
      </c>
      <c r="D113">
        <f t="shared" si="44"/>
        <v>99.800644942925672</v>
      </c>
      <c r="E113">
        <f t="shared" si="45"/>
        <v>188.1746397829196</v>
      </c>
      <c r="F113">
        <f t="shared" si="46"/>
        <v>181.03457220404283</v>
      </c>
      <c r="G113">
        <f t="shared" si="47"/>
        <v>130.45522342597457</v>
      </c>
      <c r="H113">
        <f t="shared" si="48"/>
        <v>53.999531203076117</v>
      </c>
      <c r="I113">
        <f t="shared" si="49"/>
        <v>33.500809927963118</v>
      </c>
      <c r="J113">
        <f t="shared" si="50"/>
        <v>32.853680053988498</v>
      </c>
      <c r="K113">
        <f t="shared" si="51"/>
        <v>25.500552929636026</v>
      </c>
      <c r="L113">
        <f t="shared" si="52"/>
        <v>20.058400719413445</v>
      </c>
      <c r="M113">
        <f t="shared" si="53"/>
        <v>137.02866103632232</v>
      </c>
    </row>
    <row r="114" spans="1:13">
      <c r="A114">
        <v>5</v>
      </c>
      <c r="B114">
        <f t="shared" si="42"/>
        <v>0</v>
      </c>
      <c r="C114">
        <f t="shared" si="43"/>
        <v>0</v>
      </c>
      <c r="D114">
        <f t="shared" si="44"/>
        <v>98.879050413865002</v>
      </c>
      <c r="E114">
        <f t="shared" si="45"/>
        <v>136.14179668774116</v>
      </c>
      <c r="F114">
        <f t="shared" si="46"/>
        <v>140.22137399007241</v>
      </c>
      <c r="G114">
        <f t="shared" si="47"/>
        <v>135.67744288674052</v>
      </c>
      <c r="H114">
        <f t="shared" si="48"/>
        <v>107.42021092352759</v>
      </c>
      <c r="I114">
        <f t="shared" si="49"/>
        <v>44.323594044645134</v>
      </c>
      <c r="J114">
        <f t="shared" si="50"/>
        <v>26.798344583425727</v>
      </c>
      <c r="K114">
        <f t="shared" si="51"/>
        <v>26.280660726867495</v>
      </c>
      <c r="L114">
        <f t="shared" si="52"/>
        <v>20.398637792803601</v>
      </c>
      <c r="M114">
        <f t="shared" si="53"/>
        <v>125.65855963139882</v>
      </c>
    </row>
    <row r="115" spans="1:13">
      <c r="A115">
        <v>6</v>
      </c>
      <c r="B115">
        <f t="shared" si="42"/>
        <v>0</v>
      </c>
      <c r="C115">
        <f t="shared" si="43"/>
        <v>0</v>
      </c>
      <c r="D115">
        <f t="shared" si="44"/>
        <v>133.65110090713173</v>
      </c>
      <c r="E115">
        <f t="shared" si="45"/>
        <v>138.83759607701782</v>
      </c>
      <c r="F115">
        <f t="shared" si="46"/>
        <v>105.31252979610413</v>
      </c>
      <c r="G115">
        <f t="shared" si="47"/>
        <v>108.18669876494067</v>
      </c>
      <c r="H115">
        <f t="shared" si="48"/>
        <v>113.57666507714121</v>
      </c>
      <c r="I115">
        <f t="shared" si="49"/>
        <v>89.432017309404358</v>
      </c>
      <c r="J115">
        <f t="shared" si="50"/>
        <v>36.117212495851476</v>
      </c>
      <c r="K115">
        <f t="shared" si="51"/>
        <v>21.83669029837678</v>
      </c>
      <c r="L115">
        <f t="shared" si="52"/>
        <v>21.414864057629451</v>
      </c>
      <c r="M115">
        <f t="shared" si="53"/>
        <v>119.01533154424844</v>
      </c>
    </row>
    <row r="116" spans="1:13">
      <c r="A116">
        <v>7</v>
      </c>
      <c r="B116">
        <f t="shared" si="42"/>
        <v>0</v>
      </c>
      <c r="C116">
        <f t="shared" si="43"/>
        <v>0</v>
      </c>
      <c r="D116">
        <f t="shared" si="44"/>
        <v>342.31572348995218</v>
      </c>
      <c r="E116">
        <f t="shared" si="45"/>
        <v>181.63324252943761</v>
      </c>
      <c r="F116">
        <f t="shared" si="46"/>
        <v>103.02318352732848</v>
      </c>
      <c r="G116">
        <f t="shared" si="47"/>
        <v>78.630903664758776</v>
      </c>
      <c r="H116">
        <f t="shared" si="48"/>
        <v>88.797731104883411</v>
      </c>
      <c r="I116">
        <f t="shared" si="49"/>
        <v>92.979114781450718</v>
      </c>
      <c r="J116">
        <f t="shared" si="50"/>
        <v>71.335927031443248</v>
      </c>
      <c r="K116">
        <f t="shared" si="51"/>
        <v>28.809042360817561</v>
      </c>
      <c r="L116">
        <f t="shared" si="52"/>
        <v>17.418164363582832</v>
      </c>
      <c r="M116">
        <f t="shared" si="53"/>
        <v>112.01462993332058</v>
      </c>
    </row>
    <row r="117" spans="1:13">
      <c r="A117">
        <v>8</v>
      </c>
      <c r="B117">
        <f t="shared" si="42"/>
        <v>0</v>
      </c>
      <c r="C117">
        <f t="shared" si="43"/>
        <v>0</v>
      </c>
      <c r="D117">
        <f t="shared" si="44"/>
        <v>104.0693546970371</v>
      </c>
      <c r="E117">
        <f t="shared" si="45"/>
        <v>438.99357017183939</v>
      </c>
      <c r="F117">
        <f t="shared" si="46"/>
        <v>133.38206936235878</v>
      </c>
      <c r="G117">
        <f t="shared" si="47"/>
        <v>75.281851496096408</v>
      </c>
      <c r="H117">
        <f t="shared" si="48"/>
        <v>62.355072527460855</v>
      </c>
      <c r="I117">
        <f t="shared" si="49"/>
        <v>69.996341541770761</v>
      </c>
      <c r="J117">
        <f t="shared" si="50"/>
        <v>72.510459035107601</v>
      </c>
      <c r="K117">
        <f t="shared" si="51"/>
        <v>55.632221410314969</v>
      </c>
      <c r="L117">
        <f t="shared" si="52"/>
        <v>22.467032102243639</v>
      </c>
      <c r="M117">
        <f t="shared" si="53"/>
        <v>100.93985978520976</v>
      </c>
    </row>
    <row r="118" spans="1:13">
      <c r="A118">
        <v>9</v>
      </c>
      <c r="B118">
        <f t="shared" si="42"/>
        <v>0</v>
      </c>
      <c r="C118">
        <f t="shared" si="43"/>
        <v>0</v>
      </c>
      <c r="D118">
        <f t="shared" si="44"/>
        <v>66.58557297505412</v>
      </c>
      <c r="E118">
        <f t="shared" si="45"/>
        <v>142.42878954345949</v>
      </c>
      <c r="F118">
        <f t="shared" si="46"/>
        <v>341.74820910923745</v>
      </c>
      <c r="G118">
        <f t="shared" si="47"/>
        <v>102.46054414264559</v>
      </c>
      <c r="H118">
        <f t="shared" si="48"/>
        <v>61.961261571276168</v>
      </c>
      <c r="I118">
        <f t="shared" si="49"/>
        <v>50.931073254766773</v>
      </c>
      <c r="J118">
        <f t="shared" si="50"/>
        <v>56.577142554197721</v>
      </c>
      <c r="K118">
        <f t="shared" si="51"/>
        <v>58.609311256757515</v>
      </c>
      <c r="L118">
        <f t="shared" si="52"/>
        <v>44.966824115317863</v>
      </c>
      <c r="M118">
        <f t="shared" si="53"/>
        <v>99.748215350030947</v>
      </c>
    </row>
    <row r="119" spans="1:13">
      <c r="A119">
        <v>10</v>
      </c>
      <c r="B119">
        <f t="shared" si="42"/>
        <v>0</v>
      </c>
      <c r="C119">
        <f t="shared" si="43"/>
        <v>0</v>
      </c>
      <c r="D119">
        <f t="shared" si="44"/>
        <v>100.54933428284065</v>
      </c>
      <c r="E119">
        <f t="shared" si="45"/>
        <v>90.684940938379668</v>
      </c>
      <c r="F119">
        <f t="shared" si="46"/>
        <v>110.39362142344291</v>
      </c>
      <c r="G119">
        <f t="shared" si="47"/>
        <v>261.53974742825363</v>
      </c>
      <c r="H119">
        <f t="shared" si="48"/>
        <v>84.095773905561643</v>
      </c>
      <c r="I119">
        <f t="shared" si="49"/>
        <v>50.475094129864459</v>
      </c>
      <c r="J119">
        <f t="shared" si="50"/>
        <v>41.056571691184949</v>
      </c>
      <c r="K119">
        <f t="shared" si="51"/>
        <v>45.607907772354174</v>
      </c>
      <c r="L119">
        <f t="shared" si="52"/>
        <v>47.246226228015892</v>
      </c>
      <c r="M119">
        <f t="shared" si="53"/>
        <v>116.65747106402539</v>
      </c>
    </row>
    <row r="120" spans="1:13">
      <c r="A120">
        <v>11</v>
      </c>
      <c r="B120">
        <f t="shared" si="42"/>
        <v>0</v>
      </c>
      <c r="C120">
        <f t="shared" si="43"/>
        <v>0</v>
      </c>
      <c r="D120">
        <f t="shared" si="44"/>
        <v>89.9906396550289</v>
      </c>
      <c r="E120">
        <f t="shared" si="45"/>
        <v>136.93778442868336</v>
      </c>
      <c r="F120">
        <f t="shared" si="46"/>
        <v>70.286584753878429</v>
      </c>
      <c r="G120">
        <f t="shared" si="47"/>
        <v>84.481949762490231</v>
      </c>
      <c r="H120">
        <f t="shared" si="48"/>
        <v>214.65941769851756</v>
      </c>
      <c r="I120">
        <f t="shared" si="49"/>
        <v>68.50509208302141</v>
      </c>
      <c r="J120">
        <f t="shared" si="50"/>
        <v>40.688333880299382</v>
      </c>
      <c r="K120">
        <f t="shared" si="51"/>
        <v>33.096142901474117</v>
      </c>
      <c r="L120">
        <f t="shared" si="52"/>
        <v>36.765007286068276</v>
      </c>
      <c r="M120">
        <f t="shared" si="53"/>
        <v>132.12460884995576</v>
      </c>
    </row>
    <row r="121" spans="1:13">
      <c r="A121">
        <v>12</v>
      </c>
      <c r="B121">
        <f t="shared" si="42"/>
        <v>0</v>
      </c>
      <c r="C121">
        <f t="shared" si="43"/>
        <v>0</v>
      </c>
      <c r="D121">
        <f t="shared" si="44"/>
        <v>106.70862666852352</v>
      </c>
      <c r="E121">
        <f t="shared" si="45"/>
        <v>122.79628969832905</v>
      </c>
      <c r="F121">
        <f t="shared" si="46"/>
        <v>106.31755500262518</v>
      </c>
      <c r="G121">
        <f t="shared" si="47"/>
        <v>53.864472322395379</v>
      </c>
      <c r="H121">
        <f t="shared" si="48"/>
        <v>69.417374271919996</v>
      </c>
      <c r="I121">
        <f t="shared" si="49"/>
        <v>175.05685388551154</v>
      </c>
      <c r="J121">
        <f t="shared" si="50"/>
        <v>55.284007896519256</v>
      </c>
      <c r="K121">
        <f t="shared" si="51"/>
        <v>32.835634066254528</v>
      </c>
      <c r="L121">
        <f t="shared" si="52"/>
        <v>26.708730934100718</v>
      </c>
      <c r="M121">
        <f t="shared" si="53"/>
        <v>136.29474284222084</v>
      </c>
    </row>
    <row r="122" spans="1:13">
      <c r="A122">
        <v>13</v>
      </c>
      <c r="B122">
        <f t="shared" si="42"/>
        <v>0</v>
      </c>
      <c r="C122">
        <f t="shared" si="43"/>
        <v>0</v>
      </c>
      <c r="D122">
        <f t="shared" si="44"/>
        <v>59.081067612753642</v>
      </c>
      <c r="E122">
        <f t="shared" si="45"/>
        <v>147.91915517830591</v>
      </c>
      <c r="F122">
        <f t="shared" si="46"/>
        <v>96.695964927412447</v>
      </c>
      <c r="G122">
        <f t="shared" si="47"/>
        <v>82.472795966326316</v>
      </c>
      <c r="H122">
        <f t="shared" si="48"/>
        <v>44.659355695404088</v>
      </c>
      <c r="I122">
        <f t="shared" si="49"/>
        <v>57.098464301841538</v>
      </c>
      <c r="J122">
        <f t="shared" si="50"/>
        <v>142.49810480849754</v>
      </c>
      <c r="K122">
        <f t="shared" si="51"/>
        <v>45.001858731798869</v>
      </c>
      <c r="L122">
        <f t="shared" si="52"/>
        <v>26.728585761267237</v>
      </c>
      <c r="M122">
        <f t="shared" si="53"/>
        <v>132.68638939377834</v>
      </c>
    </row>
    <row r="123" spans="1:13">
      <c r="A123">
        <v>14</v>
      </c>
      <c r="B123">
        <f t="shared" si="42"/>
        <v>0</v>
      </c>
      <c r="C123">
        <f t="shared" si="43"/>
        <v>0</v>
      </c>
      <c r="D123">
        <f t="shared" si="44"/>
        <v>115.00845460490018</v>
      </c>
      <c r="E123">
        <f t="shared" si="45"/>
        <v>81.059138610975822</v>
      </c>
      <c r="F123">
        <f t="shared" si="46"/>
        <v>115.40868350225358</v>
      </c>
      <c r="G123">
        <f t="shared" si="47"/>
        <v>74.420383102298715</v>
      </c>
      <c r="H123">
        <f t="shared" si="48"/>
        <v>67.97640207162307</v>
      </c>
      <c r="I123">
        <f t="shared" si="49"/>
        <v>36.527443585049738</v>
      </c>
      <c r="J123">
        <f t="shared" si="50"/>
        <v>46.215582418488623</v>
      </c>
      <c r="K123">
        <f t="shared" si="51"/>
        <v>115.33800666556184</v>
      </c>
      <c r="L123">
        <f t="shared" si="52"/>
        <v>36.424515875153254</v>
      </c>
      <c r="M123">
        <f t="shared" si="53"/>
        <v>129.03081144240213</v>
      </c>
    </row>
    <row r="124" spans="1:13">
      <c r="A124">
        <v>15</v>
      </c>
      <c r="B124">
        <f t="shared" si="42"/>
        <v>0</v>
      </c>
      <c r="C124">
        <f t="shared" si="43"/>
        <v>0</v>
      </c>
      <c r="D124">
        <f t="shared" si="44"/>
        <v>121.67755144982922</v>
      </c>
      <c r="E124">
        <f t="shared" si="45"/>
        <v>156.94508596131962</v>
      </c>
      <c r="F124">
        <f t="shared" si="46"/>
        <v>62.940915678398653</v>
      </c>
      <c r="G124">
        <f t="shared" si="47"/>
        <v>88.462900254932777</v>
      </c>
      <c r="H124">
        <f t="shared" si="48"/>
        <v>61.149394340876214</v>
      </c>
      <c r="I124">
        <f t="shared" si="49"/>
        <v>55.433333956277764</v>
      </c>
      <c r="J124">
        <f t="shared" si="50"/>
        <v>29.476795832036977</v>
      </c>
      <c r="K124">
        <f t="shared" si="51"/>
        <v>37.294906660638794</v>
      </c>
      <c r="L124">
        <f t="shared" si="52"/>
        <v>93.075154083012308</v>
      </c>
      <c r="M124">
        <f t="shared" si="53"/>
        <v>133.51833884029307</v>
      </c>
    </row>
    <row r="125" spans="1:13">
      <c r="A125">
        <v>16</v>
      </c>
      <c r="B125">
        <f t="shared" si="42"/>
        <v>0</v>
      </c>
      <c r="C125">
        <f t="shared" si="43"/>
        <v>0</v>
      </c>
      <c r="D125">
        <f t="shared" si="44"/>
        <v>70.912272787284209</v>
      </c>
      <c r="E125">
        <f t="shared" si="45"/>
        <v>163.53878657961312</v>
      </c>
      <c r="F125">
        <f t="shared" si="46"/>
        <v>120.21197023222585</v>
      </c>
      <c r="G125">
        <f t="shared" si="47"/>
        <v>47.684334545845431</v>
      </c>
      <c r="H125">
        <f t="shared" si="48"/>
        <v>72.058476664247564</v>
      </c>
      <c r="I125">
        <f t="shared" si="49"/>
        <v>49.453030956948254</v>
      </c>
      <c r="J125">
        <f t="shared" si="50"/>
        <v>44.360229169163205</v>
      </c>
      <c r="K125">
        <f t="shared" si="51"/>
        <v>23.588644363198945</v>
      </c>
      <c r="L125">
        <f t="shared" si="52"/>
        <v>29.84502822924528</v>
      </c>
      <c r="M125">
        <f t="shared" si="53"/>
        <v>181.33015806800745</v>
      </c>
    </row>
    <row r="126" spans="1:13">
      <c r="A126">
        <v>17</v>
      </c>
      <c r="B126">
        <f t="shared" si="42"/>
        <v>0</v>
      </c>
      <c r="C126">
        <f t="shared" si="43"/>
        <v>0</v>
      </c>
      <c r="D126">
        <f t="shared" si="44"/>
        <v>33.781383263467085</v>
      </c>
      <c r="E126">
        <f t="shared" si="45"/>
        <v>95.404340525240073</v>
      </c>
      <c r="F126">
        <f t="shared" si="46"/>
        <v>125.37672204338116</v>
      </c>
      <c r="G126">
        <f t="shared" si="47"/>
        <v>91.147583260918069</v>
      </c>
      <c r="H126">
        <f t="shared" si="48"/>
        <v>38.863691774432205</v>
      </c>
      <c r="I126">
        <f t="shared" si="49"/>
        <v>58.306293726324739</v>
      </c>
      <c r="J126">
        <f t="shared" si="50"/>
        <v>39.595590549077329</v>
      </c>
      <c r="K126">
        <f t="shared" si="51"/>
        <v>35.517948879450955</v>
      </c>
      <c r="L126">
        <f t="shared" si="52"/>
        <v>18.886730027090135</v>
      </c>
      <c r="M126">
        <f t="shared" si="53"/>
        <v>169.08186253689047</v>
      </c>
    </row>
    <row r="127" spans="1:13">
      <c r="A127">
        <v>18</v>
      </c>
      <c r="B127">
        <f t="shared" si="42"/>
        <v>0</v>
      </c>
      <c r="C127">
        <f t="shared" si="43"/>
        <v>0</v>
      </c>
      <c r="D127">
        <f t="shared" si="44"/>
        <v>50.139163930848781</v>
      </c>
      <c r="E127">
        <f t="shared" si="45"/>
        <v>45.016334886232109</v>
      </c>
      <c r="F127">
        <f t="shared" si="46"/>
        <v>72.51964542201722</v>
      </c>
      <c r="G127">
        <f t="shared" si="47"/>
        <v>94.380072274563048</v>
      </c>
      <c r="H127">
        <f t="shared" si="48"/>
        <v>73.879163437421681</v>
      </c>
      <c r="I127">
        <f t="shared" si="49"/>
        <v>31.280474033701566</v>
      </c>
      <c r="J127">
        <f t="shared" si="50"/>
        <v>46.435980944108053</v>
      </c>
      <c r="K127">
        <f t="shared" si="51"/>
        <v>31.53460774485653</v>
      </c>
      <c r="L127">
        <f t="shared" si="52"/>
        <v>28.287101657199212</v>
      </c>
      <c r="M127">
        <f t="shared" si="53"/>
        <v>149.70128891653985</v>
      </c>
    </row>
    <row r="128" spans="1:13">
      <c r="A128">
        <v>19</v>
      </c>
      <c r="B128">
        <f t="shared" si="42"/>
        <v>0</v>
      </c>
      <c r="C128">
        <f t="shared" si="43"/>
        <v>0</v>
      </c>
      <c r="D128">
        <f t="shared" si="44"/>
        <v>77.128422344116728</v>
      </c>
      <c r="E128">
        <f t="shared" si="45"/>
        <v>65.174250849061238</v>
      </c>
      <c r="F128">
        <f t="shared" si="46"/>
        <v>33.463929696704156</v>
      </c>
      <c r="G128">
        <f t="shared" si="47"/>
        <v>53.560859760767777</v>
      </c>
      <c r="H128">
        <f t="shared" si="48"/>
        <v>75.418337072921034</v>
      </c>
      <c r="I128">
        <f t="shared" si="49"/>
        <v>58.65953221619403</v>
      </c>
      <c r="J128">
        <f t="shared" si="50"/>
        <v>24.573032729520232</v>
      </c>
      <c r="K128">
        <f t="shared" si="51"/>
        <v>36.478748126882344</v>
      </c>
      <c r="L128">
        <f t="shared" si="52"/>
        <v>24.772675474660726</v>
      </c>
      <c r="M128">
        <f t="shared" si="53"/>
        <v>139.82267192937238</v>
      </c>
    </row>
    <row r="129" spans="1:23">
      <c r="A129">
        <v>20</v>
      </c>
      <c r="B129">
        <f t="shared" si="42"/>
        <v>0</v>
      </c>
      <c r="C129">
        <f t="shared" si="43"/>
        <v>0</v>
      </c>
      <c r="D129">
        <f t="shared" si="44"/>
        <v>61.295322123887289</v>
      </c>
      <c r="E129">
        <f t="shared" si="45"/>
        <v>99.615777069482505</v>
      </c>
      <c r="F129">
        <f t="shared" si="46"/>
        <v>48.166631834665836</v>
      </c>
      <c r="G129">
        <f t="shared" si="47"/>
        <v>24.587162722738892</v>
      </c>
      <c r="H129">
        <f t="shared" si="48"/>
        <v>42.646643084551322</v>
      </c>
      <c r="I129">
        <f t="shared" si="49"/>
        <v>59.680272752737331</v>
      </c>
      <c r="J129">
        <f t="shared" si="50"/>
        <v>45.924914644550974</v>
      </c>
      <c r="K129">
        <f t="shared" si="51"/>
        <v>19.238442594392072</v>
      </c>
      <c r="L129">
        <f t="shared" si="52"/>
        <v>28.559492957414562</v>
      </c>
      <c r="M129">
        <f t="shared" si="53"/>
        <v>128.86316447458188</v>
      </c>
    </row>
    <row r="130" spans="1:23">
      <c r="A130">
        <v>21</v>
      </c>
      <c r="B130">
        <f t="shared" si="42"/>
        <v>0</v>
      </c>
      <c r="C130">
        <f t="shared" si="43"/>
        <v>0</v>
      </c>
      <c r="D130">
        <f t="shared" si="44"/>
        <v>72.799354444875007</v>
      </c>
      <c r="E130">
        <f t="shared" si="45"/>
        <v>83.642348465359134</v>
      </c>
      <c r="F130">
        <f t="shared" si="46"/>
        <v>77.343229879186609</v>
      </c>
      <c r="G130">
        <f t="shared" si="47"/>
        <v>36.914535425794455</v>
      </c>
      <c r="H130">
        <f t="shared" si="48"/>
        <v>20.202987353981612</v>
      </c>
      <c r="I130">
        <f t="shared" si="49"/>
        <v>34.778714194031657</v>
      </c>
      <c r="J130">
        <f t="shared" si="50"/>
        <v>48.162299468722516</v>
      </c>
      <c r="K130">
        <f t="shared" si="51"/>
        <v>37.061629900531948</v>
      </c>
      <c r="L130">
        <f t="shared" si="52"/>
        <v>15.525482348084493</v>
      </c>
      <c r="M130">
        <f t="shared" si="53"/>
        <v>127.04068775127006</v>
      </c>
    </row>
    <row r="131" spans="1:23">
      <c r="A131">
        <v>22</v>
      </c>
    </row>
    <row r="132" spans="1:23">
      <c r="O132" t="s">
        <v>106</v>
      </c>
      <c r="P132" s="6" t="s">
        <v>24</v>
      </c>
    </row>
    <row r="133" spans="1:23">
      <c r="G133" s="2" t="s">
        <v>22</v>
      </c>
      <c r="O133" t="s">
        <v>21</v>
      </c>
      <c r="P133" s="6" t="s">
        <v>23</v>
      </c>
      <c r="S133" s="1" t="s">
        <v>107</v>
      </c>
    </row>
    <row r="134" spans="1:23">
      <c r="A134">
        <v>1992</v>
      </c>
      <c r="B134">
        <v>23</v>
      </c>
      <c r="C134">
        <v>34</v>
      </c>
      <c r="D134">
        <v>65</v>
      </c>
      <c r="E134">
        <v>102</v>
      </c>
      <c r="F134">
        <v>131</v>
      </c>
      <c r="G134">
        <v>162</v>
      </c>
      <c r="H134">
        <v>184</v>
      </c>
      <c r="I134">
        <v>194</v>
      </c>
      <c r="J134">
        <v>213</v>
      </c>
      <c r="K134">
        <v>237</v>
      </c>
      <c r="L134">
        <v>281</v>
      </c>
      <c r="M134">
        <v>366</v>
      </c>
      <c r="O134" s="12">
        <f>SUMPRODUCT(B110:M110,B134:M134)</f>
        <v>147384.87476104934</v>
      </c>
      <c r="P134" s="13">
        <f>T134</f>
        <v>147385</v>
      </c>
      <c r="Q134" s="3">
        <f>P134/O134</f>
        <v>1.0000008497408628</v>
      </c>
      <c r="S134">
        <v>1992</v>
      </c>
      <c r="T134">
        <v>147385</v>
      </c>
      <c r="U134">
        <v>28500.2</v>
      </c>
      <c r="V134">
        <v>100469</v>
      </c>
      <c r="W134">
        <v>216210</v>
      </c>
    </row>
    <row r="135" spans="1:23">
      <c r="A135">
        <v>1993</v>
      </c>
      <c r="B135">
        <v>23</v>
      </c>
      <c r="C135">
        <v>34</v>
      </c>
      <c r="D135">
        <v>65</v>
      </c>
      <c r="E135">
        <v>102</v>
      </c>
      <c r="F135">
        <v>131</v>
      </c>
      <c r="G135">
        <v>162</v>
      </c>
      <c r="H135">
        <v>184</v>
      </c>
      <c r="I135">
        <v>194</v>
      </c>
      <c r="J135">
        <v>213</v>
      </c>
      <c r="K135">
        <v>237</v>
      </c>
      <c r="L135">
        <v>281</v>
      </c>
      <c r="M135">
        <v>366</v>
      </c>
      <c r="O135" s="12">
        <f t="shared" ref="O135:O155" si="54">SUMPRODUCT(B111:M111,B135:M135)</f>
        <v>154777.63214446959</v>
      </c>
      <c r="P135" s="13">
        <f t="shared" ref="P135:P154" si="55">T135</f>
        <v>154778</v>
      </c>
      <c r="Q135" s="3">
        <f t="shared" ref="Q135:Q155" si="56">P135/O135</f>
        <v>1.0000023766711335</v>
      </c>
      <c r="S135">
        <v>1993</v>
      </c>
      <c r="T135">
        <v>154778</v>
      </c>
      <c r="U135">
        <v>30801.7</v>
      </c>
      <c r="V135">
        <v>104359</v>
      </c>
      <c r="W135">
        <v>229555</v>
      </c>
    </row>
    <row r="136" spans="1:23">
      <c r="A136">
        <v>1994</v>
      </c>
      <c r="B136">
        <v>23</v>
      </c>
      <c r="C136">
        <v>34</v>
      </c>
      <c r="D136">
        <v>65</v>
      </c>
      <c r="E136">
        <v>102</v>
      </c>
      <c r="F136">
        <v>131</v>
      </c>
      <c r="G136">
        <v>162</v>
      </c>
      <c r="H136">
        <v>184</v>
      </c>
      <c r="I136">
        <v>194</v>
      </c>
      <c r="J136">
        <v>213</v>
      </c>
      <c r="K136">
        <v>237</v>
      </c>
      <c r="L136">
        <v>281</v>
      </c>
      <c r="M136">
        <v>366</v>
      </c>
      <c r="O136" s="12">
        <f t="shared" si="54"/>
        <v>156441.86649371771</v>
      </c>
      <c r="P136" s="13">
        <f t="shared" si="55"/>
        <v>156442</v>
      </c>
      <c r="Q136" s="3">
        <f t="shared" si="56"/>
        <v>1.0000008533922873</v>
      </c>
      <c r="S136">
        <v>1994</v>
      </c>
      <c r="T136">
        <v>156442</v>
      </c>
      <c r="U136">
        <v>32551.5</v>
      </c>
      <c r="V136">
        <v>103642</v>
      </c>
      <c r="W136">
        <v>236142</v>
      </c>
    </row>
    <row r="137" spans="1:23">
      <c r="A137">
        <v>1995</v>
      </c>
      <c r="B137">
        <v>23</v>
      </c>
      <c r="C137">
        <v>34</v>
      </c>
      <c r="D137">
        <v>65</v>
      </c>
      <c r="E137">
        <v>102</v>
      </c>
      <c r="F137">
        <v>131</v>
      </c>
      <c r="G137">
        <v>162</v>
      </c>
      <c r="H137">
        <v>184</v>
      </c>
      <c r="I137">
        <v>194</v>
      </c>
      <c r="J137">
        <v>213</v>
      </c>
      <c r="K137">
        <v>237</v>
      </c>
      <c r="L137">
        <v>281</v>
      </c>
      <c r="M137">
        <v>366</v>
      </c>
      <c r="O137" s="12">
        <f t="shared" si="54"/>
        <v>155795.56663754873</v>
      </c>
      <c r="P137" s="13">
        <f t="shared" si="55"/>
        <v>155796</v>
      </c>
      <c r="Q137" s="3">
        <f t="shared" si="56"/>
        <v>1.000002781609648</v>
      </c>
      <c r="S137">
        <v>1995</v>
      </c>
      <c r="T137">
        <v>155796</v>
      </c>
      <c r="U137">
        <v>33737</v>
      </c>
      <c r="V137">
        <v>101535</v>
      </c>
      <c r="W137">
        <v>239053</v>
      </c>
    </row>
    <row r="138" spans="1:23">
      <c r="A138">
        <v>1996</v>
      </c>
      <c r="B138">
        <v>23</v>
      </c>
      <c r="C138">
        <v>34</v>
      </c>
      <c r="D138">
        <v>65</v>
      </c>
      <c r="E138">
        <v>102</v>
      </c>
      <c r="F138">
        <v>131</v>
      </c>
      <c r="G138">
        <v>162</v>
      </c>
      <c r="H138">
        <v>184</v>
      </c>
      <c r="I138">
        <v>194</v>
      </c>
      <c r="J138">
        <v>213</v>
      </c>
      <c r="K138">
        <v>237</v>
      </c>
      <c r="L138">
        <v>281</v>
      </c>
      <c r="M138">
        <v>366</v>
      </c>
      <c r="O138" s="12">
        <f t="shared" si="54"/>
        <v>152686.05736739957</v>
      </c>
      <c r="P138" s="13">
        <f t="shared" si="55"/>
        <v>152686</v>
      </c>
      <c r="Q138" s="3">
        <f t="shared" si="56"/>
        <v>0.99999962427872879</v>
      </c>
      <c r="S138">
        <v>1996</v>
      </c>
      <c r="T138">
        <v>152686</v>
      </c>
      <c r="U138">
        <v>34243.800000000003</v>
      </c>
      <c r="V138">
        <v>98034.9</v>
      </c>
      <c r="W138">
        <v>237803</v>
      </c>
    </row>
    <row r="139" spans="1:23">
      <c r="A139">
        <v>1997</v>
      </c>
      <c r="B139">
        <v>23</v>
      </c>
      <c r="C139">
        <v>34</v>
      </c>
      <c r="D139">
        <v>65</v>
      </c>
      <c r="E139">
        <v>102</v>
      </c>
      <c r="F139">
        <v>131</v>
      </c>
      <c r="G139">
        <v>162</v>
      </c>
      <c r="H139">
        <v>184</v>
      </c>
      <c r="I139">
        <v>194</v>
      </c>
      <c r="J139">
        <v>213</v>
      </c>
      <c r="K139">
        <v>237</v>
      </c>
      <c r="L139">
        <v>281</v>
      </c>
      <c r="M139">
        <v>366</v>
      </c>
      <c r="O139" s="12">
        <f t="shared" si="54"/>
        <v>154864.31070196832</v>
      </c>
      <c r="P139" s="13">
        <f t="shared" si="55"/>
        <v>154864</v>
      </c>
      <c r="Q139" s="3">
        <f t="shared" si="56"/>
        <v>0.99999799371484033</v>
      </c>
      <c r="S139">
        <v>1997</v>
      </c>
      <c r="T139">
        <v>154864</v>
      </c>
      <c r="U139">
        <v>34749.800000000003</v>
      </c>
      <c r="V139">
        <v>99412</v>
      </c>
      <c r="W139">
        <v>241248</v>
      </c>
    </row>
    <row r="140" spans="1:23">
      <c r="A140">
        <v>1998</v>
      </c>
      <c r="B140">
        <v>23</v>
      </c>
      <c r="C140">
        <v>34</v>
      </c>
      <c r="D140">
        <v>65</v>
      </c>
      <c r="E140">
        <v>102</v>
      </c>
      <c r="F140">
        <v>131</v>
      </c>
      <c r="G140">
        <v>162</v>
      </c>
      <c r="H140">
        <v>184</v>
      </c>
      <c r="I140">
        <v>194</v>
      </c>
      <c r="J140">
        <v>213</v>
      </c>
      <c r="K140">
        <v>237</v>
      </c>
      <c r="L140">
        <v>281</v>
      </c>
      <c r="M140">
        <v>366</v>
      </c>
      <c r="O140" s="12">
        <f t="shared" si="54"/>
        <v>169302.24123049376</v>
      </c>
      <c r="P140" s="13">
        <f t="shared" si="55"/>
        <v>169302</v>
      </c>
      <c r="Q140" s="3">
        <f t="shared" si="56"/>
        <v>0.99999857514884616</v>
      </c>
      <c r="S140">
        <v>1998</v>
      </c>
      <c r="T140">
        <v>169302</v>
      </c>
      <c r="U140">
        <v>37234.5</v>
      </c>
      <c r="V140">
        <v>109619</v>
      </c>
      <c r="W140">
        <v>261481</v>
      </c>
    </row>
    <row r="141" spans="1:23">
      <c r="A141">
        <v>1999</v>
      </c>
      <c r="B141">
        <v>23</v>
      </c>
      <c r="C141">
        <v>34</v>
      </c>
      <c r="D141">
        <v>65</v>
      </c>
      <c r="E141">
        <v>102</v>
      </c>
      <c r="F141">
        <v>131</v>
      </c>
      <c r="G141">
        <v>162</v>
      </c>
      <c r="H141">
        <v>184</v>
      </c>
      <c r="I141">
        <v>194</v>
      </c>
      <c r="J141">
        <v>213</v>
      </c>
      <c r="K141">
        <v>237</v>
      </c>
      <c r="L141">
        <v>281</v>
      </c>
      <c r="M141">
        <v>366</v>
      </c>
      <c r="O141" s="12">
        <f t="shared" si="54"/>
        <v>178149.97579666777</v>
      </c>
      <c r="P141" s="13">
        <f t="shared" si="55"/>
        <v>178150</v>
      </c>
      <c r="Q141" s="3">
        <f t="shared" si="56"/>
        <v>1.0000001358593069</v>
      </c>
      <c r="S141">
        <v>1999</v>
      </c>
      <c r="T141">
        <v>178150</v>
      </c>
      <c r="U141">
        <v>40525.800000000003</v>
      </c>
      <c r="V141">
        <v>113680</v>
      </c>
      <c r="W141">
        <v>279182</v>
      </c>
    </row>
    <row r="142" spans="1:23">
      <c r="A142">
        <v>2000</v>
      </c>
      <c r="B142">
        <v>23</v>
      </c>
      <c r="C142">
        <v>34</v>
      </c>
      <c r="D142">
        <v>65</v>
      </c>
      <c r="E142">
        <v>102</v>
      </c>
      <c r="F142">
        <v>131</v>
      </c>
      <c r="G142">
        <v>162</v>
      </c>
      <c r="H142">
        <v>184</v>
      </c>
      <c r="I142">
        <v>194</v>
      </c>
      <c r="J142">
        <v>213</v>
      </c>
      <c r="K142">
        <v>237</v>
      </c>
      <c r="L142">
        <v>281</v>
      </c>
      <c r="M142">
        <v>366</v>
      </c>
      <c r="O142" s="12">
        <f t="shared" si="54"/>
        <v>176589.78518818092</v>
      </c>
      <c r="P142" s="13">
        <f t="shared" si="55"/>
        <v>176590</v>
      </c>
      <c r="Q142" s="3">
        <f t="shared" si="56"/>
        <v>1.0000012164453276</v>
      </c>
      <c r="S142">
        <v>2000</v>
      </c>
      <c r="T142">
        <v>176590</v>
      </c>
      <c r="U142">
        <v>41499.1</v>
      </c>
      <c r="V142">
        <v>111066</v>
      </c>
      <c r="W142">
        <v>280769</v>
      </c>
    </row>
    <row r="143" spans="1:23">
      <c r="A143">
        <v>2001</v>
      </c>
      <c r="B143">
        <v>23</v>
      </c>
      <c r="C143">
        <v>34</v>
      </c>
      <c r="D143">
        <v>65</v>
      </c>
      <c r="E143">
        <v>102</v>
      </c>
      <c r="F143">
        <v>131</v>
      </c>
      <c r="G143">
        <v>162</v>
      </c>
      <c r="H143">
        <v>184</v>
      </c>
      <c r="I143">
        <v>194</v>
      </c>
      <c r="J143">
        <v>213</v>
      </c>
      <c r="K143">
        <v>237</v>
      </c>
      <c r="L143">
        <v>281</v>
      </c>
      <c r="M143">
        <v>366</v>
      </c>
      <c r="O143" s="12">
        <f t="shared" si="54"/>
        <v>173409.31274554064</v>
      </c>
      <c r="P143" s="13">
        <f t="shared" si="55"/>
        <v>173409</v>
      </c>
      <c r="Q143" s="3">
        <f t="shared" si="56"/>
        <v>0.99999819648935984</v>
      </c>
      <c r="S143">
        <v>2001</v>
      </c>
      <c r="T143">
        <v>173409</v>
      </c>
      <c r="U143">
        <v>42271.9</v>
      </c>
      <c r="V143">
        <v>107247</v>
      </c>
      <c r="W143">
        <v>280388</v>
      </c>
    </row>
    <row r="144" spans="1:23">
      <c r="A144">
        <v>2002</v>
      </c>
      <c r="B144">
        <v>23</v>
      </c>
      <c r="C144">
        <v>34</v>
      </c>
      <c r="D144">
        <v>65</v>
      </c>
      <c r="E144">
        <v>102</v>
      </c>
      <c r="F144">
        <v>131</v>
      </c>
      <c r="G144">
        <v>162</v>
      </c>
      <c r="H144">
        <v>184</v>
      </c>
      <c r="I144">
        <v>194</v>
      </c>
      <c r="J144">
        <v>213</v>
      </c>
      <c r="K144">
        <v>237</v>
      </c>
      <c r="L144">
        <v>281</v>
      </c>
      <c r="M144">
        <v>366</v>
      </c>
      <c r="O144" s="12">
        <f t="shared" si="54"/>
        <v>170696.9596448396</v>
      </c>
      <c r="P144" s="13">
        <f t="shared" si="55"/>
        <v>170697</v>
      </c>
      <c r="Q144" s="3">
        <f t="shared" si="56"/>
        <v>1.000000236414055</v>
      </c>
      <c r="S144">
        <v>2002</v>
      </c>
      <c r="T144">
        <v>170697</v>
      </c>
      <c r="U144">
        <v>42861.4</v>
      </c>
      <c r="V144">
        <v>104100</v>
      </c>
      <c r="W144">
        <v>279898</v>
      </c>
    </row>
    <row r="145" spans="1:23">
      <c r="A145">
        <v>2003</v>
      </c>
      <c r="B145">
        <v>23</v>
      </c>
      <c r="C145">
        <v>34</v>
      </c>
      <c r="D145">
        <v>65</v>
      </c>
      <c r="E145">
        <v>102</v>
      </c>
      <c r="F145">
        <v>131</v>
      </c>
      <c r="G145">
        <v>162</v>
      </c>
      <c r="H145">
        <v>184</v>
      </c>
      <c r="I145">
        <v>194</v>
      </c>
      <c r="J145">
        <v>213</v>
      </c>
      <c r="K145">
        <v>237</v>
      </c>
      <c r="L145">
        <v>281</v>
      </c>
      <c r="M145">
        <v>366</v>
      </c>
      <c r="O145" s="12">
        <f t="shared" si="54"/>
        <v>165795.32125247412</v>
      </c>
      <c r="P145" s="13">
        <f t="shared" si="55"/>
        <v>165795</v>
      </c>
      <c r="Q145" s="3">
        <f t="shared" si="56"/>
        <v>0.99999806235500677</v>
      </c>
      <c r="S145">
        <v>2003</v>
      </c>
      <c r="T145">
        <v>165795</v>
      </c>
      <c r="U145">
        <v>42779.1</v>
      </c>
      <c r="V145">
        <v>99783.1</v>
      </c>
      <c r="W145">
        <v>275478</v>
      </c>
    </row>
    <row r="146" spans="1:23">
      <c r="A146">
        <v>2004</v>
      </c>
      <c r="B146">
        <v>23</v>
      </c>
      <c r="C146">
        <v>34</v>
      </c>
      <c r="D146">
        <v>65</v>
      </c>
      <c r="E146">
        <v>102</v>
      </c>
      <c r="F146">
        <v>131</v>
      </c>
      <c r="G146">
        <v>162</v>
      </c>
      <c r="H146">
        <v>184</v>
      </c>
      <c r="I146">
        <v>194</v>
      </c>
      <c r="J146">
        <v>213</v>
      </c>
      <c r="K146">
        <v>237</v>
      </c>
      <c r="L146">
        <v>281</v>
      </c>
      <c r="M146">
        <v>366</v>
      </c>
      <c r="O146" s="12">
        <f t="shared" si="54"/>
        <v>161341.69905824895</v>
      </c>
      <c r="P146" s="13">
        <f t="shared" si="55"/>
        <v>161342</v>
      </c>
      <c r="Q146" s="3">
        <f t="shared" si="56"/>
        <v>1.0000018652447122</v>
      </c>
      <c r="S146">
        <v>2004</v>
      </c>
      <c r="T146">
        <v>161342</v>
      </c>
      <c r="U146">
        <v>42519.5</v>
      </c>
      <c r="V146">
        <v>96088.8</v>
      </c>
      <c r="W146">
        <v>270907</v>
      </c>
    </row>
    <row r="147" spans="1:23">
      <c r="A147">
        <v>2005</v>
      </c>
      <c r="B147">
        <v>23</v>
      </c>
      <c r="C147">
        <v>34</v>
      </c>
      <c r="D147">
        <v>65</v>
      </c>
      <c r="E147">
        <v>102</v>
      </c>
      <c r="F147">
        <v>131</v>
      </c>
      <c r="G147">
        <v>162</v>
      </c>
      <c r="H147">
        <v>184</v>
      </c>
      <c r="I147">
        <v>194</v>
      </c>
      <c r="J147">
        <v>213</v>
      </c>
      <c r="K147">
        <v>237</v>
      </c>
      <c r="L147">
        <v>281</v>
      </c>
      <c r="M147">
        <v>366</v>
      </c>
      <c r="O147" s="12">
        <f t="shared" si="54"/>
        <v>157151.79590939742</v>
      </c>
      <c r="P147" s="13">
        <f t="shared" si="55"/>
        <v>157152</v>
      </c>
      <c r="Q147" s="3">
        <f t="shared" si="56"/>
        <v>1.0000012986845068</v>
      </c>
      <c r="S147">
        <v>2005</v>
      </c>
      <c r="T147">
        <v>157152</v>
      </c>
      <c r="U147">
        <v>42451.199999999997</v>
      </c>
      <c r="V147">
        <v>92428.800000000003</v>
      </c>
      <c r="W147">
        <v>267197</v>
      </c>
    </row>
    <row r="148" spans="1:23">
      <c r="A148">
        <v>2006</v>
      </c>
      <c r="B148">
        <v>23</v>
      </c>
      <c r="C148">
        <v>34</v>
      </c>
      <c r="D148">
        <v>65</v>
      </c>
      <c r="E148">
        <v>102</v>
      </c>
      <c r="F148">
        <v>131</v>
      </c>
      <c r="G148">
        <v>162</v>
      </c>
      <c r="H148">
        <v>184</v>
      </c>
      <c r="I148">
        <v>194</v>
      </c>
      <c r="J148">
        <v>213</v>
      </c>
      <c r="K148">
        <v>237</v>
      </c>
      <c r="L148">
        <v>281</v>
      </c>
      <c r="M148">
        <v>366</v>
      </c>
      <c r="O148" s="12">
        <f t="shared" si="54"/>
        <v>158638.52545737094</v>
      </c>
      <c r="P148" s="13">
        <f t="shared" si="55"/>
        <v>158639</v>
      </c>
      <c r="Q148" s="3">
        <f t="shared" si="56"/>
        <v>1.0000029913454358</v>
      </c>
      <c r="S148">
        <v>2006</v>
      </c>
      <c r="T148">
        <v>158639</v>
      </c>
      <c r="U148">
        <v>43746.6</v>
      </c>
      <c r="V148">
        <v>92312.3</v>
      </c>
      <c r="W148">
        <v>272620</v>
      </c>
    </row>
    <row r="149" spans="1:23">
      <c r="A149">
        <v>2007</v>
      </c>
      <c r="B149">
        <v>23</v>
      </c>
      <c r="C149">
        <v>34</v>
      </c>
      <c r="D149">
        <v>65</v>
      </c>
      <c r="E149">
        <v>102</v>
      </c>
      <c r="F149">
        <v>131</v>
      </c>
      <c r="G149">
        <v>162</v>
      </c>
      <c r="H149">
        <v>184</v>
      </c>
      <c r="I149">
        <v>194</v>
      </c>
      <c r="J149">
        <v>213</v>
      </c>
      <c r="K149">
        <v>237</v>
      </c>
      <c r="L149">
        <v>281</v>
      </c>
      <c r="M149">
        <v>366</v>
      </c>
      <c r="O149" s="12">
        <f t="shared" si="54"/>
        <v>157408.06028343062</v>
      </c>
      <c r="P149" s="13">
        <f t="shared" si="55"/>
        <v>157408</v>
      </c>
      <c r="Q149" s="3">
        <f t="shared" si="56"/>
        <v>0.9999996170244998</v>
      </c>
      <c r="S149">
        <v>2007</v>
      </c>
      <c r="T149">
        <v>157408</v>
      </c>
      <c r="U149">
        <v>45225.1</v>
      </c>
      <c r="V149">
        <v>89619.7</v>
      </c>
      <c r="W149">
        <v>276471</v>
      </c>
    </row>
    <row r="150" spans="1:23">
      <c r="A150">
        <v>2008</v>
      </c>
      <c r="B150">
        <v>23</v>
      </c>
      <c r="C150">
        <v>34</v>
      </c>
      <c r="D150">
        <v>65</v>
      </c>
      <c r="E150">
        <v>102</v>
      </c>
      <c r="F150">
        <v>131</v>
      </c>
      <c r="G150">
        <v>162</v>
      </c>
      <c r="H150">
        <v>184</v>
      </c>
      <c r="I150">
        <v>194</v>
      </c>
      <c r="J150">
        <v>213</v>
      </c>
      <c r="K150">
        <v>237</v>
      </c>
      <c r="L150">
        <v>281</v>
      </c>
      <c r="M150">
        <v>366</v>
      </c>
      <c r="O150" s="12">
        <f t="shared" si="54"/>
        <v>145622.37948855164</v>
      </c>
      <c r="P150" s="13">
        <f t="shared" si="55"/>
        <v>145622</v>
      </c>
      <c r="Q150" s="3">
        <f t="shared" si="56"/>
        <v>0.99999739402313725</v>
      </c>
      <c r="S150">
        <v>2008</v>
      </c>
      <c r="T150">
        <v>145622</v>
      </c>
      <c r="U150">
        <v>44066</v>
      </c>
      <c r="V150">
        <v>80561</v>
      </c>
      <c r="W150">
        <v>263228</v>
      </c>
    </row>
    <row r="151" spans="1:23">
      <c r="A151">
        <v>2009</v>
      </c>
      <c r="B151">
        <v>23</v>
      </c>
      <c r="C151">
        <v>34</v>
      </c>
      <c r="D151">
        <v>65</v>
      </c>
      <c r="E151">
        <v>102</v>
      </c>
      <c r="F151">
        <v>131</v>
      </c>
      <c r="G151">
        <v>162</v>
      </c>
      <c r="H151">
        <v>184</v>
      </c>
      <c r="I151">
        <v>194</v>
      </c>
      <c r="J151">
        <v>213</v>
      </c>
      <c r="K151">
        <v>237</v>
      </c>
      <c r="L151">
        <v>281</v>
      </c>
      <c r="M151">
        <v>366</v>
      </c>
      <c r="O151" s="12">
        <f t="shared" si="54"/>
        <v>132406.44839344057</v>
      </c>
      <c r="P151" s="13">
        <f t="shared" si="55"/>
        <v>132407</v>
      </c>
      <c r="Q151" s="3">
        <f t="shared" si="56"/>
        <v>1.0000041660097836</v>
      </c>
      <c r="S151">
        <v>2009</v>
      </c>
      <c r="T151">
        <v>132407</v>
      </c>
      <c r="U151">
        <v>42524</v>
      </c>
      <c r="V151">
        <v>70756.899999999994</v>
      </c>
      <c r="W151">
        <v>247771</v>
      </c>
    </row>
    <row r="152" spans="1:23">
      <c r="A152">
        <v>2010</v>
      </c>
      <c r="B152">
        <v>23</v>
      </c>
      <c r="C152">
        <v>34</v>
      </c>
      <c r="D152">
        <v>65</v>
      </c>
      <c r="E152">
        <v>102</v>
      </c>
      <c r="F152">
        <v>131</v>
      </c>
      <c r="G152">
        <v>162</v>
      </c>
      <c r="H152">
        <v>184</v>
      </c>
      <c r="I152">
        <v>194</v>
      </c>
      <c r="J152">
        <v>213</v>
      </c>
      <c r="K152">
        <v>237</v>
      </c>
      <c r="L152">
        <v>281</v>
      </c>
      <c r="M152">
        <v>366</v>
      </c>
      <c r="O152" s="12">
        <f t="shared" si="54"/>
        <v>121994.41739383244</v>
      </c>
      <c r="P152" s="13">
        <f t="shared" si="55"/>
        <v>121994</v>
      </c>
      <c r="Q152" s="3">
        <f t="shared" si="56"/>
        <v>0.99999657858251745</v>
      </c>
      <c r="S152">
        <v>2010</v>
      </c>
      <c r="T152">
        <v>121994</v>
      </c>
      <c r="U152">
        <v>41951.7</v>
      </c>
      <c r="V152">
        <v>62510.5</v>
      </c>
      <c r="W152">
        <v>238081</v>
      </c>
    </row>
    <row r="153" spans="1:23">
      <c r="A153">
        <v>2011</v>
      </c>
      <c r="B153">
        <v>23</v>
      </c>
      <c r="C153">
        <v>34</v>
      </c>
      <c r="D153">
        <v>65</v>
      </c>
      <c r="E153">
        <v>102</v>
      </c>
      <c r="F153">
        <v>131</v>
      </c>
      <c r="G153">
        <v>162</v>
      </c>
      <c r="H153">
        <v>184</v>
      </c>
      <c r="I153">
        <v>194</v>
      </c>
      <c r="J153">
        <v>213</v>
      </c>
      <c r="K153">
        <v>237</v>
      </c>
      <c r="L153">
        <v>281</v>
      </c>
      <c r="M153">
        <v>366</v>
      </c>
      <c r="O153" s="12">
        <f t="shared" si="54"/>
        <v>113393.56300504405</v>
      </c>
      <c r="P153" s="13">
        <f t="shared" si="55"/>
        <v>113393</v>
      </c>
      <c r="Q153" s="3">
        <f t="shared" si="56"/>
        <v>0.999995034947054</v>
      </c>
      <c r="S153">
        <v>2011</v>
      </c>
      <c r="T153">
        <v>113393</v>
      </c>
      <c r="U153">
        <v>42017.599999999999</v>
      </c>
      <c r="V153">
        <v>55338.9</v>
      </c>
      <c r="W153">
        <v>232352</v>
      </c>
    </row>
    <row r="154" spans="1:23">
      <c r="A154">
        <v>2012</v>
      </c>
      <c r="B154">
        <v>23</v>
      </c>
      <c r="C154">
        <v>34</v>
      </c>
      <c r="D154">
        <v>65</v>
      </c>
      <c r="E154">
        <v>102</v>
      </c>
      <c r="F154">
        <v>131</v>
      </c>
      <c r="G154">
        <v>162</v>
      </c>
      <c r="H154">
        <v>184</v>
      </c>
      <c r="I154">
        <v>194</v>
      </c>
      <c r="J154">
        <v>213</v>
      </c>
      <c r="K154">
        <v>237</v>
      </c>
      <c r="L154">
        <v>281</v>
      </c>
      <c r="M154">
        <v>366</v>
      </c>
      <c r="O154" s="12">
        <f t="shared" si="54"/>
        <v>109741.74399235097</v>
      </c>
      <c r="P154" s="13">
        <f t="shared" si="55"/>
        <v>109742</v>
      </c>
      <c r="Q154" s="3">
        <f t="shared" si="56"/>
        <v>1.0000023328192147</v>
      </c>
      <c r="S154">
        <v>2012</v>
      </c>
      <c r="T154">
        <v>109742</v>
      </c>
      <c r="U154">
        <v>42585.599999999999</v>
      </c>
      <c r="V154">
        <v>51887.3</v>
      </c>
      <c r="W154">
        <v>232104</v>
      </c>
    </row>
    <row r="155" spans="1:23">
      <c r="A155">
        <v>2013</v>
      </c>
      <c r="O155" s="12">
        <f t="shared" si="54"/>
        <v>0</v>
      </c>
      <c r="P155" s="5"/>
      <c r="Q155" s="3" t="e">
        <f t="shared" si="56"/>
        <v>#DIV/0!</v>
      </c>
      <c r="S155">
        <v>2013</v>
      </c>
      <c r="T155">
        <v>118010</v>
      </c>
      <c r="U155">
        <v>47223.8</v>
      </c>
      <c r="V155">
        <v>54596.1</v>
      </c>
      <c r="W155">
        <v>255080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0"/>
  <sheetViews>
    <sheetView tabSelected="1" topLeftCell="A43" workbookViewId="0">
      <selection activeCell="K83" sqref="K83"/>
    </sheetView>
  </sheetViews>
  <sheetFormatPr baseColWidth="10" defaultRowHeight="14" x14ac:dyDescent="0"/>
  <sheetData>
    <row r="1" spans="1:24">
      <c r="A1" t="s">
        <v>28</v>
      </c>
      <c r="B1" t="s">
        <v>29</v>
      </c>
      <c r="C1" t="s">
        <v>30</v>
      </c>
    </row>
    <row r="2" spans="1:24">
      <c r="A2" t="s">
        <v>28</v>
      </c>
      <c r="B2" t="s">
        <v>31</v>
      </c>
      <c r="C2" t="s">
        <v>32</v>
      </c>
    </row>
    <row r="3" spans="1:24">
      <c r="A3">
        <v>1992</v>
      </c>
    </row>
    <row r="4" spans="1:24">
      <c r="A4" t="s">
        <v>28</v>
      </c>
      <c r="B4" t="s">
        <v>33</v>
      </c>
      <c r="C4" t="s">
        <v>32</v>
      </c>
    </row>
    <row r="5" spans="1:24">
      <c r="A5">
        <v>2014</v>
      </c>
    </row>
    <row r="6" spans="1:24">
      <c r="A6" t="s">
        <v>28</v>
      </c>
      <c r="B6" t="s">
        <v>34</v>
      </c>
      <c r="C6" t="s">
        <v>35</v>
      </c>
    </row>
    <row r="7" spans="1:24">
      <c r="A7">
        <v>0</v>
      </c>
    </row>
    <row r="8" spans="1:24">
      <c r="A8" t="s">
        <v>28</v>
      </c>
      <c r="B8" t="s">
        <v>36</v>
      </c>
      <c r="C8" t="s">
        <v>35</v>
      </c>
    </row>
    <row r="9" spans="1:24">
      <c r="A9">
        <v>11</v>
      </c>
    </row>
    <row r="10" spans="1:24">
      <c r="A10" t="s">
        <v>28</v>
      </c>
      <c r="B10" t="s">
        <v>37</v>
      </c>
      <c r="C10" t="s">
        <v>38</v>
      </c>
      <c r="D10" t="s">
        <v>39</v>
      </c>
    </row>
    <row r="11" spans="1:24">
      <c r="A11">
        <v>1</v>
      </c>
    </row>
    <row r="12" spans="1:24">
      <c r="A12" t="s">
        <v>28</v>
      </c>
      <c r="B12" t="s">
        <v>40</v>
      </c>
      <c r="C12" t="s">
        <v>38</v>
      </c>
      <c r="D12" t="s">
        <v>39</v>
      </c>
    </row>
    <row r="13" spans="1:24">
      <c r="A13" t="s">
        <v>27</v>
      </c>
    </row>
    <row r="14" spans="1:24">
      <c r="A14" t="s">
        <v>28</v>
      </c>
      <c r="B14" t="s">
        <v>41</v>
      </c>
      <c r="C14" t="s">
        <v>42</v>
      </c>
    </row>
    <row r="15" spans="1:24">
      <c r="A15" t="s">
        <v>28</v>
      </c>
      <c r="B15">
        <v>1992</v>
      </c>
      <c r="C15">
        <v>1993</v>
      </c>
      <c r="D15">
        <v>1994</v>
      </c>
      <c r="E15">
        <v>1995</v>
      </c>
      <c r="F15">
        <v>1996</v>
      </c>
      <c r="G15">
        <v>1997</v>
      </c>
      <c r="H15">
        <v>1998</v>
      </c>
      <c r="I15">
        <v>1999</v>
      </c>
      <c r="J15">
        <v>2000</v>
      </c>
      <c r="K15">
        <v>2001</v>
      </c>
      <c r="L15">
        <v>2002</v>
      </c>
      <c r="M15">
        <v>2003</v>
      </c>
      <c r="N15">
        <v>2004</v>
      </c>
      <c r="O15">
        <v>2005</v>
      </c>
      <c r="P15">
        <v>2006</v>
      </c>
      <c r="Q15">
        <v>2007</v>
      </c>
      <c r="R15">
        <v>2008</v>
      </c>
      <c r="S15">
        <v>2009</v>
      </c>
      <c r="T15">
        <v>2010</v>
      </c>
      <c r="U15">
        <v>2011</v>
      </c>
      <c r="V15">
        <v>2012</v>
      </c>
      <c r="W15">
        <v>2013</v>
      </c>
      <c r="X15">
        <v>2014</v>
      </c>
    </row>
    <row r="16" spans="1:24">
      <c r="A16" t="s">
        <v>43</v>
      </c>
      <c r="B16">
        <v>31521285</v>
      </c>
      <c r="C16">
        <v>28450515</v>
      </c>
      <c r="D16">
        <v>25132177</v>
      </c>
      <c r="E16">
        <v>20359862</v>
      </c>
      <c r="F16">
        <v>29490922</v>
      </c>
      <c r="G16">
        <v>41661120</v>
      </c>
      <c r="H16">
        <v>27767651</v>
      </c>
      <c r="I16">
        <v>26160522</v>
      </c>
      <c r="J16">
        <v>24911419</v>
      </c>
      <c r="K16">
        <v>22505993</v>
      </c>
      <c r="L16">
        <v>18887126</v>
      </c>
      <c r="M16">
        <v>24485436</v>
      </c>
      <c r="N16">
        <v>22689186</v>
      </c>
      <c r="O16">
        <v>23894707</v>
      </c>
      <c r="P16">
        <v>22787261</v>
      </c>
      <c r="Q16">
        <v>22993094.5</v>
      </c>
      <c r="R16">
        <v>25726525</v>
      </c>
      <c r="S16">
        <v>27216790</v>
      </c>
      <c r="T16">
        <v>21869570</v>
      </c>
      <c r="U16">
        <v>24868157</v>
      </c>
    </row>
    <row r="17" spans="1:24">
      <c r="B17">
        <v>27858.306</v>
      </c>
      <c r="C17">
        <v>31521.285</v>
      </c>
      <c r="D17">
        <v>28450.514999999999</v>
      </c>
      <c r="E17">
        <v>25132.177</v>
      </c>
      <c r="F17">
        <v>20359.862000000001</v>
      </c>
      <c r="G17">
        <v>29490.921999999999</v>
      </c>
      <c r="H17">
        <v>41661.120000000003</v>
      </c>
      <c r="I17">
        <v>27767.651000000002</v>
      </c>
      <c r="J17">
        <v>26160.522000000001</v>
      </c>
      <c r="K17">
        <v>24911.419000000002</v>
      </c>
      <c r="L17">
        <v>22505.992999999999</v>
      </c>
      <c r="M17">
        <v>18887.126</v>
      </c>
      <c r="N17">
        <v>24485.436000000002</v>
      </c>
      <c r="O17">
        <v>22689.186000000002</v>
      </c>
      <c r="P17">
        <v>23894.706999999999</v>
      </c>
      <c r="Q17">
        <v>22787.260999999999</v>
      </c>
      <c r="R17">
        <v>22993.094499999999</v>
      </c>
      <c r="S17">
        <v>25726.525000000001</v>
      </c>
      <c r="T17">
        <v>27216.79</v>
      </c>
      <c r="U17">
        <v>21874.51</v>
      </c>
      <c r="V17">
        <v>24868.156999999999</v>
      </c>
      <c r="W17">
        <v>28988.377</v>
      </c>
      <c r="X17">
        <v>29016.857</v>
      </c>
    </row>
    <row r="18" spans="1:24">
      <c r="A18" t="s">
        <v>28</v>
      </c>
      <c r="B18" t="s">
        <v>44</v>
      </c>
    </row>
    <row r="19" spans="1:24">
      <c r="A19">
        <v>0.05</v>
      </c>
      <c r="B19">
        <v>0.05</v>
      </c>
      <c r="C19">
        <v>0.05</v>
      </c>
      <c r="D19">
        <v>0.05</v>
      </c>
      <c r="E19">
        <v>0.05</v>
      </c>
      <c r="F19">
        <v>0.05</v>
      </c>
      <c r="G19">
        <v>0.05</v>
      </c>
      <c r="H19">
        <v>0.05</v>
      </c>
      <c r="I19">
        <v>0.05</v>
      </c>
      <c r="J19">
        <v>0.05</v>
      </c>
      <c r="K19">
        <v>0.05</v>
      </c>
      <c r="L19">
        <v>0.05</v>
      </c>
      <c r="M19">
        <v>0.05</v>
      </c>
      <c r="N19">
        <v>0.05</v>
      </c>
      <c r="O19">
        <v>0.05</v>
      </c>
      <c r="P19">
        <v>0.05</v>
      </c>
      <c r="Q19">
        <v>0.05</v>
      </c>
      <c r="R19">
        <v>0.05</v>
      </c>
      <c r="S19">
        <v>0.05</v>
      </c>
      <c r="T19">
        <v>0.05</v>
      </c>
      <c r="U19">
        <v>0.05</v>
      </c>
      <c r="V19">
        <v>0.05</v>
      </c>
      <c r="W19">
        <v>0.05</v>
      </c>
    </row>
    <row r="20" spans="1:24">
      <c r="A20" t="s">
        <v>28</v>
      </c>
      <c r="B20" t="s">
        <v>37</v>
      </c>
      <c r="C20" t="s">
        <v>45</v>
      </c>
      <c r="D20" t="s">
        <v>46</v>
      </c>
      <c r="E20" t="s">
        <v>47</v>
      </c>
      <c r="F20" t="s">
        <v>48</v>
      </c>
    </row>
    <row r="21" spans="1:24">
      <c r="A21">
        <v>23</v>
      </c>
    </row>
    <row r="22" spans="1:24">
      <c r="A22" t="s">
        <v>28</v>
      </c>
      <c r="B22" t="s">
        <v>47</v>
      </c>
      <c r="C22">
        <v>1</v>
      </c>
    </row>
    <row r="23" spans="1:24">
      <c r="A23" t="s">
        <v>28</v>
      </c>
      <c r="B23" t="s">
        <v>49</v>
      </c>
      <c r="C23" t="s">
        <v>50</v>
      </c>
      <c r="D23" t="s">
        <v>51</v>
      </c>
      <c r="E23" t="s">
        <v>52</v>
      </c>
      <c r="F23" t="s">
        <v>53</v>
      </c>
      <c r="G23" t="s">
        <v>54</v>
      </c>
      <c r="H23" t="s">
        <v>55</v>
      </c>
      <c r="I23" t="s">
        <v>56</v>
      </c>
      <c r="J23" t="s">
        <v>57</v>
      </c>
      <c r="K23" t="s">
        <v>58</v>
      </c>
      <c r="L23" t="s">
        <v>38</v>
      </c>
      <c r="M23">
        <v>100</v>
      </c>
    </row>
    <row r="24" spans="1:24">
      <c r="A24">
        <v>1992</v>
      </c>
      <c r="B24">
        <v>1993</v>
      </c>
      <c r="C24">
        <v>1994</v>
      </c>
      <c r="D24">
        <v>1995</v>
      </c>
      <c r="E24">
        <v>1996</v>
      </c>
      <c r="F24">
        <v>1997</v>
      </c>
      <c r="G24">
        <v>1998</v>
      </c>
      <c r="H24">
        <v>1999</v>
      </c>
      <c r="I24">
        <v>2000</v>
      </c>
      <c r="J24">
        <v>2001</v>
      </c>
      <c r="K24">
        <v>2002</v>
      </c>
      <c r="L24">
        <v>2003</v>
      </c>
      <c r="M24">
        <v>2004</v>
      </c>
      <c r="N24">
        <v>2005</v>
      </c>
      <c r="O24">
        <v>2006</v>
      </c>
      <c r="P24">
        <v>2007</v>
      </c>
      <c r="Q24">
        <v>2008</v>
      </c>
      <c r="R24">
        <v>2009</v>
      </c>
      <c r="S24">
        <v>2010</v>
      </c>
      <c r="T24">
        <v>2011</v>
      </c>
      <c r="U24">
        <v>2012</v>
      </c>
      <c r="V24">
        <v>2013</v>
      </c>
      <c r="W24">
        <v>2014</v>
      </c>
    </row>
    <row r="25" spans="1:24">
      <c r="A25" t="s">
        <v>28</v>
      </c>
      <c r="B25" t="s">
        <v>47</v>
      </c>
      <c r="C25">
        <v>1</v>
      </c>
      <c r="D25" t="s">
        <v>28</v>
      </c>
    </row>
    <row r="26" spans="1:24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</row>
    <row r="27" spans="1:24">
      <c r="A27" t="s">
        <v>28</v>
      </c>
      <c r="B27" t="s">
        <v>47</v>
      </c>
    </row>
    <row r="28" spans="1:24">
      <c r="A28" t="s">
        <v>28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</row>
    <row r="29" spans="1:24">
      <c r="A29">
        <v>11684.24</v>
      </c>
      <c r="B29">
        <v>95185.57</v>
      </c>
      <c r="C29">
        <v>145732.07</v>
      </c>
      <c r="D29">
        <v>40736.29</v>
      </c>
      <c r="E29">
        <v>12170.81</v>
      </c>
      <c r="F29">
        <v>9102.01</v>
      </c>
      <c r="G29">
        <v>5017.53</v>
      </c>
      <c r="H29">
        <v>6864.39</v>
      </c>
      <c r="I29">
        <v>5154.79</v>
      </c>
      <c r="J29">
        <v>4761.3999999999996</v>
      </c>
      <c r="K29">
        <v>13972.98</v>
      </c>
      <c r="L29">
        <v>14353.8</v>
      </c>
    </row>
    <row r="30" spans="1:24">
      <c r="A30">
        <v>6480.06</v>
      </c>
      <c r="B30">
        <v>66211.259999999995</v>
      </c>
      <c r="C30">
        <v>137089.49</v>
      </c>
      <c r="D30">
        <v>100515.08</v>
      </c>
      <c r="E30">
        <v>35417.75</v>
      </c>
      <c r="F30">
        <v>13367.17</v>
      </c>
      <c r="G30">
        <v>12938.11</v>
      </c>
      <c r="H30">
        <v>10494.65</v>
      </c>
      <c r="I30">
        <v>6596.95</v>
      </c>
      <c r="J30">
        <v>5551.62</v>
      </c>
      <c r="K30">
        <v>4496.9799999999996</v>
      </c>
      <c r="L30">
        <v>14441.57</v>
      </c>
    </row>
    <row r="31" spans="1:24">
      <c r="A31">
        <v>12713.15</v>
      </c>
      <c r="B31">
        <v>63230.39</v>
      </c>
      <c r="C31">
        <v>86717.5</v>
      </c>
      <c r="D31">
        <v>96253.08</v>
      </c>
      <c r="E31">
        <v>28761.1</v>
      </c>
      <c r="F31">
        <v>7627.58</v>
      </c>
      <c r="G31">
        <v>4398.41</v>
      </c>
      <c r="H31">
        <v>3433.14</v>
      </c>
      <c r="I31">
        <v>5208.6099999999997</v>
      </c>
      <c r="J31">
        <v>4834.4399999999996</v>
      </c>
      <c r="K31">
        <v>6047.03</v>
      </c>
      <c r="L31">
        <v>12264.05</v>
      </c>
    </row>
    <row r="32" spans="1:24">
      <c r="A32">
        <v>7229.62</v>
      </c>
      <c r="B32">
        <v>55379.99</v>
      </c>
      <c r="C32">
        <v>31265.08</v>
      </c>
      <c r="D32">
        <v>52029.83</v>
      </c>
      <c r="E32">
        <v>28198.799999999999</v>
      </c>
      <c r="F32">
        <v>11009.52</v>
      </c>
      <c r="G32">
        <v>4003.36</v>
      </c>
      <c r="H32">
        <v>3139.46</v>
      </c>
      <c r="I32">
        <v>2719.92</v>
      </c>
      <c r="J32">
        <v>3352.42</v>
      </c>
      <c r="K32">
        <v>2529.5500000000002</v>
      </c>
      <c r="L32">
        <v>31343.17</v>
      </c>
    </row>
    <row r="33" spans="1:12">
      <c r="A33">
        <v>69650.710000000006</v>
      </c>
      <c r="B33">
        <v>13797.72</v>
      </c>
      <c r="C33">
        <v>14021.05</v>
      </c>
      <c r="D33">
        <v>28125.41</v>
      </c>
      <c r="E33">
        <v>33936.54</v>
      </c>
      <c r="F33">
        <v>9860.73</v>
      </c>
      <c r="G33">
        <v>6610.5</v>
      </c>
      <c r="H33">
        <v>4500.78</v>
      </c>
      <c r="I33">
        <v>4164.37</v>
      </c>
      <c r="J33">
        <v>5503.63</v>
      </c>
      <c r="K33">
        <v>3306.32</v>
      </c>
      <c r="L33">
        <v>14242.5</v>
      </c>
    </row>
    <row r="34" spans="1:12">
      <c r="A34">
        <v>5056.4399999999996</v>
      </c>
      <c r="B34">
        <v>295328.96999999997</v>
      </c>
      <c r="C34">
        <v>112210.32</v>
      </c>
      <c r="D34">
        <v>26235.69</v>
      </c>
      <c r="E34">
        <v>17168.28</v>
      </c>
      <c r="F34">
        <v>12886.19</v>
      </c>
      <c r="G34">
        <v>7780.26</v>
      </c>
      <c r="H34">
        <v>7169.46</v>
      </c>
      <c r="I34">
        <v>3937.53</v>
      </c>
      <c r="J34">
        <v>3866.88</v>
      </c>
      <c r="K34">
        <v>2424.85</v>
      </c>
      <c r="L34">
        <v>8846.7099999999991</v>
      </c>
    </row>
    <row r="35" spans="1:12">
      <c r="A35">
        <v>22916.81</v>
      </c>
      <c r="B35">
        <v>95949.89</v>
      </c>
      <c r="C35">
        <v>320720.59000000003</v>
      </c>
      <c r="D35">
        <v>68437.679999999993</v>
      </c>
      <c r="E35">
        <v>18769.57</v>
      </c>
      <c r="F35">
        <v>11317.34</v>
      </c>
      <c r="G35">
        <v>9712.0400000000009</v>
      </c>
      <c r="H35">
        <v>20627.38</v>
      </c>
      <c r="I35">
        <v>12759.9</v>
      </c>
      <c r="J35">
        <v>6685.77</v>
      </c>
      <c r="K35">
        <v>6211.66</v>
      </c>
      <c r="L35">
        <v>11323.09</v>
      </c>
    </row>
    <row r="36" spans="1:12">
      <c r="A36">
        <v>51659.09</v>
      </c>
      <c r="B36">
        <v>29794.9</v>
      </c>
      <c r="C36">
        <v>26230.63</v>
      </c>
      <c r="D36">
        <v>66703.759999999995</v>
      </c>
      <c r="E36">
        <v>42959.83</v>
      </c>
      <c r="F36">
        <v>15700.49</v>
      </c>
      <c r="G36">
        <v>13840.18</v>
      </c>
      <c r="H36">
        <v>7554.82</v>
      </c>
      <c r="I36">
        <v>4175.3999999999996</v>
      </c>
      <c r="J36">
        <v>4790.4799999999996</v>
      </c>
      <c r="K36">
        <v>2474.75</v>
      </c>
      <c r="L36">
        <v>7416.62</v>
      </c>
    </row>
    <row r="37" spans="1:12">
      <c r="A37">
        <v>12246.35</v>
      </c>
      <c r="B37">
        <v>72936.38</v>
      </c>
      <c r="C37">
        <v>23546.62</v>
      </c>
      <c r="D37">
        <v>41617.74</v>
      </c>
      <c r="E37">
        <v>35967.57</v>
      </c>
      <c r="F37">
        <v>18643.03</v>
      </c>
      <c r="G37">
        <v>17253.5</v>
      </c>
      <c r="H37">
        <v>12118.45</v>
      </c>
      <c r="I37">
        <v>7915.04</v>
      </c>
      <c r="J37">
        <v>5227.03</v>
      </c>
      <c r="K37">
        <v>3123.67</v>
      </c>
      <c r="L37">
        <v>3556.61</v>
      </c>
    </row>
    <row r="38" spans="1:12">
      <c r="A38">
        <v>105759.25</v>
      </c>
      <c r="B38">
        <v>77363.81</v>
      </c>
      <c r="C38">
        <v>31260.71</v>
      </c>
      <c r="D38">
        <v>24103.94</v>
      </c>
      <c r="E38">
        <v>23721.48</v>
      </c>
      <c r="F38">
        <v>16794.25</v>
      </c>
      <c r="G38">
        <v>15391.49</v>
      </c>
      <c r="H38">
        <v>14963.98</v>
      </c>
      <c r="I38">
        <v>9795.06</v>
      </c>
      <c r="J38">
        <v>3309.64</v>
      </c>
      <c r="K38">
        <v>2022.74</v>
      </c>
      <c r="L38">
        <v>3988.87</v>
      </c>
    </row>
    <row r="39" spans="1:12">
      <c r="A39">
        <v>18444.150000000001</v>
      </c>
      <c r="B39">
        <v>94401.72</v>
      </c>
      <c r="C39">
        <v>84378.75</v>
      </c>
      <c r="D39">
        <v>26482.09</v>
      </c>
      <c r="E39">
        <v>13161.27</v>
      </c>
      <c r="F39">
        <v>11396.22</v>
      </c>
      <c r="G39">
        <v>10262.620000000001</v>
      </c>
      <c r="H39">
        <v>12500.64</v>
      </c>
      <c r="I39">
        <v>10156.43</v>
      </c>
      <c r="J39">
        <v>7524.7</v>
      </c>
      <c r="K39">
        <v>3607.4</v>
      </c>
      <c r="L39">
        <v>4433.43</v>
      </c>
    </row>
    <row r="40" spans="1:12">
      <c r="A40">
        <v>40032.6</v>
      </c>
      <c r="B40">
        <v>6829.5</v>
      </c>
      <c r="C40">
        <v>36753.61</v>
      </c>
      <c r="D40">
        <v>28558.84</v>
      </c>
      <c r="E40">
        <v>21930.75</v>
      </c>
      <c r="F40">
        <v>12789.88</v>
      </c>
      <c r="G40">
        <v>14750.66</v>
      </c>
      <c r="H40">
        <v>13581.86</v>
      </c>
      <c r="I40">
        <v>10630.91</v>
      </c>
      <c r="J40">
        <v>6492.09</v>
      </c>
      <c r="K40">
        <v>3530.78</v>
      </c>
      <c r="L40">
        <v>2332.73</v>
      </c>
    </row>
    <row r="41" spans="1:12">
      <c r="A41">
        <v>7101.35</v>
      </c>
      <c r="B41">
        <v>126796.54</v>
      </c>
      <c r="C41">
        <v>58054.25</v>
      </c>
      <c r="D41">
        <v>18242.52</v>
      </c>
      <c r="E41">
        <v>8327.52</v>
      </c>
      <c r="F41">
        <v>13585.8</v>
      </c>
      <c r="G41">
        <v>11835.86</v>
      </c>
      <c r="H41">
        <v>14878.06</v>
      </c>
      <c r="I41">
        <v>10542</v>
      </c>
      <c r="J41">
        <v>3876.11</v>
      </c>
      <c r="K41">
        <v>5257.6</v>
      </c>
      <c r="L41">
        <v>5318.47</v>
      </c>
    </row>
    <row r="42" spans="1:12">
      <c r="A42">
        <v>21015.07</v>
      </c>
      <c r="B42">
        <v>108070.25</v>
      </c>
      <c r="C42">
        <v>49196.71</v>
      </c>
      <c r="D42">
        <v>24288.799999999999</v>
      </c>
      <c r="E42">
        <v>17877.43</v>
      </c>
      <c r="F42">
        <v>11334.03</v>
      </c>
      <c r="G42">
        <v>11178.72</v>
      </c>
      <c r="H42">
        <v>7927.13</v>
      </c>
      <c r="I42">
        <v>9124.35</v>
      </c>
      <c r="J42">
        <v>7444.63</v>
      </c>
      <c r="K42">
        <v>5502.22</v>
      </c>
      <c r="L42">
        <v>11419.69</v>
      </c>
    </row>
    <row r="43" spans="1:12">
      <c r="A43">
        <v>3329.06</v>
      </c>
      <c r="B43">
        <v>92562.880000000005</v>
      </c>
      <c r="C43">
        <v>92895.82</v>
      </c>
      <c r="D43">
        <v>22665.24</v>
      </c>
      <c r="E43">
        <v>6738.02</v>
      </c>
      <c r="F43">
        <v>13176.14</v>
      </c>
      <c r="G43">
        <v>11891.95</v>
      </c>
      <c r="H43">
        <v>6028.63</v>
      </c>
      <c r="I43">
        <v>7302.85</v>
      </c>
      <c r="J43">
        <v>8070.42</v>
      </c>
      <c r="K43">
        <v>8947.2800000000007</v>
      </c>
      <c r="L43">
        <v>15321.83</v>
      </c>
    </row>
    <row r="44" spans="1:12">
      <c r="A44">
        <v>2885.02</v>
      </c>
      <c r="B44">
        <v>16419.45</v>
      </c>
      <c r="C44">
        <v>27667.439999999999</v>
      </c>
      <c r="D44">
        <v>44357.24</v>
      </c>
      <c r="E44">
        <v>20534.04</v>
      </c>
      <c r="F44">
        <v>8187.28</v>
      </c>
      <c r="G44">
        <v>4459.25</v>
      </c>
      <c r="H44">
        <v>3563.18</v>
      </c>
      <c r="I44">
        <v>5975.22</v>
      </c>
      <c r="J44">
        <v>4748.47</v>
      </c>
      <c r="K44">
        <v>4943.43</v>
      </c>
      <c r="L44">
        <v>30000.93</v>
      </c>
    </row>
    <row r="45" spans="1:12">
      <c r="A45">
        <v>48379.96</v>
      </c>
      <c r="B45">
        <v>54167.44</v>
      </c>
      <c r="C45">
        <v>31951.01</v>
      </c>
      <c r="D45">
        <v>28057.84</v>
      </c>
      <c r="E45">
        <v>16616.439999999999</v>
      </c>
      <c r="F45">
        <v>7193.99</v>
      </c>
      <c r="G45">
        <v>4781.6499999999996</v>
      </c>
      <c r="H45">
        <v>3660.1</v>
      </c>
      <c r="I45">
        <v>4579.32</v>
      </c>
      <c r="J45">
        <v>3974.94</v>
      </c>
      <c r="K45">
        <v>4536.51</v>
      </c>
      <c r="L45">
        <v>24989.61</v>
      </c>
    </row>
    <row r="46" spans="1:12">
      <c r="A46">
        <v>22617.94</v>
      </c>
      <c r="B46">
        <v>85414.54</v>
      </c>
      <c r="C46">
        <v>32415.59</v>
      </c>
      <c r="D46">
        <v>8482.06</v>
      </c>
      <c r="E46">
        <v>9773.68</v>
      </c>
      <c r="F46">
        <v>7161.72</v>
      </c>
      <c r="G46">
        <v>3289.29</v>
      </c>
      <c r="H46">
        <v>2860.46</v>
      </c>
      <c r="I46">
        <v>2790.94</v>
      </c>
      <c r="J46">
        <v>3579.46</v>
      </c>
      <c r="K46">
        <v>4235.6000000000004</v>
      </c>
      <c r="L46">
        <v>39095.64</v>
      </c>
    </row>
    <row r="47" spans="1:12">
      <c r="A47">
        <v>81048.39</v>
      </c>
      <c r="B47">
        <v>102016.2</v>
      </c>
      <c r="C47">
        <v>33905.9</v>
      </c>
      <c r="D47">
        <v>17496.07</v>
      </c>
      <c r="E47">
        <v>11979.31</v>
      </c>
      <c r="F47">
        <v>7569.37</v>
      </c>
      <c r="G47">
        <v>3847.47</v>
      </c>
      <c r="H47">
        <v>3941.83</v>
      </c>
      <c r="I47">
        <v>2452.08</v>
      </c>
      <c r="J47">
        <v>2670.93</v>
      </c>
      <c r="K47">
        <v>2976.64</v>
      </c>
      <c r="L47">
        <v>32284.16</v>
      </c>
    </row>
    <row r="48" spans="1:12">
      <c r="A48">
        <v>85973.06</v>
      </c>
      <c r="B48">
        <v>23284.94</v>
      </c>
      <c r="C48">
        <v>20987.01</v>
      </c>
      <c r="D48">
        <v>19081.669999999998</v>
      </c>
      <c r="E48">
        <v>15046.56</v>
      </c>
      <c r="F48">
        <v>7198.6</v>
      </c>
      <c r="G48">
        <v>4272.1499999999996</v>
      </c>
      <c r="H48">
        <v>3511.31</v>
      </c>
      <c r="I48">
        <v>2884.58</v>
      </c>
      <c r="J48">
        <v>5250.15</v>
      </c>
      <c r="K48">
        <v>4638.8900000000003</v>
      </c>
      <c r="L48">
        <v>22097.11</v>
      </c>
    </row>
    <row r="49" spans="1:40">
      <c r="A49">
        <v>201690.83</v>
      </c>
      <c r="B49">
        <v>119136.18</v>
      </c>
      <c r="C49">
        <v>30060.22</v>
      </c>
      <c r="D49">
        <v>13963.74</v>
      </c>
      <c r="E49">
        <v>14547.49</v>
      </c>
      <c r="F49">
        <v>7692.77</v>
      </c>
      <c r="G49">
        <v>5322</v>
      </c>
      <c r="H49">
        <v>4372.8500000000004</v>
      </c>
      <c r="I49">
        <v>2730.79</v>
      </c>
      <c r="J49">
        <v>3217.98</v>
      </c>
      <c r="K49">
        <v>4373.1400000000003</v>
      </c>
      <c r="L49">
        <v>14562.1</v>
      </c>
    </row>
    <row r="50" spans="1:40">
      <c r="A50">
        <v>35849.42</v>
      </c>
      <c r="B50">
        <v>123495.42</v>
      </c>
      <c r="C50">
        <v>109556.8</v>
      </c>
      <c r="D50">
        <v>30510.91</v>
      </c>
      <c r="E50">
        <v>17467.89</v>
      </c>
      <c r="F50">
        <v>9670.01</v>
      </c>
      <c r="G50">
        <v>4084.61</v>
      </c>
      <c r="H50">
        <v>3599.71</v>
      </c>
      <c r="I50">
        <v>3123.23</v>
      </c>
      <c r="J50">
        <v>2762.87</v>
      </c>
      <c r="K50">
        <v>2487.7800000000002</v>
      </c>
      <c r="L50">
        <v>17864.05</v>
      </c>
    </row>
    <row r="51" spans="1:40">
      <c r="A51">
        <v>22722.61</v>
      </c>
      <c r="B51">
        <v>51726.5</v>
      </c>
      <c r="C51">
        <v>89257.72</v>
      </c>
      <c r="D51">
        <v>37771.61</v>
      </c>
      <c r="E51">
        <v>18644.79</v>
      </c>
      <c r="F51">
        <v>5572.58</v>
      </c>
      <c r="G51">
        <v>2492.61</v>
      </c>
      <c r="H51">
        <v>2898.56</v>
      </c>
      <c r="I51">
        <v>1885.61</v>
      </c>
      <c r="J51">
        <v>2137.0700000000002</v>
      </c>
      <c r="K51">
        <v>2532.5698769999999</v>
      </c>
      <c r="L51">
        <v>17587.91</v>
      </c>
      <c r="P51">
        <v>1</v>
      </c>
      <c r="Q51">
        <v>2</v>
      </c>
      <c r="R51">
        <v>3</v>
      </c>
      <c r="S51">
        <v>4</v>
      </c>
      <c r="T51">
        <v>5</v>
      </c>
      <c r="U51">
        <v>6</v>
      </c>
      <c r="V51">
        <v>7</v>
      </c>
      <c r="W51">
        <v>8</v>
      </c>
      <c r="X51">
        <v>9</v>
      </c>
      <c r="Y51">
        <v>10</v>
      </c>
      <c r="Z51">
        <v>11</v>
      </c>
      <c r="AA51">
        <v>12</v>
      </c>
    </row>
    <row r="52" spans="1:40">
      <c r="O52" t="s">
        <v>105</v>
      </c>
      <c r="P52">
        <v>0</v>
      </c>
      <c r="Q52">
        <v>0</v>
      </c>
      <c r="R52">
        <v>0.36</v>
      </c>
      <c r="S52">
        <v>0.82</v>
      </c>
      <c r="T52">
        <v>0.95</v>
      </c>
      <c r="U52">
        <v>0.97</v>
      </c>
      <c r="V52">
        <v>0.99</v>
      </c>
      <c r="W52">
        <v>1</v>
      </c>
      <c r="X52">
        <v>1</v>
      </c>
      <c r="Y52">
        <v>1</v>
      </c>
      <c r="Z52">
        <v>1</v>
      </c>
      <c r="AA52">
        <v>1</v>
      </c>
    </row>
    <row r="53" spans="1:40">
      <c r="O53" t="s">
        <v>13</v>
      </c>
      <c r="P53">
        <v>1</v>
      </c>
      <c r="Q53" s="9">
        <f t="shared" ref="Q53:AA53" si="0">P53*EXP(-0.3)</f>
        <v>0.74081822068171788</v>
      </c>
      <c r="R53" s="9">
        <f t="shared" si="0"/>
        <v>0.5488116360940265</v>
      </c>
      <c r="S53" s="9">
        <f t="shared" si="0"/>
        <v>0.40656965974059917</v>
      </c>
      <c r="T53" s="9">
        <f t="shared" si="0"/>
        <v>0.30119421191220214</v>
      </c>
      <c r="U53" s="9">
        <f t="shared" si="0"/>
        <v>0.22313016014842987</v>
      </c>
      <c r="V53" s="9">
        <f t="shared" si="0"/>
        <v>0.16529888822158659</v>
      </c>
      <c r="W53" s="9">
        <f t="shared" si="0"/>
        <v>0.12245642825298195</v>
      </c>
      <c r="X53" s="9">
        <f t="shared" si="0"/>
        <v>9.0717953289412526E-2</v>
      </c>
      <c r="Y53" s="9">
        <f t="shared" si="0"/>
        <v>6.7205512739749784E-2</v>
      </c>
      <c r="Z53" s="9">
        <f t="shared" si="0"/>
        <v>4.9787068367863958E-2</v>
      </c>
      <c r="AA53" s="9">
        <f t="shared" si="0"/>
        <v>3.6883167401240015E-2</v>
      </c>
    </row>
    <row r="54" spans="1:40">
      <c r="A54" t="s">
        <v>28</v>
      </c>
      <c r="B54" t="s">
        <v>47</v>
      </c>
      <c r="C54" t="s">
        <v>59</v>
      </c>
      <c r="D54" t="s">
        <v>35</v>
      </c>
      <c r="E54" t="s">
        <v>60</v>
      </c>
      <c r="F54" t="s">
        <v>61</v>
      </c>
      <c r="O54" s="10">
        <f>AVERAGE(O55:O77)</f>
        <v>1</v>
      </c>
      <c r="AB54" s="9"/>
      <c r="AD54">
        <v>2</v>
      </c>
      <c r="AE54">
        <v>3</v>
      </c>
      <c r="AF54">
        <v>4</v>
      </c>
      <c r="AG54">
        <v>5</v>
      </c>
      <c r="AH54">
        <v>6</v>
      </c>
      <c r="AI54">
        <v>7</v>
      </c>
      <c r="AJ54">
        <v>8</v>
      </c>
      <c r="AK54">
        <v>9</v>
      </c>
      <c r="AL54">
        <v>10</v>
      </c>
      <c r="AM54">
        <v>11</v>
      </c>
      <c r="AN54">
        <v>12</v>
      </c>
    </row>
    <row r="55" spans="1:40">
      <c r="A55">
        <v>30</v>
      </c>
      <c r="B55">
        <v>30</v>
      </c>
      <c r="C55">
        <v>40</v>
      </c>
      <c r="D55">
        <v>70</v>
      </c>
      <c r="E55">
        <v>100</v>
      </c>
      <c r="F55">
        <v>130</v>
      </c>
      <c r="G55">
        <v>150</v>
      </c>
      <c r="H55">
        <v>170</v>
      </c>
      <c r="I55">
        <v>190</v>
      </c>
      <c r="J55">
        <v>200</v>
      </c>
      <c r="K55">
        <v>230</v>
      </c>
      <c r="L55">
        <v>300</v>
      </c>
      <c r="N55">
        <v>1992</v>
      </c>
      <c r="O55" s="11">
        <f t="shared" ref="O55:O77" si="1">(SUMPRODUCT($P$53:$AA$53,$P$52:$AA$52,A55:L55))/206.262746174027</f>
        <v>0.90441982441016533</v>
      </c>
      <c r="P55">
        <f>P$53*P$52*A55</f>
        <v>0</v>
      </c>
      <c r="Q55">
        <f t="shared" ref="Q55:AA70" si="2">Q$53*Q$52*B55</f>
        <v>0</v>
      </c>
      <c r="R55">
        <f t="shared" si="2"/>
        <v>7.9028875597539816</v>
      </c>
      <c r="S55">
        <f t="shared" si="2"/>
        <v>23.337098469110391</v>
      </c>
      <c r="T55">
        <f t="shared" si="2"/>
        <v>28.613450131659203</v>
      </c>
      <c r="U55">
        <f t="shared" si="2"/>
        <v>28.136713194717007</v>
      </c>
      <c r="V55">
        <f t="shared" si="2"/>
        <v>24.546884900905606</v>
      </c>
      <c r="W55">
        <f t="shared" si="2"/>
        <v>20.817592803006931</v>
      </c>
      <c r="X55">
        <f t="shared" si="2"/>
        <v>17.236411124988379</v>
      </c>
      <c r="Y55">
        <f t="shared" si="2"/>
        <v>13.441102547949956</v>
      </c>
      <c r="Z55">
        <f t="shared" si="2"/>
        <v>11.45102572460871</v>
      </c>
      <c r="AA55">
        <f t="shared" si="2"/>
        <v>11.064950220372005</v>
      </c>
      <c r="AD55">
        <f>AC55+Q55</f>
        <v>0</v>
      </c>
      <c r="AE55">
        <f t="shared" ref="AE55:AN55" si="3">AD55+R55</f>
        <v>7.9028875597539816</v>
      </c>
      <c r="AF55">
        <f t="shared" si="3"/>
        <v>31.239986028864372</v>
      </c>
      <c r="AG55">
        <f t="shared" si="3"/>
        <v>59.853436160523572</v>
      </c>
      <c r="AH55">
        <f t="shared" si="3"/>
        <v>87.990149355240575</v>
      </c>
      <c r="AI55">
        <f t="shared" si="3"/>
        <v>112.53703425614619</v>
      </c>
      <c r="AJ55">
        <f t="shared" si="3"/>
        <v>133.35462705915313</v>
      </c>
      <c r="AK55">
        <f t="shared" si="3"/>
        <v>150.5910381841415</v>
      </c>
      <c r="AL55">
        <f t="shared" si="3"/>
        <v>164.03214073209145</v>
      </c>
      <c r="AM55">
        <f t="shared" si="3"/>
        <v>175.48316645670016</v>
      </c>
      <c r="AN55">
        <f t="shared" si="3"/>
        <v>186.54811667707216</v>
      </c>
    </row>
    <row r="56" spans="1:40">
      <c r="A56">
        <v>20</v>
      </c>
      <c r="B56">
        <v>30</v>
      </c>
      <c r="C56">
        <v>40</v>
      </c>
      <c r="D56">
        <v>70</v>
      </c>
      <c r="E56">
        <v>90</v>
      </c>
      <c r="F56">
        <v>130</v>
      </c>
      <c r="G56">
        <v>170</v>
      </c>
      <c r="H56">
        <v>210</v>
      </c>
      <c r="I56">
        <v>240</v>
      </c>
      <c r="J56">
        <v>240</v>
      </c>
      <c r="K56">
        <v>250</v>
      </c>
      <c r="L56">
        <v>300</v>
      </c>
      <c r="N56">
        <v>1993</v>
      </c>
      <c r="O56" s="11">
        <f t="shared" si="1"/>
        <v>0.97001426594709439</v>
      </c>
      <c r="P56">
        <f t="shared" ref="P56:P77" si="4">P$53*P$52*A56</f>
        <v>0</v>
      </c>
      <c r="Q56">
        <f t="shared" si="2"/>
        <v>0</v>
      </c>
      <c r="R56">
        <f t="shared" si="2"/>
        <v>7.9028875597539816</v>
      </c>
      <c r="S56">
        <f t="shared" si="2"/>
        <v>23.337098469110391</v>
      </c>
      <c r="T56">
        <f t="shared" si="2"/>
        <v>25.752105118493283</v>
      </c>
      <c r="U56">
        <f t="shared" si="2"/>
        <v>28.136713194717007</v>
      </c>
      <c r="V56">
        <f t="shared" si="2"/>
        <v>27.819802887693022</v>
      </c>
      <c r="W56">
        <f t="shared" si="2"/>
        <v>25.715849933126208</v>
      </c>
      <c r="X56">
        <f t="shared" si="2"/>
        <v>21.772308789459007</v>
      </c>
      <c r="Y56">
        <f t="shared" si="2"/>
        <v>16.129323057539949</v>
      </c>
      <c r="Z56">
        <f t="shared" si="2"/>
        <v>12.44676709196599</v>
      </c>
      <c r="AA56">
        <f t="shared" si="2"/>
        <v>11.064950220372005</v>
      </c>
      <c r="AD56">
        <f t="shared" ref="AD56:AD77" si="5">AC56+Q56</f>
        <v>0</v>
      </c>
      <c r="AE56">
        <f t="shared" ref="AE56:AE77" si="6">AD56+R56</f>
        <v>7.9028875597539816</v>
      </c>
      <c r="AF56">
        <f t="shared" ref="AF56:AF77" si="7">AE56+S56</f>
        <v>31.239986028864372</v>
      </c>
      <c r="AG56">
        <f t="shared" ref="AG56:AG77" si="8">AF56+T56</f>
        <v>56.992091147357655</v>
      </c>
      <c r="AH56">
        <f t="shared" ref="AH56:AH77" si="9">AG56+U56</f>
        <v>85.128804342074659</v>
      </c>
      <c r="AI56">
        <f t="shared" ref="AI56:AI77" si="10">AH56+V56</f>
        <v>112.94860722976767</v>
      </c>
      <c r="AJ56">
        <f t="shared" ref="AJ56:AJ77" si="11">AI56+W56</f>
        <v>138.66445716289388</v>
      </c>
      <c r="AK56">
        <f t="shared" ref="AK56:AK77" si="12">AJ56+X56</f>
        <v>160.43676595235289</v>
      </c>
      <c r="AL56">
        <f t="shared" ref="AL56:AL77" si="13">AK56+Y56</f>
        <v>176.56608900989283</v>
      </c>
      <c r="AM56">
        <f t="shared" ref="AM56:AM77" si="14">AL56+Z56</f>
        <v>189.01285610185883</v>
      </c>
      <c r="AN56">
        <f t="shared" ref="AN56:AN77" si="15">AM56+AA56</f>
        <v>200.07780632223083</v>
      </c>
    </row>
    <row r="57" spans="1:40">
      <c r="A57">
        <v>40</v>
      </c>
      <c r="B57">
        <v>40</v>
      </c>
      <c r="C57">
        <v>60</v>
      </c>
      <c r="D57">
        <v>70</v>
      </c>
      <c r="E57">
        <v>90</v>
      </c>
      <c r="F57">
        <v>130</v>
      </c>
      <c r="G57">
        <v>160</v>
      </c>
      <c r="H57">
        <v>190</v>
      </c>
      <c r="I57">
        <v>230</v>
      </c>
      <c r="J57">
        <v>250</v>
      </c>
      <c r="K57">
        <v>270</v>
      </c>
      <c r="L57">
        <v>340</v>
      </c>
      <c r="N57">
        <v>1994</v>
      </c>
      <c r="O57" s="11">
        <f t="shared" si="1"/>
        <v>0.98020418108359031</v>
      </c>
      <c r="P57">
        <f t="shared" si="4"/>
        <v>0</v>
      </c>
      <c r="Q57">
        <f t="shared" si="2"/>
        <v>0</v>
      </c>
      <c r="R57">
        <f t="shared" si="2"/>
        <v>11.854331339630972</v>
      </c>
      <c r="S57">
        <f t="shared" si="2"/>
        <v>23.337098469110391</v>
      </c>
      <c r="T57">
        <f t="shared" si="2"/>
        <v>25.752105118493283</v>
      </c>
      <c r="U57">
        <f t="shared" si="2"/>
        <v>28.136713194717007</v>
      </c>
      <c r="V57">
        <f t="shared" si="2"/>
        <v>26.183343894299313</v>
      </c>
      <c r="W57">
        <f t="shared" si="2"/>
        <v>23.26672136806657</v>
      </c>
      <c r="X57">
        <f t="shared" si="2"/>
        <v>20.865129256564881</v>
      </c>
      <c r="Y57">
        <f t="shared" si="2"/>
        <v>16.801378184937445</v>
      </c>
      <c r="Z57">
        <f t="shared" si="2"/>
        <v>13.442508459323269</v>
      </c>
      <c r="AA57">
        <f t="shared" si="2"/>
        <v>12.540276916421606</v>
      </c>
      <c r="AD57">
        <f t="shared" si="5"/>
        <v>0</v>
      </c>
      <c r="AE57">
        <f t="shared" si="6"/>
        <v>11.854331339630972</v>
      </c>
      <c r="AF57">
        <f t="shared" si="7"/>
        <v>35.191429808741361</v>
      </c>
      <c r="AG57">
        <f t="shared" si="8"/>
        <v>60.943534927234644</v>
      </c>
      <c r="AH57">
        <f t="shared" si="9"/>
        <v>89.080248121951655</v>
      </c>
      <c r="AI57">
        <f t="shared" si="10"/>
        <v>115.26359201625097</v>
      </c>
      <c r="AJ57">
        <f t="shared" si="11"/>
        <v>138.53031338431754</v>
      </c>
      <c r="AK57">
        <f t="shared" si="12"/>
        <v>159.39544264088241</v>
      </c>
      <c r="AL57">
        <f t="shared" si="13"/>
        <v>176.19682082581986</v>
      </c>
      <c r="AM57">
        <f t="shared" si="14"/>
        <v>189.63932928514313</v>
      </c>
      <c r="AN57">
        <f t="shared" si="15"/>
        <v>202.17960620156475</v>
      </c>
    </row>
    <row r="58" spans="1:40">
      <c r="A58">
        <v>40</v>
      </c>
      <c r="B58">
        <v>30</v>
      </c>
      <c r="C58">
        <v>60</v>
      </c>
      <c r="D58">
        <v>80</v>
      </c>
      <c r="E58">
        <v>100</v>
      </c>
      <c r="F58">
        <v>120</v>
      </c>
      <c r="G58">
        <v>160</v>
      </c>
      <c r="H58">
        <v>170</v>
      </c>
      <c r="I58">
        <v>200</v>
      </c>
      <c r="J58">
        <v>220</v>
      </c>
      <c r="K58">
        <v>230</v>
      </c>
      <c r="L58">
        <v>310</v>
      </c>
      <c r="N58">
        <v>1995</v>
      </c>
      <c r="O58" s="11">
        <f t="shared" si="1"/>
        <v>0.94988384089084088</v>
      </c>
      <c r="P58">
        <f t="shared" si="4"/>
        <v>0</v>
      </c>
      <c r="Q58">
        <f t="shared" si="2"/>
        <v>0</v>
      </c>
      <c r="R58">
        <f t="shared" si="2"/>
        <v>11.854331339630972</v>
      </c>
      <c r="S58">
        <f t="shared" si="2"/>
        <v>26.670969678983305</v>
      </c>
      <c r="T58">
        <f t="shared" si="2"/>
        <v>28.613450131659203</v>
      </c>
      <c r="U58">
        <f t="shared" si="2"/>
        <v>25.972350641277238</v>
      </c>
      <c r="V58">
        <f t="shared" si="2"/>
        <v>26.183343894299313</v>
      </c>
      <c r="W58">
        <f t="shared" si="2"/>
        <v>20.817592803006931</v>
      </c>
      <c r="X58">
        <f t="shared" si="2"/>
        <v>18.143590657882505</v>
      </c>
      <c r="Y58">
        <f t="shared" si="2"/>
        <v>14.785212802744953</v>
      </c>
      <c r="Z58">
        <f t="shared" si="2"/>
        <v>11.45102572460871</v>
      </c>
      <c r="AA58">
        <f t="shared" si="2"/>
        <v>11.433781894384405</v>
      </c>
      <c r="AD58">
        <f t="shared" si="5"/>
        <v>0</v>
      </c>
      <c r="AE58">
        <f t="shared" si="6"/>
        <v>11.854331339630972</v>
      </c>
      <c r="AF58">
        <f t="shared" si="7"/>
        <v>38.525301018614279</v>
      </c>
      <c r="AG58">
        <f t="shared" si="8"/>
        <v>67.138751150273478</v>
      </c>
      <c r="AH58">
        <f t="shared" si="9"/>
        <v>93.111101791550709</v>
      </c>
      <c r="AI58">
        <f t="shared" si="10"/>
        <v>119.29444568585002</v>
      </c>
      <c r="AJ58">
        <f t="shared" si="11"/>
        <v>140.11203848885697</v>
      </c>
      <c r="AK58">
        <f t="shared" si="12"/>
        <v>158.25562914673947</v>
      </c>
      <c r="AL58">
        <f t="shared" si="13"/>
        <v>173.04084194948442</v>
      </c>
      <c r="AM58">
        <f t="shared" si="14"/>
        <v>184.49186767409313</v>
      </c>
      <c r="AN58">
        <f t="shared" si="15"/>
        <v>195.92564956847752</v>
      </c>
    </row>
    <row r="59" spans="1:40">
      <c r="A59">
        <v>20</v>
      </c>
      <c r="B59">
        <v>50</v>
      </c>
      <c r="C59">
        <v>70</v>
      </c>
      <c r="D59">
        <v>90</v>
      </c>
      <c r="E59">
        <v>110</v>
      </c>
      <c r="F59">
        <v>140</v>
      </c>
      <c r="G59">
        <v>170</v>
      </c>
      <c r="H59">
        <v>190</v>
      </c>
      <c r="I59">
        <v>220</v>
      </c>
      <c r="J59">
        <v>240</v>
      </c>
      <c r="K59">
        <v>260</v>
      </c>
      <c r="L59">
        <v>310</v>
      </c>
      <c r="N59">
        <v>1996</v>
      </c>
      <c r="O59" s="11">
        <f t="shared" si="1"/>
        <v>1.0528463609961976</v>
      </c>
      <c r="P59">
        <f t="shared" si="4"/>
        <v>0</v>
      </c>
      <c r="Q59">
        <f t="shared" si="2"/>
        <v>0</v>
      </c>
      <c r="R59">
        <f t="shared" si="2"/>
        <v>13.830053229569469</v>
      </c>
      <c r="S59">
        <f t="shared" si="2"/>
        <v>30.004840888856215</v>
      </c>
      <c r="T59">
        <f t="shared" si="2"/>
        <v>31.474795144825123</v>
      </c>
      <c r="U59">
        <f t="shared" si="2"/>
        <v>30.301075748156777</v>
      </c>
      <c r="V59">
        <f t="shared" si="2"/>
        <v>27.819802887693022</v>
      </c>
      <c r="W59">
        <f t="shared" si="2"/>
        <v>23.26672136806657</v>
      </c>
      <c r="X59">
        <f t="shared" si="2"/>
        <v>19.957949723670755</v>
      </c>
      <c r="Y59">
        <f t="shared" si="2"/>
        <v>16.129323057539949</v>
      </c>
      <c r="Z59">
        <f t="shared" si="2"/>
        <v>12.94463777564463</v>
      </c>
      <c r="AA59">
        <f t="shared" si="2"/>
        <v>11.433781894384405</v>
      </c>
      <c r="AD59">
        <f t="shared" si="5"/>
        <v>0</v>
      </c>
      <c r="AE59">
        <f t="shared" si="6"/>
        <v>13.830053229569469</v>
      </c>
      <c r="AF59">
        <f t="shared" si="7"/>
        <v>43.83489411842568</v>
      </c>
      <c r="AG59">
        <f t="shared" si="8"/>
        <v>75.309689263250803</v>
      </c>
      <c r="AH59">
        <f t="shared" si="9"/>
        <v>105.61076501140758</v>
      </c>
      <c r="AI59">
        <f t="shared" si="10"/>
        <v>133.43056789910059</v>
      </c>
      <c r="AJ59">
        <f t="shared" si="11"/>
        <v>156.69728926716715</v>
      </c>
      <c r="AK59">
        <f t="shared" si="12"/>
        <v>176.65523899083792</v>
      </c>
      <c r="AL59">
        <f t="shared" si="13"/>
        <v>192.78456204837786</v>
      </c>
      <c r="AM59">
        <f t="shared" si="14"/>
        <v>205.72919982402249</v>
      </c>
      <c r="AN59">
        <f t="shared" si="15"/>
        <v>217.16298171840688</v>
      </c>
    </row>
    <row r="60" spans="1:40">
      <c r="A60">
        <v>30</v>
      </c>
      <c r="B60">
        <v>30</v>
      </c>
      <c r="C60">
        <v>50</v>
      </c>
      <c r="D60">
        <v>70</v>
      </c>
      <c r="E60">
        <v>110</v>
      </c>
      <c r="F60">
        <v>140</v>
      </c>
      <c r="G60">
        <v>170</v>
      </c>
      <c r="H60">
        <v>200</v>
      </c>
      <c r="I60">
        <v>240</v>
      </c>
      <c r="J60">
        <v>260</v>
      </c>
      <c r="K60">
        <v>260</v>
      </c>
      <c r="L60">
        <v>360</v>
      </c>
      <c r="N60">
        <v>1997</v>
      </c>
      <c r="O60" s="11">
        <f t="shared" si="1"/>
        <v>1.0315531594466452</v>
      </c>
      <c r="P60">
        <f t="shared" si="4"/>
        <v>0</v>
      </c>
      <c r="Q60">
        <f t="shared" si="2"/>
        <v>0</v>
      </c>
      <c r="R60">
        <f t="shared" si="2"/>
        <v>9.8786094496924761</v>
      </c>
      <c r="S60">
        <f t="shared" si="2"/>
        <v>23.337098469110391</v>
      </c>
      <c r="T60">
        <f t="shared" si="2"/>
        <v>31.474795144825123</v>
      </c>
      <c r="U60">
        <f t="shared" si="2"/>
        <v>30.301075748156777</v>
      </c>
      <c r="V60">
        <f t="shared" si="2"/>
        <v>27.819802887693022</v>
      </c>
      <c r="W60">
        <f t="shared" si="2"/>
        <v>24.491285650596389</v>
      </c>
      <c r="X60">
        <f t="shared" si="2"/>
        <v>21.772308789459007</v>
      </c>
      <c r="Y60">
        <f t="shared" si="2"/>
        <v>17.473433312334944</v>
      </c>
      <c r="Z60">
        <f t="shared" si="2"/>
        <v>12.94463777564463</v>
      </c>
      <c r="AA60">
        <f t="shared" si="2"/>
        <v>13.277940264446405</v>
      </c>
      <c r="AD60">
        <f t="shared" si="5"/>
        <v>0</v>
      </c>
      <c r="AE60">
        <f t="shared" si="6"/>
        <v>9.8786094496924761</v>
      </c>
      <c r="AF60">
        <f t="shared" si="7"/>
        <v>33.215707918802863</v>
      </c>
      <c r="AG60">
        <f t="shared" si="8"/>
        <v>64.690503063627986</v>
      </c>
      <c r="AH60">
        <f t="shared" si="9"/>
        <v>94.991578811784763</v>
      </c>
      <c r="AI60">
        <f t="shared" si="10"/>
        <v>122.81138169947778</v>
      </c>
      <c r="AJ60">
        <f t="shared" si="11"/>
        <v>147.30266735007416</v>
      </c>
      <c r="AK60">
        <f t="shared" si="12"/>
        <v>169.07497613953316</v>
      </c>
      <c r="AL60">
        <f t="shared" si="13"/>
        <v>186.54840945186811</v>
      </c>
      <c r="AM60">
        <f t="shared" si="14"/>
        <v>199.49304722751273</v>
      </c>
      <c r="AN60">
        <f t="shared" si="15"/>
        <v>212.77098749195915</v>
      </c>
    </row>
    <row r="61" spans="1:40">
      <c r="A61">
        <v>30</v>
      </c>
      <c r="B61">
        <v>30</v>
      </c>
      <c r="C61">
        <v>40</v>
      </c>
      <c r="D61">
        <v>70</v>
      </c>
      <c r="E61">
        <v>100</v>
      </c>
      <c r="F61">
        <v>130</v>
      </c>
      <c r="G61">
        <v>170</v>
      </c>
      <c r="H61">
        <v>210</v>
      </c>
      <c r="I61">
        <v>170</v>
      </c>
      <c r="J61">
        <v>240</v>
      </c>
      <c r="K61">
        <v>250</v>
      </c>
      <c r="L61">
        <v>350</v>
      </c>
      <c r="N61">
        <v>1998</v>
      </c>
      <c r="O61" s="11">
        <f t="shared" si="1"/>
        <v>0.9620401970590402</v>
      </c>
      <c r="P61">
        <f t="shared" si="4"/>
        <v>0</v>
      </c>
      <c r="Q61">
        <f t="shared" si="2"/>
        <v>0</v>
      </c>
      <c r="R61">
        <f t="shared" si="2"/>
        <v>7.9028875597539816</v>
      </c>
      <c r="S61">
        <f t="shared" si="2"/>
        <v>23.337098469110391</v>
      </c>
      <c r="T61">
        <f t="shared" si="2"/>
        <v>28.613450131659203</v>
      </c>
      <c r="U61">
        <f t="shared" si="2"/>
        <v>28.136713194717007</v>
      </c>
      <c r="V61">
        <f t="shared" si="2"/>
        <v>27.819802887693022</v>
      </c>
      <c r="W61">
        <f t="shared" si="2"/>
        <v>25.715849933126208</v>
      </c>
      <c r="X61">
        <f t="shared" si="2"/>
        <v>15.42205205920013</v>
      </c>
      <c r="Y61">
        <f t="shared" si="2"/>
        <v>16.129323057539949</v>
      </c>
      <c r="Z61">
        <f t="shared" si="2"/>
        <v>12.44676709196599</v>
      </c>
      <c r="AA61">
        <f t="shared" si="2"/>
        <v>12.909108590434005</v>
      </c>
      <c r="AD61">
        <f t="shared" si="5"/>
        <v>0</v>
      </c>
      <c r="AE61">
        <f t="shared" si="6"/>
        <v>7.9028875597539816</v>
      </c>
      <c r="AF61">
        <f t="shared" si="7"/>
        <v>31.239986028864372</v>
      </c>
      <c r="AG61">
        <f t="shared" si="8"/>
        <v>59.853436160523572</v>
      </c>
      <c r="AH61">
        <f t="shared" si="9"/>
        <v>87.990149355240575</v>
      </c>
      <c r="AI61">
        <f t="shared" si="10"/>
        <v>115.8099522429336</v>
      </c>
      <c r="AJ61">
        <f t="shared" si="11"/>
        <v>141.52580217605981</v>
      </c>
      <c r="AK61">
        <f t="shared" si="12"/>
        <v>156.94785423525994</v>
      </c>
      <c r="AL61">
        <f t="shared" si="13"/>
        <v>173.07717729279989</v>
      </c>
      <c r="AM61">
        <f t="shared" si="14"/>
        <v>185.52394438476588</v>
      </c>
      <c r="AN61">
        <f t="shared" si="15"/>
        <v>198.4330529751999</v>
      </c>
    </row>
    <row r="62" spans="1:40">
      <c r="A62">
        <v>20</v>
      </c>
      <c r="B62">
        <v>40</v>
      </c>
      <c r="C62">
        <v>60</v>
      </c>
      <c r="D62">
        <v>80</v>
      </c>
      <c r="E62">
        <v>110</v>
      </c>
      <c r="F62">
        <v>140</v>
      </c>
      <c r="G62">
        <v>160</v>
      </c>
      <c r="H62">
        <v>190</v>
      </c>
      <c r="I62">
        <v>220</v>
      </c>
      <c r="J62">
        <v>250</v>
      </c>
      <c r="K62">
        <v>270</v>
      </c>
      <c r="L62">
        <v>360</v>
      </c>
      <c r="N62">
        <v>1999</v>
      </c>
      <c r="O62" s="11">
        <f t="shared" si="1"/>
        <v>1.0337834522305525</v>
      </c>
      <c r="P62">
        <f t="shared" si="4"/>
        <v>0</v>
      </c>
      <c r="Q62">
        <f t="shared" si="2"/>
        <v>0</v>
      </c>
      <c r="R62">
        <f t="shared" si="2"/>
        <v>11.854331339630972</v>
      </c>
      <c r="S62">
        <f t="shared" si="2"/>
        <v>26.670969678983305</v>
      </c>
      <c r="T62">
        <f t="shared" si="2"/>
        <v>31.474795144825123</v>
      </c>
      <c r="U62">
        <f t="shared" si="2"/>
        <v>30.301075748156777</v>
      </c>
      <c r="V62">
        <f t="shared" si="2"/>
        <v>26.183343894299313</v>
      </c>
      <c r="W62">
        <f t="shared" si="2"/>
        <v>23.26672136806657</v>
      </c>
      <c r="X62">
        <f t="shared" si="2"/>
        <v>19.957949723670755</v>
      </c>
      <c r="Y62">
        <f t="shared" si="2"/>
        <v>16.801378184937445</v>
      </c>
      <c r="Z62">
        <f t="shared" si="2"/>
        <v>13.442508459323269</v>
      </c>
      <c r="AA62">
        <f t="shared" si="2"/>
        <v>13.277940264446405</v>
      </c>
      <c r="AD62">
        <f t="shared" si="5"/>
        <v>0</v>
      </c>
      <c r="AE62">
        <f t="shared" si="6"/>
        <v>11.854331339630972</v>
      </c>
      <c r="AF62">
        <f t="shared" si="7"/>
        <v>38.525301018614279</v>
      </c>
      <c r="AG62">
        <f t="shared" si="8"/>
        <v>70.000096163439395</v>
      </c>
      <c r="AH62">
        <f t="shared" si="9"/>
        <v>100.30117191159617</v>
      </c>
      <c r="AI62">
        <f t="shared" si="10"/>
        <v>126.48451580589548</v>
      </c>
      <c r="AJ62">
        <f t="shared" si="11"/>
        <v>149.75123717396207</v>
      </c>
      <c r="AK62">
        <f t="shared" si="12"/>
        <v>169.70918689763283</v>
      </c>
      <c r="AL62">
        <f t="shared" si="13"/>
        <v>186.51056508257028</v>
      </c>
      <c r="AM62">
        <f t="shared" si="14"/>
        <v>199.95307354189356</v>
      </c>
      <c r="AN62">
        <f t="shared" si="15"/>
        <v>213.23101380633997</v>
      </c>
    </row>
    <row r="63" spans="1:40">
      <c r="A63">
        <v>20</v>
      </c>
      <c r="B63">
        <v>30</v>
      </c>
      <c r="C63">
        <v>50</v>
      </c>
      <c r="D63">
        <v>90</v>
      </c>
      <c r="E63">
        <v>110</v>
      </c>
      <c r="F63">
        <v>130</v>
      </c>
      <c r="G63">
        <v>160</v>
      </c>
      <c r="H63">
        <v>190</v>
      </c>
      <c r="I63">
        <v>220</v>
      </c>
      <c r="J63">
        <v>240</v>
      </c>
      <c r="K63">
        <v>250</v>
      </c>
      <c r="L63">
        <v>310</v>
      </c>
      <c r="N63">
        <v>2000</v>
      </c>
      <c r="O63" s="11">
        <f t="shared" si="1"/>
        <v>1.0128481734251453</v>
      </c>
      <c r="P63">
        <f t="shared" si="4"/>
        <v>0</v>
      </c>
      <c r="Q63">
        <f t="shared" si="2"/>
        <v>0</v>
      </c>
      <c r="R63">
        <f t="shared" si="2"/>
        <v>9.8786094496924761</v>
      </c>
      <c r="S63">
        <f t="shared" si="2"/>
        <v>30.004840888856215</v>
      </c>
      <c r="T63">
        <f t="shared" si="2"/>
        <v>31.474795144825123</v>
      </c>
      <c r="U63">
        <f t="shared" si="2"/>
        <v>28.136713194717007</v>
      </c>
      <c r="V63">
        <f t="shared" si="2"/>
        <v>26.183343894299313</v>
      </c>
      <c r="W63">
        <f t="shared" si="2"/>
        <v>23.26672136806657</v>
      </c>
      <c r="X63">
        <f t="shared" si="2"/>
        <v>19.957949723670755</v>
      </c>
      <c r="Y63">
        <f t="shared" si="2"/>
        <v>16.129323057539949</v>
      </c>
      <c r="Z63">
        <f t="shared" si="2"/>
        <v>12.44676709196599</v>
      </c>
      <c r="AA63">
        <f t="shared" si="2"/>
        <v>11.433781894384405</v>
      </c>
      <c r="AD63">
        <f t="shared" si="5"/>
        <v>0</v>
      </c>
      <c r="AE63">
        <f t="shared" si="6"/>
        <v>9.8786094496924761</v>
      </c>
      <c r="AF63">
        <f t="shared" si="7"/>
        <v>39.883450338548691</v>
      </c>
      <c r="AG63">
        <f t="shared" si="8"/>
        <v>71.358245483373821</v>
      </c>
      <c r="AH63">
        <f t="shared" si="9"/>
        <v>99.494958678090825</v>
      </c>
      <c r="AI63">
        <f t="shared" si="10"/>
        <v>125.67830257239014</v>
      </c>
      <c r="AJ63">
        <f t="shared" si="11"/>
        <v>148.94502394045671</v>
      </c>
      <c r="AK63">
        <f t="shared" si="12"/>
        <v>168.90297366412747</v>
      </c>
      <c r="AL63">
        <f t="shared" si="13"/>
        <v>185.03229672166742</v>
      </c>
      <c r="AM63">
        <f t="shared" si="14"/>
        <v>197.47906381363342</v>
      </c>
      <c r="AN63">
        <f t="shared" si="15"/>
        <v>208.91284570801781</v>
      </c>
    </row>
    <row r="64" spans="1:40">
      <c r="A64">
        <v>20</v>
      </c>
      <c r="B64">
        <v>30</v>
      </c>
      <c r="C64">
        <v>70</v>
      </c>
      <c r="D64">
        <v>80</v>
      </c>
      <c r="E64">
        <v>90</v>
      </c>
      <c r="F64">
        <v>130</v>
      </c>
      <c r="G64">
        <v>160</v>
      </c>
      <c r="H64">
        <v>180</v>
      </c>
      <c r="I64">
        <v>200</v>
      </c>
      <c r="J64">
        <v>230</v>
      </c>
      <c r="K64">
        <v>240</v>
      </c>
      <c r="L64">
        <v>310</v>
      </c>
      <c r="N64">
        <v>2001</v>
      </c>
      <c r="O64" s="11">
        <f t="shared" si="1"/>
        <v>0.96769233802351795</v>
      </c>
      <c r="P64">
        <f t="shared" si="4"/>
        <v>0</v>
      </c>
      <c r="Q64">
        <f t="shared" si="2"/>
        <v>0</v>
      </c>
      <c r="R64">
        <f t="shared" si="2"/>
        <v>13.830053229569469</v>
      </c>
      <c r="S64">
        <f t="shared" si="2"/>
        <v>26.670969678983305</v>
      </c>
      <c r="T64">
        <f t="shared" si="2"/>
        <v>25.752105118493283</v>
      </c>
      <c r="U64">
        <f t="shared" si="2"/>
        <v>28.136713194717007</v>
      </c>
      <c r="V64">
        <f t="shared" si="2"/>
        <v>26.183343894299313</v>
      </c>
      <c r="W64">
        <f t="shared" si="2"/>
        <v>22.042157085536751</v>
      </c>
      <c r="X64">
        <f t="shared" si="2"/>
        <v>18.143590657882505</v>
      </c>
      <c r="Y64">
        <f t="shared" si="2"/>
        <v>15.45726793014245</v>
      </c>
      <c r="Z64">
        <f t="shared" si="2"/>
        <v>11.94889640828735</v>
      </c>
      <c r="AA64">
        <f t="shared" si="2"/>
        <v>11.433781894384405</v>
      </c>
      <c r="AD64">
        <f t="shared" si="5"/>
        <v>0</v>
      </c>
      <c r="AE64">
        <f t="shared" si="6"/>
        <v>13.830053229569469</v>
      </c>
      <c r="AF64">
        <f t="shared" si="7"/>
        <v>40.50102290855277</v>
      </c>
      <c r="AG64">
        <f t="shared" si="8"/>
        <v>66.253128027046046</v>
      </c>
      <c r="AH64">
        <f t="shared" si="9"/>
        <v>94.389841221763049</v>
      </c>
      <c r="AI64">
        <f t="shared" si="10"/>
        <v>120.57318511606236</v>
      </c>
      <c r="AJ64">
        <f t="shared" si="11"/>
        <v>142.61534220159911</v>
      </c>
      <c r="AK64">
        <f t="shared" si="12"/>
        <v>160.7589328594816</v>
      </c>
      <c r="AL64">
        <f t="shared" si="13"/>
        <v>176.21620078962405</v>
      </c>
      <c r="AM64">
        <f t="shared" si="14"/>
        <v>188.16509719791139</v>
      </c>
      <c r="AN64">
        <f t="shared" si="15"/>
        <v>199.59887909229579</v>
      </c>
    </row>
    <row r="65" spans="1:40">
      <c r="A65">
        <v>30</v>
      </c>
      <c r="B65">
        <v>30</v>
      </c>
      <c r="C65">
        <v>40</v>
      </c>
      <c r="D65">
        <v>70</v>
      </c>
      <c r="E65">
        <v>100</v>
      </c>
      <c r="F65">
        <v>120</v>
      </c>
      <c r="G65">
        <v>150</v>
      </c>
      <c r="H65">
        <v>170</v>
      </c>
      <c r="I65">
        <v>200</v>
      </c>
      <c r="J65">
        <v>230</v>
      </c>
      <c r="K65">
        <v>250</v>
      </c>
      <c r="L65">
        <v>310</v>
      </c>
      <c r="N65">
        <v>2002</v>
      </c>
      <c r="O65" s="11">
        <f t="shared" si="1"/>
        <v>0.91471521435530279</v>
      </c>
      <c r="P65">
        <f t="shared" si="4"/>
        <v>0</v>
      </c>
      <c r="Q65">
        <f t="shared" si="2"/>
        <v>0</v>
      </c>
      <c r="R65">
        <f t="shared" si="2"/>
        <v>7.9028875597539816</v>
      </c>
      <c r="S65">
        <f t="shared" si="2"/>
        <v>23.337098469110391</v>
      </c>
      <c r="T65">
        <f t="shared" si="2"/>
        <v>28.613450131659203</v>
      </c>
      <c r="U65">
        <f t="shared" si="2"/>
        <v>25.972350641277238</v>
      </c>
      <c r="V65">
        <f t="shared" si="2"/>
        <v>24.546884900905606</v>
      </c>
      <c r="W65">
        <f t="shared" si="2"/>
        <v>20.817592803006931</v>
      </c>
      <c r="X65">
        <f t="shared" si="2"/>
        <v>18.143590657882505</v>
      </c>
      <c r="Y65">
        <f t="shared" si="2"/>
        <v>15.45726793014245</v>
      </c>
      <c r="Z65">
        <f t="shared" si="2"/>
        <v>12.44676709196599</v>
      </c>
      <c r="AA65">
        <f t="shared" si="2"/>
        <v>11.433781894384405</v>
      </c>
      <c r="AD65">
        <f t="shared" si="5"/>
        <v>0</v>
      </c>
      <c r="AE65">
        <f t="shared" si="6"/>
        <v>7.9028875597539816</v>
      </c>
      <c r="AF65">
        <f t="shared" si="7"/>
        <v>31.239986028864372</v>
      </c>
      <c r="AG65">
        <f t="shared" si="8"/>
        <v>59.853436160523572</v>
      </c>
      <c r="AH65">
        <f t="shared" si="9"/>
        <v>85.825786801800803</v>
      </c>
      <c r="AI65">
        <f t="shared" si="10"/>
        <v>110.37267170270641</v>
      </c>
      <c r="AJ65">
        <f t="shared" si="11"/>
        <v>131.19026450571334</v>
      </c>
      <c r="AK65">
        <f t="shared" si="12"/>
        <v>149.33385516359584</v>
      </c>
      <c r="AL65">
        <f t="shared" si="13"/>
        <v>164.79112309373829</v>
      </c>
      <c r="AM65">
        <f t="shared" si="14"/>
        <v>177.23789018570429</v>
      </c>
      <c r="AN65">
        <f t="shared" si="15"/>
        <v>188.67167208008868</v>
      </c>
    </row>
    <row r="66" spans="1:40">
      <c r="A66">
        <v>20</v>
      </c>
      <c r="B66">
        <v>30</v>
      </c>
      <c r="C66">
        <v>50</v>
      </c>
      <c r="D66">
        <v>60</v>
      </c>
      <c r="E66">
        <v>90</v>
      </c>
      <c r="F66">
        <v>120</v>
      </c>
      <c r="G66">
        <v>150</v>
      </c>
      <c r="H66">
        <v>180</v>
      </c>
      <c r="I66">
        <v>200</v>
      </c>
      <c r="J66">
        <v>230</v>
      </c>
      <c r="K66">
        <v>250</v>
      </c>
      <c r="L66">
        <v>310</v>
      </c>
      <c r="N66">
        <v>2003</v>
      </c>
      <c r="O66" s="11">
        <f t="shared" si="1"/>
        <v>0.90019523871198603</v>
      </c>
      <c r="P66">
        <f t="shared" si="4"/>
        <v>0</v>
      </c>
      <c r="Q66">
        <f t="shared" si="2"/>
        <v>0</v>
      </c>
      <c r="R66">
        <f t="shared" si="2"/>
        <v>9.8786094496924761</v>
      </c>
      <c r="S66">
        <f t="shared" si="2"/>
        <v>20.003227259237477</v>
      </c>
      <c r="T66">
        <f t="shared" si="2"/>
        <v>25.752105118493283</v>
      </c>
      <c r="U66">
        <f t="shared" si="2"/>
        <v>25.972350641277238</v>
      </c>
      <c r="V66">
        <f t="shared" si="2"/>
        <v>24.546884900905606</v>
      </c>
      <c r="W66">
        <f t="shared" si="2"/>
        <v>22.042157085536751</v>
      </c>
      <c r="X66">
        <f t="shared" si="2"/>
        <v>18.143590657882505</v>
      </c>
      <c r="Y66">
        <f t="shared" si="2"/>
        <v>15.45726793014245</v>
      </c>
      <c r="Z66">
        <f t="shared" si="2"/>
        <v>12.44676709196599</v>
      </c>
      <c r="AA66">
        <f t="shared" si="2"/>
        <v>11.433781894384405</v>
      </c>
      <c r="AD66">
        <f t="shared" si="5"/>
        <v>0</v>
      </c>
      <c r="AE66">
        <f t="shared" si="6"/>
        <v>9.8786094496924761</v>
      </c>
      <c r="AF66">
        <f t="shared" si="7"/>
        <v>29.881836708929953</v>
      </c>
      <c r="AG66">
        <f t="shared" si="8"/>
        <v>55.633941827423236</v>
      </c>
      <c r="AH66">
        <f t="shared" si="9"/>
        <v>81.606292468700474</v>
      </c>
      <c r="AI66">
        <f t="shared" si="10"/>
        <v>106.15317736960608</v>
      </c>
      <c r="AJ66">
        <f t="shared" si="11"/>
        <v>128.19533445514284</v>
      </c>
      <c r="AK66">
        <f t="shared" si="12"/>
        <v>146.33892511302534</v>
      </c>
      <c r="AL66">
        <f t="shared" si="13"/>
        <v>161.79619304316779</v>
      </c>
      <c r="AM66">
        <f t="shared" si="14"/>
        <v>174.24296013513379</v>
      </c>
      <c r="AN66">
        <f t="shared" si="15"/>
        <v>185.67674202951818</v>
      </c>
    </row>
    <row r="67" spans="1:40">
      <c r="A67">
        <v>40</v>
      </c>
      <c r="B67">
        <v>30</v>
      </c>
      <c r="C67">
        <v>50</v>
      </c>
      <c r="D67">
        <v>80</v>
      </c>
      <c r="E67">
        <v>120</v>
      </c>
      <c r="F67">
        <v>160</v>
      </c>
      <c r="G67">
        <v>180</v>
      </c>
      <c r="H67">
        <v>210</v>
      </c>
      <c r="I67">
        <v>230</v>
      </c>
      <c r="J67">
        <v>250</v>
      </c>
      <c r="K67">
        <v>270</v>
      </c>
      <c r="L67">
        <v>330</v>
      </c>
      <c r="N67">
        <v>2004</v>
      </c>
      <c r="O67" s="11">
        <f t="shared" si="1"/>
        <v>1.0858388014973164</v>
      </c>
      <c r="P67">
        <f t="shared" si="4"/>
        <v>0</v>
      </c>
      <c r="Q67">
        <f t="shared" si="2"/>
        <v>0</v>
      </c>
      <c r="R67">
        <f t="shared" si="2"/>
        <v>9.8786094496924761</v>
      </c>
      <c r="S67">
        <f t="shared" si="2"/>
        <v>26.670969678983305</v>
      </c>
      <c r="T67">
        <f t="shared" si="2"/>
        <v>34.336140157991039</v>
      </c>
      <c r="U67">
        <f t="shared" si="2"/>
        <v>34.629800855036315</v>
      </c>
      <c r="V67">
        <f t="shared" si="2"/>
        <v>29.456261881086728</v>
      </c>
      <c r="W67">
        <f t="shared" si="2"/>
        <v>25.715849933126208</v>
      </c>
      <c r="X67">
        <f t="shared" si="2"/>
        <v>20.865129256564881</v>
      </c>
      <c r="Y67">
        <f t="shared" si="2"/>
        <v>16.801378184937445</v>
      </c>
      <c r="Z67">
        <f t="shared" si="2"/>
        <v>13.442508459323269</v>
      </c>
      <c r="AA67">
        <f t="shared" si="2"/>
        <v>12.171445242409204</v>
      </c>
      <c r="AD67">
        <f t="shared" si="5"/>
        <v>0</v>
      </c>
      <c r="AE67">
        <f t="shared" si="6"/>
        <v>9.8786094496924761</v>
      </c>
      <c r="AF67">
        <f t="shared" si="7"/>
        <v>36.549579128675781</v>
      </c>
      <c r="AG67">
        <f t="shared" si="8"/>
        <v>70.885719286666813</v>
      </c>
      <c r="AH67">
        <f t="shared" si="9"/>
        <v>105.51552014170312</v>
      </c>
      <c r="AI67">
        <f t="shared" si="10"/>
        <v>134.97178202278985</v>
      </c>
      <c r="AJ67">
        <f t="shared" si="11"/>
        <v>160.68763195591606</v>
      </c>
      <c r="AK67">
        <f t="shared" si="12"/>
        <v>181.55276121248093</v>
      </c>
      <c r="AL67">
        <f t="shared" si="13"/>
        <v>198.35413939741838</v>
      </c>
      <c r="AM67">
        <f t="shared" si="14"/>
        <v>211.79664785674166</v>
      </c>
      <c r="AN67">
        <f t="shared" si="15"/>
        <v>223.96809309915085</v>
      </c>
    </row>
    <row r="68" spans="1:40">
      <c r="A68">
        <v>20</v>
      </c>
      <c r="B68">
        <v>30</v>
      </c>
      <c r="C68">
        <v>40</v>
      </c>
      <c r="D68">
        <v>70</v>
      </c>
      <c r="E68">
        <v>120</v>
      </c>
      <c r="F68">
        <v>150</v>
      </c>
      <c r="G68">
        <v>170</v>
      </c>
      <c r="H68">
        <v>180</v>
      </c>
      <c r="I68">
        <v>220</v>
      </c>
      <c r="J68">
        <v>240</v>
      </c>
      <c r="K68">
        <v>250</v>
      </c>
      <c r="L68">
        <v>300</v>
      </c>
      <c r="N68">
        <v>2005</v>
      </c>
      <c r="O68" s="11">
        <f t="shared" si="1"/>
        <v>1.0060106267573752</v>
      </c>
      <c r="P68">
        <f t="shared" si="4"/>
        <v>0</v>
      </c>
      <c r="Q68">
        <f t="shared" si="2"/>
        <v>0</v>
      </c>
      <c r="R68">
        <f t="shared" si="2"/>
        <v>7.9028875597539816</v>
      </c>
      <c r="S68">
        <f t="shared" si="2"/>
        <v>23.337098469110391</v>
      </c>
      <c r="T68">
        <f t="shared" si="2"/>
        <v>34.336140157991039</v>
      </c>
      <c r="U68">
        <f t="shared" si="2"/>
        <v>32.465438301596549</v>
      </c>
      <c r="V68">
        <f t="shared" si="2"/>
        <v>27.819802887693022</v>
      </c>
      <c r="W68">
        <f t="shared" si="2"/>
        <v>22.042157085536751</v>
      </c>
      <c r="X68">
        <f t="shared" si="2"/>
        <v>19.957949723670755</v>
      </c>
      <c r="Y68">
        <f t="shared" si="2"/>
        <v>16.129323057539949</v>
      </c>
      <c r="Z68">
        <f t="shared" si="2"/>
        <v>12.44676709196599</v>
      </c>
      <c r="AA68">
        <f t="shared" si="2"/>
        <v>11.064950220372005</v>
      </c>
      <c r="AD68">
        <f t="shared" si="5"/>
        <v>0</v>
      </c>
      <c r="AE68">
        <f t="shared" si="6"/>
        <v>7.9028875597539816</v>
      </c>
      <c r="AF68">
        <f t="shared" si="7"/>
        <v>31.239986028864372</v>
      </c>
      <c r="AG68">
        <f t="shared" si="8"/>
        <v>65.576126186855419</v>
      </c>
      <c r="AH68">
        <f t="shared" si="9"/>
        <v>98.041564488451968</v>
      </c>
      <c r="AI68">
        <f t="shared" si="10"/>
        <v>125.86136737614498</v>
      </c>
      <c r="AJ68">
        <f t="shared" si="11"/>
        <v>147.90352446168174</v>
      </c>
      <c r="AK68">
        <f t="shared" si="12"/>
        <v>167.86147418535251</v>
      </c>
      <c r="AL68">
        <f t="shared" si="13"/>
        <v>183.99079724289246</v>
      </c>
      <c r="AM68">
        <f t="shared" si="14"/>
        <v>196.43756433485845</v>
      </c>
      <c r="AN68">
        <f t="shared" si="15"/>
        <v>207.50251455523045</v>
      </c>
    </row>
    <row r="69" spans="1:40">
      <c r="A69">
        <v>30</v>
      </c>
      <c r="B69">
        <v>30</v>
      </c>
      <c r="C69">
        <v>50</v>
      </c>
      <c r="D69">
        <v>60</v>
      </c>
      <c r="E69">
        <v>90</v>
      </c>
      <c r="F69">
        <v>130</v>
      </c>
      <c r="G69">
        <v>140</v>
      </c>
      <c r="H69">
        <v>170</v>
      </c>
      <c r="I69">
        <v>190</v>
      </c>
      <c r="J69">
        <v>230</v>
      </c>
      <c r="K69">
        <v>250</v>
      </c>
      <c r="L69">
        <v>330</v>
      </c>
      <c r="N69">
        <v>2006</v>
      </c>
      <c r="O69" s="11">
        <f t="shared" si="1"/>
        <v>0.89599585262109072</v>
      </c>
      <c r="P69">
        <f t="shared" si="4"/>
        <v>0</v>
      </c>
      <c r="Q69">
        <f t="shared" si="2"/>
        <v>0</v>
      </c>
      <c r="R69">
        <f t="shared" si="2"/>
        <v>9.8786094496924761</v>
      </c>
      <c r="S69">
        <f t="shared" si="2"/>
        <v>20.003227259237477</v>
      </c>
      <c r="T69">
        <f t="shared" si="2"/>
        <v>25.752105118493283</v>
      </c>
      <c r="U69">
        <f t="shared" si="2"/>
        <v>28.136713194717007</v>
      </c>
      <c r="V69">
        <f t="shared" si="2"/>
        <v>22.9104259075119</v>
      </c>
      <c r="W69">
        <f t="shared" si="2"/>
        <v>20.817592803006931</v>
      </c>
      <c r="X69">
        <f t="shared" si="2"/>
        <v>17.236411124988379</v>
      </c>
      <c r="Y69">
        <f t="shared" si="2"/>
        <v>15.45726793014245</v>
      </c>
      <c r="Z69">
        <f t="shared" si="2"/>
        <v>12.44676709196599</v>
      </c>
      <c r="AA69">
        <f t="shared" si="2"/>
        <v>12.171445242409204</v>
      </c>
      <c r="AD69">
        <f t="shared" si="5"/>
        <v>0</v>
      </c>
      <c r="AE69">
        <f t="shared" si="6"/>
        <v>9.8786094496924761</v>
      </c>
      <c r="AF69">
        <f t="shared" si="7"/>
        <v>29.881836708929953</v>
      </c>
      <c r="AG69">
        <f t="shared" si="8"/>
        <v>55.633941827423236</v>
      </c>
      <c r="AH69">
        <f t="shared" si="9"/>
        <v>83.770655022140247</v>
      </c>
      <c r="AI69">
        <f t="shared" si="10"/>
        <v>106.68108092965215</v>
      </c>
      <c r="AJ69">
        <f t="shared" si="11"/>
        <v>127.49867373265909</v>
      </c>
      <c r="AK69">
        <f t="shared" si="12"/>
        <v>144.73508485764745</v>
      </c>
      <c r="AL69">
        <f t="shared" si="13"/>
        <v>160.1923527877899</v>
      </c>
      <c r="AM69">
        <f t="shared" si="14"/>
        <v>172.6391198797559</v>
      </c>
      <c r="AN69">
        <f t="shared" si="15"/>
        <v>184.81056512216509</v>
      </c>
    </row>
    <row r="70" spans="1:40">
      <c r="A70">
        <v>30</v>
      </c>
      <c r="B70">
        <v>50</v>
      </c>
      <c r="C70">
        <v>60</v>
      </c>
      <c r="D70">
        <v>70</v>
      </c>
      <c r="E70">
        <v>90</v>
      </c>
      <c r="F70">
        <v>110</v>
      </c>
      <c r="G70">
        <v>160</v>
      </c>
      <c r="H70">
        <v>190</v>
      </c>
      <c r="I70">
        <v>230</v>
      </c>
      <c r="J70">
        <v>220</v>
      </c>
      <c r="K70">
        <v>240</v>
      </c>
      <c r="L70">
        <v>300</v>
      </c>
      <c r="N70">
        <v>2007</v>
      </c>
      <c r="O70" s="11">
        <f t="shared" si="1"/>
        <v>0.93504901172353838</v>
      </c>
      <c r="P70">
        <f t="shared" si="4"/>
        <v>0</v>
      </c>
      <c r="Q70">
        <f t="shared" si="2"/>
        <v>0</v>
      </c>
      <c r="R70">
        <f t="shared" si="2"/>
        <v>11.854331339630972</v>
      </c>
      <c r="S70">
        <f t="shared" si="2"/>
        <v>23.337098469110391</v>
      </c>
      <c r="T70">
        <f t="shared" si="2"/>
        <v>25.752105118493283</v>
      </c>
      <c r="U70">
        <f t="shared" si="2"/>
        <v>23.807988087837469</v>
      </c>
      <c r="V70">
        <f t="shared" si="2"/>
        <v>26.183343894299313</v>
      </c>
      <c r="W70">
        <f t="shared" si="2"/>
        <v>23.26672136806657</v>
      </c>
      <c r="X70">
        <f t="shared" si="2"/>
        <v>20.865129256564881</v>
      </c>
      <c r="Y70">
        <f t="shared" si="2"/>
        <v>14.785212802744953</v>
      </c>
      <c r="Z70">
        <f t="shared" si="2"/>
        <v>11.94889640828735</v>
      </c>
      <c r="AA70">
        <f t="shared" si="2"/>
        <v>11.064950220372005</v>
      </c>
      <c r="AD70">
        <f t="shared" si="5"/>
        <v>0</v>
      </c>
      <c r="AE70">
        <f t="shared" si="6"/>
        <v>11.854331339630972</v>
      </c>
      <c r="AF70">
        <f t="shared" si="7"/>
        <v>35.191429808741361</v>
      </c>
      <c r="AG70">
        <f t="shared" si="8"/>
        <v>60.943534927234644</v>
      </c>
      <c r="AH70">
        <f t="shared" si="9"/>
        <v>84.75152301507211</v>
      </c>
      <c r="AI70">
        <f t="shared" si="10"/>
        <v>110.93486690937142</v>
      </c>
      <c r="AJ70">
        <f t="shared" si="11"/>
        <v>134.20158827743799</v>
      </c>
      <c r="AK70">
        <f t="shared" si="12"/>
        <v>155.06671753400286</v>
      </c>
      <c r="AL70">
        <f t="shared" si="13"/>
        <v>169.85193033674781</v>
      </c>
      <c r="AM70">
        <f t="shared" si="14"/>
        <v>181.80082674503515</v>
      </c>
      <c r="AN70">
        <f t="shared" si="15"/>
        <v>192.86577696540715</v>
      </c>
    </row>
    <row r="71" spans="1:40">
      <c r="A71">
        <v>20</v>
      </c>
      <c r="B71">
        <v>50</v>
      </c>
      <c r="C71">
        <v>60</v>
      </c>
      <c r="D71">
        <v>80</v>
      </c>
      <c r="E71">
        <v>100</v>
      </c>
      <c r="F71">
        <v>130</v>
      </c>
      <c r="G71">
        <v>150</v>
      </c>
      <c r="H71">
        <v>170</v>
      </c>
      <c r="I71">
        <v>200</v>
      </c>
      <c r="J71">
        <v>210</v>
      </c>
      <c r="K71">
        <v>230</v>
      </c>
      <c r="L71">
        <v>320</v>
      </c>
      <c r="N71">
        <v>2008</v>
      </c>
      <c r="O71" s="11">
        <f t="shared" si="1"/>
        <v>0.95097313166597386</v>
      </c>
      <c r="P71">
        <f t="shared" si="4"/>
        <v>0</v>
      </c>
      <c r="Q71">
        <f t="shared" ref="Q71:Q77" si="16">Q$53*Q$52*B71</f>
        <v>0</v>
      </c>
      <c r="R71">
        <f t="shared" ref="R71:R77" si="17">R$53*R$52*C71</f>
        <v>11.854331339630972</v>
      </c>
      <c r="S71">
        <f t="shared" ref="S71:S77" si="18">S$53*S$52*D71</f>
        <v>26.670969678983305</v>
      </c>
      <c r="T71">
        <f t="shared" ref="T71:T77" si="19">T$53*T$52*E71</f>
        <v>28.613450131659203</v>
      </c>
      <c r="U71">
        <f t="shared" ref="U71:U77" si="20">U$53*U$52*F71</f>
        <v>28.136713194717007</v>
      </c>
      <c r="V71">
        <f t="shared" ref="V71:V77" si="21">V$53*V$52*G71</f>
        <v>24.546884900905606</v>
      </c>
      <c r="W71">
        <f t="shared" ref="W71:W77" si="22">W$53*W$52*H71</f>
        <v>20.817592803006931</v>
      </c>
      <c r="X71">
        <f t="shared" ref="X71:X77" si="23">X$53*X$52*I71</f>
        <v>18.143590657882505</v>
      </c>
      <c r="Y71">
        <f t="shared" ref="Y71:Y77" si="24">Y$53*Y$52*J71</f>
        <v>14.113157675347455</v>
      </c>
      <c r="Z71">
        <f t="shared" ref="Z71:Z77" si="25">Z$53*Z$52*K71</f>
        <v>11.45102572460871</v>
      </c>
      <c r="AA71">
        <f t="shared" ref="AA71:AA77" si="26">AA$53*AA$52*L71</f>
        <v>11.802613568396804</v>
      </c>
      <c r="AD71">
        <f t="shared" si="5"/>
        <v>0</v>
      </c>
      <c r="AE71">
        <f t="shared" si="6"/>
        <v>11.854331339630972</v>
      </c>
      <c r="AF71">
        <f t="shared" si="7"/>
        <v>38.525301018614279</v>
      </c>
      <c r="AG71">
        <f t="shared" si="8"/>
        <v>67.138751150273478</v>
      </c>
      <c r="AH71">
        <f t="shared" si="9"/>
        <v>95.275464344990482</v>
      </c>
      <c r="AI71">
        <f t="shared" si="10"/>
        <v>119.82234924589609</v>
      </c>
      <c r="AJ71">
        <f t="shared" si="11"/>
        <v>140.63994204890304</v>
      </c>
      <c r="AK71">
        <f t="shared" si="12"/>
        <v>158.78353270678554</v>
      </c>
      <c r="AL71">
        <f t="shared" si="13"/>
        <v>172.89669038213299</v>
      </c>
      <c r="AM71">
        <f t="shared" si="14"/>
        <v>184.3477161067417</v>
      </c>
      <c r="AN71">
        <f t="shared" si="15"/>
        <v>196.15032967513849</v>
      </c>
    </row>
    <row r="72" spans="1:40">
      <c r="A72">
        <v>20</v>
      </c>
      <c r="B72">
        <v>30</v>
      </c>
      <c r="C72">
        <v>60</v>
      </c>
      <c r="D72">
        <v>90</v>
      </c>
      <c r="E72">
        <v>110</v>
      </c>
      <c r="F72">
        <v>130</v>
      </c>
      <c r="G72">
        <v>150</v>
      </c>
      <c r="H72">
        <v>170</v>
      </c>
      <c r="I72">
        <v>180</v>
      </c>
      <c r="J72">
        <v>210</v>
      </c>
      <c r="K72">
        <v>240</v>
      </c>
      <c r="L72">
        <v>360</v>
      </c>
      <c r="N72">
        <v>2009</v>
      </c>
      <c r="O72" s="11">
        <f t="shared" si="1"/>
        <v>0.98177876503816708</v>
      </c>
      <c r="P72">
        <f t="shared" si="4"/>
        <v>0</v>
      </c>
      <c r="Q72">
        <f t="shared" si="16"/>
        <v>0</v>
      </c>
      <c r="R72">
        <f t="shared" si="17"/>
        <v>11.854331339630972</v>
      </c>
      <c r="S72">
        <f t="shared" si="18"/>
        <v>30.004840888856215</v>
      </c>
      <c r="T72">
        <f t="shared" si="19"/>
        <v>31.474795144825123</v>
      </c>
      <c r="U72">
        <f t="shared" si="20"/>
        <v>28.136713194717007</v>
      </c>
      <c r="V72">
        <f t="shared" si="21"/>
        <v>24.546884900905606</v>
      </c>
      <c r="W72">
        <f t="shared" si="22"/>
        <v>20.817592803006931</v>
      </c>
      <c r="X72">
        <f t="shared" si="23"/>
        <v>16.329231592094256</v>
      </c>
      <c r="Y72">
        <f t="shared" si="24"/>
        <v>14.113157675347455</v>
      </c>
      <c r="Z72">
        <f t="shared" si="25"/>
        <v>11.94889640828735</v>
      </c>
      <c r="AA72">
        <f t="shared" si="26"/>
        <v>13.277940264446405</v>
      </c>
      <c r="AD72">
        <f t="shared" si="5"/>
        <v>0</v>
      </c>
      <c r="AE72">
        <f t="shared" si="6"/>
        <v>11.854331339630972</v>
      </c>
      <c r="AF72">
        <f t="shared" si="7"/>
        <v>41.859172228487189</v>
      </c>
      <c r="AG72">
        <f t="shared" si="8"/>
        <v>73.333967373312305</v>
      </c>
      <c r="AH72">
        <f t="shared" si="9"/>
        <v>101.47068056802931</v>
      </c>
      <c r="AI72">
        <f t="shared" si="10"/>
        <v>126.01756546893492</v>
      </c>
      <c r="AJ72">
        <f t="shared" si="11"/>
        <v>146.83515827194185</v>
      </c>
      <c r="AK72">
        <f t="shared" si="12"/>
        <v>163.16438986403611</v>
      </c>
      <c r="AL72">
        <f t="shared" si="13"/>
        <v>177.27754753938356</v>
      </c>
      <c r="AM72">
        <f t="shared" si="14"/>
        <v>189.2264439476709</v>
      </c>
      <c r="AN72">
        <f t="shared" si="15"/>
        <v>202.50438421211732</v>
      </c>
    </row>
    <row r="73" spans="1:40">
      <c r="A73">
        <v>20</v>
      </c>
      <c r="B73">
        <v>40</v>
      </c>
      <c r="C73">
        <v>60</v>
      </c>
      <c r="D73">
        <v>80</v>
      </c>
      <c r="E73">
        <v>110</v>
      </c>
      <c r="F73">
        <v>140</v>
      </c>
      <c r="G73">
        <v>160</v>
      </c>
      <c r="H73">
        <v>180</v>
      </c>
      <c r="I73">
        <v>190</v>
      </c>
      <c r="J73">
        <v>200</v>
      </c>
      <c r="K73">
        <v>240</v>
      </c>
      <c r="L73">
        <v>380</v>
      </c>
      <c r="N73">
        <v>2010</v>
      </c>
      <c r="O73" s="11">
        <f t="shared" si="1"/>
        <v>0.99469579645771344</v>
      </c>
      <c r="P73">
        <f t="shared" si="4"/>
        <v>0</v>
      </c>
      <c r="Q73">
        <f t="shared" si="16"/>
        <v>0</v>
      </c>
      <c r="R73">
        <f t="shared" si="17"/>
        <v>11.854331339630972</v>
      </c>
      <c r="S73">
        <f t="shared" si="18"/>
        <v>26.670969678983305</v>
      </c>
      <c r="T73">
        <f t="shared" si="19"/>
        <v>31.474795144825123</v>
      </c>
      <c r="U73">
        <f t="shared" si="20"/>
        <v>30.301075748156777</v>
      </c>
      <c r="V73">
        <f t="shared" si="21"/>
        <v>26.183343894299313</v>
      </c>
      <c r="W73">
        <f t="shared" si="22"/>
        <v>22.042157085536751</v>
      </c>
      <c r="X73">
        <f t="shared" si="23"/>
        <v>17.236411124988379</v>
      </c>
      <c r="Y73">
        <f t="shared" si="24"/>
        <v>13.441102547949956</v>
      </c>
      <c r="Z73">
        <f t="shared" si="25"/>
        <v>11.94889640828735</v>
      </c>
      <c r="AA73">
        <f t="shared" si="26"/>
        <v>14.015603612471205</v>
      </c>
      <c r="AD73">
        <f t="shared" si="5"/>
        <v>0</v>
      </c>
      <c r="AE73">
        <f t="shared" si="6"/>
        <v>11.854331339630972</v>
      </c>
      <c r="AF73">
        <f t="shared" si="7"/>
        <v>38.525301018614279</v>
      </c>
      <c r="AG73">
        <f t="shared" si="8"/>
        <v>70.000096163439395</v>
      </c>
      <c r="AH73">
        <f t="shared" si="9"/>
        <v>100.30117191159617</v>
      </c>
      <c r="AI73">
        <f t="shared" si="10"/>
        <v>126.48451580589548</v>
      </c>
      <c r="AJ73">
        <f t="shared" si="11"/>
        <v>148.52667289143224</v>
      </c>
      <c r="AK73">
        <f t="shared" si="12"/>
        <v>165.76308401642063</v>
      </c>
      <c r="AL73">
        <f t="shared" si="13"/>
        <v>179.20418656437059</v>
      </c>
      <c r="AM73">
        <f t="shared" si="14"/>
        <v>191.15308297265793</v>
      </c>
      <c r="AN73">
        <f t="shared" si="15"/>
        <v>205.16868658512914</v>
      </c>
    </row>
    <row r="74" spans="1:40">
      <c r="A74">
        <v>35</v>
      </c>
      <c r="B74">
        <v>60</v>
      </c>
      <c r="C74">
        <v>68</v>
      </c>
      <c r="D74">
        <v>84</v>
      </c>
      <c r="E74">
        <v>110</v>
      </c>
      <c r="F74">
        <v>137</v>
      </c>
      <c r="G74">
        <v>174</v>
      </c>
      <c r="H74">
        <v>186</v>
      </c>
      <c r="I74">
        <v>194</v>
      </c>
      <c r="J74">
        <v>231</v>
      </c>
      <c r="K74">
        <v>279</v>
      </c>
      <c r="L74">
        <v>374</v>
      </c>
      <c r="N74">
        <v>2011</v>
      </c>
      <c r="O74" s="11">
        <f t="shared" si="1"/>
        <v>1.0405462369060674</v>
      </c>
      <c r="P74">
        <f t="shared" si="4"/>
        <v>0</v>
      </c>
      <c r="Q74">
        <f t="shared" si="16"/>
        <v>0</v>
      </c>
      <c r="R74">
        <f t="shared" si="17"/>
        <v>13.434908851581769</v>
      </c>
      <c r="S74">
        <f t="shared" si="18"/>
        <v>28.004518162932467</v>
      </c>
      <c r="T74">
        <f t="shared" si="19"/>
        <v>31.474795144825123</v>
      </c>
      <c r="U74">
        <f t="shared" si="20"/>
        <v>29.651766982124848</v>
      </c>
      <c r="V74">
        <f t="shared" si="21"/>
        <v>28.474386485050502</v>
      </c>
      <c r="W74">
        <f t="shared" si="22"/>
        <v>22.776895655054641</v>
      </c>
      <c r="X74">
        <f t="shared" si="23"/>
        <v>17.599282938146029</v>
      </c>
      <c r="Y74">
        <f t="shared" si="24"/>
        <v>15.524473442882201</v>
      </c>
      <c r="Z74">
        <f t="shared" si="25"/>
        <v>13.890592074634045</v>
      </c>
      <c r="AA74">
        <f t="shared" si="26"/>
        <v>13.794304608063765</v>
      </c>
      <c r="AD74">
        <f t="shared" si="5"/>
        <v>0</v>
      </c>
      <c r="AE74">
        <f t="shared" si="6"/>
        <v>13.434908851581769</v>
      </c>
      <c r="AF74">
        <f t="shared" si="7"/>
        <v>41.439427014514237</v>
      </c>
      <c r="AG74">
        <f t="shared" si="8"/>
        <v>72.91422215933936</v>
      </c>
      <c r="AH74">
        <f t="shared" si="9"/>
        <v>102.5659891414642</v>
      </c>
      <c r="AI74">
        <f t="shared" si="10"/>
        <v>131.0403756265147</v>
      </c>
      <c r="AJ74">
        <f t="shared" si="11"/>
        <v>153.81727128156933</v>
      </c>
      <c r="AK74">
        <f t="shared" si="12"/>
        <v>171.41655421971535</v>
      </c>
      <c r="AL74">
        <f t="shared" si="13"/>
        <v>186.94102766259755</v>
      </c>
      <c r="AM74">
        <f t="shared" si="14"/>
        <v>200.83161973723159</v>
      </c>
      <c r="AN74">
        <f t="shared" si="15"/>
        <v>214.62592434529535</v>
      </c>
    </row>
    <row r="75" spans="1:40">
      <c r="A75">
        <v>23</v>
      </c>
      <c r="B75">
        <v>34</v>
      </c>
      <c r="C75">
        <v>65</v>
      </c>
      <c r="D75">
        <v>102</v>
      </c>
      <c r="E75">
        <v>131</v>
      </c>
      <c r="F75">
        <v>162</v>
      </c>
      <c r="G75">
        <v>184</v>
      </c>
      <c r="H75">
        <v>194</v>
      </c>
      <c r="I75">
        <v>213</v>
      </c>
      <c r="J75">
        <v>237</v>
      </c>
      <c r="K75">
        <v>281</v>
      </c>
      <c r="L75">
        <v>366</v>
      </c>
      <c r="N75">
        <v>2012</v>
      </c>
      <c r="O75" s="11">
        <f t="shared" si="1"/>
        <v>1.1441785036358214</v>
      </c>
      <c r="P75">
        <f t="shared" si="4"/>
        <v>0</v>
      </c>
      <c r="Q75">
        <f t="shared" si="16"/>
        <v>0</v>
      </c>
      <c r="R75">
        <f t="shared" si="17"/>
        <v>12.84219228460022</v>
      </c>
      <c r="S75">
        <f t="shared" si="18"/>
        <v>34.005486340703712</v>
      </c>
      <c r="T75">
        <f t="shared" si="19"/>
        <v>37.483619672473552</v>
      </c>
      <c r="U75">
        <f t="shared" si="20"/>
        <v>35.062673365724272</v>
      </c>
      <c r="V75">
        <f t="shared" si="21"/>
        <v>30.110845478444212</v>
      </c>
      <c r="W75">
        <f t="shared" si="22"/>
        <v>23.756547081078498</v>
      </c>
      <c r="X75">
        <f t="shared" si="23"/>
        <v>19.322924050644868</v>
      </c>
      <c r="Y75">
        <f t="shared" si="24"/>
        <v>15.927706519320699</v>
      </c>
      <c r="Z75">
        <f t="shared" si="25"/>
        <v>13.990166211369772</v>
      </c>
      <c r="AA75">
        <f t="shared" si="26"/>
        <v>13.499239268853845</v>
      </c>
      <c r="AD75">
        <f t="shared" si="5"/>
        <v>0</v>
      </c>
      <c r="AE75">
        <f t="shared" si="6"/>
        <v>12.84219228460022</v>
      </c>
      <c r="AF75">
        <f t="shared" si="7"/>
        <v>46.847678625303928</v>
      </c>
      <c r="AG75">
        <f t="shared" si="8"/>
        <v>84.331298297777479</v>
      </c>
      <c r="AH75">
        <f t="shared" si="9"/>
        <v>119.39397166350176</v>
      </c>
      <c r="AI75">
        <f t="shared" si="10"/>
        <v>149.50481714194598</v>
      </c>
      <c r="AJ75">
        <f t="shared" si="11"/>
        <v>173.26136422302449</v>
      </c>
      <c r="AK75">
        <f t="shared" si="12"/>
        <v>192.58428827366936</v>
      </c>
      <c r="AL75">
        <f t="shared" si="13"/>
        <v>208.51199479299007</v>
      </c>
      <c r="AM75">
        <f t="shared" si="14"/>
        <v>222.50216100435983</v>
      </c>
      <c r="AN75">
        <f t="shared" si="15"/>
        <v>236.00140027321368</v>
      </c>
    </row>
    <row r="76" spans="1:40">
      <c r="A76">
        <v>45</v>
      </c>
      <c r="B76">
        <v>42</v>
      </c>
      <c r="C76">
        <v>51</v>
      </c>
      <c r="D76">
        <v>88</v>
      </c>
      <c r="E76">
        <v>131</v>
      </c>
      <c r="F76">
        <v>157</v>
      </c>
      <c r="G76">
        <v>180</v>
      </c>
      <c r="H76">
        <v>197</v>
      </c>
      <c r="I76">
        <v>213</v>
      </c>
      <c r="J76">
        <v>227</v>
      </c>
      <c r="K76">
        <v>258</v>
      </c>
      <c r="L76">
        <v>330</v>
      </c>
      <c r="N76">
        <v>2013</v>
      </c>
      <c r="O76" s="11">
        <f t="shared" si="1"/>
        <v>1.08625346444684</v>
      </c>
      <c r="P76">
        <f t="shared" si="4"/>
        <v>0</v>
      </c>
      <c r="Q76">
        <f t="shared" si="16"/>
        <v>0</v>
      </c>
      <c r="R76">
        <f t="shared" si="17"/>
        <v>10.076181638686327</v>
      </c>
      <c r="S76">
        <f t="shared" si="18"/>
        <v>29.338066646881632</v>
      </c>
      <c r="T76">
        <f t="shared" si="19"/>
        <v>37.483619672473552</v>
      </c>
      <c r="U76">
        <f t="shared" si="20"/>
        <v>33.980492089004386</v>
      </c>
      <c r="V76">
        <f t="shared" si="21"/>
        <v>29.456261881086728</v>
      </c>
      <c r="W76">
        <f t="shared" si="22"/>
        <v>24.123916365837445</v>
      </c>
      <c r="X76">
        <f t="shared" si="23"/>
        <v>19.322924050644868</v>
      </c>
      <c r="Y76">
        <f t="shared" si="24"/>
        <v>15.255651391923202</v>
      </c>
      <c r="Z76">
        <f t="shared" si="25"/>
        <v>12.845063638908901</v>
      </c>
      <c r="AA76">
        <f t="shared" si="26"/>
        <v>12.171445242409204</v>
      </c>
      <c r="AD76">
        <f t="shared" si="5"/>
        <v>0</v>
      </c>
      <c r="AE76">
        <f t="shared" si="6"/>
        <v>10.076181638686327</v>
      </c>
      <c r="AF76">
        <f t="shared" si="7"/>
        <v>39.414248285567957</v>
      </c>
      <c r="AG76">
        <f t="shared" si="8"/>
        <v>76.897867958041502</v>
      </c>
      <c r="AH76">
        <f t="shared" si="9"/>
        <v>110.87836004704589</v>
      </c>
      <c r="AI76">
        <f t="shared" si="10"/>
        <v>140.33462192813261</v>
      </c>
      <c r="AJ76">
        <f t="shared" si="11"/>
        <v>164.45853829397004</v>
      </c>
      <c r="AK76">
        <f t="shared" si="12"/>
        <v>183.78146234461491</v>
      </c>
      <c r="AL76">
        <f t="shared" si="13"/>
        <v>199.03711373653812</v>
      </c>
      <c r="AM76">
        <f t="shared" si="14"/>
        <v>211.88217737544701</v>
      </c>
      <c r="AN76">
        <f t="shared" si="15"/>
        <v>224.05362261785621</v>
      </c>
    </row>
    <row r="77" spans="1:40">
      <c r="A77">
        <v>27</v>
      </c>
      <c r="B77">
        <v>67</v>
      </c>
      <c r="C77">
        <v>92</v>
      </c>
      <c r="D77">
        <v>101</v>
      </c>
      <c r="E77">
        <v>125</v>
      </c>
      <c r="F77">
        <v>164</v>
      </c>
      <c r="G77">
        <v>193</v>
      </c>
      <c r="H77">
        <v>202</v>
      </c>
      <c r="I77">
        <v>229</v>
      </c>
      <c r="J77">
        <v>240</v>
      </c>
      <c r="K77">
        <v>297</v>
      </c>
      <c r="L77">
        <v>436</v>
      </c>
      <c r="N77">
        <v>2014</v>
      </c>
      <c r="O77" s="11">
        <f t="shared" si="1"/>
        <v>1.1984835626700163</v>
      </c>
      <c r="P77">
        <f t="shared" si="4"/>
        <v>0</v>
      </c>
      <c r="Q77">
        <f t="shared" si="16"/>
        <v>0</v>
      </c>
      <c r="R77">
        <f t="shared" si="17"/>
        <v>18.176641387434159</v>
      </c>
      <c r="S77">
        <f t="shared" si="18"/>
        <v>33.672099219716422</v>
      </c>
      <c r="T77">
        <f t="shared" si="19"/>
        <v>35.766812664574005</v>
      </c>
      <c r="U77">
        <f t="shared" si="20"/>
        <v>35.495545876412223</v>
      </c>
      <c r="V77">
        <f t="shared" si="21"/>
        <v>31.583658572498546</v>
      </c>
      <c r="W77">
        <f t="shared" si="22"/>
        <v>24.736198507102355</v>
      </c>
      <c r="X77">
        <f t="shared" si="23"/>
        <v>20.774411303275468</v>
      </c>
      <c r="Y77">
        <f t="shared" si="24"/>
        <v>16.129323057539949</v>
      </c>
      <c r="Z77">
        <f t="shared" si="25"/>
        <v>14.786759305255595</v>
      </c>
      <c r="AA77">
        <f t="shared" si="26"/>
        <v>16.081060986940646</v>
      </c>
      <c r="AD77">
        <f t="shared" si="5"/>
        <v>0</v>
      </c>
      <c r="AE77">
        <f t="shared" si="6"/>
        <v>18.176641387434159</v>
      </c>
      <c r="AF77">
        <f t="shared" si="7"/>
        <v>51.848740607150582</v>
      </c>
      <c r="AG77">
        <f t="shared" si="8"/>
        <v>87.615553271724593</v>
      </c>
      <c r="AH77">
        <f t="shared" si="9"/>
        <v>123.11109914813682</v>
      </c>
      <c r="AI77">
        <f t="shared" si="10"/>
        <v>154.69475772063535</v>
      </c>
      <c r="AJ77">
        <f t="shared" si="11"/>
        <v>179.43095622773771</v>
      </c>
      <c r="AK77">
        <f t="shared" si="12"/>
        <v>200.20536753101317</v>
      </c>
      <c r="AL77">
        <f t="shared" si="13"/>
        <v>216.33469058855312</v>
      </c>
      <c r="AM77">
        <f t="shared" si="14"/>
        <v>231.12144989380872</v>
      </c>
      <c r="AN77">
        <f t="shared" si="15"/>
        <v>247.20251088074937</v>
      </c>
    </row>
    <row r="80" spans="1:40">
      <c r="A80" t="s">
        <v>28</v>
      </c>
      <c r="B80" t="s">
        <v>37</v>
      </c>
      <c r="C80" t="s">
        <v>38</v>
      </c>
      <c r="D80" t="s">
        <v>62</v>
      </c>
    </row>
    <row r="81" spans="1:22">
      <c r="A81">
        <v>1</v>
      </c>
    </row>
    <row r="82" spans="1:22">
      <c r="A82" t="s">
        <v>28</v>
      </c>
      <c r="B82" t="s">
        <v>63</v>
      </c>
      <c r="C82" t="s">
        <v>38</v>
      </c>
      <c r="D82" t="s">
        <v>62</v>
      </c>
    </row>
    <row r="83" spans="1:22">
      <c r="A83" t="s">
        <v>64</v>
      </c>
    </row>
    <row r="84" spans="1:22">
      <c r="A84" t="s">
        <v>28</v>
      </c>
      <c r="B84" t="s">
        <v>37</v>
      </c>
      <c r="C84" t="s">
        <v>38</v>
      </c>
      <c r="D84" t="s">
        <v>65</v>
      </c>
      <c r="E84" t="s">
        <v>38</v>
      </c>
      <c r="F84" t="s">
        <v>66</v>
      </c>
      <c r="G84" t="s">
        <v>67</v>
      </c>
      <c r="H84" t="s">
        <v>68</v>
      </c>
    </row>
    <row r="85" spans="1:22">
      <c r="A85">
        <v>22</v>
      </c>
    </row>
    <row r="86" spans="1:22">
      <c r="A86" t="s">
        <v>28</v>
      </c>
      <c r="B86" t="s">
        <v>45</v>
      </c>
      <c r="C86" t="s">
        <v>38</v>
      </c>
      <c r="D86" t="s">
        <v>66</v>
      </c>
      <c r="E86">
        <v>1</v>
      </c>
      <c r="F86" t="s">
        <v>67</v>
      </c>
      <c r="G86" t="s">
        <v>68</v>
      </c>
    </row>
    <row r="87" spans="1:22">
      <c r="A87">
        <v>1992</v>
      </c>
      <c r="B87">
        <v>1993</v>
      </c>
      <c r="C87">
        <v>1994</v>
      </c>
      <c r="D87">
        <v>1995</v>
      </c>
      <c r="E87">
        <v>1996</v>
      </c>
      <c r="F87">
        <v>1997</v>
      </c>
      <c r="G87">
        <v>1998</v>
      </c>
      <c r="H87">
        <v>1999</v>
      </c>
      <c r="I87">
        <v>2000</v>
      </c>
      <c r="J87">
        <v>2001</v>
      </c>
      <c r="K87">
        <v>2002</v>
      </c>
      <c r="L87">
        <v>2003</v>
      </c>
      <c r="M87">
        <v>2004</v>
      </c>
      <c r="N87">
        <v>2005</v>
      </c>
      <c r="O87">
        <v>2006</v>
      </c>
      <c r="P87">
        <v>2007</v>
      </c>
      <c r="Q87">
        <v>2008</v>
      </c>
      <c r="R87">
        <v>2009</v>
      </c>
      <c r="S87">
        <v>2010</v>
      </c>
      <c r="T87">
        <v>2011</v>
      </c>
      <c r="U87">
        <v>2013</v>
      </c>
      <c r="V87">
        <v>2014</v>
      </c>
    </row>
    <row r="88" spans="1:22">
      <c r="A88" t="s">
        <v>28</v>
      </c>
      <c r="B88" t="s">
        <v>69</v>
      </c>
      <c r="C88" t="s">
        <v>38</v>
      </c>
      <c r="D88" t="s">
        <v>66</v>
      </c>
      <c r="E88">
        <v>1</v>
      </c>
    </row>
    <row r="89" spans="1:22">
      <c r="A89">
        <v>10.5</v>
      </c>
    </row>
    <row r="90" spans="1:22">
      <c r="A90" t="s">
        <v>28</v>
      </c>
      <c r="B90" t="s">
        <v>42</v>
      </c>
      <c r="C90" t="s">
        <v>70</v>
      </c>
      <c r="D90" t="s">
        <v>38</v>
      </c>
      <c r="E90" t="s">
        <v>66</v>
      </c>
      <c r="F90" t="s">
        <v>71</v>
      </c>
      <c r="G90">
        <v>1000</v>
      </c>
      <c r="H90" t="s">
        <v>72</v>
      </c>
      <c r="I90" t="s">
        <v>71</v>
      </c>
      <c r="J90" t="s">
        <v>73</v>
      </c>
      <c r="K90" t="s">
        <v>71</v>
      </c>
      <c r="L90" t="s">
        <v>74</v>
      </c>
    </row>
    <row r="91" spans="1:22">
      <c r="A91">
        <v>26002.255000000001</v>
      </c>
      <c r="B91">
        <v>31471.483</v>
      </c>
      <c r="C91">
        <v>14596.539000000001</v>
      </c>
      <c r="D91">
        <v>18636.249</v>
      </c>
      <c r="E91">
        <v>8486.3189999999995</v>
      </c>
      <c r="F91">
        <v>22739.218000000001</v>
      </c>
      <c r="G91">
        <v>7242.5439999999999</v>
      </c>
      <c r="H91">
        <v>10132.788</v>
      </c>
      <c r="I91">
        <v>7730.8940000000002</v>
      </c>
      <c r="J91">
        <v>8493.8719999999994</v>
      </c>
      <c r="K91">
        <v>8920.2939999999999</v>
      </c>
      <c r="L91">
        <v>4360.41</v>
      </c>
      <c r="M91">
        <v>16311.683999999999</v>
      </c>
      <c r="N91">
        <v>68657.308999999994</v>
      </c>
      <c r="O91">
        <v>20166.966</v>
      </c>
      <c r="P91">
        <v>9847.1010000000006</v>
      </c>
      <c r="Q91">
        <v>12141.739</v>
      </c>
      <c r="R91">
        <v>18097.432000000001</v>
      </c>
      <c r="S91">
        <v>21463.888999999999</v>
      </c>
      <c r="T91">
        <v>6799.2070000000003</v>
      </c>
      <c r="U91">
        <v>64038.482000000004</v>
      </c>
      <c r="V91">
        <v>27810.580999999998</v>
      </c>
    </row>
    <row r="92" spans="1:22">
      <c r="A92" t="s">
        <v>28</v>
      </c>
      <c r="B92" t="s">
        <v>75</v>
      </c>
      <c r="C92" t="s">
        <v>71</v>
      </c>
      <c r="D92">
        <v>0.3</v>
      </c>
    </row>
    <row r="93" spans="1:22">
      <c r="A93">
        <v>7800.6769999999997</v>
      </c>
      <c r="B93">
        <v>9441.4449999999997</v>
      </c>
      <c r="C93">
        <v>4378.9620000000004</v>
      </c>
      <c r="D93">
        <v>5590.875</v>
      </c>
      <c r="E93">
        <v>2545.8960000000002</v>
      </c>
      <c r="F93">
        <v>6821.7659999999996</v>
      </c>
      <c r="G93">
        <v>2172.7629999999999</v>
      </c>
      <c r="H93">
        <v>3039.8359999999998</v>
      </c>
      <c r="I93">
        <v>2319.268</v>
      </c>
      <c r="J93">
        <v>2548.1619999999998</v>
      </c>
      <c r="K93">
        <v>2676.0880000000002</v>
      </c>
      <c r="L93">
        <v>1308.123</v>
      </c>
      <c r="M93">
        <v>4893.5050000000001</v>
      </c>
      <c r="N93">
        <v>20597.192999999999</v>
      </c>
      <c r="O93">
        <v>6050.09</v>
      </c>
      <c r="P93">
        <v>2954.13</v>
      </c>
      <c r="Q93">
        <v>3642.5219999999999</v>
      </c>
      <c r="R93">
        <v>5429.23</v>
      </c>
      <c r="S93">
        <v>6439.1670000000004</v>
      </c>
      <c r="T93">
        <v>2039.7619999999999</v>
      </c>
      <c r="U93">
        <v>19211.544999999998</v>
      </c>
      <c r="V93">
        <v>8343.1740000000009</v>
      </c>
    </row>
    <row r="94" spans="1:22">
      <c r="A94" t="s">
        <v>28</v>
      </c>
      <c r="B94" t="s">
        <v>37</v>
      </c>
      <c r="C94" t="s">
        <v>38</v>
      </c>
      <c r="D94" t="s">
        <v>65</v>
      </c>
      <c r="E94" t="s">
        <v>38</v>
      </c>
      <c r="F94" t="s">
        <v>66</v>
      </c>
      <c r="G94" t="s">
        <v>68</v>
      </c>
      <c r="H94" t="s">
        <v>76</v>
      </c>
      <c r="I94" t="s">
        <v>77</v>
      </c>
    </row>
    <row r="95" spans="1:22">
      <c r="A95">
        <v>22</v>
      </c>
    </row>
    <row r="96" spans="1:22">
      <c r="A96" t="s">
        <v>28</v>
      </c>
      <c r="B96" t="s">
        <v>45</v>
      </c>
      <c r="C96" t="s">
        <v>38</v>
      </c>
      <c r="D96" t="s">
        <v>66</v>
      </c>
      <c r="E96">
        <v>1</v>
      </c>
      <c r="F96" t="s">
        <v>35</v>
      </c>
      <c r="G96" t="s">
        <v>68</v>
      </c>
    </row>
    <row r="97" spans="1:22">
      <c r="A97">
        <v>1992</v>
      </c>
      <c r="B97">
        <v>1993</v>
      </c>
      <c r="C97">
        <v>1994</v>
      </c>
      <c r="D97">
        <v>1995</v>
      </c>
      <c r="E97">
        <v>1996</v>
      </c>
      <c r="F97">
        <v>1997</v>
      </c>
      <c r="G97">
        <v>1998</v>
      </c>
      <c r="H97">
        <v>1999</v>
      </c>
      <c r="I97">
        <v>2000</v>
      </c>
      <c r="J97">
        <v>2001</v>
      </c>
      <c r="K97">
        <v>2002</v>
      </c>
      <c r="L97">
        <v>2003</v>
      </c>
      <c r="M97">
        <v>2004</v>
      </c>
      <c r="N97">
        <v>2005</v>
      </c>
      <c r="O97">
        <v>2006</v>
      </c>
      <c r="P97">
        <v>2007</v>
      </c>
      <c r="Q97">
        <v>2008</v>
      </c>
      <c r="R97">
        <v>2009</v>
      </c>
      <c r="S97">
        <v>2010</v>
      </c>
      <c r="T97">
        <v>2011</v>
      </c>
      <c r="U97">
        <v>2013</v>
      </c>
      <c r="V97">
        <v>2014</v>
      </c>
    </row>
    <row r="98" spans="1:22">
      <c r="A98" t="s">
        <v>28</v>
      </c>
      <c r="B98" t="s">
        <v>78</v>
      </c>
      <c r="C98" t="s">
        <v>13</v>
      </c>
      <c r="D98" t="s">
        <v>38</v>
      </c>
      <c r="E98" t="s">
        <v>75</v>
      </c>
      <c r="F98">
        <v>1</v>
      </c>
    </row>
    <row r="99" spans="1:22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</row>
    <row r="100" spans="1:22">
      <c r="A100" t="s">
        <v>28</v>
      </c>
      <c r="B100" t="s">
        <v>75</v>
      </c>
      <c r="C100" t="s">
        <v>35</v>
      </c>
      <c r="D100" t="s">
        <v>68</v>
      </c>
      <c r="E100" t="s">
        <v>79</v>
      </c>
      <c r="F100" t="s">
        <v>80</v>
      </c>
      <c r="G100" t="s">
        <v>81</v>
      </c>
      <c r="H100" t="s">
        <v>82</v>
      </c>
      <c r="I100" t="s">
        <v>83</v>
      </c>
      <c r="J100" t="s">
        <v>84</v>
      </c>
      <c r="K100" t="s">
        <v>85</v>
      </c>
      <c r="L100" t="s">
        <v>86</v>
      </c>
    </row>
    <row r="101" spans="1:22">
      <c r="A101" t="s">
        <v>28</v>
      </c>
      <c r="B101">
        <v>0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  <c r="J101">
        <v>8</v>
      </c>
      <c r="K101">
        <v>9</v>
      </c>
      <c r="L101">
        <v>10</v>
      </c>
      <c r="M101">
        <v>11</v>
      </c>
    </row>
    <row r="102" spans="1:22">
      <c r="A102">
        <v>0</v>
      </c>
      <c r="B102">
        <v>355.18</v>
      </c>
      <c r="C102">
        <v>113.91</v>
      </c>
      <c r="D102">
        <v>39.86</v>
      </c>
      <c r="E102">
        <v>18.190000000000001</v>
      </c>
      <c r="F102">
        <v>7.23</v>
      </c>
      <c r="G102">
        <v>4.9400000000000004</v>
      </c>
      <c r="H102">
        <v>5.21</v>
      </c>
      <c r="I102">
        <v>2.75</v>
      </c>
      <c r="J102">
        <v>2.34</v>
      </c>
      <c r="K102">
        <v>4.71</v>
      </c>
      <c r="L102">
        <v>5.14</v>
      </c>
    </row>
    <row r="103" spans="1:22">
      <c r="A103">
        <v>0</v>
      </c>
      <c r="B103">
        <v>190.41</v>
      </c>
      <c r="C103">
        <v>192.85</v>
      </c>
      <c r="D103">
        <v>119</v>
      </c>
      <c r="E103">
        <v>27.93</v>
      </c>
      <c r="F103">
        <v>3.65</v>
      </c>
      <c r="G103">
        <v>2.64</v>
      </c>
      <c r="H103">
        <v>3.64</v>
      </c>
      <c r="I103">
        <v>3.34</v>
      </c>
      <c r="J103">
        <v>4.83</v>
      </c>
      <c r="K103">
        <v>2.91</v>
      </c>
      <c r="L103">
        <v>9.42</v>
      </c>
    </row>
    <row r="104" spans="1:22">
      <c r="A104">
        <v>0</v>
      </c>
      <c r="B104">
        <v>7.19</v>
      </c>
      <c r="C104">
        <v>49.85</v>
      </c>
      <c r="D104">
        <v>45.43</v>
      </c>
      <c r="E104">
        <v>18.91</v>
      </c>
      <c r="F104">
        <v>4.67</v>
      </c>
      <c r="G104">
        <v>2.11</v>
      </c>
      <c r="H104">
        <v>1.51</v>
      </c>
      <c r="I104">
        <v>0.9</v>
      </c>
      <c r="J104">
        <v>0.9</v>
      </c>
      <c r="K104">
        <v>1.2</v>
      </c>
      <c r="L104">
        <v>13.08</v>
      </c>
    </row>
    <row r="105" spans="1:22">
      <c r="A105">
        <v>0</v>
      </c>
      <c r="B105">
        <v>65.59</v>
      </c>
      <c r="C105">
        <v>93.95</v>
      </c>
      <c r="D105">
        <v>56.94</v>
      </c>
      <c r="E105">
        <v>25.36</v>
      </c>
      <c r="F105">
        <v>4.82</v>
      </c>
      <c r="G105">
        <v>1</v>
      </c>
      <c r="H105">
        <v>1.17</v>
      </c>
      <c r="I105">
        <v>0.49</v>
      </c>
      <c r="J105">
        <v>0.24</v>
      </c>
      <c r="K105">
        <v>0.47</v>
      </c>
      <c r="L105">
        <v>8.86</v>
      </c>
    </row>
    <row r="106" spans="1:22">
      <c r="A106">
        <v>0</v>
      </c>
      <c r="B106">
        <v>7.94</v>
      </c>
      <c r="C106">
        <v>12.92</v>
      </c>
      <c r="D106">
        <v>20.88</v>
      </c>
      <c r="E106">
        <v>20.98</v>
      </c>
      <c r="F106">
        <v>3.98</v>
      </c>
      <c r="G106">
        <v>1.72</v>
      </c>
      <c r="H106">
        <v>0.79</v>
      </c>
      <c r="I106">
        <v>0.63</v>
      </c>
      <c r="J106">
        <v>1.32</v>
      </c>
      <c r="K106">
        <v>0.28999999999999998</v>
      </c>
      <c r="L106">
        <v>4.74</v>
      </c>
    </row>
    <row r="107" spans="1:22">
      <c r="A107">
        <v>0</v>
      </c>
      <c r="B107">
        <v>59.49</v>
      </c>
      <c r="C107">
        <v>98.25</v>
      </c>
      <c r="D107">
        <v>29.31</v>
      </c>
      <c r="E107">
        <v>47.69</v>
      </c>
      <c r="F107">
        <v>27.66</v>
      </c>
      <c r="G107">
        <v>5.71</v>
      </c>
      <c r="H107">
        <v>4.97</v>
      </c>
      <c r="I107">
        <v>2.42</v>
      </c>
      <c r="J107">
        <v>2.95</v>
      </c>
      <c r="K107">
        <v>1.18</v>
      </c>
      <c r="L107">
        <v>3.49</v>
      </c>
    </row>
    <row r="108" spans="1:22">
      <c r="A108">
        <v>0</v>
      </c>
      <c r="B108">
        <v>32.6</v>
      </c>
      <c r="C108">
        <v>91.63</v>
      </c>
      <c r="D108">
        <v>13.27</v>
      </c>
      <c r="E108">
        <v>4.92</v>
      </c>
      <c r="F108">
        <v>2.73</v>
      </c>
      <c r="G108">
        <v>1.52</v>
      </c>
      <c r="H108">
        <v>1.76</v>
      </c>
      <c r="I108">
        <v>0.4</v>
      </c>
      <c r="J108">
        <v>0.13</v>
      </c>
      <c r="K108">
        <v>7.0000000000000007E-2</v>
      </c>
      <c r="L108">
        <v>0.21</v>
      </c>
    </row>
    <row r="109" spans="1:22">
      <c r="A109">
        <v>0</v>
      </c>
      <c r="B109">
        <v>22.23</v>
      </c>
      <c r="C109">
        <v>41.79</v>
      </c>
      <c r="D109">
        <v>49.25</v>
      </c>
      <c r="E109">
        <v>4.13</v>
      </c>
      <c r="F109">
        <v>1.42</v>
      </c>
      <c r="G109">
        <v>0.83</v>
      </c>
      <c r="H109">
        <v>0.31</v>
      </c>
      <c r="I109">
        <v>0.34</v>
      </c>
      <c r="J109">
        <v>0.99</v>
      </c>
      <c r="K109">
        <v>1.1599999999999999</v>
      </c>
      <c r="L109">
        <v>3.65</v>
      </c>
    </row>
    <row r="110" spans="1:22">
      <c r="A110">
        <v>0</v>
      </c>
      <c r="B110">
        <v>15.45</v>
      </c>
      <c r="C110">
        <v>20.78</v>
      </c>
      <c r="D110">
        <v>23.35</v>
      </c>
      <c r="E110">
        <v>11.36</v>
      </c>
      <c r="F110">
        <v>6.34</v>
      </c>
      <c r="G110">
        <v>3.4</v>
      </c>
      <c r="H110">
        <v>2.0099999999999998</v>
      </c>
      <c r="I110">
        <v>1.88</v>
      </c>
      <c r="J110">
        <v>1.29</v>
      </c>
      <c r="K110">
        <v>0.31</v>
      </c>
      <c r="L110">
        <v>1.05</v>
      </c>
    </row>
    <row r="111" spans="1:22">
      <c r="A111">
        <v>0</v>
      </c>
      <c r="B111">
        <v>1.88</v>
      </c>
      <c r="C111">
        <v>3.5</v>
      </c>
      <c r="D111">
        <v>2.75</v>
      </c>
      <c r="E111">
        <v>3.8</v>
      </c>
      <c r="F111">
        <v>5.48</v>
      </c>
      <c r="G111">
        <v>6.72</v>
      </c>
      <c r="H111">
        <v>11.52</v>
      </c>
      <c r="I111">
        <v>7.62</v>
      </c>
      <c r="J111">
        <v>3.66</v>
      </c>
      <c r="K111">
        <v>2.4300000000000002</v>
      </c>
      <c r="L111">
        <v>2.64</v>
      </c>
    </row>
    <row r="112" spans="1:22">
      <c r="A112">
        <v>0</v>
      </c>
      <c r="B112">
        <v>2.0499999999999998</v>
      </c>
      <c r="C112">
        <v>6.87</v>
      </c>
      <c r="D112">
        <v>11.31</v>
      </c>
      <c r="E112">
        <v>9</v>
      </c>
      <c r="F112">
        <v>4.63</v>
      </c>
      <c r="G112">
        <v>1.75</v>
      </c>
      <c r="H112">
        <v>1.58</v>
      </c>
      <c r="I112">
        <v>3.96</v>
      </c>
      <c r="J112">
        <v>3.51</v>
      </c>
      <c r="K112">
        <v>4.5599999999999996</v>
      </c>
      <c r="L112">
        <v>9.9</v>
      </c>
    </row>
    <row r="113" spans="1:12">
      <c r="A113">
        <v>0</v>
      </c>
      <c r="B113">
        <v>7.62</v>
      </c>
      <c r="C113">
        <v>7.64</v>
      </c>
      <c r="D113">
        <v>14.79</v>
      </c>
      <c r="E113">
        <v>13.16</v>
      </c>
      <c r="F113">
        <v>3.77</v>
      </c>
      <c r="G113">
        <v>2.06</v>
      </c>
      <c r="H113">
        <v>1.33</v>
      </c>
      <c r="I113">
        <v>0.84</v>
      </c>
      <c r="J113">
        <v>0.75</v>
      </c>
      <c r="K113">
        <v>0.52</v>
      </c>
      <c r="L113">
        <v>0.67</v>
      </c>
    </row>
    <row r="114" spans="1:12">
      <c r="A114">
        <v>0</v>
      </c>
      <c r="B114">
        <v>31.8</v>
      </c>
      <c r="C114">
        <v>113.13</v>
      </c>
      <c r="D114">
        <v>49.83</v>
      </c>
      <c r="E114">
        <v>11.15</v>
      </c>
      <c r="F114">
        <v>5.61</v>
      </c>
      <c r="G114">
        <v>2.4900000000000002</v>
      </c>
      <c r="H114">
        <v>5.18</v>
      </c>
      <c r="I114">
        <v>6.38</v>
      </c>
      <c r="J114">
        <v>1.08</v>
      </c>
      <c r="K114">
        <v>0.48</v>
      </c>
      <c r="L114">
        <v>0.23</v>
      </c>
    </row>
    <row r="115" spans="1:12">
      <c r="A115">
        <v>0</v>
      </c>
      <c r="B115">
        <v>1188.3499999999999</v>
      </c>
      <c r="C115">
        <v>191.08</v>
      </c>
      <c r="D115">
        <v>65.290000000000006</v>
      </c>
      <c r="E115">
        <v>32.229999999999997</v>
      </c>
      <c r="F115">
        <v>14.03</v>
      </c>
      <c r="G115">
        <v>16.399999999999999</v>
      </c>
      <c r="H115">
        <v>16.68</v>
      </c>
      <c r="I115">
        <v>12.89</v>
      </c>
      <c r="J115">
        <v>6.78</v>
      </c>
      <c r="K115">
        <v>4.08</v>
      </c>
      <c r="L115">
        <v>11.82</v>
      </c>
    </row>
    <row r="116" spans="1:12">
      <c r="A116">
        <v>0</v>
      </c>
      <c r="B116">
        <v>76.75</v>
      </c>
      <c r="C116">
        <v>204.14</v>
      </c>
      <c r="D116">
        <v>50.9</v>
      </c>
      <c r="E116">
        <v>3.05</v>
      </c>
      <c r="F116">
        <v>9.7799999999999994</v>
      </c>
      <c r="G116">
        <v>7.06</v>
      </c>
      <c r="H116">
        <v>5.8</v>
      </c>
      <c r="I116">
        <v>2.37</v>
      </c>
      <c r="J116">
        <v>1.32</v>
      </c>
      <c r="K116">
        <v>0.65</v>
      </c>
      <c r="L116">
        <v>0.5</v>
      </c>
    </row>
    <row r="117" spans="1:12">
      <c r="A117">
        <v>0</v>
      </c>
      <c r="B117">
        <v>0.72</v>
      </c>
      <c r="C117">
        <v>23.34</v>
      </c>
      <c r="D117">
        <v>37.79</v>
      </c>
      <c r="E117">
        <v>28.39</v>
      </c>
      <c r="F117">
        <v>7.16</v>
      </c>
      <c r="G117">
        <v>2.68</v>
      </c>
      <c r="H117">
        <v>1.8</v>
      </c>
      <c r="I117">
        <v>0.65</v>
      </c>
      <c r="J117">
        <v>0.71</v>
      </c>
      <c r="K117">
        <v>1.54</v>
      </c>
      <c r="L117">
        <v>3.25</v>
      </c>
    </row>
    <row r="118" spans="1:12">
      <c r="A118">
        <v>0</v>
      </c>
      <c r="B118">
        <v>21.67</v>
      </c>
      <c r="C118">
        <v>33.39</v>
      </c>
      <c r="D118">
        <v>19.25</v>
      </c>
      <c r="E118">
        <v>24.72</v>
      </c>
      <c r="F118">
        <v>17.12</v>
      </c>
      <c r="G118">
        <v>2.39</v>
      </c>
      <c r="H118">
        <v>0.82</v>
      </c>
      <c r="I118">
        <v>1.23</v>
      </c>
      <c r="J118">
        <v>1.76</v>
      </c>
      <c r="K118">
        <v>1.24</v>
      </c>
      <c r="L118">
        <v>4.43</v>
      </c>
    </row>
    <row r="119" spans="1:12">
      <c r="A119">
        <v>0</v>
      </c>
      <c r="B119">
        <v>66.510000000000005</v>
      </c>
      <c r="C119">
        <v>98.83</v>
      </c>
      <c r="D119">
        <v>36.26</v>
      </c>
      <c r="E119">
        <v>29.36</v>
      </c>
      <c r="F119">
        <v>8.1300000000000008</v>
      </c>
      <c r="G119">
        <v>2.21</v>
      </c>
      <c r="H119">
        <v>1.26</v>
      </c>
      <c r="I119">
        <v>0.94</v>
      </c>
      <c r="J119">
        <v>0.57999999999999996</v>
      </c>
      <c r="K119">
        <v>0.55000000000000004</v>
      </c>
      <c r="L119">
        <v>4.5999999999999996</v>
      </c>
    </row>
    <row r="120" spans="1:12">
      <c r="A120">
        <v>0</v>
      </c>
      <c r="B120">
        <v>31.91</v>
      </c>
      <c r="C120">
        <v>33.909999999999997</v>
      </c>
      <c r="D120">
        <v>34.159999999999997</v>
      </c>
      <c r="E120">
        <v>47.54</v>
      </c>
      <c r="F120">
        <v>14.94</v>
      </c>
      <c r="G120">
        <v>4.8099999999999996</v>
      </c>
      <c r="H120">
        <v>6.39</v>
      </c>
      <c r="I120">
        <v>4.12</v>
      </c>
      <c r="J120">
        <v>3.95</v>
      </c>
      <c r="K120">
        <v>1.57</v>
      </c>
      <c r="L120">
        <v>11.06</v>
      </c>
    </row>
    <row r="121" spans="1:12">
      <c r="A121">
        <v>0</v>
      </c>
      <c r="B121">
        <v>33.85</v>
      </c>
      <c r="C121">
        <v>22.38</v>
      </c>
      <c r="D121">
        <v>16.190000000000001</v>
      </c>
      <c r="E121">
        <v>6.85</v>
      </c>
      <c r="F121">
        <v>1.65</v>
      </c>
      <c r="G121">
        <v>0.52</v>
      </c>
      <c r="H121">
        <v>0.69</v>
      </c>
      <c r="I121">
        <v>0.45</v>
      </c>
      <c r="J121">
        <v>0.85</v>
      </c>
      <c r="K121">
        <v>1.01</v>
      </c>
      <c r="L121">
        <v>1.53</v>
      </c>
    </row>
    <row r="122" spans="1:12">
      <c r="A122">
        <v>0</v>
      </c>
      <c r="B122">
        <v>300.7</v>
      </c>
      <c r="C122">
        <v>644.91999999999996</v>
      </c>
      <c r="D122">
        <v>115.58</v>
      </c>
      <c r="E122">
        <v>28.2</v>
      </c>
      <c r="F122">
        <v>3.16</v>
      </c>
      <c r="G122">
        <v>2.04</v>
      </c>
      <c r="H122">
        <v>2.0699999999999998</v>
      </c>
      <c r="I122">
        <v>1.64</v>
      </c>
      <c r="J122">
        <v>1.78</v>
      </c>
      <c r="K122">
        <v>1.27</v>
      </c>
      <c r="L122">
        <v>5.31</v>
      </c>
    </row>
    <row r="123" spans="1:12">
      <c r="A123">
        <v>0</v>
      </c>
      <c r="B123">
        <v>52.59</v>
      </c>
      <c r="C123">
        <v>40.57</v>
      </c>
      <c r="D123">
        <v>93.85</v>
      </c>
      <c r="E123">
        <v>33.31</v>
      </c>
      <c r="F123">
        <v>5.91</v>
      </c>
      <c r="G123">
        <v>1.83</v>
      </c>
      <c r="H123">
        <v>1.62</v>
      </c>
      <c r="I123">
        <v>1.05</v>
      </c>
      <c r="J123">
        <v>1.23</v>
      </c>
      <c r="K123">
        <v>1.89</v>
      </c>
      <c r="L123">
        <v>9.5500000000000007</v>
      </c>
    </row>
    <row r="125" spans="1:12">
      <c r="A125" t="s">
        <v>28</v>
      </c>
      <c r="B125" t="s">
        <v>75</v>
      </c>
      <c r="C125" t="s">
        <v>73</v>
      </c>
      <c r="D125" t="s">
        <v>87</v>
      </c>
      <c r="E125" t="s">
        <v>35</v>
      </c>
      <c r="F125" t="s">
        <v>60</v>
      </c>
      <c r="G125" t="s">
        <v>61</v>
      </c>
    </row>
    <row r="126" spans="1:12">
      <c r="A126">
        <v>30</v>
      </c>
      <c r="B126">
        <v>30</v>
      </c>
      <c r="C126">
        <v>40</v>
      </c>
      <c r="D126">
        <v>70</v>
      </c>
      <c r="E126">
        <v>100</v>
      </c>
      <c r="F126">
        <v>130</v>
      </c>
      <c r="G126">
        <v>150</v>
      </c>
      <c r="H126">
        <v>170</v>
      </c>
      <c r="I126">
        <v>190</v>
      </c>
      <c r="J126">
        <v>200</v>
      </c>
      <c r="K126">
        <v>230</v>
      </c>
      <c r="L126">
        <v>300</v>
      </c>
    </row>
    <row r="127" spans="1:12">
      <c r="A127">
        <v>20</v>
      </c>
      <c r="B127">
        <v>30</v>
      </c>
      <c r="C127">
        <v>40</v>
      </c>
      <c r="D127">
        <v>70</v>
      </c>
      <c r="E127">
        <v>90</v>
      </c>
      <c r="F127">
        <v>130</v>
      </c>
      <c r="G127">
        <v>170</v>
      </c>
      <c r="H127">
        <v>210</v>
      </c>
      <c r="I127">
        <v>240</v>
      </c>
      <c r="J127">
        <v>240</v>
      </c>
      <c r="K127">
        <v>250</v>
      </c>
      <c r="L127">
        <v>300</v>
      </c>
    </row>
    <row r="128" spans="1:12">
      <c r="A128">
        <v>40</v>
      </c>
      <c r="B128">
        <v>40</v>
      </c>
      <c r="C128">
        <v>60</v>
      </c>
      <c r="D128">
        <v>70</v>
      </c>
      <c r="E128">
        <v>90</v>
      </c>
      <c r="F128">
        <v>130</v>
      </c>
      <c r="G128">
        <v>160</v>
      </c>
      <c r="H128">
        <v>190</v>
      </c>
      <c r="I128">
        <v>230</v>
      </c>
      <c r="J128">
        <v>250</v>
      </c>
      <c r="K128">
        <v>270</v>
      </c>
      <c r="L128">
        <v>340</v>
      </c>
    </row>
    <row r="129" spans="1:12">
      <c r="A129">
        <v>40</v>
      </c>
      <c r="B129">
        <v>30</v>
      </c>
      <c r="C129">
        <v>60</v>
      </c>
      <c r="D129">
        <v>80</v>
      </c>
      <c r="E129">
        <v>100</v>
      </c>
      <c r="F129">
        <v>120</v>
      </c>
      <c r="G129">
        <v>160</v>
      </c>
      <c r="H129">
        <v>170</v>
      </c>
      <c r="I129">
        <v>200</v>
      </c>
      <c r="J129">
        <v>220</v>
      </c>
      <c r="K129">
        <v>230</v>
      </c>
      <c r="L129">
        <v>310</v>
      </c>
    </row>
    <row r="130" spans="1:12">
      <c r="A130">
        <v>20</v>
      </c>
      <c r="B130">
        <v>50</v>
      </c>
      <c r="C130">
        <v>70</v>
      </c>
      <c r="D130">
        <v>90</v>
      </c>
      <c r="E130">
        <v>110</v>
      </c>
      <c r="F130">
        <v>140</v>
      </c>
      <c r="G130">
        <v>170</v>
      </c>
      <c r="H130">
        <v>190</v>
      </c>
      <c r="I130">
        <v>220</v>
      </c>
      <c r="J130">
        <v>240</v>
      </c>
      <c r="K130">
        <v>260</v>
      </c>
      <c r="L130">
        <v>310</v>
      </c>
    </row>
    <row r="131" spans="1:12">
      <c r="A131">
        <v>30</v>
      </c>
      <c r="B131">
        <v>30</v>
      </c>
      <c r="C131">
        <v>50</v>
      </c>
      <c r="D131">
        <v>70</v>
      </c>
      <c r="E131">
        <v>110</v>
      </c>
      <c r="F131">
        <v>140</v>
      </c>
      <c r="G131">
        <v>170</v>
      </c>
      <c r="H131">
        <v>200</v>
      </c>
      <c r="I131">
        <v>240</v>
      </c>
      <c r="J131">
        <v>260</v>
      </c>
      <c r="K131">
        <v>260</v>
      </c>
      <c r="L131">
        <v>360</v>
      </c>
    </row>
    <row r="132" spans="1:12">
      <c r="A132">
        <v>30</v>
      </c>
      <c r="B132">
        <v>30</v>
      </c>
      <c r="C132">
        <v>40</v>
      </c>
      <c r="D132">
        <v>70</v>
      </c>
      <c r="E132">
        <v>100</v>
      </c>
      <c r="F132">
        <v>130</v>
      </c>
      <c r="G132">
        <v>170</v>
      </c>
      <c r="H132">
        <v>210</v>
      </c>
      <c r="I132">
        <v>170</v>
      </c>
      <c r="J132">
        <v>240</v>
      </c>
      <c r="K132">
        <v>250</v>
      </c>
      <c r="L132">
        <v>350</v>
      </c>
    </row>
    <row r="133" spans="1:12">
      <c r="A133">
        <v>20</v>
      </c>
      <c r="B133">
        <v>40</v>
      </c>
      <c r="C133">
        <v>60</v>
      </c>
      <c r="D133">
        <v>80</v>
      </c>
      <c r="E133">
        <v>110</v>
      </c>
      <c r="F133">
        <v>140</v>
      </c>
      <c r="G133">
        <v>160</v>
      </c>
      <c r="H133">
        <v>190</v>
      </c>
      <c r="I133">
        <v>220</v>
      </c>
      <c r="J133">
        <v>250</v>
      </c>
      <c r="K133">
        <v>270</v>
      </c>
      <c r="L133">
        <v>360</v>
      </c>
    </row>
    <row r="134" spans="1:12">
      <c r="A134">
        <v>20</v>
      </c>
      <c r="B134">
        <v>30</v>
      </c>
      <c r="C134">
        <v>50</v>
      </c>
      <c r="D134">
        <v>90</v>
      </c>
      <c r="E134">
        <v>110</v>
      </c>
      <c r="F134">
        <v>130</v>
      </c>
      <c r="G134">
        <v>160</v>
      </c>
      <c r="H134">
        <v>190</v>
      </c>
      <c r="I134">
        <v>220</v>
      </c>
      <c r="J134">
        <v>240</v>
      </c>
      <c r="K134">
        <v>250</v>
      </c>
      <c r="L134">
        <v>310</v>
      </c>
    </row>
    <row r="135" spans="1:12">
      <c r="A135">
        <v>20</v>
      </c>
      <c r="B135">
        <v>30</v>
      </c>
      <c r="C135">
        <v>70</v>
      </c>
      <c r="D135">
        <v>80</v>
      </c>
      <c r="E135">
        <v>90</v>
      </c>
      <c r="F135">
        <v>130</v>
      </c>
      <c r="G135">
        <v>160</v>
      </c>
      <c r="H135">
        <v>180</v>
      </c>
      <c r="I135">
        <v>200</v>
      </c>
      <c r="J135">
        <v>230</v>
      </c>
      <c r="K135">
        <v>240</v>
      </c>
      <c r="L135">
        <v>310</v>
      </c>
    </row>
    <row r="136" spans="1:12">
      <c r="A136">
        <v>30</v>
      </c>
      <c r="B136">
        <v>30</v>
      </c>
      <c r="C136">
        <v>40</v>
      </c>
      <c r="D136">
        <v>70</v>
      </c>
      <c r="E136">
        <v>100</v>
      </c>
      <c r="F136">
        <v>120</v>
      </c>
      <c r="G136">
        <v>150</v>
      </c>
      <c r="H136">
        <v>170</v>
      </c>
      <c r="I136">
        <v>200</v>
      </c>
      <c r="J136">
        <v>230</v>
      </c>
      <c r="K136">
        <v>250</v>
      </c>
      <c r="L136">
        <v>310</v>
      </c>
    </row>
    <row r="137" spans="1:12">
      <c r="A137">
        <v>20</v>
      </c>
      <c r="B137">
        <v>30</v>
      </c>
      <c r="C137">
        <v>50</v>
      </c>
      <c r="D137">
        <v>60</v>
      </c>
      <c r="E137">
        <v>90</v>
      </c>
      <c r="F137">
        <v>120</v>
      </c>
      <c r="G137">
        <v>150</v>
      </c>
      <c r="H137">
        <v>180</v>
      </c>
      <c r="I137">
        <v>200</v>
      </c>
      <c r="J137">
        <v>230</v>
      </c>
      <c r="K137">
        <v>250</v>
      </c>
      <c r="L137">
        <v>310</v>
      </c>
    </row>
    <row r="138" spans="1:12">
      <c r="A138">
        <v>40</v>
      </c>
      <c r="B138">
        <v>30</v>
      </c>
      <c r="C138">
        <v>50</v>
      </c>
      <c r="D138">
        <v>80</v>
      </c>
      <c r="E138">
        <v>120</v>
      </c>
      <c r="F138">
        <v>160</v>
      </c>
      <c r="G138">
        <v>180</v>
      </c>
      <c r="H138">
        <v>210</v>
      </c>
      <c r="I138">
        <v>230</v>
      </c>
      <c r="J138">
        <v>250</v>
      </c>
      <c r="K138">
        <v>270</v>
      </c>
      <c r="L138">
        <v>330</v>
      </c>
    </row>
    <row r="139" spans="1:12">
      <c r="A139">
        <v>20</v>
      </c>
      <c r="B139">
        <v>30</v>
      </c>
      <c r="C139">
        <v>40</v>
      </c>
      <c r="D139">
        <v>70</v>
      </c>
      <c r="E139">
        <v>120</v>
      </c>
      <c r="F139">
        <v>150</v>
      </c>
      <c r="G139">
        <v>170</v>
      </c>
      <c r="H139">
        <v>180</v>
      </c>
      <c r="I139">
        <v>220</v>
      </c>
      <c r="J139">
        <v>240</v>
      </c>
      <c r="K139">
        <v>250</v>
      </c>
      <c r="L139">
        <v>300</v>
      </c>
    </row>
    <row r="140" spans="1:12">
      <c r="A140">
        <v>30</v>
      </c>
      <c r="B140">
        <v>30</v>
      </c>
      <c r="C140">
        <v>50</v>
      </c>
      <c r="D140">
        <v>60</v>
      </c>
      <c r="E140">
        <v>90</v>
      </c>
      <c r="F140">
        <v>130</v>
      </c>
      <c r="G140">
        <v>140</v>
      </c>
      <c r="H140">
        <v>170</v>
      </c>
      <c r="I140">
        <v>190</v>
      </c>
      <c r="J140">
        <v>230</v>
      </c>
      <c r="K140">
        <v>250</v>
      </c>
      <c r="L140">
        <v>330</v>
      </c>
    </row>
    <row r="141" spans="1:12">
      <c r="A141">
        <v>30</v>
      </c>
      <c r="B141">
        <v>50</v>
      </c>
      <c r="C141">
        <v>60</v>
      </c>
      <c r="D141">
        <v>70</v>
      </c>
      <c r="E141">
        <v>90</v>
      </c>
      <c r="F141">
        <v>110</v>
      </c>
      <c r="G141">
        <v>160</v>
      </c>
      <c r="H141">
        <v>190</v>
      </c>
      <c r="I141">
        <v>230</v>
      </c>
      <c r="J141">
        <v>220</v>
      </c>
      <c r="K141">
        <v>240</v>
      </c>
      <c r="L141">
        <v>300</v>
      </c>
    </row>
    <row r="142" spans="1:12">
      <c r="A142">
        <v>20</v>
      </c>
      <c r="B142">
        <v>50</v>
      </c>
      <c r="C142">
        <v>60</v>
      </c>
      <c r="D142">
        <v>80</v>
      </c>
      <c r="E142">
        <v>100</v>
      </c>
      <c r="F142">
        <v>130</v>
      </c>
      <c r="G142">
        <v>150</v>
      </c>
      <c r="H142">
        <v>170</v>
      </c>
      <c r="I142">
        <v>200</v>
      </c>
      <c r="J142">
        <v>210</v>
      </c>
      <c r="K142">
        <v>230</v>
      </c>
      <c r="L142">
        <v>320</v>
      </c>
    </row>
    <row r="143" spans="1:12">
      <c r="A143">
        <v>20</v>
      </c>
      <c r="B143">
        <v>30</v>
      </c>
      <c r="C143">
        <v>60</v>
      </c>
      <c r="D143">
        <v>90</v>
      </c>
      <c r="E143">
        <v>110</v>
      </c>
      <c r="F143">
        <v>130</v>
      </c>
      <c r="G143">
        <v>150</v>
      </c>
      <c r="H143">
        <v>170</v>
      </c>
      <c r="I143">
        <v>180</v>
      </c>
      <c r="J143">
        <v>210</v>
      </c>
      <c r="K143">
        <v>240</v>
      </c>
      <c r="L143">
        <v>360</v>
      </c>
    </row>
    <row r="144" spans="1:12">
      <c r="A144">
        <v>20</v>
      </c>
      <c r="B144">
        <v>40</v>
      </c>
      <c r="C144">
        <v>60</v>
      </c>
      <c r="D144">
        <v>80</v>
      </c>
      <c r="E144">
        <v>110</v>
      </c>
      <c r="F144">
        <v>140</v>
      </c>
      <c r="G144">
        <v>160</v>
      </c>
      <c r="H144">
        <v>180</v>
      </c>
      <c r="I144">
        <v>190</v>
      </c>
      <c r="J144">
        <v>200</v>
      </c>
      <c r="K144">
        <v>240</v>
      </c>
      <c r="L144">
        <v>380</v>
      </c>
    </row>
    <row r="145" spans="1:13">
      <c r="A145">
        <v>35</v>
      </c>
      <c r="B145">
        <v>60</v>
      </c>
      <c r="C145">
        <v>68</v>
      </c>
      <c r="D145">
        <v>84</v>
      </c>
      <c r="E145">
        <v>110</v>
      </c>
      <c r="F145">
        <v>137</v>
      </c>
      <c r="G145">
        <v>174</v>
      </c>
      <c r="H145">
        <v>186</v>
      </c>
      <c r="I145">
        <v>194</v>
      </c>
      <c r="J145">
        <v>231</v>
      </c>
      <c r="K145">
        <v>279</v>
      </c>
      <c r="L145">
        <v>374</v>
      </c>
    </row>
    <row r="146" spans="1:13">
      <c r="A146">
        <v>23</v>
      </c>
      <c r="B146">
        <v>34</v>
      </c>
      <c r="C146">
        <v>65</v>
      </c>
      <c r="D146">
        <v>102</v>
      </c>
      <c r="E146">
        <v>131</v>
      </c>
      <c r="F146">
        <v>162</v>
      </c>
      <c r="G146">
        <v>184</v>
      </c>
      <c r="H146">
        <v>194</v>
      </c>
      <c r="I146">
        <v>213</v>
      </c>
      <c r="J146">
        <v>237</v>
      </c>
      <c r="K146">
        <v>281</v>
      </c>
      <c r="L146">
        <v>366</v>
      </c>
    </row>
    <row r="147" spans="1:13">
      <c r="A147">
        <v>45</v>
      </c>
      <c r="B147">
        <v>42</v>
      </c>
      <c r="C147">
        <v>51</v>
      </c>
      <c r="D147">
        <v>88</v>
      </c>
      <c r="E147">
        <v>131</v>
      </c>
      <c r="F147">
        <v>157</v>
      </c>
      <c r="G147">
        <v>180</v>
      </c>
      <c r="H147">
        <v>197</v>
      </c>
      <c r="I147">
        <v>213</v>
      </c>
      <c r="J147">
        <v>227</v>
      </c>
      <c r="K147">
        <v>258</v>
      </c>
      <c r="L147">
        <v>330</v>
      </c>
    </row>
    <row r="148" spans="1:13">
      <c r="A148" t="s">
        <v>28</v>
      </c>
      <c r="B148" t="s">
        <v>88</v>
      </c>
      <c r="C148" t="s">
        <v>66</v>
      </c>
      <c r="D148" t="s">
        <v>89</v>
      </c>
      <c r="E148" t="s">
        <v>90</v>
      </c>
      <c r="F148" t="s">
        <v>91</v>
      </c>
      <c r="G148" t="s">
        <v>92</v>
      </c>
      <c r="H148" t="s">
        <v>32</v>
      </c>
      <c r="I148" t="s">
        <v>93</v>
      </c>
      <c r="J148" t="s">
        <v>94</v>
      </c>
      <c r="K148" t="s">
        <v>95</v>
      </c>
      <c r="L148" t="s">
        <v>96</v>
      </c>
    </row>
    <row r="149" spans="1:13">
      <c r="A149">
        <v>27</v>
      </c>
      <c r="B149">
        <v>67</v>
      </c>
      <c r="C149">
        <v>92</v>
      </c>
      <c r="D149">
        <v>101</v>
      </c>
      <c r="E149">
        <v>125</v>
      </c>
      <c r="F149">
        <v>164</v>
      </c>
      <c r="G149">
        <v>193</v>
      </c>
      <c r="H149">
        <v>202</v>
      </c>
      <c r="I149">
        <v>229</v>
      </c>
      <c r="J149">
        <v>240</v>
      </c>
      <c r="K149">
        <v>297</v>
      </c>
      <c r="L149">
        <v>436</v>
      </c>
    </row>
    <row r="150" spans="1:13">
      <c r="A150" t="s">
        <v>28</v>
      </c>
      <c r="B150" t="s">
        <v>97</v>
      </c>
      <c r="C150" t="s">
        <v>98</v>
      </c>
      <c r="D150" t="s">
        <v>87</v>
      </c>
      <c r="E150" t="s">
        <v>99</v>
      </c>
      <c r="F150" t="s">
        <v>60</v>
      </c>
      <c r="G150" t="s">
        <v>100</v>
      </c>
    </row>
    <row r="151" spans="1:13">
      <c r="A151">
        <v>27</v>
      </c>
      <c r="B151">
        <v>67</v>
      </c>
      <c r="C151">
        <v>92</v>
      </c>
      <c r="D151">
        <v>101</v>
      </c>
      <c r="E151">
        <v>125</v>
      </c>
      <c r="F151">
        <v>164</v>
      </c>
      <c r="G151">
        <v>193</v>
      </c>
      <c r="H151">
        <v>202</v>
      </c>
      <c r="I151">
        <v>229</v>
      </c>
      <c r="J151">
        <v>240</v>
      </c>
      <c r="K151">
        <v>297</v>
      </c>
      <c r="L151">
        <v>436</v>
      </c>
    </row>
    <row r="152" spans="1:13">
      <c r="A152" t="s">
        <v>28</v>
      </c>
    </row>
    <row r="153" spans="1:13">
      <c r="A153" t="s">
        <v>28</v>
      </c>
      <c r="B153" t="s">
        <v>101</v>
      </c>
      <c r="C153" t="s">
        <v>87</v>
      </c>
      <c r="D153" t="s">
        <v>99</v>
      </c>
    </row>
    <row r="154" spans="1:13">
      <c r="A154">
        <v>0</v>
      </c>
      <c r="B154">
        <v>0</v>
      </c>
      <c r="C154">
        <v>0.36</v>
      </c>
      <c r="D154">
        <v>0.82</v>
      </c>
      <c r="E154">
        <v>0.95</v>
      </c>
      <c r="F154">
        <v>0.97</v>
      </c>
      <c r="G154">
        <v>0.99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3">
      <c r="A155" t="s">
        <v>28</v>
      </c>
      <c r="B155" t="s">
        <v>69</v>
      </c>
      <c r="C155" t="s">
        <v>38</v>
      </c>
      <c r="D155" t="s">
        <v>102</v>
      </c>
    </row>
    <row r="156" spans="1:13">
      <c r="A156">
        <v>1.5</v>
      </c>
    </row>
    <row r="157" spans="1:13">
      <c r="A157" t="s">
        <v>28</v>
      </c>
      <c r="B157" t="s">
        <v>103</v>
      </c>
      <c r="C157" t="s">
        <v>104</v>
      </c>
    </row>
    <row r="158" spans="1:13">
      <c r="A158" t="s">
        <v>28</v>
      </c>
      <c r="B158">
        <v>0</v>
      </c>
      <c r="C158">
        <v>1</v>
      </c>
      <c r="D158">
        <v>2</v>
      </c>
      <c r="E158">
        <v>3</v>
      </c>
      <c r="F158">
        <v>4</v>
      </c>
      <c r="G158">
        <v>5</v>
      </c>
      <c r="H158">
        <v>6</v>
      </c>
      <c r="I158">
        <v>7</v>
      </c>
      <c r="J158">
        <v>8</v>
      </c>
      <c r="K158">
        <v>9</v>
      </c>
      <c r="L158">
        <v>10</v>
      </c>
      <c r="M158">
        <v>11</v>
      </c>
    </row>
    <row r="159" spans="1:13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3">
      <c r="A160">
        <v>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>
        <v>0</v>
      </c>
      <c r="B161" s="8">
        <v>2.4200000000000001E-17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>
        <v>0</v>
      </c>
      <c r="B162" s="8">
        <v>1.26E-36</v>
      </c>
      <c r="C162" s="8">
        <v>1.36E-5</v>
      </c>
      <c r="D162">
        <v>0.99997274800000002</v>
      </c>
      <c r="E162" s="8">
        <v>1.36E-5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>
        <v>0</v>
      </c>
      <c r="B163" s="8">
        <v>9.7200000000000003E-45</v>
      </c>
      <c r="C163" s="8">
        <v>2.4200000000000001E-17</v>
      </c>
      <c r="D163">
        <v>2.5800969999999999E-3</v>
      </c>
      <c r="E163" s="8">
        <v>0.995</v>
      </c>
      <c r="F163">
        <v>2.5800969999999999E-3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>
      <c r="A164">
        <v>0</v>
      </c>
      <c r="B164" s="8">
        <v>4.1099999999999996E-49</v>
      </c>
      <c r="C164" s="8">
        <v>4.8899999999999999E-26</v>
      </c>
      <c r="D164" s="8">
        <v>1.56E-10</v>
      </c>
      <c r="E164">
        <v>1.7968271000000001E-2</v>
      </c>
      <c r="F164">
        <v>0.96406345900000001</v>
      </c>
      <c r="G164">
        <v>1.7968271000000001E-2</v>
      </c>
      <c r="H164" s="8">
        <v>1.56E-10</v>
      </c>
      <c r="I164">
        <v>0</v>
      </c>
      <c r="J164">
        <v>0</v>
      </c>
      <c r="K164">
        <v>0</v>
      </c>
      <c r="L164">
        <v>0</v>
      </c>
    </row>
    <row r="165" spans="1:12">
      <c r="A165">
        <v>0</v>
      </c>
      <c r="B165" s="8">
        <v>7.7299999999999998E-52</v>
      </c>
      <c r="C165" s="8">
        <v>3.6699999999999999E-32</v>
      </c>
      <c r="D165" s="8">
        <v>2.4200000000000001E-17</v>
      </c>
      <c r="E165" s="8">
        <v>2.3999999999999998E-7</v>
      </c>
      <c r="F165">
        <v>4.6662009999999997E-2</v>
      </c>
      <c r="G165">
        <v>0.90667550100000005</v>
      </c>
      <c r="H165" s="8">
        <v>4.6699999999999998E-2</v>
      </c>
      <c r="I165" s="8">
        <v>2.3999999999999998E-7</v>
      </c>
      <c r="J165">
        <v>0</v>
      </c>
      <c r="K165">
        <v>0</v>
      </c>
      <c r="L165">
        <v>0</v>
      </c>
    </row>
    <row r="166" spans="1:12">
      <c r="A166">
        <v>0</v>
      </c>
      <c r="B166" s="8">
        <v>1.0700000000000001E-53</v>
      </c>
      <c r="C166" s="8">
        <v>1.26E-36</v>
      </c>
      <c r="D166" s="8">
        <v>6.2800000000000001E-23</v>
      </c>
      <c r="E166" s="8">
        <v>1.3499999999999999E-12</v>
      </c>
      <c r="F166" s="8">
        <v>1.36E-5</v>
      </c>
      <c r="G166">
        <v>8.0978390999999997E-2</v>
      </c>
      <c r="H166">
        <v>0.83801596499999997</v>
      </c>
      <c r="I166" s="8">
        <v>8.1000000000000003E-2</v>
      </c>
      <c r="J166" s="8">
        <v>1.36E-5</v>
      </c>
      <c r="K166" s="8">
        <v>1.3499999999999999E-12</v>
      </c>
      <c r="L166" s="8">
        <v>1.3499999999999999E-12</v>
      </c>
    </row>
    <row r="167" spans="1:12">
      <c r="A167">
        <v>0</v>
      </c>
      <c r="B167" s="8">
        <v>4.7899999999999999E-55</v>
      </c>
      <c r="C167" s="8">
        <v>5.3399999999999998E-40</v>
      </c>
      <c r="D167" s="8">
        <v>1.9600000000000001E-27</v>
      </c>
      <c r="E167" s="8">
        <v>2.4200000000000001E-17</v>
      </c>
      <c r="F167" s="8">
        <v>1.03E-9</v>
      </c>
      <c r="G167">
        <v>1.6159599999999999E-4</v>
      </c>
      <c r="H167">
        <v>0.11516963400000001</v>
      </c>
      <c r="I167">
        <v>0.76933753800000004</v>
      </c>
      <c r="J167" s="8">
        <v>0.115</v>
      </c>
      <c r="K167" s="8">
        <v>1.6200000000000001E-4</v>
      </c>
      <c r="L167" s="8">
        <v>1.6200000000000001E-4</v>
      </c>
    </row>
    <row r="168" spans="1:12">
      <c r="A168">
        <v>0</v>
      </c>
      <c r="B168" s="8">
        <v>4.5400000000000004E-56</v>
      </c>
      <c r="C168" s="8">
        <v>1.25E-42</v>
      </c>
      <c r="D168" s="8">
        <v>4.2899999999999997E-31</v>
      </c>
      <c r="E168" s="8">
        <v>1.8699999999999999E-21</v>
      </c>
      <c r="F168" s="8">
        <v>1.0499999999999999E-13</v>
      </c>
      <c r="G168" s="8">
        <v>7.8499999999999995E-8</v>
      </c>
      <c r="H168">
        <v>8.2620100000000004E-4</v>
      </c>
      <c r="I168">
        <v>0.146303663</v>
      </c>
      <c r="J168">
        <v>0.70574011599999997</v>
      </c>
      <c r="K168">
        <v>0.14712994200000001</v>
      </c>
      <c r="L168">
        <v>0.14712994200000001</v>
      </c>
    </row>
    <row r="169" spans="1:12">
      <c r="A169">
        <v>0</v>
      </c>
      <c r="B169" s="8">
        <v>7.1600000000000001E-57</v>
      </c>
      <c r="C169" s="8">
        <v>9.7200000000000003E-45</v>
      </c>
      <c r="D169" s="8">
        <v>4.1500000000000003E-34</v>
      </c>
      <c r="E169" s="8">
        <v>5.6099999999999997E-25</v>
      </c>
      <c r="F169" s="8">
        <v>2.4200000000000001E-17</v>
      </c>
      <c r="G169" s="8">
        <v>3.3800000000000002E-11</v>
      </c>
      <c r="H169" s="8">
        <v>1.57E-6</v>
      </c>
      <c r="I169">
        <v>2.5785270000000002E-3</v>
      </c>
      <c r="J169">
        <v>0.17301413299999999</v>
      </c>
      <c r="K169">
        <v>0.82440577000000004</v>
      </c>
      <c r="L169">
        <v>0.82440577000000004</v>
      </c>
    </row>
    <row r="170" spans="1:12">
      <c r="A170">
        <v>0</v>
      </c>
      <c r="B170" s="8">
        <v>7.1600000000000001E-57</v>
      </c>
      <c r="C170" s="8">
        <v>9.7200000000000003E-45</v>
      </c>
      <c r="D170" s="8">
        <v>4.1500000000000003E-34</v>
      </c>
      <c r="E170" s="8">
        <v>5.6099999999999997E-25</v>
      </c>
      <c r="F170" s="8">
        <v>2.4200000000000001E-17</v>
      </c>
      <c r="G170" s="8">
        <v>3.3800000000000002E-11</v>
      </c>
      <c r="H170" s="8">
        <v>1.57E-6</v>
      </c>
      <c r="I170">
        <v>2.5785270000000002E-3</v>
      </c>
      <c r="J170">
        <v>0.17301413299999999</v>
      </c>
      <c r="K170">
        <v>0.82440577000000004</v>
      </c>
      <c r="L170">
        <v>0.82440577000000004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N-F-M-SSBf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Azevedo</dc:creator>
  <cp:lastModifiedBy>James Ianelli</cp:lastModifiedBy>
  <dcterms:created xsi:type="dcterms:W3CDTF">2015-03-26T18:30:57Z</dcterms:created>
  <dcterms:modified xsi:type="dcterms:W3CDTF">2015-06-28T19:56:40Z</dcterms:modified>
</cp:coreProperties>
</file>