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ebswp/data/Excel misc/"/>
    </mc:Choice>
  </mc:AlternateContent>
  <xr:revisionPtr revIDLastSave="0" documentId="13_ncr:1_{53AF21F7-BF10-DB4B-94BB-CA2D57EBBE70}" xr6:coauthVersionLast="47" xr6:coauthVersionMax="47" xr10:uidLastSave="{00000000-0000-0000-0000-000000000000}"/>
  <bookViews>
    <workbookView xWindow="-820" yWindow="-21000" windowWidth="38220" windowHeight="21000" activeTab="1" xr2:uid="{00000000-000D-0000-FFFF-FFFF00000000}"/>
  </bookViews>
  <sheets>
    <sheet name="Chart1" sheetId="2" r:id="rId1"/>
    <sheet name="Table_for_SS3" sheetId="1" r:id="rId2"/>
  </sheets>
  <definedNames>
    <definedName name="_xlchart.v1.0" hidden="1">Table_for_SS3!$O$3:$O$40</definedName>
    <definedName name="_xlchart.v1.1" hidden="1">Table_for_SS3!$V$2</definedName>
    <definedName name="_xlchart.v1.2" hidden="1">Table_for_SS3!$V$3:$V$40</definedName>
    <definedName name="_xlchart.v1.3" hidden="1">Table_for_SS3!$W$2</definedName>
    <definedName name="_xlchart.v1.4" hidden="1">Table_for_SS3!$W$3:$W$40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3" i="1" l="1"/>
  <c r="W4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3" i="1"/>
  <c r="R1" i="1"/>
  <c r="D1" i="1"/>
  <c r="V4" i="1" s="1"/>
  <c r="V33" i="1" l="1"/>
  <c r="V19" i="1"/>
  <c r="V32" i="1"/>
  <c r="V40" i="1"/>
  <c r="V27" i="1"/>
  <c r="V11" i="1"/>
  <c r="V26" i="1"/>
  <c r="V3" i="1"/>
  <c r="V9" i="1"/>
  <c r="V8" i="1"/>
  <c r="V23" i="1"/>
  <c r="V38" i="1"/>
  <c r="V22" i="1"/>
  <c r="V37" i="1"/>
  <c r="V5" i="1"/>
  <c r="V35" i="1"/>
  <c r="V34" i="1"/>
  <c r="V18" i="1"/>
  <c r="V17" i="1"/>
  <c r="V16" i="1"/>
  <c r="V31" i="1"/>
  <c r="V15" i="1"/>
  <c r="V30" i="1"/>
  <c r="V14" i="1"/>
  <c r="V29" i="1"/>
  <c r="V13" i="1"/>
  <c r="V28" i="1"/>
  <c r="V12" i="1"/>
  <c r="V10" i="1"/>
  <c r="V25" i="1"/>
  <c r="V24" i="1"/>
  <c r="V39" i="1"/>
  <c r="V7" i="1"/>
  <c r="V6" i="1"/>
  <c r="V21" i="1"/>
  <c r="V36" i="1"/>
  <c r="V20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3" i="1"/>
  <c r="V43" i="1" l="1"/>
  <c r="V42" i="1"/>
  <c r="H42" i="1"/>
  <c r="H43" i="1" s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3" i="1"/>
  <c r="H3" i="1"/>
  <c r="L3" i="1" s="1"/>
  <c r="H4" i="1"/>
  <c r="L4" i="1" s="1"/>
  <c r="H5" i="1"/>
  <c r="L5" i="1" s="1"/>
  <c r="H6" i="1"/>
  <c r="L6" i="1" s="1"/>
  <c r="H7" i="1"/>
  <c r="L7" i="1" s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L19" i="1" s="1"/>
  <c r="H20" i="1"/>
  <c r="L20" i="1" s="1"/>
  <c r="H21" i="1"/>
  <c r="L21" i="1" s="1"/>
  <c r="H22" i="1"/>
  <c r="L22" i="1" s="1"/>
  <c r="H23" i="1"/>
  <c r="L23" i="1" s="1"/>
  <c r="H24" i="1"/>
  <c r="L24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L30" i="1" s="1"/>
  <c r="H31" i="1"/>
  <c r="L31" i="1" s="1"/>
  <c r="H32" i="1"/>
  <c r="L32" i="1" s="1"/>
  <c r="H33" i="1"/>
  <c r="L33" i="1" s="1"/>
  <c r="H34" i="1"/>
  <c r="L34" i="1" s="1"/>
  <c r="H35" i="1"/>
  <c r="L35" i="1" s="1"/>
  <c r="H36" i="1"/>
  <c r="H37" i="1"/>
  <c r="H38" i="1"/>
  <c r="H39" i="1"/>
  <c r="H41" i="1"/>
  <c r="I43" i="1" s="1" a="1"/>
  <c r="I43" i="1" s="1"/>
  <c r="H2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42" i="1" l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<sst xmlns="http://schemas.openxmlformats.org/spreadsheetml/2006/main" count="28" uniqueCount="11">
  <si>
    <t>Year</t>
  </si>
  <si>
    <t>Unit</t>
  </si>
  <si>
    <t>Fleet</t>
  </si>
  <si>
    <t>Estimate_metric_tons</t>
  </si>
  <si>
    <t>SD_log</t>
  </si>
  <si>
    <t>SD_mt</t>
  </si>
  <si>
    <t>NBS</t>
  </si>
  <si>
    <t>Last year</t>
  </si>
  <si>
    <t>New 2021</t>
  </si>
  <si>
    <t>NA</t>
  </si>
  <si>
    <t>With 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</si>
</sst>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10" xfId="0" applyBorder="1"/>
    <xf numFmtId="9" fontId="16" fillId="0" borderId="0" xfId="0" applyNumberFormat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750 knots, 2021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Table_for_SS3!$A$3:$A$42</c:f>
              <c:numCache>
                <c:formatCode>General</c:formatCode>
                <c:ptCount val="40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1982</c:v>
                </c:pt>
                <c:pt idx="39">
                  <c:v>1983</c:v>
                </c:pt>
              </c:numCache>
            </c:numRef>
          </c:xVal>
          <c:yVal>
            <c:numRef>
              <c:f>Table_for_SS3!$D$3:$D$42</c:f>
              <c:numCache>
                <c:formatCode>General</c:formatCode>
                <c:ptCount val="40"/>
                <c:pt idx="0">
                  <c:v>3946730.2009999999</c:v>
                </c:pt>
                <c:pt idx="1">
                  <c:v>9398027.9619999994</c:v>
                </c:pt>
                <c:pt idx="2">
                  <c:v>6886313.375</c:v>
                </c:pt>
                <c:pt idx="3">
                  <c:v>7993125.7089999998</c:v>
                </c:pt>
                <c:pt idx="4">
                  <c:v>7276289.5980000002</c:v>
                </c:pt>
                <c:pt idx="5">
                  <c:v>7694980.1119999997</c:v>
                </c:pt>
                <c:pt idx="6">
                  <c:v>11784178.960000001</c:v>
                </c:pt>
                <c:pt idx="7">
                  <c:v>10745152.539999999</c:v>
                </c:pt>
                <c:pt idx="8">
                  <c:v>11815603.58</c:v>
                </c:pt>
                <c:pt idx="9">
                  <c:v>7476221.3720000004</c:v>
                </c:pt>
                <c:pt idx="10">
                  <c:v>6628994.2699999996</c:v>
                </c:pt>
                <c:pt idx="11">
                  <c:v>7967119.4689999996</c:v>
                </c:pt>
                <c:pt idx="12">
                  <c:v>7513415.4050000003</c:v>
                </c:pt>
                <c:pt idx="13">
                  <c:v>7258128.1730000004</c:v>
                </c:pt>
                <c:pt idx="14">
                  <c:v>4268545</c:v>
                </c:pt>
                <c:pt idx="15">
                  <c:v>4849815.8530000001</c:v>
                </c:pt>
                <c:pt idx="16">
                  <c:v>3586785.821</c:v>
                </c:pt>
                <c:pt idx="17">
                  <c:v>5932012.1140000001</c:v>
                </c:pt>
                <c:pt idx="18">
                  <c:v>7747348.3640000001</c:v>
                </c:pt>
                <c:pt idx="19">
                  <c:v>6168410.6689999998</c:v>
                </c:pt>
                <c:pt idx="20">
                  <c:v>6878693.6459999997</c:v>
                </c:pt>
                <c:pt idx="21">
                  <c:v>12159712.35</c:v>
                </c:pt>
                <c:pt idx="22">
                  <c:v>5866025.898</c:v>
                </c:pt>
                <c:pt idx="23">
                  <c:v>7272764.5350000001</c:v>
                </c:pt>
                <c:pt idx="24">
                  <c:v>4251372.1189999999</c:v>
                </c:pt>
                <c:pt idx="25">
                  <c:v>6835196.8650000002</c:v>
                </c:pt>
                <c:pt idx="26">
                  <c:v>4830893.5310000004</c:v>
                </c:pt>
                <c:pt idx="27">
                  <c:v>2888205.8960000002</c:v>
                </c:pt>
                <c:pt idx="28">
                  <c:v>5328915.6809999999</c:v>
                </c:pt>
                <c:pt idx="29">
                  <c:v>4485066.7170000002</c:v>
                </c:pt>
                <c:pt idx="30">
                  <c:v>5076469.0269999998</c:v>
                </c:pt>
                <c:pt idx="31">
                  <c:v>6475221.426</c:v>
                </c:pt>
                <c:pt idx="32">
                  <c:v>12007997.039999999</c:v>
                </c:pt>
                <c:pt idx="33">
                  <c:v>10857080.560000001</c:v>
                </c:pt>
                <c:pt idx="34">
                  <c:v>9539423.6669999994</c:v>
                </c:pt>
                <c:pt idx="35">
                  <c:v>8968209.7829999998</c:v>
                </c:pt>
                <c:pt idx="36">
                  <c:v>5823455.8190000001</c:v>
                </c:pt>
                <c:pt idx="37">
                  <c:v>9511702.3949999996</c:v>
                </c:pt>
                <c:pt idx="38">
                  <c:v>3927257.8509999998</c:v>
                </c:pt>
                <c:pt idx="39">
                  <c:v>9237433.1129999999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D-8A46-8068-F551F20C4A44}"/>
            </c:ext>
          </c:extLst>
        </c:ser>
        <c:ser>
          <c:idx val="1"/>
          <c:order val="1"/>
          <c:tx>
            <c:v>Last year (2020)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Table_for_SS3!$A$3:$A$42</c:f>
              <c:numCache>
                <c:formatCode>General</c:formatCode>
                <c:ptCount val="40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1982</c:v>
                </c:pt>
                <c:pt idx="39">
                  <c:v>1983</c:v>
                </c:pt>
              </c:numCache>
            </c:numRef>
          </c:xVal>
          <c:yVal>
            <c:numRef>
              <c:f>Table_for_SS3!$R$3:$R$40</c:f>
              <c:numCache>
                <c:formatCode>General</c:formatCode>
                <c:ptCount val="38"/>
                <c:pt idx="0">
                  <c:v>3916243.3480000002</c:v>
                </c:pt>
                <c:pt idx="1">
                  <c:v>10303380.66</c:v>
                </c:pt>
                <c:pt idx="2">
                  <c:v>7791917.0149999997</c:v>
                </c:pt>
                <c:pt idx="3">
                  <c:v>9070401.9079999998</c:v>
                </c:pt>
                <c:pt idx="4">
                  <c:v>7658723.148</c:v>
                </c:pt>
                <c:pt idx="5">
                  <c:v>7967388.4699999997</c:v>
                </c:pt>
                <c:pt idx="6">
                  <c:v>11561513.130000001</c:v>
                </c:pt>
                <c:pt idx="7">
                  <c:v>10450625.640000001</c:v>
                </c:pt>
                <c:pt idx="8">
                  <c:v>12964381.27</c:v>
                </c:pt>
                <c:pt idx="9">
                  <c:v>7772163.8470000001</c:v>
                </c:pt>
                <c:pt idx="10">
                  <c:v>7121306.3569999998</c:v>
                </c:pt>
                <c:pt idx="11">
                  <c:v>8319185.1689999998</c:v>
                </c:pt>
                <c:pt idx="12">
                  <c:v>7952393.2520000003</c:v>
                </c:pt>
                <c:pt idx="13">
                  <c:v>7885830.9610000001</c:v>
                </c:pt>
                <c:pt idx="14">
                  <c:v>4387399.193</c:v>
                </c:pt>
                <c:pt idx="15">
                  <c:v>5108146.7779999999</c:v>
                </c:pt>
                <c:pt idx="16">
                  <c:v>3731149.67</c:v>
                </c:pt>
                <c:pt idx="17">
                  <c:v>5532828.3159999996</c:v>
                </c:pt>
                <c:pt idx="18">
                  <c:v>8255554.0389999999</c:v>
                </c:pt>
                <c:pt idx="19">
                  <c:v>6282021.5789999999</c:v>
                </c:pt>
                <c:pt idx="20">
                  <c:v>7392514.3569999998</c:v>
                </c:pt>
                <c:pt idx="21">
                  <c:v>12305287.93</c:v>
                </c:pt>
                <c:pt idx="22">
                  <c:v>5866822.1229999997</c:v>
                </c:pt>
                <c:pt idx="23">
                  <c:v>7608199.6940000001</c:v>
                </c:pt>
                <c:pt idx="24">
                  <c:v>4582651.9079999998</c:v>
                </c:pt>
                <c:pt idx="25">
                  <c:v>7653145.9720000001</c:v>
                </c:pt>
                <c:pt idx="26">
                  <c:v>4751729.4239999996</c:v>
                </c:pt>
                <c:pt idx="27">
                  <c:v>3617512.202</c:v>
                </c:pt>
                <c:pt idx="28">
                  <c:v>5829749.9029999999</c:v>
                </c:pt>
                <c:pt idx="29">
                  <c:v>4533774.3930000002</c:v>
                </c:pt>
                <c:pt idx="30">
                  <c:v>5186867.0250000004</c:v>
                </c:pt>
                <c:pt idx="31">
                  <c:v>6668307.8380000005</c:v>
                </c:pt>
                <c:pt idx="32">
                  <c:v>12172915.949999999</c:v>
                </c:pt>
                <c:pt idx="33">
                  <c:v>10589486.6</c:v>
                </c:pt>
                <c:pt idx="34">
                  <c:v>9128035.8420000002</c:v>
                </c:pt>
                <c:pt idx="35">
                  <c:v>9011913.6270000003</c:v>
                </c:pt>
                <c:pt idx="36">
                  <c:v>5826208.2549999999</c:v>
                </c:pt>
                <c:pt idx="37">
                  <c:v>9732538.5289999992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AD-8A46-8068-F551F20C4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410336"/>
        <c:axId val="1199411984"/>
      </c:scatterChart>
      <c:valAx>
        <c:axId val="1199410336"/>
        <c:scaling>
          <c:orientation val="minMax"/>
          <c:max val="2022"/>
          <c:min val="19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411984"/>
        <c:crosses val="autoZero"/>
        <c:crossBetween val="midCat"/>
        <c:majorUnit val="5"/>
      </c:valAx>
      <c:valAx>
        <c:axId val="1199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41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Table_for_SS3!$H$2:$H$41</c:f>
              <c:numCache>
                <c:formatCode>_(* #,##0_);_(* \(#,##0\);_(* "-"??_);_(@_)</c:formatCode>
                <c:ptCount val="40"/>
                <c:pt idx="0">
                  <c:v>2</c:v>
                </c:pt>
                <c:pt idx="1">
                  <c:v>30</c:v>
                </c:pt>
                <c:pt idx="2">
                  <c:v>18</c:v>
                </c:pt>
                <c:pt idx="3">
                  <c:v>27</c:v>
                </c:pt>
                <c:pt idx="4">
                  <c:v>21</c:v>
                </c:pt>
                <c:pt idx="5">
                  <c:v>24</c:v>
                </c:pt>
                <c:pt idx="6">
                  <c:v>35</c:v>
                </c:pt>
                <c:pt idx="7">
                  <c:v>33</c:v>
                </c:pt>
                <c:pt idx="8">
                  <c:v>36</c:v>
                </c:pt>
                <c:pt idx="9">
                  <c:v>22</c:v>
                </c:pt>
                <c:pt idx="10">
                  <c:v>15</c:v>
                </c:pt>
                <c:pt idx="11">
                  <c:v>26</c:v>
                </c:pt>
                <c:pt idx="12">
                  <c:v>23</c:v>
                </c:pt>
                <c:pt idx="13">
                  <c:v>19</c:v>
                </c:pt>
                <c:pt idx="14">
                  <c:v>4</c:v>
                </c:pt>
                <c:pt idx="15">
                  <c:v>7</c:v>
                </c:pt>
                <c:pt idx="16">
                  <c:v>0</c:v>
                </c:pt>
                <c:pt idx="17">
                  <c:v>12</c:v>
                </c:pt>
                <c:pt idx="18">
                  <c:v>25</c:v>
                </c:pt>
                <c:pt idx="19">
                  <c:v>13</c:v>
                </c:pt>
                <c:pt idx="20">
                  <c:v>17</c:v>
                </c:pt>
                <c:pt idx="21">
                  <c:v>38</c:v>
                </c:pt>
                <c:pt idx="22">
                  <c:v>11</c:v>
                </c:pt>
                <c:pt idx="23">
                  <c:v>20</c:v>
                </c:pt>
                <c:pt idx="24">
                  <c:v>3</c:v>
                </c:pt>
                <c:pt idx="25">
                  <c:v>16</c:v>
                </c:pt>
                <c:pt idx="26">
                  <c:v>6</c:v>
                </c:pt>
                <c:pt idx="27">
                  <c:v>-1</c:v>
                </c:pt>
                <c:pt idx="28">
                  <c:v>9</c:v>
                </c:pt>
                <c:pt idx="29">
                  <c:v>5</c:v>
                </c:pt>
                <c:pt idx="30">
                  <c:v>8</c:v>
                </c:pt>
                <c:pt idx="31">
                  <c:v>14</c:v>
                </c:pt>
                <c:pt idx="32">
                  <c:v>37</c:v>
                </c:pt>
                <c:pt idx="33">
                  <c:v>34</c:v>
                </c:pt>
                <c:pt idx="34">
                  <c:v>32</c:v>
                </c:pt>
                <c:pt idx="35">
                  <c:v>28</c:v>
                </c:pt>
                <c:pt idx="36">
                  <c:v>10</c:v>
                </c:pt>
                <c:pt idx="37">
                  <c:v>31</c:v>
                </c:pt>
                <c:pt idx="3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5-A343-A73A-C2C0DA3D9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3579488"/>
        <c:axId val="1240639616"/>
      </c:barChart>
      <c:catAx>
        <c:axId val="1003579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39616"/>
        <c:crosses val="autoZero"/>
        <c:auto val="1"/>
        <c:lblAlgn val="ctr"/>
        <c:lblOffset val="100"/>
        <c:noMultiLvlLbl val="0"/>
      </c:catAx>
      <c:valAx>
        <c:axId val="12406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7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Table_for_SS3!$O$3:$O$40</c:f>
              <c:numCache>
                <c:formatCode>General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xVal>
          <c:yVal>
            <c:numRef>
              <c:f>Table_for_SS3!$U$3:$U$40</c:f>
              <c:numCache>
                <c:formatCode>0%</c:formatCode>
                <c:ptCount val="38"/>
                <c:pt idx="0">
                  <c:v>7.7847187447044348E-3</c:v>
                </c:pt>
                <c:pt idx="1">
                  <c:v>-8.7869479724725683E-2</c:v>
                </c:pt>
                <c:pt idx="2">
                  <c:v>-0.11622347084249583</c:v>
                </c:pt>
                <c:pt idx="3">
                  <c:v>-0.11876829824374746</c:v>
                </c:pt>
                <c:pt idx="4">
                  <c:v>-4.9934374517750853E-2</c:v>
                </c:pt>
                <c:pt idx="5">
                  <c:v>-3.4190419988395525E-2</c:v>
                </c:pt>
                <c:pt idx="6">
                  <c:v>1.9259229090197821E-2</c:v>
                </c:pt>
                <c:pt idx="7">
                  <c:v>2.8182705049991486E-2</c:v>
                </c:pt>
                <c:pt idx="8">
                  <c:v>-8.8610298175841873E-2</c:v>
                </c:pt>
                <c:pt idx="9">
                  <c:v>-3.8077230591868093E-2</c:v>
                </c:pt>
                <c:pt idx="10">
                  <c:v>-6.9132271850104357E-2</c:v>
                </c:pt>
                <c:pt idx="11">
                  <c:v>-4.2319733585437183E-2</c:v>
                </c:pt>
                <c:pt idx="12">
                  <c:v>-5.5200721731108883E-2</c:v>
                </c:pt>
                <c:pt idx="13">
                  <c:v>-7.9598813505431881E-2</c:v>
                </c:pt>
                <c:pt idx="14">
                  <c:v>-2.7089897174077355E-2</c:v>
                </c:pt>
                <c:pt idx="15">
                  <c:v>-5.0572337919613283E-2</c:v>
                </c:pt>
                <c:pt idx="16">
                  <c:v>-3.8691519174571178E-2</c:v>
                </c:pt>
                <c:pt idx="17">
                  <c:v>7.214823507999131E-2</c:v>
                </c:pt>
                <c:pt idx="18">
                  <c:v>-6.1559245157767638E-2</c:v>
                </c:pt>
                <c:pt idx="19">
                  <c:v>-1.808508751064896E-2</c:v>
                </c:pt>
                <c:pt idx="20">
                  <c:v>-6.9505541171314925E-2</c:v>
                </c:pt>
                <c:pt idx="21">
                  <c:v>-1.183032699666379E-2</c:v>
                </c:pt>
                <c:pt idx="22">
                  <c:v>-1.3571657420431178E-4</c:v>
                </c:pt>
                <c:pt idx="23">
                  <c:v>-4.4088637587224713E-2</c:v>
                </c:pt>
                <c:pt idx="24">
                  <c:v>-7.2289974375247673E-2</c:v>
                </c:pt>
                <c:pt idx="25">
                  <c:v>-0.1068774997880048</c:v>
                </c:pt>
                <c:pt idx="26">
                  <c:v>1.6660062039761628E-2</c:v>
                </c:pt>
                <c:pt idx="27">
                  <c:v>-0.20160438037964076</c:v>
                </c:pt>
                <c:pt idx="28">
                  <c:v>-8.5910069957249771E-2</c:v>
                </c:pt>
                <c:pt idx="29">
                  <c:v>-1.0743295051293915E-2</c:v>
                </c:pt>
                <c:pt idx="30">
                  <c:v>-2.1284138858370018E-2</c:v>
                </c:pt>
                <c:pt idx="31">
                  <c:v>-2.8955833577400069E-2</c:v>
                </c:pt>
                <c:pt idx="32">
                  <c:v>-1.3548020102775799E-2</c:v>
                </c:pt>
                <c:pt idx="33">
                  <c:v>2.5269776534775624E-2</c:v>
                </c:pt>
                <c:pt idx="34">
                  <c:v>4.5068603160727951E-2</c:v>
                </c:pt>
                <c:pt idx="35">
                  <c:v>-4.8495631237590094E-3</c:v>
                </c:pt>
                <c:pt idx="36">
                  <c:v>-4.7242320897774947E-4</c:v>
                </c:pt>
                <c:pt idx="37">
                  <c:v>-2.2690496764228081E-2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9-3F4C-8609-33E798C0D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493872"/>
        <c:axId val="1163047120"/>
      </c:scatterChart>
      <c:valAx>
        <c:axId val="116349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047120"/>
        <c:crosses val="autoZero"/>
        <c:crossBetween val="midCat"/>
      </c:valAx>
      <c:valAx>
        <c:axId val="11630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49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Table_for_SS3!$V$2</c:f>
              <c:strCache>
                <c:ptCount val="1"/>
                <c:pt idx="0">
                  <c:v>New 2021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Table_for_SS3!$O$3:$O$40</c:f>
              <c:numCache>
                <c:formatCode>General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xVal>
          <c:yVal>
            <c:numRef>
              <c:f>Table_for_SS3!$V$3:$V$40</c:f>
              <c:numCache>
                <c:formatCode>0%</c:formatCode>
                <c:ptCount val="38"/>
                <c:pt idx="0">
                  <c:v>0.5434029798089407</c:v>
                </c:pt>
                <c:pt idx="1">
                  <c:v>1.2939613651788471</c:v>
                </c:pt>
                <c:pt idx="2">
                  <c:v>0.94813757649940844</c:v>
                </c:pt>
                <c:pt idx="3">
                  <c:v>1.1005283125655569</c:v>
                </c:pt>
                <c:pt idx="4">
                  <c:v>1.0018311990275313</c:v>
                </c:pt>
                <c:pt idx="5">
                  <c:v>1.0594783300292119</c:v>
                </c:pt>
                <c:pt idx="6">
                  <c:v>1.6224970128039984</c:v>
                </c:pt>
                <c:pt idx="7">
                  <c:v>1.4794393362024514</c:v>
                </c:pt>
                <c:pt idx="8">
                  <c:v>1.6268236911624625</c:v>
                </c:pt>
                <c:pt idx="9">
                  <c:v>1.0293586752463415</c:v>
                </c:pt>
                <c:pt idx="10">
                  <c:v>0.91270876295057735</c:v>
                </c:pt>
                <c:pt idx="11">
                  <c:v>1.0969476603319572</c:v>
                </c:pt>
                <c:pt idx="12">
                  <c:v>1.0344797114798776</c:v>
                </c:pt>
                <c:pt idx="13">
                  <c:v>0.99933065504302576</c:v>
                </c:pt>
                <c:pt idx="14">
                  <c:v>0.58771184102243501</c:v>
                </c:pt>
                <c:pt idx="15">
                  <c:v>0.66774374021743266</c:v>
                </c:pt>
                <c:pt idx="16">
                  <c:v>0.49384427204423892</c:v>
                </c:pt>
                <c:pt idx="17">
                  <c:v>0.81674522828887275</c:v>
                </c:pt>
                <c:pt idx="18">
                  <c:v>1.0666886187327509</c:v>
                </c:pt>
                <c:pt idx="19">
                  <c:v>0.8492936095227811</c:v>
                </c:pt>
                <c:pt idx="20">
                  <c:v>0.94708845906977324</c:v>
                </c:pt>
                <c:pt idx="21">
                  <c:v>1.6742020832676565</c:v>
                </c:pt>
                <c:pt idx="22">
                  <c:v>0.80765995907243859</c:v>
                </c:pt>
                <c:pt idx="23">
                  <c:v>1.0013458530219368</c:v>
                </c:pt>
                <c:pt idx="24">
                  <c:v>0.58534740407537944</c:v>
                </c:pt>
                <c:pt idx="25">
                  <c:v>0.94109963307870148</c:v>
                </c:pt>
                <c:pt idx="26">
                  <c:v>0.66513843262455519</c:v>
                </c:pt>
                <c:pt idx="27">
                  <c:v>0.39766074959734793</c:v>
                </c:pt>
                <c:pt idx="28">
                  <c:v>0.73370828831225454</c:v>
                </c:pt>
                <c:pt idx="29">
                  <c:v>0.61752349274905582</c:v>
                </c:pt>
                <c:pt idx="30">
                  <c:v>0.69895033500912818</c:v>
                </c:pt>
                <c:pt idx="31">
                  <c:v>0.8915366489757931</c:v>
                </c:pt>
                <c:pt idx="32">
                  <c:v>1.6533132595229403</c:v>
                </c:pt>
                <c:pt idx="33">
                  <c:v>1.4948500728108733</c:v>
                </c:pt>
                <c:pt idx="34">
                  <c:v>1.3134293408235258</c:v>
                </c:pt>
                <c:pt idx="35">
                  <c:v>1.2347821288617882</c:v>
                </c:pt>
                <c:pt idx="36">
                  <c:v>0.80179872544328379</c:v>
                </c:pt>
                <c:pt idx="37">
                  <c:v>1.3096125555248812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5-7346-AFE0-8219FCB084EE}"/>
            </c:ext>
          </c:extLst>
        </c:ser>
        <c:ser>
          <c:idx val="1"/>
          <c:order val="1"/>
          <c:tx>
            <c:strRef>
              <c:f>Table_for_SS3!$W$2</c:f>
              <c:strCache>
                <c:ptCount val="1"/>
                <c:pt idx="0">
                  <c:v>Last year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Table_for_SS3!$O$3:$O$40</c:f>
              <c:numCache>
                <c:formatCode>General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xVal>
          <c:yVal>
            <c:numRef>
              <c:f>Table_for_SS3!$W$3:$W$40</c:f>
              <c:numCache>
                <c:formatCode>0%</c:formatCode>
                <c:ptCount val="38"/>
                <c:pt idx="0">
                  <c:v>0.51944966796418235</c:v>
                </c:pt>
                <c:pt idx="1">
                  <c:v>1.366638175198907</c:v>
                </c:pt>
                <c:pt idx="2">
                  <c:v>1.0335181822430031</c:v>
                </c:pt>
                <c:pt idx="3">
                  <c:v>1.2030961410552994</c:v>
                </c:pt>
                <c:pt idx="4">
                  <c:v>1.015851376623442</c:v>
                </c:pt>
                <c:pt idx="5">
                  <c:v>1.0567926779618382</c:v>
                </c:pt>
                <c:pt idx="6">
                  <c:v>1.5335165930403862</c:v>
                </c:pt>
                <c:pt idx="7">
                  <c:v>1.3861687173980923</c:v>
                </c:pt>
                <c:pt idx="8">
                  <c:v>1.7195927187470998</c:v>
                </c:pt>
                <c:pt idx="9">
                  <c:v>1.0308981263253645</c:v>
                </c:pt>
                <c:pt idx="10">
                  <c:v>0.94456853006951369</c:v>
                </c:pt>
                <c:pt idx="11">
                  <c:v>1.10345491578722</c:v>
                </c:pt>
                <c:pt idx="12">
                  <c:v>1.0548037154998584</c:v>
                </c:pt>
                <c:pt idx="13">
                  <c:v>1.0459749076637612</c:v>
                </c:pt>
                <c:pt idx="14">
                  <c:v>0.58194367701743022</c:v>
                </c:pt>
                <c:pt idx="15">
                  <c:v>0.67754348030989819</c:v>
                </c:pt>
                <c:pt idx="16">
                  <c:v>0.49489888267437881</c:v>
                </c:pt>
                <c:pt idx="17">
                  <c:v>0.73387314736628217</c:v>
                </c:pt>
                <c:pt idx="18">
                  <c:v>1.0950148965101836</c:v>
                </c:pt>
                <c:pt idx="19">
                  <c:v>0.83324597921675903</c:v>
                </c:pt>
                <c:pt idx="20">
                  <c:v>0.98054150034501408</c:v>
                </c:pt>
                <c:pt idx="21">
                  <c:v>1.6321707211341967</c:v>
                </c:pt>
                <c:pt idx="22">
                  <c:v>0.77817401345951021</c:v>
                </c:pt>
                <c:pt idx="23">
                  <c:v>1.009149956647049</c:v>
                </c:pt>
                <c:pt idx="24">
                  <c:v>0.60784195477068881</c:v>
                </c:pt>
                <c:pt idx="25">
                  <c:v>1.0151116212088922</c:v>
                </c:pt>
                <c:pt idx="26">
                  <c:v>0.63026835980786844</c:v>
                </c:pt>
                <c:pt idx="27">
                  <c:v>0.47982603357498976</c:v>
                </c:pt>
                <c:pt idx="28">
                  <c:v>0.77325676224233819</c:v>
                </c:pt>
                <c:pt idx="29">
                  <c:v>0.60135885178613335</c:v>
                </c:pt>
                <c:pt idx="30">
                  <c:v>0.68798491679190121</c:v>
                </c:pt>
                <c:pt idx="31">
                  <c:v>0.88448290479727742</c:v>
                </c:pt>
                <c:pt idx="32">
                  <c:v>1.614612930427989</c:v>
                </c:pt>
                <c:pt idx="33">
                  <c:v>1.4045872050035739</c:v>
                </c:pt>
                <c:pt idx="34">
                  <c:v>1.2107406935561187</c:v>
                </c:pt>
                <c:pt idx="35">
                  <c:v>1.1953382681537696</c:v>
                </c:pt>
                <c:pt idx="36">
                  <c:v>0.77278699882005608</c:v>
                </c:pt>
                <c:pt idx="37">
                  <c:v>1.2909217987997363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35-7346-AFE0-8219FCB0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348208"/>
        <c:axId val="971322688"/>
      </c:scatterChart>
      <c:valAx>
        <c:axId val="9713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22688"/>
        <c:crosses val="autoZero"/>
        <c:crossBetween val="midCat"/>
      </c:valAx>
      <c:valAx>
        <c:axId val="9713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4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133" cy="62811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A4FC2-5F4D-954C-AEAC-DD1DB4A62D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18</xdr:row>
      <xdr:rowOff>133350</xdr:rowOff>
    </xdr:from>
    <xdr:to>
      <xdr:col>15</xdr:col>
      <xdr:colOff>552450</xdr:colOff>
      <xdr:row>32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5376BE-8393-214F-A8E3-C139F7FE3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279400</xdr:colOff>
      <xdr:row>8</xdr:row>
      <xdr:rowOff>6350</xdr:rowOff>
    </xdr:from>
    <xdr:to>
      <xdr:col>16</xdr:col>
      <xdr:colOff>723900</xdr:colOff>
      <xdr:row>21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A0F82-E16F-4A43-A0AD-C0D89275C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33</xdr:row>
      <xdr:rowOff>25400</xdr:rowOff>
    </xdr:from>
    <xdr:to>
      <xdr:col>18</xdr:col>
      <xdr:colOff>127000</xdr:colOff>
      <xdr:row>57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1B04D8-49C9-9548-A355-DBB616677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22"/>
  <sheetViews>
    <sheetView tabSelected="1" workbookViewId="0">
      <selection activeCell="A3" sqref="A3:F116"/>
    </sheetView>
  </sheetViews>
  <sheetFormatPr baseColWidth="10" defaultRowHeight="16" x14ac:dyDescent="0.2"/>
  <cols>
    <col min="4" max="4" width="14" bestFit="1" customWidth="1"/>
  </cols>
  <sheetData>
    <row r="1" spans="1:61" x14ac:dyDescent="0.2">
      <c r="D1" s="1">
        <f>AVERAGE(D3:D40)</f>
        <v>7262989.6184736816</v>
      </c>
      <c r="R1" s="1">
        <f>AVERAGE(R3:R40)</f>
        <v>7539216.1926842099</v>
      </c>
      <c r="X1">
        <v>3916.243348</v>
      </c>
      <c r="Y1">
        <v>10303.380660000001</v>
      </c>
      <c r="Z1">
        <v>7791.917015</v>
      </c>
      <c r="AA1">
        <v>9070.4019079999998</v>
      </c>
      <c r="AB1">
        <v>7658.723148</v>
      </c>
      <c r="AC1">
        <v>7967.3884699999999</v>
      </c>
      <c r="AD1">
        <v>11561.513129999999</v>
      </c>
      <c r="AE1">
        <v>10450.62564</v>
      </c>
      <c r="AF1">
        <v>12964.38127</v>
      </c>
      <c r="AG1">
        <v>7772.1638469999998</v>
      </c>
      <c r="AH1">
        <v>7121.3063570000004</v>
      </c>
      <c r="AI1">
        <v>8319.1851690000003</v>
      </c>
      <c r="AJ1">
        <v>7952.3932519999998</v>
      </c>
      <c r="AK1">
        <v>7885.8309609999997</v>
      </c>
      <c r="AL1">
        <v>4387.3991930000002</v>
      </c>
      <c r="AM1">
        <v>5108.1467780000003</v>
      </c>
      <c r="AN1">
        <v>3731.1496699999998</v>
      </c>
      <c r="AO1">
        <v>5532.8283160000001</v>
      </c>
      <c r="AP1">
        <v>8255.5540390000006</v>
      </c>
      <c r="AQ1">
        <v>6282.0215790000002</v>
      </c>
      <c r="AR1">
        <v>7392.514357</v>
      </c>
      <c r="AS1">
        <v>12305.28793</v>
      </c>
      <c r="AT1">
        <v>5866.8221229999999</v>
      </c>
      <c r="AU1">
        <v>7608.1996939999999</v>
      </c>
      <c r="AV1">
        <v>4582.6519079999998</v>
      </c>
      <c r="AW1">
        <v>7653.1459720000003</v>
      </c>
      <c r="AX1">
        <v>4751.7294240000001</v>
      </c>
      <c r="AY1">
        <v>3617.5122019999999</v>
      </c>
      <c r="AZ1">
        <v>5829.7499029999999</v>
      </c>
      <c r="BA1">
        <v>4533.7743929999997</v>
      </c>
      <c r="BB1">
        <v>5186.8670249999996</v>
      </c>
      <c r="BC1">
        <v>6668.3078379999997</v>
      </c>
      <c r="BD1">
        <v>12172.915950000001</v>
      </c>
      <c r="BE1">
        <v>10589.4866</v>
      </c>
      <c r="BF1">
        <v>9128.0358419999993</v>
      </c>
      <c r="BG1">
        <v>9011.9136269999999</v>
      </c>
      <c r="BH1">
        <v>5826.2082549999996</v>
      </c>
      <c r="BI1">
        <v>9732.5385289999995</v>
      </c>
    </row>
    <row r="2" spans="1:6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s="1">
        <f t="shared" ref="H2:H39" si="0">39-_xlfn.RANK.AVG(D3,$D$3:$D$42)</f>
        <v>2</v>
      </c>
      <c r="I2" s="1" t="e">
        <f t="shared" ref="I2:I35" si="1">COUNT($C$7:$C$40)-RANK(E3,$C$7:$C$40)</f>
        <v>#N/A</v>
      </c>
      <c r="K2" s="1" t="e">
        <f t="shared" ref="K2:K35" si="2">COUNT($B$7:$B$40)-RANK(G2,$B$7:$B$40)</f>
        <v>#N/A</v>
      </c>
      <c r="L2" s="1" t="e">
        <f t="shared" ref="L2:L35" si="3">COUNT($C$7:$C$40)-RANK(H2,$C$7:$C$40)</f>
        <v>#N/A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V2" t="s">
        <v>8</v>
      </c>
      <c r="W2" t="s">
        <v>7</v>
      </c>
      <c r="AB2" t="s">
        <v>10</v>
      </c>
    </row>
    <row r="3" spans="1:61" x14ac:dyDescent="0.2">
      <c r="A3" s="6">
        <v>1982</v>
      </c>
      <c r="B3" s="6">
        <v>1</v>
      </c>
      <c r="C3" s="6">
        <v>1</v>
      </c>
      <c r="D3" s="6">
        <v>3946730.2009999999</v>
      </c>
      <c r="E3" s="6">
        <v>9.7285480199999996E-2</v>
      </c>
      <c r="F3" s="6">
        <v>307074.45699999999</v>
      </c>
      <c r="H3" s="1">
        <f t="shared" si="0"/>
        <v>30</v>
      </c>
      <c r="I3" s="1" t="e">
        <f t="shared" si="1"/>
        <v>#N/A</v>
      </c>
      <c r="J3" s="4"/>
      <c r="K3" s="1" t="e">
        <f t="shared" si="2"/>
        <v>#N/A</v>
      </c>
      <c r="L3" s="1" t="e">
        <f t="shared" si="3"/>
        <v>#N/A</v>
      </c>
      <c r="O3">
        <v>1982</v>
      </c>
      <c r="P3">
        <v>1</v>
      </c>
      <c r="Q3">
        <v>1</v>
      </c>
      <c r="R3">
        <v>3916243.3480000002</v>
      </c>
      <c r="S3">
        <v>9.9013753999999995E-2</v>
      </c>
      <c r="T3">
        <v>327583.64079999999</v>
      </c>
      <c r="U3" s="3">
        <f t="shared" ref="U3:U40" si="4">(D3-R3)/R3</f>
        <v>7.7847187447044348E-3</v>
      </c>
      <c r="V3" s="3">
        <f>D3/$D$1</f>
        <v>0.5434029798089407</v>
      </c>
      <c r="W3" s="3">
        <f>R3/$R$1</f>
        <v>0.51944966796418235</v>
      </c>
      <c r="X3">
        <v>3916.243348</v>
      </c>
      <c r="Y3">
        <f>X3/(R3/1000)</f>
        <v>0.99999999999999989</v>
      </c>
      <c r="AB3" s="6" t="s">
        <v>0</v>
      </c>
      <c r="AC3" s="6" t="s">
        <v>1</v>
      </c>
      <c r="AD3" s="6" t="s">
        <v>2</v>
      </c>
      <c r="AE3" s="6" t="s">
        <v>3</v>
      </c>
      <c r="AF3" s="6" t="s">
        <v>4</v>
      </c>
      <c r="AG3" s="6" t="s">
        <v>5</v>
      </c>
    </row>
    <row r="4" spans="1:61" x14ac:dyDescent="0.2">
      <c r="A4" s="6">
        <v>1983</v>
      </c>
      <c r="B4" s="6">
        <v>1</v>
      </c>
      <c r="C4" s="6">
        <v>1</v>
      </c>
      <c r="D4" s="6">
        <v>9398027.9619999994</v>
      </c>
      <c r="E4" s="6">
        <v>8.6638903579999996E-2</v>
      </c>
      <c r="F4" s="6">
        <v>638155.61360000004</v>
      </c>
      <c r="H4" s="1">
        <f t="shared" si="0"/>
        <v>18</v>
      </c>
      <c r="I4" s="1" t="e">
        <f t="shared" si="1"/>
        <v>#N/A</v>
      </c>
      <c r="K4" s="1" t="e">
        <f t="shared" si="2"/>
        <v>#N/A</v>
      </c>
      <c r="L4" s="1" t="e">
        <f t="shared" si="3"/>
        <v>#N/A</v>
      </c>
      <c r="O4">
        <v>1983</v>
      </c>
      <c r="P4">
        <v>1</v>
      </c>
      <c r="Q4">
        <v>1</v>
      </c>
      <c r="R4">
        <v>10303380.66</v>
      </c>
      <c r="S4">
        <v>8.9888818999999995E-2</v>
      </c>
      <c r="T4">
        <v>761892.26089999999</v>
      </c>
      <c r="U4" s="3">
        <f t="shared" si="4"/>
        <v>-8.7869479724725683E-2</v>
      </c>
      <c r="V4" s="3">
        <f t="shared" ref="V4:V40" si="5">D4/$D$1</f>
        <v>1.2939613651788471</v>
      </c>
      <c r="W4" s="3">
        <f t="shared" ref="W4:W40" si="6">R4/$R$1</f>
        <v>1.366638175198907</v>
      </c>
      <c r="X4">
        <v>10303.380660000001</v>
      </c>
      <c r="Y4">
        <f t="shared" ref="Y4:Y40" si="7">X4/(R4/1000)</f>
        <v>1</v>
      </c>
      <c r="AB4" s="6">
        <v>1982</v>
      </c>
      <c r="AC4" s="6">
        <v>1</v>
      </c>
      <c r="AD4" s="6">
        <v>1</v>
      </c>
      <c r="AE4" s="6">
        <v>3946730.2009999999</v>
      </c>
      <c r="AF4" s="6">
        <v>9.7285480199999996E-2</v>
      </c>
      <c r="AG4" s="6">
        <v>307074.45699999999</v>
      </c>
    </row>
    <row r="5" spans="1:61" x14ac:dyDescent="0.2">
      <c r="A5" s="6">
        <v>1984</v>
      </c>
      <c r="B5" s="6">
        <v>1</v>
      </c>
      <c r="C5" s="6">
        <v>1</v>
      </c>
      <c r="D5" s="6">
        <v>6886313.375</v>
      </c>
      <c r="E5" s="6">
        <v>9.3148479369999995E-2</v>
      </c>
      <c r="F5" s="6">
        <v>505926.9988</v>
      </c>
      <c r="H5" s="1">
        <f t="shared" si="0"/>
        <v>27</v>
      </c>
      <c r="I5" s="1" t="e">
        <f t="shared" si="1"/>
        <v>#N/A</v>
      </c>
      <c r="K5" s="1" t="e">
        <f t="shared" si="2"/>
        <v>#N/A</v>
      </c>
      <c r="L5" s="1" t="e">
        <f t="shared" si="3"/>
        <v>#N/A</v>
      </c>
      <c r="O5">
        <v>1984</v>
      </c>
      <c r="P5">
        <v>1</v>
      </c>
      <c r="Q5">
        <v>1</v>
      </c>
      <c r="R5">
        <v>7791917.0149999997</v>
      </c>
      <c r="S5">
        <v>0.110722008</v>
      </c>
      <c r="T5">
        <v>704211.4939</v>
      </c>
      <c r="U5" s="3">
        <f t="shared" si="4"/>
        <v>-0.11622347084249583</v>
      </c>
      <c r="V5" s="3">
        <f t="shared" si="5"/>
        <v>0.94813757649940844</v>
      </c>
      <c r="W5" s="3">
        <f t="shared" si="6"/>
        <v>1.0335181822430031</v>
      </c>
      <c r="X5">
        <v>7791.917015</v>
      </c>
      <c r="Y5">
        <f t="shared" si="7"/>
        <v>1</v>
      </c>
      <c r="AB5" s="6">
        <v>1983</v>
      </c>
      <c r="AC5" s="6">
        <v>1</v>
      </c>
      <c r="AD5" s="6">
        <v>1</v>
      </c>
      <c r="AE5" s="6">
        <v>9398027.9619999994</v>
      </c>
      <c r="AF5" s="6">
        <v>8.6638903579999996E-2</v>
      </c>
      <c r="AG5" s="6">
        <v>638155.61360000004</v>
      </c>
    </row>
    <row r="6" spans="1:61" x14ac:dyDescent="0.2">
      <c r="A6" s="6">
        <v>1985</v>
      </c>
      <c r="B6" s="6">
        <v>1</v>
      </c>
      <c r="C6" s="6">
        <v>1</v>
      </c>
      <c r="D6" s="6">
        <v>7993125.7089999998</v>
      </c>
      <c r="E6" s="6">
        <v>0.1016981802</v>
      </c>
      <c r="F6" s="6">
        <v>631322.37600000005</v>
      </c>
      <c r="H6" s="1">
        <f t="shared" si="0"/>
        <v>21</v>
      </c>
      <c r="I6" s="1" t="e">
        <f t="shared" si="1"/>
        <v>#N/A</v>
      </c>
      <c r="K6" s="1" t="e">
        <f t="shared" si="2"/>
        <v>#N/A</v>
      </c>
      <c r="L6" s="1" t="e">
        <f t="shared" si="3"/>
        <v>#N/A</v>
      </c>
      <c r="O6">
        <v>1985</v>
      </c>
      <c r="P6">
        <v>1</v>
      </c>
      <c r="Q6">
        <v>1</v>
      </c>
      <c r="R6">
        <v>9070401.9079999998</v>
      </c>
      <c r="S6">
        <v>0.102169519</v>
      </c>
      <c r="T6">
        <v>749092.49829999998</v>
      </c>
      <c r="U6" s="3">
        <f t="shared" si="4"/>
        <v>-0.11876829824374746</v>
      </c>
      <c r="V6" s="3">
        <f t="shared" si="5"/>
        <v>1.1005283125655569</v>
      </c>
      <c r="W6" s="3">
        <f t="shared" si="6"/>
        <v>1.2030961410552994</v>
      </c>
      <c r="X6">
        <v>9070.4019079999998</v>
      </c>
      <c r="Y6">
        <f t="shared" si="7"/>
        <v>1</v>
      </c>
      <c r="AB6" s="6">
        <v>1984</v>
      </c>
      <c r="AC6" s="6">
        <v>1</v>
      </c>
      <c r="AD6" s="6">
        <v>1</v>
      </c>
      <c r="AE6" s="6">
        <v>6886313.375</v>
      </c>
      <c r="AF6" s="6">
        <v>9.3148479369999995E-2</v>
      </c>
      <c r="AG6" s="6">
        <v>505926.9988</v>
      </c>
    </row>
    <row r="7" spans="1:61" x14ac:dyDescent="0.2">
      <c r="A7" s="6">
        <v>1986</v>
      </c>
      <c r="B7" s="6">
        <v>1</v>
      </c>
      <c r="C7" s="6">
        <v>1</v>
      </c>
      <c r="D7" s="6">
        <v>7276289.5980000002</v>
      </c>
      <c r="E7" s="6">
        <v>9.7472048310000003E-2</v>
      </c>
      <c r="F7" s="6">
        <v>556139.30110000004</v>
      </c>
      <c r="H7" s="1">
        <f t="shared" si="0"/>
        <v>24</v>
      </c>
      <c r="I7" s="1" t="e">
        <f t="shared" si="1"/>
        <v>#N/A</v>
      </c>
      <c r="K7" s="1" t="e">
        <f t="shared" si="2"/>
        <v>#N/A</v>
      </c>
      <c r="L7" s="1" t="e">
        <f t="shared" si="3"/>
        <v>#N/A</v>
      </c>
      <c r="O7">
        <v>1986</v>
      </c>
      <c r="P7">
        <v>1</v>
      </c>
      <c r="Q7">
        <v>1</v>
      </c>
      <c r="R7">
        <v>7658723.148</v>
      </c>
      <c r="S7">
        <v>0.101718141</v>
      </c>
      <c r="T7">
        <v>641119.98190000001</v>
      </c>
      <c r="U7" s="3">
        <f t="shared" si="4"/>
        <v>-4.9934374517750853E-2</v>
      </c>
      <c r="V7" s="3">
        <f t="shared" si="5"/>
        <v>1.0018311990275313</v>
      </c>
      <c r="W7" s="3">
        <f t="shared" si="6"/>
        <v>1.015851376623442</v>
      </c>
      <c r="X7">
        <v>7658.723148</v>
      </c>
      <c r="Y7">
        <f t="shared" si="7"/>
        <v>1</v>
      </c>
      <c r="AB7" s="6">
        <v>1985</v>
      </c>
      <c r="AC7" s="6">
        <v>1</v>
      </c>
      <c r="AD7" s="6">
        <v>1</v>
      </c>
      <c r="AE7" s="6">
        <v>7993125.7089999998</v>
      </c>
      <c r="AF7" s="6">
        <v>0.1016981802</v>
      </c>
      <c r="AG7" s="6">
        <v>631322.37600000005</v>
      </c>
    </row>
    <row r="8" spans="1:61" x14ac:dyDescent="0.2">
      <c r="A8" s="6">
        <v>1987</v>
      </c>
      <c r="B8" s="6">
        <v>1</v>
      </c>
      <c r="C8" s="6">
        <v>1</v>
      </c>
      <c r="D8" s="6">
        <v>7694980.1119999997</v>
      </c>
      <c r="E8" s="6">
        <v>0.10442789080000001</v>
      </c>
      <c r="F8" s="6">
        <v>638520.33380000002</v>
      </c>
      <c r="H8" s="1">
        <f t="shared" si="0"/>
        <v>35</v>
      </c>
      <c r="I8" s="1" t="e">
        <f t="shared" si="1"/>
        <v>#N/A</v>
      </c>
      <c r="K8" s="1" t="e">
        <f t="shared" si="2"/>
        <v>#N/A</v>
      </c>
      <c r="L8" s="1" t="e">
        <f t="shared" si="3"/>
        <v>#N/A</v>
      </c>
      <c r="O8">
        <v>1987</v>
      </c>
      <c r="P8">
        <v>1</v>
      </c>
      <c r="Q8">
        <v>1</v>
      </c>
      <c r="R8">
        <v>7967388.4699999997</v>
      </c>
      <c r="S8">
        <v>0.10725097</v>
      </c>
      <c r="T8">
        <v>716916.74659999995</v>
      </c>
      <c r="U8" s="3">
        <f t="shared" si="4"/>
        <v>-3.4190419988395525E-2</v>
      </c>
      <c r="V8" s="3">
        <f t="shared" si="5"/>
        <v>1.0594783300292119</v>
      </c>
      <c r="W8" s="3">
        <f t="shared" si="6"/>
        <v>1.0567926779618382</v>
      </c>
      <c r="X8">
        <v>7967.3884699999999</v>
      </c>
      <c r="Y8">
        <f t="shared" si="7"/>
        <v>1</v>
      </c>
      <c r="AB8" s="6">
        <v>1986</v>
      </c>
      <c r="AC8" s="6">
        <v>1</v>
      </c>
      <c r="AD8" s="6">
        <v>1</v>
      </c>
      <c r="AE8" s="6">
        <v>7276289.5980000002</v>
      </c>
      <c r="AF8" s="6">
        <v>9.7472048310000003E-2</v>
      </c>
      <c r="AG8" s="6">
        <v>556139.30110000004</v>
      </c>
    </row>
    <row r="9" spans="1:61" x14ac:dyDescent="0.2">
      <c r="A9" s="6">
        <v>1988</v>
      </c>
      <c r="B9" s="6">
        <v>1</v>
      </c>
      <c r="C9" s="6">
        <v>1</v>
      </c>
      <c r="D9" s="6">
        <v>11784178.960000001</v>
      </c>
      <c r="E9" s="6">
        <v>0.11254854979999999</v>
      </c>
      <c r="F9" s="6">
        <v>1065426.578</v>
      </c>
      <c r="H9" s="1">
        <f t="shared" si="0"/>
        <v>33</v>
      </c>
      <c r="I9" s="1" t="e">
        <f t="shared" si="1"/>
        <v>#N/A</v>
      </c>
      <c r="K9" s="1" t="e">
        <f t="shared" si="2"/>
        <v>#N/A</v>
      </c>
      <c r="L9" s="1" t="e">
        <f t="shared" si="3"/>
        <v>#N/A</v>
      </c>
      <c r="O9">
        <v>1988</v>
      </c>
      <c r="P9">
        <v>1</v>
      </c>
      <c r="Q9">
        <v>1</v>
      </c>
      <c r="R9">
        <v>11561513.130000001</v>
      </c>
      <c r="S9">
        <v>0.115874638</v>
      </c>
      <c r="T9">
        <v>1137238.564</v>
      </c>
      <c r="U9" s="3">
        <f t="shared" si="4"/>
        <v>1.9259229090197821E-2</v>
      </c>
      <c r="V9" s="3">
        <f t="shared" si="5"/>
        <v>1.6224970128039984</v>
      </c>
      <c r="W9" s="3">
        <f t="shared" si="6"/>
        <v>1.5335165930403862</v>
      </c>
      <c r="X9">
        <v>11561.513129999999</v>
      </c>
      <c r="Y9">
        <f t="shared" si="7"/>
        <v>0.99999999999999989</v>
      </c>
      <c r="AB9" s="6">
        <v>1987</v>
      </c>
      <c r="AC9" s="6">
        <v>1</v>
      </c>
      <c r="AD9" s="6">
        <v>1</v>
      </c>
      <c r="AE9" s="6">
        <v>7694980.1119999997</v>
      </c>
      <c r="AF9" s="6">
        <v>0.10442789080000001</v>
      </c>
      <c r="AG9" s="6">
        <v>638520.33380000002</v>
      </c>
    </row>
    <row r="10" spans="1:61" x14ac:dyDescent="0.2">
      <c r="A10" s="6">
        <v>1989</v>
      </c>
      <c r="B10" s="6">
        <v>1</v>
      </c>
      <c r="C10" s="6">
        <v>1</v>
      </c>
      <c r="D10" s="6">
        <v>10745152.539999999</v>
      </c>
      <c r="E10" s="6">
        <v>9.3594849250000001E-2</v>
      </c>
      <c r="F10" s="6">
        <v>809848.64199999999</v>
      </c>
      <c r="H10" s="1">
        <f t="shared" si="0"/>
        <v>36</v>
      </c>
      <c r="I10" s="1" t="e">
        <f t="shared" si="1"/>
        <v>#N/A</v>
      </c>
      <c r="K10" s="1" t="e">
        <f t="shared" si="2"/>
        <v>#N/A</v>
      </c>
      <c r="L10" s="1" t="e">
        <f t="shared" si="3"/>
        <v>#N/A</v>
      </c>
      <c r="O10">
        <v>1989</v>
      </c>
      <c r="P10">
        <v>1</v>
      </c>
      <c r="Q10">
        <v>1</v>
      </c>
      <c r="R10">
        <v>10450625.640000001</v>
      </c>
      <c r="S10">
        <v>9.3951917999999995E-2</v>
      </c>
      <c r="T10">
        <v>832121.43720000004</v>
      </c>
      <c r="U10" s="3">
        <f t="shared" si="4"/>
        <v>2.8182705049991486E-2</v>
      </c>
      <c r="V10" s="3">
        <f t="shared" si="5"/>
        <v>1.4794393362024514</v>
      </c>
      <c r="W10" s="3">
        <f t="shared" si="6"/>
        <v>1.3861687173980923</v>
      </c>
      <c r="X10">
        <v>10450.62564</v>
      </c>
      <c r="Y10">
        <f t="shared" si="7"/>
        <v>1</v>
      </c>
      <c r="AB10" s="6">
        <v>1988</v>
      </c>
      <c r="AC10" s="6">
        <v>1</v>
      </c>
      <c r="AD10" s="6">
        <v>1</v>
      </c>
      <c r="AE10" s="6">
        <v>11784178.960000001</v>
      </c>
      <c r="AF10" s="6">
        <v>0.11254854979999999</v>
      </c>
      <c r="AG10" s="6">
        <v>1065426.578</v>
      </c>
    </row>
    <row r="11" spans="1:61" x14ac:dyDescent="0.2">
      <c r="A11" s="6">
        <v>1990</v>
      </c>
      <c r="B11" s="6">
        <v>1</v>
      </c>
      <c r="C11" s="6">
        <v>1</v>
      </c>
      <c r="D11" s="6">
        <v>11815603.58</v>
      </c>
      <c r="E11" s="6">
        <v>0.11513434309999999</v>
      </c>
      <c r="F11" s="6">
        <v>1089274.1370000001</v>
      </c>
      <c r="H11" s="1">
        <f t="shared" si="0"/>
        <v>22</v>
      </c>
      <c r="I11" s="1" t="e">
        <f t="shared" si="1"/>
        <v>#N/A</v>
      </c>
      <c r="K11" s="1" t="e">
        <f t="shared" si="2"/>
        <v>#N/A</v>
      </c>
      <c r="L11" s="1" t="e">
        <f t="shared" si="3"/>
        <v>#N/A</v>
      </c>
      <c r="O11">
        <v>1990</v>
      </c>
      <c r="P11">
        <v>1</v>
      </c>
      <c r="Q11">
        <v>1</v>
      </c>
      <c r="R11">
        <v>12964381.27</v>
      </c>
      <c r="S11">
        <v>0.127218621</v>
      </c>
      <c r="T11">
        <v>1380242.8019999999</v>
      </c>
      <c r="U11" s="3">
        <f t="shared" si="4"/>
        <v>-8.8610298175841873E-2</v>
      </c>
      <c r="V11" s="3">
        <f t="shared" si="5"/>
        <v>1.6268236911624625</v>
      </c>
      <c r="W11" s="3">
        <f t="shared" si="6"/>
        <v>1.7195927187470998</v>
      </c>
      <c r="X11">
        <v>12964.38127</v>
      </c>
      <c r="Y11">
        <f t="shared" si="7"/>
        <v>1</v>
      </c>
      <c r="AB11" s="6">
        <v>1989</v>
      </c>
      <c r="AC11" s="6">
        <v>1</v>
      </c>
      <c r="AD11" s="6">
        <v>1</v>
      </c>
      <c r="AE11" s="6">
        <v>10745152.539999999</v>
      </c>
      <c r="AF11" s="6">
        <v>9.3594849250000001E-2</v>
      </c>
      <c r="AG11" s="6">
        <v>809848.64199999999</v>
      </c>
    </row>
    <row r="12" spans="1:61" x14ac:dyDescent="0.2">
      <c r="A12" s="6">
        <v>1991</v>
      </c>
      <c r="B12" s="6">
        <v>1</v>
      </c>
      <c r="C12" s="6">
        <v>1</v>
      </c>
      <c r="D12" s="6">
        <v>7476221.3720000004</v>
      </c>
      <c r="E12" s="6">
        <v>9.2485702099999997E-2</v>
      </c>
      <c r="F12" s="6">
        <v>546422.21409999998</v>
      </c>
      <c r="H12" s="1">
        <f t="shared" si="0"/>
        <v>15</v>
      </c>
      <c r="I12" s="1" t="e">
        <f t="shared" si="1"/>
        <v>#N/A</v>
      </c>
      <c r="K12" s="1" t="e">
        <f t="shared" si="2"/>
        <v>#N/A</v>
      </c>
      <c r="L12" s="1" t="e">
        <f t="shared" si="3"/>
        <v>#N/A</v>
      </c>
      <c r="O12">
        <v>1991</v>
      </c>
      <c r="P12">
        <v>1</v>
      </c>
      <c r="Q12">
        <v>1</v>
      </c>
      <c r="R12">
        <v>7772163.8470000001</v>
      </c>
      <c r="S12">
        <v>9.5280801999999998E-2</v>
      </c>
      <c r="T12">
        <v>608804.38199999998</v>
      </c>
      <c r="U12" s="3">
        <f t="shared" si="4"/>
        <v>-3.8077230591868093E-2</v>
      </c>
      <c r="V12" s="3">
        <f t="shared" si="5"/>
        <v>1.0293586752463415</v>
      </c>
      <c r="W12" s="3">
        <f t="shared" si="6"/>
        <v>1.0308981263253645</v>
      </c>
      <c r="X12">
        <v>7772.1638469999998</v>
      </c>
      <c r="Y12">
        <f t="shared" si="7"/>
        <v>1</v>
      </c>
      <c r="AB12" s="6">
        <v>1990</v>
      </c>
      <c r="AC12" s="6">
        <v>1</v>
      </c>
      <c r="AD12" s="6">
        <v>1</v>
      </c>
      <c r="AE12" s="6">
        <v>11815603.58</v>
      </c>
      <c r="AF12" s="6">
        <v>0.11513434309999999</v>
      </c>
      <c r="AG12" s="6">
        <v>1089274.1370000001</v>
      </c>
    </row>
    <row r="13" spans="1:61" x14ac:dyDescent="0.2">
      <c r="A13" s="6">
        <v>1992</v>
      </c>
      <c r="B13" s="6">
        <v>1</v>
      </c>
      <c r="C13" s="6">
        <v>1</v>
      </c>
      <c r="D13" s="6">
        <v>6628994.2699999996</v>
      </c>
      <c r="E13" s="6">
        <v>9.1787550979999993E-2</v>
      </c>
      <c r="F13" s="6">
        <v>480834.69189999998</v>
      </c>
      <c r="H13" s="1">
        <f t="shared" si="0"/>
        <v>26</v>
      </c>
      <c r="I13" s="1" t="e">
        <f t="shared" si="1"/>
        <v>#N/A</v>
      </c>
      <c r="K13" s="1" t="e">
        <f t="shared" si="2"/>
        <v>#N/A</v>
      </c>
      <c r="L13" s="1" t="e">
        <f t="shared" si="3"/>
        <v>#N/A</v>
      </c>
      <c r="O13">
        <v>1992</v>
      </c>
      <c r="P13">
        <v>1</v>
      </c>
      <c r="Q13">
        <v>1</v>
      </c>
      <c r="R13">
        <v>7121306.3569999998</v>
      </c>
      <c r="S13">
        <v>0.101879255</v>
      </c>
      <c r="T13">
        <v>601053.97380000004</v>
      </c>
      <c r="U13" s="3">
        <f t="shared" si="4"/>
        <v>-6.9132271850104357E-2</v>
      </c>
      <c r="V13" s="3">
        <f t="shared" si="5"/>
        <v>0.91270876295057735</v>
      </c>
      <c r="W13" s="3">
        <f t="shared" si="6"/>
        <v>0.94456853006951369</v>
      </c>
      <c r="X13">
        <v>7121.3063570000004</v>
      </c>
      <c r="Y13">
        <f t="shared" si="7"/>
        <v>1.0000000000000002</v>
      </c>
      <c r="AB13" s="6">
        <v>1991</v>
      </c>
      <c r="AC13" s="6">
        <v>1</v>
      </c>
      <c r="AD13" s="6">
        <v>1</v>
      </c>
      <c r="AE13" s="6">
        <v>7476221.3720000004</v>
      </c>
      <c r="AF13" s="6">
        <v>9.2485702099999997E-2</v>
      </c>
      <c r="AG13" s="6">
        <v>546422.21409999998</v>
      </c>
    </row>
    <row r="14" spans="1:61" x14ac:dyDescent="0.2">
      <c r="A14" s="6">
        <v>1993</v>
      </c>
      <c r="B14" s="6">
        <v>1</v>
      </c>
      <c r="C14" s="6">
        <v>1</v>
      </c>
      <c r="D14" s="6">
        <v>7967119.4689999996</v>
      </c>
      <c r="E14" s="6">
        <v>8.4782010409999997E-2</v>
      </c>
      <c r="F14" s="6">
        <v>533340.9425</v>
      </c>
      <c r="H14" s="1">
        <f t="shared" si="0"/>
        <v>23</v>
      </c>
      <c r="I14" s="1" t="e">
        <f t="shared" si="1"/>
        <v>#N/A</v>
      </c>
      <c r="K14" s="1" t="e">
        <f t="shared" si="2"/>
        <v>#N/A</v>
      </c>
      <c r="L14" s="1" t="e">
        <f t="shared" si="3"/>
        <v>#N/A</v>
      </c>
      <c r="O14">
        <v>1993</v>
      </c>
      <c r="P14">
        <v>1</v>
      </c>
      <c r="Q14">
        <v>1</v>
      </c>
      <c r="R14">
        <v>8319185.1689999998</v>
      </c>
      <c r="S14">
        <v>9.0891659E-2</v>
      </c>
      <c r="T14">
        <v>630448.94099999999</v>
      </c>
      <c r="U14" s="3">
        <f t="shared" si="4"/>
        <v>-4.2319733585437183E-2</v>
      </c>
      <c r="V14" s="3">
        <f t="shared" si="5"/>
        <v>1.0969476603319572</v>
      </c>
      <c r="W14" s="3">
        <f t="shared" si="6"/>
        <v>1.10345491578722</v>
      </c>
      <c r="X14">
        <v>8319.1851690000003</v>
      </c>
      <c r="Y14">
        <f t="shared" si="7"/>
        <v>1</v>
      </c>
      <c r="AB14" s="6">
        <v>1992</v>
      </c>
      <c r="AC14" s="6">
        <v>1</v>
      </c>
      <c r="AD14" s="6">
        <v>1</v>
      </c>
      <c r="AE14" s="6">
        <v>6628994.2699999996</v>
      </c>
      <c r="AF14" s="6">
        <v>9.1787550979999993E-2</v>
      </c>
      <c r="AG14" s="6">
        <v>480834.69189999998</v>
      </c>
    </row>
    <row r="15" spans="1:61" x14ac:dyDescent="0.2">
      <c r="A15" s="6">
        <v>1994</v>
      </c>
      <c r="B15" s="6">
        <v>1</v>
      </c>
      <c r="C15" s="6">
        <v>1</v>
      </c>
      <c r="D15" s="6">
        <v>7513415.4050000003</v>
      </c>
      <c r="E15" s="6">
        <v>9.1885834870000002E-2</v>
      </c>
      <c r="F15" s="6">
        <v>545680.20079999999</v>
      </c>
      <c r="H15" s="1">
        <f t="shared" si="0"/>
        <v>19</v>
      </c>
      <c r="I15" s="1" t="e">
        <f t="shared" si="1"/>
        <v>#N/A</v>
      </c>
      <c r="K15" s="1" t="e">
        <f t="shared" si="2"/>
        <v>#N/A</v>
      </c>
      <c r="L15" s="1" t="e">
        <f t="shared" si="3"/>
        <v>#N/A</v>
      </c>
      <c r="O15">
        <v>1994</v>
      </c>
      <c r="P15">
        <v>1</v>
      </c>
      <c r="Q15">
        <v>1</v>
      </c>
      <c r="R15">
        <v>7952393.2520000003</v>
      </c>
      <c r="S15">
        <v>0.10277732000000001</v>
      </c>
      <c r="T15">
        <v>682936.48129999998</v>
      </c>
      <c r="U15" s="3">
        <f t="shared" si="4"/>
        <v>-5.5200721731108883E-2</v>
      </c>
      <c r="V15" s="3">
        <f t="shared" si="5"/>
        <v>1.0344797114798776</v>
      </c>
      <c r="W15" s="3">
        <f t="shared" si="6"/>
        <v>1.0548037154998584</v>
      </c>
      <c r="X15">
        <v>7952.3932519999998</v>
      </c>
      <c r="Y15">
        <f t="shared" si="7"/>
        <v>0.99999999999999989</v>
      </c>
      <c r="AB15" s="6">
        <v>1993</v>
      </c>
      <c r="AC15" s="6">
        <v>1</v>
      </c>
      <c r="AD15" s="6">
        <v>1</v>
      </c>
      <c r="AE15" s="6">
        <v>7967119.4689999996</v>
      </c>
      <c r="AF15" s="6">
        <v>8.4782010409999997E-2</v>
      </c>
      <c r="AG15" s="6">
        <v>533340.9425</v>
      </c>
    </row>
    <row r="16" spans="1:61" x14ac:dyDescent="0.2">
      <c r="A16" s="6">
        <v>1995</v>
      </c>
      <c r="B16" s="6">
        <v>1</v>
      </c>
      <c r="C16" s="6">
        <v>1</v>
      </c>
      <c r="D16" s="6">
        <v>7258128.1730000004</v>
      </c>
      <c r="E16" s="6">
        <v>0.106689837</v>
      </c>
      <c r="F16" s="6">
        <v>620533.62829999998</v>
      </c>
      <c r="H16" s="1">
        <f t="shared" si="0"/>
        <v>4</v>
      </c>
      <c r="I16" s="1" t="e">
        <f t="shared" si="1"/>
        <v>#N/A</v>
      </c>
      <c r="K16" s="1" t="e">
        <f t="shared" si="2"/>
        <v>#N/A</v>
      </c>
      <c r="L16" s="1" t="e">
        <f t="shared" si="3"/>
        <v>#N/A</v>
      </c>
      <c r="O16">
        <v>1995</v>
      </c>
      <c r="P16">
        <v>1</v>
      </c>
      <c r="Q16">
        <v>1</v>
      </c>
      <c r="R16">
        <v>7885830.9610000001</v>
      </c>
      <c r="S16">
        <v>0.11901809300000001</v>
      </c>
      <c r="T16">
        <v>790678.81440000003</v>
      </c>
      <c r="U16" s="3">
        <f t="shared" si="4"/>
        <v>-7.9598813505431881E-2</v>
      </c>
      <c r="V16" s="3">
        <f t="shared" si="5"/>
        <v>0.99933065504302576</v>
      </c>
      <c r="W16" s="3">
        <f t="shared" si="6"/>
        <v>1.0459749076637612</v>
      </c>
      <c r="X16">
        <v>7885.8309609999997</v>
      </c>
      <c r="Y16">
        <f t="shared" si="7"/>
        <v>0.99999999999999989</v>
      </c>
      <c r="AB16" s="6">
        <v>1994</v>
      </c>
      <c r="AC16" s="6">
        <v>1</v>
      </c>
      <c r="AD16" s="6">
        <v>1</v>
      </c>
      <c r="AE16" s="6">
        <v>7513415.4050000003</v>
      </c>
      <c r="AF16" s="6">
        <v>9.1885834870000002E-2</v>
      </c>
      <c r="AG16" s="6">
        <v>545680.20079999999</v>
      </c>
    </row>
    <row r="17" spans="1:33" x14ac:dyDescent="0.2">
      <c r="A17" s="6">
        <v>1996</v>
      </c>
      <c r="B17" s="6">
        <v>1</v>
      </c>
      <c r="C17" s="6">
        <v>1</v>
      </c>
      <c r="D17" s="6">
        <v>4268545</v>
      </c>
      <c r="E17" s="6">
        <v>8.4486989100000007E-2</v>
      </c>
      <c r="F17" s="6">
        <v>286626.45159999997</v>
      </c>
      <c r="H17" s="1">
        <f t="shared" si="0"/>
        <v>7</v>
      </c>
      <c r="I17" s="1" t="e">
        <f t="shared" si="1"/>
        <v>#N/A</v>
      </c>
      <c r="K17" s="1" t="e">
        <f t="shared" si="2"/>
        <v>#N/A</v>
      </c>
      <c r="L17" s="1" t="e">
        <f t="shared" si="3"/>
        <v>#N/A</v>
      </c>
      <c r="O17">
        <v>1996</v>
      </c>
      <c r="P17">
        <v>1</v>
      </c>
      <c r="Q17">
        <v>1</v>
      </c>
      <c r="R17">
        <v>4387399.193</v>
      </c>
      <c r="S17">
        <v>9.0826441999999993E-2</v>
      </c>
      <c r="T17">
        <v>335753.38640000002</v>
      </c>
      <c r="U17" s="3">
        <f t="shared" si="4"/>
        <v>-2.7089897174077355E-2</v>
      </c>
      <c r="V17" s="3">
        <f t="shared" si="5"/>
        <v>0.58771184102243501</v>
      </c>
      <c r="W17" s="3">
        <f t="shared" si="6"/>
        <v>0.58194367701743022</v>
      </c>
      <c r="X17">
        <v>4387.3991930000002</v>
      </c>
      <c r="Y17">
        <f t="shared" si="7"/>
        <v>1</v>
      </c>
      <c r="AB17" s="6">
        <v>1995</v>
      </c>
      <c r="AC17" s="6">
        <v>1</v>
      </c>
      <c r="AD17" s="6">
        <v>1</v>
      </c>
      <c r="AE17" s="6">
        <v>7258128.1730000004</v>
      </c>
      <c r="AF17" s="6">
        <v>0.106689837</v>
      </c>
      <c r="AG17" s="6">
        <v>620533.62829999998</v>
      </c>
    </row>
    <row r="18" spans="1:33" x14ac:dyDescent="0.2">
      <c r="A18" s="6">
        <v>1997</v>
      </c>
      <c r="B18" s="6">
        <v>1</v>
      </c>
      <c r="C18" s="6">
        <v>1</v>
      </c>
      <c r="D18" s="6">
        <v>4849815.8530000001</v>
      </c>
      <c r="E18" s="6">
        <v>8.5829065570000002E-2</v>
      </c>
      <c r="F18" s="6">
        <v>335361.70730000001</v>
      </c>
      <c r="H18" s="1">
        <f t="shared" si="0"/>
        <v>0</v>
      </c>
      <c r="I18" s="1" t="e">
        <f t="shared" si="1"/>
        <v>#N/A</v>
      </c>
      <c r="K18" s="1" t="e">
        <f t="shared" si="2"/>
        <v>#N/A</v>
      </c>
      <c r="L18" s="1" t="e">
        <f t="shared" si="3"/>
        <v>#N/A</v>
      </c>
      <c r="O18">
        <v>1997</v>
      </c>
      <c r="P18">
        <v>1</v>
      </c>
      <c r="Q18">
        <v>1</v>
      </c>
      <c r="R18">
        <v>5108146.7779999999</v>
      </c>
      <c r="S18">
        <v>8.8937937999999994E-2</v>
      </c>
      <c r="T18">
        <v>383430.37880000001</v>
      </c>
      <c r="U18" s="3">
        <f t="shared" si="4"/>
        <v>-5.0572337919613283E-2</v>
      </c>
      <c r="V18" s="3">
        <f t="shared" si="5"/>
        <v>0.66774374021743266</v>
      </c>
      <c r="W18" s="3">
        <f t="shared" si="6"/>
        <v>0.67754348030989819</v>
      </c>
      <c r="X18">
        <v>5108.1467780000003</v>
      </c>
      <c r="Y18">
        <f t="shared" si="7"/>
        <v>1</v>
      </c>
      <c r="AB18" s="6">
        <v>1996</v>
      </c>
      <c r="AC18" s="6">
        <v>1</v>
      </c>
      <c r="AD18" s="6">
        <v>1</v>
      </c>
      <c r="AE18" s="6">
        <v>4268545</v>
      </c>
      <c r="AF18" s="6">
        <v>8.4486989100000007E-2</v>
      </c>
      <c r="AG18" s="6">
        <v>286626.45159999997</v>
      </c>
    </row>
    <row r="19" spans="1:33" x14ac:dyDescent="0.2">
      <c r="A19" s="6">
        <v>1998</v>
      </c>
      <c r="B19" s="6">
        <v>1</v>
      </c>
      <c r="C19" s="6">
        <v>1</v>
      </c>
      <c r="D19" s="6">
        <v>3586785.821</v>
      </c>
      <c r="E19" s="6">
        <v>8.41546502E-2</v>
      </c>
      <c r="F19" s="6">
        <v>237400.08720000001</v>
      </c>
      <c r="H19" s="1">
        <f t="shared" si="0"/>
        <v>12</v>
      </c>
      <c r="I19" s="1" t="e">
        <f t="shared" si="1"/>
        <v>#N/A</v>
      </c>
      <c r="K19" s="1" t="e">
        <f t="shared" si="2"/>
        <v>#N/A</v>
      </c>
      <c r="L19" s="1" t="e">
        <f t="shared" si="3"/>
        <v>#N/A</v>
      </c>
      <c r="O19">
        <v>1998</v>
      </c>
      <c r="P19">
        <v>1</v>
      </c>
      <c r="Q19">
        <v>1</v>
      </c>
      <c r="R19">
        <v>3731149.67</v>
      </c>
      <c r="S19">
        <v>8.6191980000000001E-2</v>
      </c>
      <c r="T19">
        <v>269632.5784</v>
      </c>
      <c r="U19" s="3">
        <f t="shared" si="4"/>
        <v>-3.8691519174571178E-2</v>
      </c>
      <c r="V19" s="3">
        <f t="shared" si="5"/>
        <v>0.49384427204423892</v>
      </c>
      <c r="W19" s="3">
        <f t="shared" si="6"/>
        <v>0.49489888267437881</v>
      </c>
      <c r="X19">
        <v>3731.1496699999998</v>
      </c>
      <c r="Y19">
        <f t="shared" si="7"/>
        <v>1</v>
      </c>
      <c r="AB19" s="6">
        <v>1997</v>
      </c>
      <c r="AC19" s="6">
        <v>1</v>
      </c>
      <c r="AD19" s="6">
        <v>1</v>
      </c>
      <c r="AE19" s="6">
        <v>4849815.8530000001</v>
      </c>
      <c r="AF19" s="6">
        <v>8.5829065570000002E-2</v>
      </c>
      <c r="AG19" s="6">
        <v>335361.70730000001</v>
      </c>
    </row>
    <row r="20" spans="1:33" x14ac:dyDescent="0.2">
      <c r="A20" s="6">
        <v>1999</v>
      </c>
      <c r="B20" s="6">
        <v>1</v>
      </c>
      <c r="C20" s="6">
        <v>1</v>
      </c>
      <c r="D20" s="6">
        <v>5932012.1140000001</v>
      </c>
      <c r="E20" s="6">
        <v>0.1061988421</v>
      </c>
      <c r="F20" s="6">
        <v>492856.86099999998</v>
      </c>
      <c r="H20" s="1">
        <f t="shared" si="0"/>
        <v>25</v>
      </c>
      <c r="I20" s="1" t="e">
        <f t="shared" si="1"/>
        <v>#N/A</v>
      </c>
      <c r="K20" s="1" t="e">
        <f t="shared" si="2"/>
        <v>#N/A</v>
      </c>
      <c r="L20" s="1" t="e">
        <f t="shared" si="3"/>
        <v>#N/A</v>
      </c>
      <c r="O20">
        <v>1999</v>
      </c>
      <c r="P20">
        <v>1</v>
      </c>
      <c r="Q20">
        <v>1</v>
      </c>
      <c r="R20">
        <v>5532828.3159999996</v>
      </c>
      <c r="S20">
        <v>0.10528823499999999</v>
      </c>
      <c r="T20">
        <v>492360.46470000001</v>
      </c>
      <c r="U20" s="3">
        <f t="shared" si="4"/>
        <v>7.214823507999131E-2</v>
      </c>
      <c r="V20" s="3">
        <f t="shared" si="5"/>
        <v>0.81674522828887275</v>
      </c>
      <c r="W20" s="3">
        <f t="shared" si="6"/>
        <v>0.73387314736628217</v>
      </c>
      <c r="X20">
        <v>5532.8283160000001</v>
      </c>
      <c r="Y20">
        <f t="shared" si="7"/>
        <v>1</v>
      </c>
      <c r="AB20" s="6">
        <v>1998</v>
      </c>
      <c r="AC20" s="6">
        <v>1</v>
      </c>
      <c r="AD20" s="6">
        <v>1</v>
      </c>
      <c r="AE20" s="6">
        <v>3586785.821</v>
      </c>
      <c r="AF20" s="6">
        <v>8.41546502E-2</v>
      </c>
      <c r="AG20" s="6">
        <v>237400.08720000001</v>
      </c>
    </row>
    <row r="21" spans="1:33" x14ac:dyDescent="0.2">
      <c r="A21" s="6">
        <v>2000</v>
      </c>
      <c r="B21" s="6">
        <v>1</v>
      </c>
      <c r="C21" s="6">
        <v>1</v>
      </c>
      <c r="D21" s="6">
        <v>7747348.3640000001</v>
      </c>
      <c r="E21" s="6">
        <v>9.8574232440000006E-2</v>
      </c>
      <c r="F21" s="6">
        <v>606188.5098</v>
      </c>
      <c r="H21" s="1">
        <f t="shared" si="0"/>
        <v>13</v>
      </c>
      <c r="I21" s="1" t="e">
        <f t="shared" si="1"/>
        <v>#N/A</v>
      </c>
      <c r="K21" s="1" t="e">
        <f t="shared" si="2"/>
        <v>#N/A</v>
      </c>
      <c r="L21" s="1" t="e">
        <f t="shared" si="3"/>
        <v>#N/A</v>
      </c>
      <c r="O21">
        <v>2000</v>
      </c>
      <c r="P21">
        <v>1</v>
      </c>
      <c r="Q21">
        <v>1</v>
      </c>
      <c r="R21">
        <v>8255554.0389999999</v>
      </c>
      <c r="S21">
        <v>0.109866662</v>
      </c>
      <c r="T21">
        <v>760013.06790000002</v>
      </c>
      <c r="U21" s="3">
        <f t="shared" si="4"/>
        <v>-6.1559245157767638E-2</v>
      </c>
      <c r="V21" s="3">
        <f t="shared" si="5"/>
        <v>1.0666886187327509</v>
      </c>
      <c r="W21" s="3">
        <f t="shared" si="6"/>
        <v>1.0950148965101836</v>
      </c>
      <c r="X21">
        <v>8255.5540390000006</v>
      </c>
      <c r="Y21">
        <f t="shared" si="7"/>
        <v>1</v>
      </c>
      <c r="AB21" s="6">
        <v>1999</v>
      </c>
      <c r="AC21" s="6">
        <v>1</v>
      </c>
      <c r="AD21" s="6">
        <v>1</v>
      </c>
      <c r="AE21" s="6">
        <v>5932012.1140000001</v>
      </c>
      <c r="AF21" s="6">
        <v>0.1061988421</v>
      </c>
      <c r="AG21" s="6">
        <v>492856.86099999998</v>
      </c>
    </row>
    <row r="22" spans="1:33" x14ac:dyDescent="0.2">
      <c r="A22" s="6">
        <v>2001</v>
      </c>
      <c r="B22" s="6">
        <v>1</v>
      </c>
      <c r="C22" s="6">
        <v>1</v>
      </c>
      <c r="D22" s="6">
        <v>6168410.6689999998</v>
      </c>
      <c r="E22" s="6">
        <v>9.1339514339999997E-2</v>
      </c>
      <c r="F22" s="6">
        <v>446821.37199999997</v>
      </c>
      <c r="H22" s="1">
        <f t="shared" si="0"/>
        <v>17</v>
      </c>
      <c r="I22" s="1" t="e">
        <f t="shared" si="1"/>
        <v>#N/A</v>
      </c>
      <c r="K22" s="1" t="e">
        <f t="shared" si="2"/>
        <v>#N/A</v>
      </c>
      <c r="L22" s="1" t="e">
        <f t="shared" si="3"/>
        <v>#N/A</v>
      </c>
      <c r="O22">
        <v>2001</v>
      </c>
      <c r="P22">
        <v>1</v>
      </c>
      <c r="Q22">
        <v>1</v>
      </c>
      <c r="R22">
        <v>6282021.5789999999</v>
      </c>
      <c r="S22">
        <v>9.2576311999999994E-2</v>
      </c>
      <c r="T22">
        <v>484337.76899999997</v>
      </c>
      <c r="U22" s="3">
        <f t="shared" si="4"/>
        <v>-1.808508751064896E-2</v>
      </c>
      <c r="V22" s="3">
        <f t="shared" si="5"/>
        <v>0.8492936095227811</v>
      </c>
      <c r="W22" s="3">
        <f t="shared" si="6"/>
        <v>0.83324597921675903</v>
      </c>
      <c r="X22">
        <v>6282.0215790000002</v>
      </c>
      <c r="Y22">
        <f t="shared" si="7"/>
        <v>1</v>
      </c>
      <c r="AB22" s="6">
        <v>2000</v>
      </c>
      <c r="AC22" s="6">
        <v>1</v>
      </c>
      <c r="AD22" s="6">
        <v>1</v>
      </c>
      <c r="AE22" s="6">
        <v>7747348.3640000001</v>
      </c>
      <c r="AF22" s="6">
        <v>9.8574232440000006E-2</v>
      </c>
      <c r="AG22" s="6">
        <v>606188.5098</v>
      </c>
    </row>
    <row r="23" spans="1:33" x14ac:dyDescent="0.2">
      <c r="A23" s="6">
        <v>2002</v>
      </c>
      <c r="B23" s="6">
        <v>1</v>
      </c>
      <c r="C23" s="6">
        <v>1</v>
      </c>
      <c r="D23" s="6">
        <v>6878693.6459999997</v>
      </c>
      <c r="E23" s="6">
        <v>7.6993631290000003E-2</v>
      </c>
      <c r="F23" s="6">
        <v>425915.51549999998</v>
      </c>
      <c r="H23" s="1">
        <f t="shared" si="0"/>
        <v>38</v>
      </c>
      <c r="I23" s="1" t="e">
        <f t="shared" si="1"/>
        <v>#N/A</v>
      </c>
      <c r="K23" s="1" t="e">
        <f t="shared" si="2"/>
        <v>#N/A</v>
      </c>
      <c r="L23" s="1" t="e">
        <f t="shared" si="3"/>
        <v>#N/A</v>
      </c>
      <c r="O23">
        <v>2002</v>
      </c>
      <c r="P23">
        <v>1</v>
      </c>
      <c r="Q23">
        <v>1</v>
      </c>
      <c r="R23">
        <v>7392514.3569999998</v>
      </c>
      <c r="S23">
        <v>8.3896637999999996E-2</v>
      </c>
      <c r="T23">
        <v>528533.39370000002</v>
      </c>
      <c r="U23" s="3">
        <f t="shared" si="4"/>
        <v>-6.9505541171314925E-2</v>
      </c>
      <c r="V23" s="3">
        <f t="shared" si="5"/>
        <v>0.94708845906977324</v>
      </c>
      <c r="W23" s="3">
        <f t="shared" si="6"/>
        <v>0.98054150034501408</v>
      </c>
      <c r="X23">
        <v>7392.514357</v>
      </c>
      <c r="Y23">
        <f t="shared" si="7"/>
        <v>1</v>
      </c>
      <c r="AB23" s="6">
        <v>2001</v>
      </c>
      <c r="AC23" s="6">
        <v>1</v>
      </c>
      <c r="AD23" s="6">
        <v>1</v>
      </c>
      <c r="AE23" s="6">
        <v>6168410.6689999998</v>
      </c>
      <c r="AF23" s="6">
        <v>9.1339514339999997E-2</v>
      </c>
      <c r="AG23" s="6">
        <v>446821.37199999997</v>
      </c>
    </row>
    <row r="24" spans="1:33" x14ac:dyDescent="0.2">
      <c r="A24" s="6">
        <v>2003</v>
      </c>
      <c r="B24" s="6">
        <v>1</v>
      </c>
      <c r="C24" s="6">
        <v>1</v>
      </c>
      <c r="D24" s="6">
        <v>12159712.35</v>
      </c>
      <c r="E24" s="6">
        <v>9.7876897569999996E-2</v>
      </c>
      <c r="F24" s="6">
        <v>932790.17249999999</v>
      </c>
      <c r="H24" s="1">
        <f t="shared" si="0"/>
        <v>11</v>
      </c>
      <c r="I24" s="1" t="e">
        <f t="shared" si="1"/>
        <v>#N/A</v>
      </c>
      <c r="K24" s="1" t="e">
        <f t="shared" si="2"/>
        <v>#N/A</v>
      </c>
      <c r="L24" s="1" t="e">
        <f t="shared" si="3"/>
        <v>#N/A</v>
      </c>
      <c r="O24">
        <v>2003</v>
      </c>
      <c r="P24">
        <v>1</v>
      </c>
      <c r="Q24">
        <v>1</v>
      </c>
      <c r="R24">
        <v>12305287.93</v>
      </c>
      <c r="S24">
        <v>9.9600614000000004E-2</v>
      </c>
      <c r="T24">
        <v>1016651.414</v>
      </c>
      <c r="U24" s="3">
        <f t="shared" si="4"/>
        <v>-1.183032699666379E-2</v>
      </c>
      <c r="V24" s="3">
        <f t="shared" si="5"/>
        <v>1.6742020832676565</v>
      </c>
      <c r="W24" s="3">
        <f t="shared" si="6"/>
        <v>1.6321707211341967</v>
      </c>
      <c r="X24">
        <v>12305.28793</v>
      </c>
      <c r="Y24">
        <f t="shared" si="7"/>
        <v>1</v>
      </c>
      <c r="AB24" s="6">
        <v>2002</v>
      </c>
      <c r="AC24" s="6">
        <v>1</v>
      </c>
      <c r="AD24" s="6">
        <v>1</v>
      </c>
      <c r="AE24" s="6">
        <v>6878693.6459999997</v>
      </c>
      <c r="AF24" s="6">
        <v>7.6993631290000003E-2</v>
      </c>
      <c r="AG24" s="6">
        <v>425915.51549999998</v>
      </c>
    </row>
    <row r="25" spans="1:33" x14ac:dyDescent="0.2">
      <c r="A25" s="6">
        <v>2004</v>
      </c>
      <c r="B25" s="6">
        <v>1</v>
      </c>
      <c r="C25" s="6">
        <v>1</v>
      </c>
      <c r="D25" s="6">
        <v>5866025.898</v>
      </c>
      <c r="E25" s="6">
        <v>8.7599224079999996E-2</v>
      </c>
      <c r="F25" s="6">
        <v>407471.88880000002</v>
      </c>
      <c r="H25" s="1">
        <f t="shared" si="0"/>
        <v>20</v>
      </c>
      <c r="I25" s="1" t="e">
        <f t="shared" si="1"/>
        <v>#N/A</v>
      </c>
      <c r="K25" s="1" t="e">
        <f t="shared" si="2"/>
        <v>#N/A</v>
      </c>
      <c r="L25" s="1" t="e">
        <f t="shared" si="3"/>
        <v>#N/A</v>
      </c>
      <c r="O25">
        <v>2004</v>
      </c>
      <c r="P25">
        <v>1</v>
      </c>
      <c r="Q25">
        <v>1</v>
      </c>
      <c r="R25">
        <v>5866822.1229999997</v>
      </c>
      <c r="S25">
        <v>9.1674370000000005E-2</v>
      </c>
      <c r="T25">
        <v>449986.31670000002</v>
      </c>
      <c r="U25" s="3">
        <f t="shared" si="4"/>
        <v>-1.3571657420431178E-4</v>
      </c>
      <c r="V25" s="3">
        <f t="shared" si="5"/>
        <v>0.80765995907243859</v>
      </c>
      <c r="W25" s="3">
        <f t="shared" si="6"/>
        <v>0.77817401345951021</v>
      </c>
      <c r="X25">
        <v>5866.8221229999999</v>
      </c>
      <c r="Y25">
        <f t="shared" si="7"/>
        <v>1</v>
      </c>
      <c r="AB25" s="6">
        <v>2003</v>
      </c>
      <c r="AC25" s="6">
        <v>1</v>
      </c>
      <c r="AD25" s="6">
        <v>1</v>
      </c>
      <c r="AE25" s="6">
        <v>12159712.35</v>
      </c>
      <c r="AF25" s="6">
        <v>9.7876897569999996E-2</v>
      </c>
      <c r="AG25" s="6">
        <v>932790.17249999999</v>
      </c>
    </row>
    <row r="26" spans="1:33" x14ac:dyDescent="0.2">
      <c r="A26" s="6">
        <v>2005</v>
      </c>
      <c r="B26" s="6">
        <v>1</v>
      </c>
      <c r="C26" s="6">
        <v>1</v>
      </c>
      <c r="D26" s="6">
        <v>7272764.5350000001</v>
      </c>
      <c r="E26" s="6">
        <v>9.3513964470000002E-2</v>
      </c>
      <c r="F26" s="6">
        <v>542340.51459999999</v>
      </c>
      <c r="H26" s="1">
        <f t="shared" si="0"/>
        <v>3</v>
      </c>
      <c r="I26" s="1" t="e">
        <f t="shared" si="1"/>
        <v>#N/A</v>
      </c>
      <c r="K26" s="1" t="e">
        <f t="shared" si="2"/>
        <v>#N/A</v>
      </c>
      <c r="L26" s="1" t="e">
        <f t="shared" si="3"/>
        <v>#N/A</v>
      </c>
      <c r="O26">
        <v>2005</v>
      </c>
      <c r="P26">
        <v>1</v>
      </c>
      <c r="Q26">
        <v>1</v>
      </c>
      <c r="R26">
        <v>7608199.6940000001</v>
      </c>
      <c r="S26">
        <v>9.7781574999999996E-2</v>
      </c>
      <c r="T26">
        <v>623163.05610000005</v>
      </c>
      <c r="U26" s="3">
        <f t="shared" si="4"/>
        <v>-4.4088637587224713E-2</v>
      </c>
      <c r="V26" s="3">
        <f t="shared" si="5"/>
        <v>1.0013458530219368</v>
      </c>
      <c r="W26" s="3">
        <f t="shared" si="6"/>
        <v>1.009149956647049</v>
      </c>
      <c r="X26">
        <v>7608.1996939999999</v>
      </c>
      <c r="Y26">
        <f t="shared" si="7"/>
        <v>1</v>
      </c>
      <c r="AB26" s="6">
        <v>2004</v>
      </c>
      <c r="AC26" s="6">
        <v>1</v>
      </c>
      <c r="AD26" s="6">
        <v>1</v>
      </c>
      <c r="AE26" s="6">
        <v>5866025.898</v>
      </c>
      <c r="AF26" s="6">
        <v>8.7599224079999996E-2</v>
      </c>
      <c r="AG26" s="6">
        <v>407471.88880000002</v>
      </c>
    </row>
    <row r="27" spans="1:33" x14ac:dyDescent="0.2">
      <c r="A27" s="6">
        <v>2006</v>
      </c>
      <c r="B27" s="6">
        <v>1</v>
      </c>
      <c r="C27" s="6">
        <v>1</v>
      </c>
      <c r="D27" s="6">
        <v>4251372.1189999999</v>
      </c>
      <c r="E27" s="6">
        <v>9.0761777000000002E-2</v>
      </c>
      <c r="F27" s="6">
        <v>308469.19079999998</v>
      </c>
      <c r="H27" s="1">
        <f t="shared" si="0"/>
        <v>16</v>
      </c>
      <c r="I27" s="1" t="e">
        <f t="shared" si="1"/>
        <v>#N/A</v>
      </c>
      <c r="K27" s="1" t="e">
        <f t="shared" si="2"/>
        <v>#N/A</v>
      </c>
      <c r="L27" s="1" t="e">
        <f t="shared" si="3"/>
        <v>#N/A</v>
      </c>
      <c r="O27">
        <v>2006</v>
      </c>
      <c r="P27">
        <v>1</v>
      </c>
      <c r="Q27">
        <v>1</v>
      </c>
      <c r="R27">
        <v>4582651.9079999998</v>
      </c>
      <c r="S27">
        <v>0.101807151</v>
      </c>
      <c r="T27">
        <v>395272.63010000001</v>
      </c>
      <c r="U27" s="3">
        <f t="shared" si="4"/>
        <v>-7.2289974375247673E-2</v>
      </c>
      <c r="V27" s="3">
        <f t="shared" si="5"/>
        <v>0.58534740407537944</v>
      </c>
      <c r="W27" s="3">
        <f t="shared" si="6"/>
        <v>0.60784195477068881</v>
      </c>
      <c r="X27">
        <v>4582.6519079999998</v>
      </c>
      <c r="Y27">
        <f t="shared" si="7"/>
        <v>1</v>
      </c>
      <c r="AB27" s="6">
        <v>2005</v>
      </c>
      <c r="AC27" s="6">
        <v>1</v>
      </c>
      <c r="AD27" s="6">
        <v>1</v>
      </c>
      <c r="AE27" s="6">
        <v>7272764.5350000001</v>
      </c>
      <c r="AF27" s="6">
        <v>9.3513964470000002E-2</v>
      </c>
      <c r="AG27" s="6">
        <v>542340.51459999999</v>
      </c>
    </row>
    <row r="28" spans="1:33" x14ac:dyDescent="0.2">
      <c r="A28" s="6">
        <v>2007</v>
      </c>
      <c r="B28" s="6">
        <v>1</v>
      </c>
      <c r="C28" s="6">
        <v>1</v>
      </c>
      <c r="D28" s="6">
        <v>6835196.8650000002</v>
      </c>
      <c r="E28" s="6">
        <v>0.11378431</v>
      </c>
      <c r="F28" s="6">
        <v>612583.16029999999</v>
      </c>
      <c r="H28" s="1">
        <f t="shared" si="0"/>
        <v>6</v>
      </c>
      <c r="I28" s="1" t="e">
        <f t="shared" si="1"/>
        <v>#N/A</v>
      </c>
      <c r="K28" s="1" t="e">
        <f t="shared" si="2"/>
        <v>#N/A</v>
      </c>
      <c r="L28" s="1" t="e">
        <f t="shared" si="3"/>
        <v>#N/A</v>
      </c>
      <c r="O28">
        <v>2007</v>
      </c>
      <c r="P28">
        <v>1</v>
      </c>
      <c r="Q28">
        <v>1</v>
      </c>
      <c r="R28">
        <v>7653145.9720000001</v>
      </c>
      <c r="S28">
        <v>0.12477684999999999</v>
      </c>
      <c r="T28">
        <v>792707.92379999999</v>
      </c>
      <c r="U28" s="3">
        <f t="shared" si="4"/>
        <v>-0.1068774997880048</v>
      </c>
      <c r="V28" s="3">
        <f t="shared" si="5"/>
        <v>0.94109963307870148</v>
      </c>
      <c r="W28" s="3">
        <f t="shared" si="6"/>
        <v>1.0151116212088922</v>
      </c>
      <c r="X28">
        <v>7653.1459720000003</v>
      </c>
      <c r="Y28">
        <f t="shared" si="7"/>
        <v>1</v>
      </c>
      <c r="AB28" s="6">
        <v>2006</v>
      </c>
      <c r="AC28" s="6">
        <v>1</v>
      </c>
      <c r="AD28" s="6">
        <v>1</v>
      </c>
      <c r="AE28" s="6">
        <v>4251372.1189999999</v>
      </c>
      <c r="AF28" s="6">
        <v>9.0761777000000002E-2</v>
      </c>
      <c r="AG28" s="6">
        <v>308469.19079999998</v>
      </c>
    </row>
    <row r="29" spans="1:33" x14ac:dyDescent="0.2">
      <c r="A29" s="6">
        <v>2008</v>
      </c>
      <c r="B29" s="6">
        <v>1</v>
      </c>
      <c r="C29" s="6">
        <v>1</v>
      </c>
      <c r="D29" s="6">
        <v>4830893.5310000004</v>
      </c>
      <c r="E29" s="6">
        <v>0.11877088399999999</v>
      </c>
      <c r="F29" s="6">
        <v>449438.26459999999</v>
      </c>
      <c r="H29" s="1">
        <f t="shared" si="0"/>
        <v>-1</v>
      </c>
      <c r="I29" s="1" t="e">
        <f t="shared" si="1"/>
        <v>#N/A</v>
      </c>
      <c r="K29" s="1" t="e">
        <f t="shared" si="2"/>
        <v>#N/A</v>
      </c>
      <c r="L29" s="1" t="e">
        <f t="shared" si="3"/>
        <v>#N/A</v>
      </c>
      <c r="O29">
        <v>2008</v>
      </c>
      <c r="P29">
        <v>1</v>
      </c>
      <c r="Q29">
        <v>1</v>
      </c>
      <c r="R29">
        <v>4751729.4239999996</v>
      </c>
      <c r="S29">
        <v>0.12090804600000001</v>
      </c>
      <c r="T29">
        <v>479459.92170000001</v>
      </c>
      <c r="U29" s="3">
        <f t="shared" si="4"/>
        <v>1.6660062039761628E-2</v>
      </c>
      <c r="V29" s="3">
        <f t="shared" si="5"/>
        <v>0.66513843262455519</v>
      </c>
      <c r="W29" s="3">
        <f t="shared" si="6"/>
        <v>0.63026835980786844</v>
      </c>
      <c r="X29">
        <v>4751.7294240000001</v>
      </c>
      <c r="Y29">
        <f t="shared" si="7"/>
        <v>1.0000000000000002</v>
      </c>
      <c r="AB29" s="6">
        <v>2007</v>
      </c>
      <c r="AC29" s="6">
        <v>1</v>
      </c>
      <c r="AD29" s="6">
        <v>1</v>
      </c>
      <c r="AE29" s="6">
        <v>6835196.8650000002</v>
      </c>
      <c r="AF29" s="6">
        <v>0.11378431</v>
      </c>
      <c r="AG29" s="6">
        <v>612583.16029999999</v>
      </c>
    </row>
    <row r="30" spans="1:33" x14ac:dyDescent="0.2">
      <c r="A30" s="6">
        <v>2009</v>
      </c>
      <c r="B30" s="6">
        <v>1</v>
      </c>
      <c r="C30" s="6">
        <v>1</v>
      </c>
      <c r="D30" s="6">
        <v>2888205.8960000002</v>
      </c>
      <c r="E30" s="6">
        <v>0.1140256052</v>
      </c>
      <c r="F30" s="6">
        <v>262327.94280000002</v>
      </c>
      <c r="H30" s="1">
        <f t="shared" si="0"/>
        <v>9</v>
      </c>
      <c r="I30" s="1" t="e">
        <f t="shared" si="1"/>
        <v>#N/A</v>
      </c>
      <c r="K30" s="1" t="e">
        <f t="shared" si="2"/>
        <v>#N/A</v>
      </c>
      <c r="L30" s="1" t="e">
        <f t="shared" si="3"/>
        <v>#N/A</v>
      </c>
      <c r="O30">
        <v>2009</v>
      </c>
      <c r="P30">
        <v>1</v>
      </c>
      <c r="Q30">
        <v>1</v>
      </c>
      <c r="R30">
        <v>3617512.202</v>
      </c>
      <c r="S30">
        <v>0.14079313900000001</v>
      </c>
      <c r="T30">
        <v>430591.37290000002</v>
      </c>
      <c r="U30" s="3">
        <f t="shared" si="4"/>
        <v>-0.20160438037964076</v>
      </c>
      <c r="V30" s="3">
        <f t="shared" si="5"/>
        <v>0.39766074959734793</v>
      </c>
      <c r="W30" s="3">
        <f t="shared" si="6"/>
        <v>0.47982603357498976</v>
      </c>
      <c r="X30">
        <v>3617.5122019999999</v>
      </c>
      <c r="Y30">
        <f t="shared" si="7"/>
        <v>1</v>
      </c>
      <c r="AB30" s="6">
        <v>2008</v>
      </c>
      <c r="AC30" s="6">
        <v>1</v>
      </c>
      <c r="AD30" s="6">
        <v>1</v>
      </c>
      <c r="AE30" s="6">
        <v>4830893.5310000004</v>
      </c>
      <c r="AF30" s="6">
        <v>0.11877088399999999</v>
      </c>
      <c r="AG30" s="6">
        <v>449438.26459999999</v>
      </c>
    </row>
    <row r="31" spans="1:33" x14ac:dyDescent="0.2">
      <c r="A31" s="6">
        <v>2010</v>
      </c>
      <c r="B31" s="6">
        <v>1</v>
      </c>
      <c r="C31" s="6">
        <v>1</v>
      </c>
      <c r="D31" s="6">
        <v>5328915.6809999999</v>
      </c>
      <c r="E31" s="6">
        <v>0.10960171539999999</v>
      </c>
      <c r="F31" s="6">
        <v>467871.30300000001</v>
      </c>
      <c r="H31" s="1">
        <f t="shared" si="0"/>
        <v>5</v>
      </c>
      <c r="I31" s="1" t="e">
        <f t="shared" si="1"/>
        <v>#N/A</v>
      </c>
      <c r="K31" s="1" t="e">
        <f t="shared" si="2"/>
        <v>#N/A</v>
      </c>
      <c r="L31" s="1" t="e">
        <f t="shared" si="3"/>
        <v>#N/A</v>
      </c>
      <c r="O31">
        <v>2010</v>
      </c>
      <c r="P31">
        <v>1</v>
      </c>
      <c r="Q31">
        <v>1</v>
      </c>
      <c r="R31">
        <v>5829749.9029999999</v>
      </c>
      <c r="S31">
        <v>0.11933856</v>
      </c>
      <c r="T31">
        <v>584552.71609999996</v>
      </c>
      <c r="U31" s="3">
        <f t="shared" si="4"/>
        <v>-8.5910069957249771E-2</v>
      </c>
      <c r="V31" s="3">
        <f t="shared" si="5"/>
        <v>0.73370828831225454</v>
      </c>
      <c r="W31" s="3">
        <f t="shared" si="6"/>
        <v>0.77325676224233819</v>
      </c>
      <c r="X31">
        <v>5829.7499029999999</v>
      </c>
      <c r="Y31">
        <f t="shared" si="7"/>
        <v>1</v>
      </c>
      <c r="AB31" s="6">
        <v>2009</v>
      </c>
      <c r="AC31" s="6">
        <v>1</v>
      </c>
      <c r="AD31" s="6">
        <v>1</v>
      </c>
      <c r="AE31" s="6">
        <v>2888205.8960000002</v>
      </c>
      <c r="AF31" s="6">
        <v>0.1140256052</v>
      </c>
      <c r="AG31" s="6">
        <v>262327.94280000002</v>
      </c>
    </row>
    <row r="32" spans="1:33" x14ac:dyDescent="0.2">
      <c r="A32" s="6">
        <v>2011</v>
      </c>
      <c r="B32" s="6">
        <v>1</v>
      </c>
      <c r="C32" s="6">
        <v>1</v>
      </c>
      <c r="D32" s="6">
        <v>4485066.7170000002</v>
      </c>
      <c r="E32" s="6">
        <v>9.4552387350000003E-2</v>
      </c>
      <c r="F32" s="6">
        <v>334651.05440000002</v>
      </c>
      <c r="H32" s="1">
        <f t="shared" si="0"/>
        <v>8</v>
      </c>
      <c r="I32" s="1" t="e">
        <f t="shared" si="1"/>
        <v>#N/A</v>
      </c>
      <c r="K32" s="1" t="e">
        <f t="shared" si="2"/>
        <v>#N/A</v>
      </c>
      <c r="L32" s="1" t="e">
        <f t="shared" si="3"/>
        <v>#N/A</v>
      </c>
      <c r="O32">
        <v>2011</v>
      </c>
      <c r="P32">
        <v>1</v>
      </c>
      <c r="Q32">
        <v>1</v>
      </c>
      <c r="R32">
        <v>4533774.3930000002</v>
      </c>
      <c r="S32">
        <v>9.5452583999999993E-2</v>
      </c>
      <c r="T32">
        <v>358186.78470000002</v>
      </c>
      <c r="U32" s="3">
        <f t="shared" si="4"/>
        <v>-1.0743295051293915E-2</v>
      </c>
      <c r="V32" s="3">
        <f t="shared" si="5"/>
        <v>0.61752349274905582</v>
      </c>
      <c r="W32" s="3">
        <f t="shared" si="6"/>
        <v>0.60135885178613335</v>
      </c>
      <c r="X32">
        <v>4533.7743929999997</v>
      </c>
      <c r="Y32">
        <f t="shared" si="7"/>
        <v>0.99999999999999978</v>
      </c>
      <c r="AB32" s="6">
        <v>2010</v>
      </c>
      <c r="AC32" s="6">
        <v>1</v>
      </c>
      <c r="AD32" s="6">
        <v>1</v>
      </c>
      <c r="AE32" s="6">
        <v>5328915.6809999999</v>
      </c>
      <c r="AF32" s="6">
        <v>0.10960171539999999</v>
      </c>
      <c r="AG32" s="6">
        <v>467871.30300000001</v>
      </c>
    </row>
    <row r="33" spans="1:33" x14ac:dyDescent="0.2">
      <c r="A33" s="6">
        <v>2012</v>
      </c>
      <c r="B33" s="6">
        <v>1</v>
      </c>
      <c r="C33" s="6">
        <v>1</v>
      </c>
      <c r="D33" s="6">
        <v>5076469.0269999998</v>
      </c>
      <c r="E33" s="6">
        <v>8.9200893769999998E-2</v>
      </c>
      <c r="F33" s="6">
        <v>358017.09830000001</v>
      </c>
      <c r="H33" s="1">
        <f t="shared" si="0"/>
        <v>14</v>
      </c>
      <c r="I33" s="1" t="e">
        <f t="shared" si="1"/>
        <v>#N/A</v>
      </c>
      <c r="K33" s="1" t="e">
        <f t="shared" si="2"/>
        <v>#N/A</v>
      </c>
      <c r="L33" s="1" t="e">
        <f t="shared" si="3"/>
        <v>#N/A</v>
      </c>
      <c r="O33">
        <v>2012</v>
      </c>
      <c r="P33">
        <v>1</v>
      </c>
      <c r="Q33">
        <v>1</v>
      </c>
      <c r="R33">
        <v>5186867.0250000004</v>
      </c>
      <c r="S33">
        <v>9.1575164000000001E-2</v>
      </c>
      <c r="T33">
        <v>401805.8346</v>
      </c>
      <c r="U33" s="3">
        <f t="shared" si="4"/>
        <v>-2.1284138858370018E-2</v>
      </c>
      <c r="V33" s="3">
        <f t="shared" si="5"/>
        <v>0.69895033500912818</v>
      </c>
      <c r="W33" s="3">
        <f t="shared" si="6"/>
        <v>0.68798491679190121</v>
      </c>
      <c r="X33">
        <v>5186.8670249999996</v>
      </c>
      <c r="Y33">
        <f t="shared" si="7"/>
        <v>0.99999999999999978</v>
      </c>
      <c r="AB33" s="6">
        <v>2011</v>
      </c>
      <c r="AC33" s="6">
        <v>1</v>
      </c>
      <c r="AD33" s="6">
        <v>1</v>
      </c>
      <c r="AE33" s="6">
        <v>4485066.7170000002</v>
      </c>
      <c r="AF33" s="6">
        <v>9.4552387350000003E-2</v>
      </c>
      <c r="AG33" s="6">
        <v>334651.05440000002</v>
      </c>
    </row>
    <row r="34" spans="1:33" x14ac:dyDescent="0.2">
      <c r="A34" s="6">
        <v>2013</v>
      </c>
      <c r="B34" s="6">
        <v>1</v>
      </c>
      <c r="C34" s="6">
        <v>1</v>
      </c>
      <c r="D34" s="6">
        <v>6475221.426</v>
      </c>
      <c r="E34" s="6">
        <v>8.7999406880000006E-2</v>
      </c>
      <c r="F34" s="6">
        <v>458201.88770000002</v>
      </c>
      <c r="H34" s="1">
        <f t="shared" si="0"/>
        <v>37</v>
      </c>
      <c r="I34" s="1" t="e">
        <f t="shared" si="1"/>
        <v>#N/A</v>
      </c>
      <c r="K34" s="1" t="e">
        <f t="shared" si="2"/>
        <v>#N/A</v>
      </c>
      <c r="L34" s="1" t="e">
        <f t="shared" si="3"/>
        <v>#N/A</v>
      </c>
      <c r="O34">
        <v>2013</v>
      </c>
      <c r="P34">
        <v>1</v>
      </c>
      <c r="Q34">
        <v>1</v>
      </c>
      <c r="R34">
        <v>6668307.8380000005</v>
      </c>
      <c r="S34">
        <v>9.4673042999999998E-2</v>
      </c>
      <c r="T34">
        <v>539281.83589999995</v>
      </c>
      <c r="U34" s="3">
        <f t="shared" si="4"/>
        <v>-2.8955833577400069E-2</v>
      </c>
      <c r="V34" s="3">
        <f t="shared" si="5"/>
        <v>0.8915366489757931</v>
      </c>
      <c r="W34" s="3">
        <f t="shared" si="6"/>
        <v>0.88448290479727742</v>
      </c>
      <c r="X34">
        <v>6668.3078379999997</v>
      </c>
      <c r="Y34">
        <f t="shared" si="7"/>
        <v>0.99999999999999989</v>
      </c>
      <c r="AB34" s="6">
        <v>2012</v>
      </c>
      <c r="AC34" s="6">
        <v>1</v>
      </c>
      <c r="AD34" s="6">
        <v>1</v>
      </c>
      <c r="AE34" s="6">
        <v>5076469.0269999998</v>
      </c>
      <c r="AF34" s="6">
        <v>8.9200893769999998E-2</v>
      </c>
      <c r="AG34" s="6">
        <v>358017.09830000001</v>
      </c>
    </row>
    <row r="35" spans="1:33" x14ac:dyDescent="0.2">
      <c r="A35" s="6">
        <v>2014</v>
      </c>
      <c r="B35" s="6">
        <v>1</v>
      </c>
      <c r="C35" s="6">
        <v>1</v>
      </c>
      <c r="D35" s="6">
        <v>12007997.039999999</v>
      </c>
      <c r="E35" s="6">
        <v>7.7635261050000001E-2</v>
      </c>
      <c r="F35" s="6">
        <v>737664.8469</v>
      </c>
      <c r="H35" s="1">
        <f t="shared" si="0"/>
        <v>34</v>
      </c>
      <c r="I35" s="1" t="e">
        <f t="shared" si="1"/>
        <v>#N/A</v>
      </c>
      <c r="K35" s="1" t="e">
        <f t="shared" si="2"/>
        <v>#N/A</v>
      </c>
      <c r="L35" s="1" t="e">
        <f t="shared" si="3"/>
        <v>#N/A</v>
      </c>
      <c r="O35">
        <v>2014</v>
      </c>
      <c r="P35">
        <v>1</v>
      </c>
      <c r="Q35">
        <v>1</v>
      </c>
      <c r="R35">
        <v>12172915.949999999</v>
      </c>
      <c r="S35">
        <v>8.0835432999999998E-2</v>
      </c>
      <c r="T35">
        <v>825816.06799999997</v>
      </c>
      <c r="U35" s="3">
        <f t="shared" si="4"/>
        <v>-1.3548020102775799E-2</v>
      </c>
      <c r="V35" s="3">
        <f t="shared" si="5"/>
        <v>1.6533132595229403</v>
      </c>
      <c r="W35" s="3">
        <f t="shared" si="6"/>
        <v>1.614612930427989</v>
      </c>
      <c r="X35">
        <v>12172.915950000001</v>
      </c>
      <c r="Y35">
        <f t="shared" si="7"/>
        <v>1.0000000000000002</v>
      </c>
      <c r="AB35" s="6">
        <v>2013</v>
      </c>
      <c r="AC35" s="6">
        <v>1</v>
      </c>
      <c r="AD35" s="6">
        <v>1</v>
      </c>
      <c r="AE35" s="6">
        <v>6475221.426</v>
      </c>
      <c r="AF35" s="6">
        <v>8.7999406880000006E-2</v>
      </c>
      <c r="AG35" s="6">
        <v>458201.88770000002</v>
      </c>
    </row>
    <row r="36" spans="1:33" x14ac:dyDescent="0.2">
      <c r="A36" s="6">
        <v>2015</v>
      </c>
      <c r="B36" s="6">
        <v>1</v>
      </c>
      <c r="C36" s="6">
        <v>1</v>
      </c>
      <c r="D36" s="6">
        <v>10857080.560000001</v>
      </c>
      <c r="E36" s="6">
        <v>8.3263697519999999E-2</v>
      </c>
      <c r="F36" s="6">
        <v>693884.7929</v>
      </c>
      <c r="H36" s="1">
        <f t="shared" si="0"/>
        <v>32</v>
      </c>
      <c r="O36">
        <v>2015</v>
      </c>
      <c r="P36">
        <v>1</v>
      </c>
      <c r="Q36">
        <v>1</v>
      </c>
      <c r="R36">
        <v>10589486.6</v>
      </c>
      <c r="S36">
        <v>8.1275370999999999E-2</v>
      </c>
      <c r="T36">
        <v>702956.098</v>
      </c>
      <c r="U36" s="3">
        <f t="shared" si="4"/>
        <v>2.5269776534775624E-2</v>
      </c>
      <c r="V36" s="3">
        <f t="shared" si="5"/>
        <v>1.4948500728108733</v>
      </c>
      <c r="W36" s="3">
        <f t="shared" si="6"/>
        <v>1.4045872050035739</v>
      </c>
      <c r="X36">
        <v>10589.4866</v>
      </c>
      <c r="Y36">
        <f t="shared" si="7"/>
        <v>1</v>
      </c>
      <c r="AB36" s="6">
        <v>2014</v>
      </c>
      <c r="AC36" s="6">
        <v>1</v>
      </c>
      <c r="AD36" s="6">
        <v>1</v>
      </c>
      <c r="AE36" s="6">
        <v>12007997.039999999</v>
      </c>
      <c r="AF36" s="6">
        <v>7.7635261050000001E-2</v>
      </c>
      <c r="AG36" s="6">
        <v>737664.8469</v>
      </c>
    </row>
    <row r="37" spans="1:33" x14ac:dyDescent="0.2">
      <c r="A37" s="6">
        <v>2016</v>
      </c>
      <c r="B37" s="6">
        <v>1</v>
      </c>
      <c r="C37" s="6">
        <v>1</v>
      </c>
      <c r="D37" s="6">
        <v>9539423.6669999994</v>
      </c>
      <c r="E37" s="6">
        <v>0.1148983927</v>
      </c>
      <c r="F37" s="6">
        <v>803391.30469999998</v>
      </c>
      <c r="H37" s="1">
        <f t="shared" si="0"/>
        <v>28</v>
      </c>
      <c r="O37">
        <v>2016</v>
      </c>
      <c r="P37">
        <v>1</v>
      </c>
      <c r="Q37">
        <v>1</v>
      </c>
      <c r="R37">
        <v>9128035.8420000002</v>
      </c>
      <c r="S37">
        <v>0.108684659</v>
      </c>
      <c r="T37">
        <v>779273.59979999997</v>
      </c>
      <c r="U37" s="3">
        <f t="shared" si="4"/>
        <v>4.5068603160727951E-2</v>
      </c>
      <c r="V37" s="3">
        <f t="shared" si="5"/>
        <v>1.3134293408235258</v>
      </c>
      <c r="W37" s="3">
        <f t="shared" si="6"/>
        <v>1.2107406935561187</v>
      </c>
      <c r="X37">
        <v>9128.0358419999993</v>
      </c>
      <c r="Y37">
        <f t="shared" si="7"/>
        <v>1</v>
      </c>
      <c r="AB37" s="6">
        <v>2015</v>
      </c>
      <c r="AC37" s="6">
        <v>1</v>
      </c>
      <c r="AD37" s="6">
        <v>1</v>
      </c>
      <c r="AE37" s="6">
        <v>10857080.560000001</v>
      </c>
      <c r="AF37" s="6">
        <v>8.3263697519999999E-2</v>
      </c>
      <c r="AG37" s="6">
        <v>693884.7929</v>
      </c>
    </row>
    <row r="38" spans="1:33" x14ac:dyDescent="0.2">
      <c r="A38" s="6">
        <v>2017</v>
      </c>
      <c r="B38" s="6">
        <v>1</v>
      </c>
      <c r="C38" s="6">
        <v>1</v>
      </c>
      <c r="D38" s="6">
        <v>8968209.7829999998</v>
      </c>
      <c r="E38" s="6">
        <v>7.0220806450000006E-2</v>
      </c>
      <c r="F38" s="6">
        <v>497521.67249999999</v>
      </c>
      <c r="H38" s="1">
        <f t="shared" si="0"/>
        <v>10</v>
      </c>
      <c r="O38">
        <v>2017</v>
      </c>
      <c r="P38">
        <v>1</v>
      </c>
      <c r="Q38">
        <v>1</v>
      </c>
      <c r="R38">
        <v>9011913.6270000003</v>
      </c>
      <c r="S38">
        <v>7.8198118999999996E-2</v>
      </c>
      <c r="T38">
        <v>588786.06059999997</v>
      </c>
      <c r="U38" s="3">
        <f t="shared" si="4"/>
        <v>-4.8495631237590094E-3</v>
      </c>
      <c r="V38" s="3">
        <f t="shared" si="5"/>
        <v>1.2347821288617882</v>
      </c>
      <c r="W38" s="3">
        <f t="shared" si="6"/>
        <v>1.1953382681537696</v>
      </c>
      <c r="X38">
        <v>9011.9136269999999</v>
      </c>
      <c r="Y38">
        <f t="shared" si="7"/>
        <v>1</v>
      </c>
      <c r="AB38" s="6">
        <v>2016</v>
      </c>
      <c r="AC38" s="6">
        <v>1</v>
      </c>
      <c r="AD38" s="6">
        <v>1</v>
      </c>
      <c r="AE38" s="6">
        <v>9539423.6669999994</v>
      </c>
      <c r="AF38" s="6">
        <v>0.1148983927</v>
      </c>
      <c r="AG38" s="6">
        <v>803391.30469999998</v>
      </c>
    </row>
    <row r="39" spans="1:33" x14ac:dyDescent="0.2">
      <c r="A39" s="6">
        <v>2018</v>
      </c>
      <c r="B39" s="6">
        <v>1</v>
      </c>
      <c r="C39" s="6">
        <v>1</v>
      </c>
      <c r="D39" s="6">
        <v>5823455.8190000001</v>
      </c>
      <c r="E39" s="6">
        <v>9.2133390659999995E-2</v>
      </c>
      <c r="F39" s="6">
        <v>408100.86629999999</v>
      </c>
      <c r="H39" s="1">
        <f t="shared" si="0"/>
        <v>31</v>
      </c>
      <c r="O39">
        <v>2018</v>
      </c>
      <c r="P39">
        <v>1</v>
      </c>
      <c r="Q39">
        <v>1</v>
      </c>
      <c r="R39">
        <v>5826208.2549999999</v>
      </c>
      <c r="S39">
        <v>9.491666E-2</v>
      </c>
      <c r="T39">
        <v>447613.20669999998</v>
      </c>
      <c r="U39" s="3">
        <f t="shared" si="4"/>
        <v>-4.7242320897774947E-4</v>
      </c>
      <c r="V39" s="3">
        <f t="shared" si="5"/>
        <v>0.80179872544328379</v>
      </c>
      <c r="W39" s="3">
        <f t="shared" si="6"/>
        <v>0.77278699882005608</v>
      </c>
      <c r="X39">
        <v>5826.2082549999996</v>
      </c>
      <c r="Y39">
        <f t="shared" si="7"/>
        <v>1</v>
      </c>
      <c r="AB39" s="6">
        <v>2017</v>
      </c>
      <c r="AC39" s="6">
        <v>1</v>
      </c>
      <c r="AD39" s="6">
        <v>1</v>
      </c>
      <c r="AE39" s="6">
        <v>8968209.7829999998</v>
      </c>
      <c r="AF39" s="6">
        <v>7.0220806450000006E-2</v>
      </c>
      <c r="AG39" s="6">
        <v>497521.67249999999</v>
      </c>
    </row>
    <row r="40" spans="1:33" x14ac:dyDescent="0.2">
      <c r="A40" s="6">
        <v>2019</v>
      </c>
      <c r="B40" s="6">
        <v>1</v>
      </c>
      <c r="C40" s="6">
        <v>1</v>
      </c>
      <c r="D40" s="6">
        <v>9511702.3949999996</v>
      </c>
      <c r="E40" s="6">
        <v>6.9846437479999995E-2</v>
      </c>
      <c r="F40" s="6">
        <v>522986.02289999998</v>
      </c>
      <c r="H40" s="1"/>
      <c r="O40">
        <v>2019</v>
      </c>
      <c r="P40">
        <v>1</v>
      </c>
      <c r="Q40">
        <v>1</v>
      </c>
      <c r="R40">
        <v>9732538.5289999992</v>
      </c>
      <c r="S40">
        <v>7.7374202000000003E-2</v>
      </c>
      <c r="T40">
        <v>629430.35499999998</v>
      </c>
      <c r="U40" s="3">
        <f t="shared" si="4"/>
        <v>-2.2690496764228081E-2</v>
      </c>
      <c r="V40" s="3">
        <f t="shared" si="5"/>
        <v>1.3096125555248812</v>
      </c>
      <c r="W40" s="3">
        <f t="shared" si="6"/>
        <v>1.2909217987997363</v>
      </c>
      <c r="X40">
        <v>9732.5385289999995</v>
      </c>
      <c r="Y40">
        <f t="shared" si="7"/>
        <v>1</v>
      </c>
      <c r="AB40" s="6">
        <v>2018</v>
      </c>
      <c r="AC40" s="6">
        <v>1</v>
      </c>
      <c r="AD40" s="6">
        <v>1</v>
      </c>
      <c r="AE40" s="6">
        <v>5823455.8190000001</v>
      </c>
      <c r="AF40" s="6">
        <v>9.2133390659999995E-2</v>
      </c>
      <c r="AG40" s="6">
        <v>408100.86629999999</v>
      </c>
    </row>
    <row r="41" spans="1:33" x14ac:dyDescent="0.2">
      <c r="A41" s="6">
        <v>1982</v>
      </c>
      <c r="B41" s="6">
        <v>1</v>
      </c>
      <c r="C41" s="6">
        <v>2</v>
      </c>
      <c r="D41" s="6">
        <v>3927257.8509999998</v>
      </c>
      <c r="E41" s="6">
        <v>9.7523136440000005E-2</v>
      </c>
      <c r="F41" s="6">
        <v>306748.25099999999</v>
      </c>
      <c r="H41" s="1">
        <f>39-_xlfn.RANK.AVG(D42,$D$3:$D$42)</f>
        <v>29</v>
      </c>
      <c r="O41">
        <v>1982</v>
      </c>
      <c r="P41">
        <v>1</v>
      </c>
      <c r="Q41">
        <v>2</v>
      </c>
      <c r="R41">
        <v>3890991.1680000001</v>
      </c>
      <c r="S41">
        <v>9.9291631000000005E-2</v>
      </c>
      <c r="T41">
        <v>327101.7218</v>
      </c>
      <c r="AB41" s="6">
        <v>2019</v>
      </c>
      <c r="AC41" s="6">
        <v>1</v>
      </c>
      <c r="AD41" s="6">
        <v>1</v>
      </c>
      <c r="AE41" s="6">
        <v>9511702.3949999996</v>
      </c>
      <c r="AF41" s="6">
        <v>6.9846437479999995E-2</v>
      </c>
      <c r="AG41" s="6">
        <v>522986.02289999998</v>
      </c>
    </row>
    <row r="42" spans="1:33" x14ac:dyDescent="0.2">
      <c r="A42" s="6">
        <v>1983</v>
      </c>
      <c r="B42" s="6">
        <v>1</v>
      </c>
      <c r="C42" s="6">
        <v>2</v>
      </c>
      <c r="D42" s="6">
        <v>9237433.1129999999</v>
      </c>
      <c r="E42" s="6">
        <v>8.6621919909999998E-2</v>
      </c>
      <c r="F42" s="6">
        <v>630260.71160000004</v>
      </c>
      <c r="H42" s="1">
        <f>AVERAGE(D3:D42)</f>
        <v>7228957.4116499973</v>
      </c>
      <c r="I42" s="1">
        <f>AVERAGE(H2:H41)</f>
        <v>18.948717948717949</v>
      </c>
      <c r="O42">
        <v>1983</v>
      </c>
      <c r="P42">
        <v>1</v>
      </c>
      <c r="Q42">
        <v>2</v>
      </c>
      <c r="R42">
        <v>10121007.060000001</v>
      </c>
      <c r="S42">
        <v>8.9947974E-2</v>
      </c>
      <c r="T42">
        <v>753438.68180000002</v>
      </c>
      <c r="V42" s="5">
        <f>STDEV(V3:V40)</f>
        <v>0.34336860472724517</v>
      </c>
      <c r="W42" s="5">
        <f>STDEV(W3:W40)</f>
        <v>0.33353409307369092</v>
      </c>
      <c r="AB42" s="6">
        <v>1982</v>
      </c>
      <c r="AC42" s="6">
        <v>1</v>
      </c>
      <c r="AD42" s="6">
        <v>2</v>
      </c>
      <c r="AE42" s="6">
        <v>3927257.8509999998</v>
      </c>
      <c r="AF42" s="6">
        <v>9.7523136440000005E-2</v>
      </c>
      <c r="AG42" s="6">
        <v>306748.25099999999</v>
      </c>
    </row>
    <row r="43" spans="1:33" x14ac:dyDescent="0.2">
      <c r="A43" s="6">
        <v>1984</v>
      </c>
      <c r="B43" s="6">
        <v>1</v>
      </c>
      <c r="C43" s="6">
        <v>2</v>
      </c>
      <c r="D43" s="6">
        <v>6838277.6730000004</v>
      </c>
      <c r="E43" s="6">
        <v>9.3287252789999997E-2</v>
      </c>
      <c r="F43" s="6">
        <v>504332.30709999998</v>
      </c>
      <c r="H43" s="2">
        <f>D42/H42</f>
        <v>1.2778375340976826</v>
      </c>
      <c r="I43" s="2" t="e" cm="1">
        <f t="array" ref="I43">H41/I42BS</f>
        <v>#NAME?</v>
      </c>
      <c r="O43">
        <v>1984</v>
      </c>
      <c r="P43">
        <v>1</v>
      </c>
      <c r="Q43">
        <v>2</v>
      </c>
      <c r="R43">
        <v>7709072.0429999996</v>
      </c>
      <c r="S43">
        <v>0.111045149</v>
      </c>
      <c r="T43">
        <v>701509.43440000003</v>
      </c>
      <c r="V43" s="3">
        <f>AVERAGE(V3:V40)</f>
        <v>1.0000000000000002</v>
      </c>
      <c r="W43" s="3">
        <f>AVERAGE(W3:W40)</f>
        <v>1.0000000000000002</v>
      </c>
      <c r="AB43" s="6">
        <v>1983</v>
      </c>
      <c r="AC43" s="6">
        <v>1</v>
      </c>
      <c r="AD43" s="6">
        <v>2</v>
      </c>
      <c r="AE43" s="6">
        <v>9237433.1129999999</v>
      </c>
      <c r="AF43" s="6">
        <v>8.6621919909999998E-2</v>
      </c>
      <c r="AG43" s="6">
        <v>630260.71160000004</v>
      </c>
    </row>
    <row r="44" spans="1:33" x14ac:dyDescent="0.2">
      <c r="A44" s="6">
        <v>1985</v>
      </c>
      <c r="B44" s="6">
        <v>1</v>
      </c>
      <c r="C44" s="6">
        <v>2</v>
      </c>
      <c r="D44" s="6">
        <v>7712541.7989999996</v>
      </c>
      <c r="E44" s="6">
        <v>0.1038139199</v>
      </c>
      <c r="F44" s="6">
        <v>625632.49910000002</v>
      </c>
      <c r="O44">
        <v>1985</v>
      </c>
      <c r="P44">
        <v>1</v>
      </c>
      <c r="Q44">
        <v>2</v>
      </c>
      <c r="R44">
        <v>8535666.3540000003</v>
      </c>
      <c r="S44">
        <v>0.104800242</v>
      </c>
      <c r="T44">
        <v>732426.35750000004</v>
      </c>
      <c r="AB44" s="6">
        <v>1984</v>
      </c>
      <c r="AC44" s="6">
        <v>1</v>
      </c>
      <c r="AD44" s="6">
        <v>2</v>
      </c>
      <c r="AE44" s="6">
        <v>6838277.6730000004</v>
      </c>
      <c r="AF44" s="6">
        <v>9.3287252789999997E-2</v>
      </c>
      <c r="AG44" s="6">
        <v>504332.30709999998</v>
      </c>
    </row>
    <row r="45" spans="1:33" x14ac:dyDescent="0.2">
      <c r="A45" s="6">
        <v>1986</v>
      </c>
      <c r="B45" s="6">
        <v>1</v>
      </c>
      <c r="C45" s="6">
        <v>2</v>
      </c>
      <c r="D45" s="6">
        <v>7219068.983</v>
      </c>
      <c r="E45" s="6">
        <v>9.7661641800000004E-2</v>
      </c>
      <c r="F45" s="6">
        <v>554208.15330000001</v>
      </c>
      <c r="O45">
        <v>1986</v>
      </c>
      <c r="P45">
        <v>1</v>
      </c>
      <c r="Q45">
        <v>2</v>
      </c>
      <c r="R45">
        <v>7535727.8940000003</v>
      </c>
      <c r="S45">
        <v>0.102084351</v>
      </c>
      <c r="T45">
        <v>636795.98389999999</v>
      </c>
      <c r="AB45" s="6">
        <v>1985</v>
      </c>
      <c r="AC45" s="6">
        <v>1</v>
      </c>
      <c r="AD45" s="6">
        <v>2</v>
      </c>
      <c r="AE45" s="6">
        <v>7712541.7989999996</v>
      </c>
      <c r="AF45" s="6">
        <v>0.1038139199</v>
      </c>
      <c r="AG45" s="6">
        <v>625632.49910000002</v>
      </c>
    </row>
    <row r="46" spans="1:33" x14ac:dyDescent="0.2">
      <c r="A46" s="6">
        <v>1987</v>
      </c>
      <c r="B46" s="6">
        <v>1</v>
      </c>
      <c r="C46" s="6">
        <v>2</v>
      </c>
      <c r="D46" s="6">
        <v>7613277.4939999999</v>
      </c>
      <c r="E46" s="6">
        <v>0.1048566732</v>
      </c>
      <c r="F46" s="6">
        <v>636656.02480000001</v>
      </c>
      <c r="O46">
        <v>1987</v>
      </c>
      <c r="P46">
        <v>1</v>
      </c>
      <c r="Q46">
        <v>2</v>
      </c>
      <c r="R46">
        <v>7887642.0499999998</v>
      </c>
      <c r="S46">
        <v>0.107647268</v>
      </c>
      <c r="T46">
        <v>714983.97030000004</v>
      </c>
      <c r="AB46" s="6">
        <v>1986</v>
      </c>
      <c r="AC46" s="6">
        <v>1</v>
      </c>
      <c r="AD46" s="6">
        <v>2</v>
      </c>
      <c r="AE46" s="6">
        <v>7219068.983</v>
      </c>
      <c r="AF46" s="6">
        <v>9.7661641800000004E-2</v>
      </c>
      <c r="AG46" s="6">
        <v>554208.15330000001</v>
      </c>
    </row>
    <row r="47" spans="1:33" x14ac:dyDescent="0.2">
      <c r="A47" s="6">
        <v>1988</v>
      </c>
      <c r="B47" s="6">
        <v>1</v>
      </c>
      <c r="C47" s="6">
        <v>2</v>
      </c>
      <c r="D47" s="6">
        <v>11762194.18</v>
      </c>
      <c r="E47" s="6">
        <v>0.11267885480000001</v>
      </c>
      <c r="F47" s="6">
        <v>1065242.952</v>
      </c>
      <c r="O47">
        <v>1988</v>
      </c>
      <c r="P47">
        <v>1</v>
      </c>
      <c r="Q47">
        <v>2</v>
      </c>
      <c r="R47">
        <v>11534239.949999999</v>
      </c>
      <c r="S47">
        <v>0.11602380800000001</v>
      </c>
      <c r="T47">
        <v>1136945.825</v>
      </c>
      <c r="AB47" s="6">
        <v>1987</v>
      </c>
      <c r="AC47" s="6">
        <v>1</v>
      </c>
      <c r="AD47" s="6">
        <v>2</v>
      </c>
      <c r="AE47" s="6">
        <v>7613277.4939999999</v>
      </c>
      <c r="AF47" s="6">
        <v>0.1048566732</v>
      </c>
      <c r="AG47" s="6">
        <v>636656.02480000001</v>
      </c>
    </row>
    <row r="48" spans="1:33" x14ac:dyDescent="0.2">
      <c r="A48" s="6">
        <v>1989</v>
      </c>
      <c r="B48" s="6">
        <v>1</v>
      </c>
      <c r="C48" s="6">
        <v>2</v>
      </c>
      <c r="D48" s="6">
        <v>10654900.84</v>
      </c>
      <c r="E48" s="6">
        <v>9.4038254949999997E-2</v>
      </c>
      <c r="F48" s="6">
        <v>808887.30759999994</v>
      </c>
      <c r="O48">
        <v>1989</v>
      </c>
      <c r="P48">
        <v>1</v>
      </c>
      <c r="Q48">
        <v>2</v>
      </c>
      <c r="R48">
        <v>10376372.15</v>
      </c>
      <c r="S48">
        <v>9.4293956999999998E-2</v>
      </c>
      <c r="T48">
        <v>831167.08530000004</v>
      </c>
      <c r="AB48" s="6">
        <v>1988</v>
      </c>
      <c r="AC48" s="6">
        <v>1</v>
      </c>
      <c r="AD48" s="6">
        <v>2</v>
      </c>
      <c r="AE48" s="6">
        <v>11762194.18</v>
      </c>
      <c r="AF48" s="6">
        <v>0.11267885480000001</v>
      </c>
      <c r="AG48" s="6">
        <v>1065242.952</v>
      </c>
    </row>
    <row r="49" spans="1:33" x14ac:dyDescent="0.2">
      <c r="A49" s="6">
        <v>1990</v>
      </c>
      <c r="B49" s="6">
        <v>1</v>
      </c>
      <c r="C49" s="6">
        <v>2</v>
      </c>
      <c r="D49" s="6">
        <v>11759609.640000001</v>
      </c>
      <c r="E49" s="6">
        <v>0.1154177941</v>
      </c>
      <c r="F49" s="6">
        <v>1088476.926</v>
      </c>
      <c r="O49">
        <v>1990</v>
      </c>
      <c r="P49">
        <v>1</v>
      </c>
      <c r="Q49">
        <v>2</v>
      </c>
      <c r="R49">
        <v>12874504.970000001</v>
      </c>
      <c r="S49">
        <v>0.12768498</v>
      </c>
      <c r="T49">
        <v>1378934.273</v>
      </c>
      <c r="AB49" s="6">
        <v>1989</v>
      </c>
      <c r="AC49" s="6">
        <v>1</v>
      </c>
      <c r="AD49" s="6">
        <v>2</v>
      </c>
      <c r="AE49" s="6">
        <v>10654900.84</v>
      </c>
      <c r="AF49" s="6">
        <v>9.4038254949999997E-2</v>
      </c>
      <c r="AG49" s="6">
        <v>808887.30759999994</v>
      </c>
    </row>
    <row r="50" spans="1:33" x14ac:dyDescent="0.2">
      <c r="A50" s="6">
        <v>1991</v>
      </c>
      <c r="B50" s="6">
        <v>1</v>
      </c>
      <c r="C50" s="6">
        <v>2</v>
      </c>
      <c r="D50" s="6">
        <v>7324854.3729999997</v>
      </c>
      <c r="E50" s="6">
        <v>9.3953076600000004E-2</v>
      </c>
      <c r="F50" s="6">
        <v>545501.67039999994</v>
      </c>
      <c r="O50">
        <v>1991</v>
      </c>
      <c r="P50">
        <v>1</v>
      </c>
      <c r="Q50">
        <v>2</v>
      </c>
      <c r="R50">
        <v>7559969.7999999998</v>
      </c>
      <c r="S50">
        <v>9.7104122000000001E-2</v>
      </c>
      <c r="T50">
        <v>606387.54200000002</v>
      </c>
      <c r="AB50" s="6">
        <v>1990</v>
      </c>
      <c r="AC50" s="6">
        <v>1</v>
      </c>
      <c r="AD50" s="6">
        <v>2</v>
      </c>
      <c r="AE50" s="6">
        <v>11759609.640000001</v>
      </c>
      <c r="AF50" s="6">
        <v>0.1154177941</v>
      </c>
      <c r="AG50" s="6">
        <v>1088476.926</v>
      </c>
    </row>
    <row r="51" spans="1:33" x14ac:dyDescent="0.2">
      <c r="A51" s="6">
        <v>1992</v>
      </c>
      <c r="B51" s="6">
        <v>1</v>
      </c>
      <c r="C51" s="6">
        <v>2</v>
      </c>
      <c r="D51" s="6">
        <v>6570176.4670000002</v>
      </c>
      <c r="E51" s="6">
        <v>9.2021802119999996E-2</v>
      </c>
      <c r="F51" s="6">
        <v>479365.28820000001</v>
      </c>
      <c r="O51">
        <v>1992</v>
      </c>
      <c r="P51">
        <v>1</v>
      </c>
      <c r="Q51">
        <v>2</v>
      </c>
      <c r="R51">
        <v>6999894.7690000003</v>
      </c>
      <c r="S51">
        <v>0.102246052</v>
      </c>
      <c r="T51">
        <v>596989.4081</v>
      </c>
      <c r="AB51" s="6">
        <v>1991</v>
      </c>
      <c r="AC51" s="6">
        <v>1</v>
      </c>
      <c r="AD51" s="6">
        <v>2</v>
      </c>
      <c r="AE51" s="6">
        <v>7324854.3729999997</v>
      </c>
      <c r="AF51" s="6">
        <v>9.3953076600000004E-2</v>
      </c>
      <c r="AG51" s="6">
        <v>545501.67039999994</v>
      </c>
    </row>
    <row r="52" spans="1:33" x14ac:dyDescent="0.2">
      <c r="A52" s="6">
        <v>1993</v>
      </c>
      <c r="B52" s="6">
        <v>1</v>
      </c>
      <c r="C52" s="6">
        <v>2</v>
      </c>
      <c r="D52" s="6">
        <v>7820427.7970000003</v>
      </c>
      <c r="E52" s="6">
        <v>8.5141359400000005E-2</v>
      </c>
      <c r="F52" s="6">
        <v>529459.63459999999</v>
      </c>
      <c r="O52">
        <v>1993</v>
      </c>
      <c r="P52">
        <v>1</v>
      </c>
      <c r="Q52">
        <v>2</v>
      </c>
      <c r="R52">
        <v>8151373.8499999996</v>
      </c>
      <c r="S52">
        <v>9.1236305000000004E-2</v>
      </c>
      <c r="T52">
        <v>625280.56050000002</v>
      </c>
      <c r="AB52" s="6">
        <v>1992</v>
      </c>
      <c r="AC52" s="6">
        <v>1</v>
      </c>
      <c r="AD52" s="6">
        <v>2</v>
      </c>
      <c r="AE52" s="6">
        <v>6570176.4670000002</v>
      </c>
      <c r="AF52" s="6">
        <v>9.2021802119999996E-2</v>
      </c>
      <c r="AG52" s="6">
        <v>479365.28820000001</v>
      </c>
    </row>
    <row r="53" spans="1:33" x14ac:dyDescent="0.2">
      <c r="A53" s="6">
        <v>1994</v>
      </c>
      <c r="B53" s="6">
        <v>1</v>
      </c>
      <c r="C53" s="6">
        <v>2</v>
      </c>
      <c r="D53" s="6">
        <v>7454211.3080000002</v>
      </c>
      <c r="E53" s="6">
        <v>9.2160869830000006E-2</v>
      </c>
      <c r="F53" s="6">
        <v>544677.05390000006</v>
      </c>
      <c r="O53">
        <v>1994</v>
      </c>
      <c r="P53">
        <v>1</v>
      </c>
      <c r="Q53">
        <v>2</v>
      </c>
      <c r="R53">
        <v>7844243.8629999999</v>
      </c>
      <c r="S53">
        <v>0.103230434</v>
      </c>
      <c r="T53">
        <v>680619.79830000002</v>
      </c>
      <c r="AB53" s="6">
        <v>1993</v>
      </c>
      <c r="AC53" s="6">
        <v>1</v>
      </c>
      <c r="AD53" s="6">
        <v>2</v>
      </c>
      <c r="AE53" s="6">
        <v>7820427.7970000003</v>
      </c>
      <c r="AF53" s="6">
        <v>8.5141359400000005E-2</v>
      </c>
      <c r="AG53" s="6">
        <v>529459.63459999999</v>
      </c>
    </row>
    <row r="54" spans="1:33" x14ac:dyDescent="0.2">
      <c r="A54" s="6">
        <v>1995</v>
      </c>
      <c r="B54" s="6">
        <v>1</v>
      </c>
      <c r="C54" s="6">
        <v>2</v>
      </c>
      <c r="D54" s="6">
        <v>7215919.7300000004</v>
      </c>
      <c r="E54" s="6">
        <v>0.1069981805</v>
      </c>
      <c r="F54" s="6">
        <v>620053.85250000004</v>
      </c>
      <c r="O54">
        <v>1995</v>
      </c>
      <c r="P54">
        <v>1</v>
      </c>
      <c r="Q54">
        <v>2</v>
      </c>
      <c r="R54">
        <v>7805529.9790000003</v>
      </c>
      <c r="S54">
        <v>0.11954654300000001</v>
      </c>
      <c r="T54">
        <v>789477.30090000003</v>
      </c>
      <c r="AB54" s="6">
        <v>1994</v>
      </c>
      <c r="AC54" s="6">
        <v>1</v>
      </c>
      <c r="AD54" s="6">
        <v>2</v>
      </c>
      <c r="AE54" s="6">
        <v>7454211.3080000002</v>
      </c>
      <c r="AF54" s="6">
        <v>9.2160869830000006E-2</v>
      </c>
      <c r="AG54" s="6">
        <v>544677.05390000006</v>
      </c>
    </row>
    <row r="55" spans="1:33" x14ac:dyDescent="0.2">
      <c r="A55" s="6">
        <v>1996</v>
      </c>
      <c r="B55" s="6">
        <v>1</v>
      </c>
      <c r="C55" s="6">
        <v>2</v>
      </c>
      <c r="D55" s="6">
        <v>4148375.034</v>
      </c>
      <c r="E55" s="6">
        <v>8.5001004399999996E-2</v>
      </c>
      <c r="F55" s="6">
        <v>283235.7046</v>
      </c>
      <c r="O55">
        <v>1996</v>
      </c>
      <c r="P55">
        <v>1</v>
      </c>
      <c r="Q55">
        <v>2</v>
      </c>
      <c r="R55">
        <v>4293943.5930000003</v>
      </c>
      <c r="S55">
        <v>9.1371493999999998E-2</v>
      </c>
      <c r="T55">
        <v>333406.28570000001</v>
      </c>
      <c r="AB55" s="6">
        <v>1995</v>
      </c>
      <c r="AC55" s="6">
        <v>1</v>
      </c>
      <c r="AD55" s="6">
        <v>2</v>
      </c>
      <c r="AE55" s="6">
        <v>7215919.7300000004</v>
      </c>
      <c r="AF55" s="6">
        <v>0.1069981805</v>
      </c>
      <c r="AG55" s="6">
        <v>620053.85250000004</v>
      </c>
    </row>
    <row r="56" spans="1:33" x14ac:dyDescent="0.2">
      <c r="A56" s="6">
        <v>1997</v>
      </c>
      <c r="B56" s="6">
        <v>1</v>
      </c>
      <c r="C56" s="6">
        <v>2</v>
      </c>
      <c r="D56" s="6">
        <v>4768999.2039999999</v>
      </c>
      <c r="E56" s="6">
        <v>8.6224293790000003E-2</v>
      </c>
      <c r="F56" s="6">
        <v>333228.14189999999</v>
      </c>
      <c r="O56">
        <v>1997</v>
      </c>
      <c r="P56">
        <v>1</v>
      </c>
      <c r="Q56">
        <v>2</v>
      </c>
      <c r="R56">
        <v>5009996.074</v>
      </c>
      <c r="S56">
        <v>8.9271803999999996E-2</v>
      </c>
      <c r="T56">
        <v>380366.22659999999</v>
      </c>
      <c r="AB56" s="6">
        <v>1996</v>
      </c>
      <c r="AC56" s="6">
        <v>1</v>
      </c>
      <c r="AD56" s="6">
        <v>2</v>
      </c>
      <c r="AE56" s="6">
        <v>4148375.034</v>
      </c>
      <c r="AF56" s="6">
        <v>8.5001004399999996E-2</v>
      </c>
      <c r="AG56" s="6">
        <v>283235.7046</v>
      </c>
    </row>
    <row r="57" spans="1:33" x14ac:dyDescent="0.2">
      <c r="A57" s="6">
        <v>1998</v>
      </c>
      <c r="B57" s="6">
        <v>1</v>
      </c>
      <c r="C57" s="6">
        <v>2</v>
      </c>
      <c r="D57" s="6">
        <v>3403909.415</v>
      </c>
      <c r="E57" s="6">
        <v>8.3811856269999999E-2</v>
      </c>
      <c r="F57" s="6">
        <v>227753.96109999999</v>
      </c>
      <c r="O57">
        <v>1998</v>
      </c>
      <c r="P57">
        <v>1</v>
      </c>
      <c r="Q57">
        <v>2</v>
      </c>
      <c r="R57">
        <v>3599395.372</v>
      </c>
      <c r="S57">
        <v>8.6841317000000001E-2</v>
      </c>
      <c r="T57">
        <v>265219.95779999997</v>
      </c>
      <c r="AB57" s="6">
        <v>1997</v>
      </c>
      <c r="AC57" s="6">
        <v>1</v>
      </c>
      <c r="AD57" s="6">
        <v>2</v>
      </c>
      <c r="AE57" s="6">
        <v>4768999.2039999999</v>
      </c>
      <c r="AF57" s="6">
        <v>8.6224293790000003E-2</v>
      </c>
      <c r="AG57" s="6">
        <v>333228.14189999999</v>
      </c>
    </row>
    <row r="58" spans="1:33" x14ac:dyDescent="0.2">
      <c r="A58" s="6">
        <v>1999</v>
      </c>
      <c r="B58" s="6">
        <v>1</v>
      </c>
      <c r="C58" s="6">
        <v>2</v>
      </c>
      <c r="D58" s="6">
        <v>5913922.9809999997</v>
      </c>
      <c r="E58" s="6">
        <v>0.1063624167</v>
      </c>
      <c r="F58" s="6">
        <v>492723.0368</v>
      </c>
      <c r="O58">
        <v>1999</v>
      </c>
      <c r="P58">
        <v>1</v>
      </c>
      <c r="Q58">
        <v>2</v>
      </c>
      <c r="R58">
        <v>5492737.682</v>
      </c>
      <c r="S58">
        <v>0.105592484</v>
      </c>
      <c r="T58">
        <v>491780.32949999999</v>
      </c>
      <c r="AB58" s="6">
        <v>1998</v>
      </c>
      <c r="AC58" s="6">
        <v>1</v>
      </c>
      <c r="AD58" s="6">
        <v>2</v>
      </c>
      <c r="AE58" s="6">
        <v>3403909.415</v>
      </c>
      <c r="AF58" s="6">
        <v>8.3811856269999999E-2</v>
      </c>
      <c r="AG58" s="6">
        <v>227753.96109999999</v>
      </c>
    </row>
    <row r="59" spans="1:33" x14ac:dyDescent="0.2">
      <c r="A59" s="6">
        <v>2000</v>
      </c>
      <c r="B59" s="6">
        <v>1</v>
      </c>
      <c r="C59" s="6">
        <v>2</v>
      </c>
      <c r="D59" s="6">
        <v>7685388.5130000003</v>
      </c>
      <c r="E59" s="6">
        <v>9.8917576930000001E-2</v>
      </c>
      <c r="F59" s="6">
        <v>605215.53509999998</v>
      </c>
      <c r="O59">
        <v>2000</v>
      </c>
      <c r="P59">
        <v>1</v>
      </c>
      <c r="Q59">
        <v>2</v>
      </c>
      <c r="R59">
        <v>8162125.7620000001</v>
      </c>
      <c r="S59">
        <v>0.110338378</v>
      </c>
      <c r="T59">
        <v>758274.40769999998</v>
      </c>
      <c r="AB59" s="6">
        <v>1999</v>
      </c>
      <c r="AC59" s="6">
        <v>1</v>
      </c>
      <c r="AD59" s="6">
        <v>2</v>
      </c>
      <c r="AE59" s="6">
        <v>5913922.9809999997</v>
      </c>
      <c r="AF59" s="6">
        <v>0.1063624167</v>
      </c>
      <c r="AG59" s="6">
        <v>492723.0368</v>
      </c>
    </row>
    <row r="60" spans="1:33" x14ac:dyDescent="0.2">
      <c r="A60" s="6">
        <v>2001</v>
      </c>
      <c r="B60" s="6">
        <v>1</v>
      </c>
      <c r="C60" s="6">
        <v>2</v>
      </c>
      <c r="D60" s="6">
        <v>6128179.6409999998</v>
      </c>
      <c r="E60" s="6">
        <v>9.160219017E-2</v>
      </c>
      <c r="F60" s="6">
        <v>446276.98550000001</v>
      </c>
      <c r="O60">
        <v>2001</v>
      </c>
      <c r="P60">
        <v>1</v>
      </c>
      <c r="Q60">
        <v>2</v>
      </c>
      <c r="R60">
        <v>6202572.2019999996</v>
      </c>
      <c r="S60">
        <v>9.2919907999999996E-2</v>
      </c>
      <c r="T60">
        <v>482543.00170000002</v>
      </c>
      <c r="AB60" s="6">
        <v>2000</v>
      </c>
      <c r="AC60" s="6">
        <v>1</v>
      </c>
      <c r="AD60" s="6">
        <v>2</v>
      </c>
      <c r="AE60" s="6">
        <v>7685388.5130000003</v>
      </c>
      <c r="AF60" s="6">
        <v>9.8917576930000001E-2</v>
      </c>
      <c r="AG60" s="6">
        <v>605215.53509999998</v>
      </c>
    </row>
    <row r="61" spans="1:33" x14ac:dyDescent="0.2">
      <c r="A61" s="6">
        <v>2002</v>
      </c>
      <c r="B61" s="6">
        <v>1</v>
      </c>
      <c r="C61" s="6">
        <v>2</v>
      </c>
      <c r="D61" s="6">
        <v>6761897.2010000004</v>
      </c>
      <c r="E61" s="6">
        <v>7.7423727600000006E-2</v>
      </c>
      <c r="F61" s="6">
        <v>423375.91489999997</v>
      </c>
      <c r="O61">
        <v>2002</v>
      </c>
      <c r="P61">
        <v>1</v>
      </c>
      <c r="Q61">
        <v>2</v>
      </c>
      <c r="R61">
        <v>7261896.6890000002</v>
      </c>
      <c r="S61">
        <v>8.442972E-2</v>
      </c>
      <c r="T61">
        <v>526027.54579999996</v>
      </c>
      <c r="AB61" s="6">
        <v>2001</v>
      </c>
      <c r="AC61" s="6">
        <v>1</v>
      </c>
      <c r="AD61" s="6">
        <v>2</v>
      </c>
      <c r="AE61" s="6">
        <v>6128179.6409999998</v>
      </c>
      <c r="AF61" s="6">
        <v>9.160219017E-2</v>
      </c>
      <c r="AG61" s="6">
        <v>446276.98550000001</v>
      </c>
    </row>
    <row r="62" spans="1:33" x14ac:dyDescent="0.2">
      <c r="A62" s="6">
        <v>2003</v>
      </c>
      <c r="B62" s="6">
        <v>1</v>
      </c>
      <c r="C62" s="6">
        <v>2</v>
      </c>
      <c r="D62" s="6">
        <v>11663620.539999999</v>
      </c>
      <c r="E62" s="6">
        <v>9.8883575929999995E-2</v>
      </c>
      <c r="F62" s="6">
        <v>915938.51780000003</v>
      </c>
      <c r="O62">
        <v>2003</v>
      </c>
      <c r="P62">
        <v>1</v>
      </c>
      <c r="Q62">
        <v>2</v>
      </c>
      <c r="R62">
        <v>11903375.939999999</v>
      </c>
      <c r="S62">
        <v>0.10069495000000001</v>
      </c>
      <c r="T62">
        <v>1005444.562</v>
      </c>
      <c r="AB62" s="6">
        <v>2002</v>
      </c>
      <c r="AC62" s="6">
        <v>1</v>
      </c>
      <c r="AD62" s="6">
        <v>2</v>
      </c>
      <c r="AE62" s="6">
        <v>6761897.2010000004</v>
      </c>
      <c r="AF62" s="6">
        <v>7.7423727600000006E-2</v>
      </c>
      <c r="AG62" s="6">
        <v>423375.91489999997</v>
      </c>
    </row>
    <row r="63" spans="1:33" x14ac:dyDescent="0.2">
      <c r="A63" s="6">
        <v>2004</v>
      </c>
      <c r="B63" s="6">
        <v>1</v>
      </c>
      <c r="C63" s="6">
        <v>2</v>
      </c>
      <c r="D63" s="6">
        <v>5653359.4029999999</v>
      </c>
      <c r="E63" s="6">
        <v>8.8350397799999994E-2</v>
      </c>
      <c r="F63" s="6">
        <v>400492.83049999998</v>
      </c>
      <c r="O63">
        <v>2004</v>
      </c>
      <c r="P63">
        <v>1</v>
      </c>
      <c r="Q63">
        <v>2</v>
      </c>
      <c r="R63">
        <v>5668356.5</v>
      </c>
      <c r="S63">
        <v>9.2527746999999994E-2</v>
      </c>
      <c r="T63">
        <v>443956.90139999997</v>
      </c>
      <c r="AB63" s="6">
        <v>2003</v>
      </c>
      <c r="AC63" s="6">
        <v>1</v>
      </c>
      <c r="AD63" s="6">
        <v>2</v>
      </c>
      <c r="AE63" s="6">
        <v>11663620.539999999</v>
      </c>
      <c r="AF63" s="6">
        <v>9.8883575929999995E-2</v>
      </c>
      <c r="AG63" s="6">
        <v>915938.51780000003</v>
      </c>
    </row>
    <row r="64" spans="1:33" x14ac:dyDescent="0.2">
      <c r="A64" s="6">
        <v>2005</v>
      </c>
      <c r="B64" s="6">
        <v>1</v>
      </c>
      <c r="C64" s="6">
        <v>2</v>
      </c>
      <c r="D64" s="6">
        <v>7162187.7470000004</v>
      </c>
      <c r="E64" s="6">
        <v>9.4330208939999993E-2</v>
      </c>
      <c r="F64" s="6">
        <v>541080.0246</v>
      </c>
      <c r="O64">
        <v>2005</v>
      </c>
      <c r="P64">
        <v>1</v>
      </c>
      <c r="Q64">
        <v>2</v>
      </c>
      <c r="R64">
        <v>7479731.0999999996</v>
      </c>
      <c r="S64">
        <v>9.8614983000000003E-2</v>
      </c>
      <c r="T64">
        <v>621182.3504</v>
      </c>
      <c r="AB64" s="6">
        <v>2004</v>
      </c>
      <c r="AC64" s="6">
        <v>1</v>
      </c>
      <c r="AD64" s="6">
        <v>2</v>
      </c>
      <c r="AE64" s="6">
        <v>5653359.4029999999</v>
      </c>
      <c r="AF64" s="6">
        <v>8.8350397799999994E-2</v>
      </c>
      <c r="AG64" s="6">
        <v>400492.83049999998</v>
      </c>
    </row>
    <row r="65" spans="1:33" x14ac:dyDescent="0.2">
      <c r="A65" s="6">
        <v>2006</v>
      </c>
      <c r="B65" s="6">
        <v>1</v>
      </c>
      <c r="C65" s="6">
        <v>2</v>
      </c>
      <c r="D65" s="6">
        <v>4242170.3810000001</v>
      </c>
      <c r="E65" s="6">
        <v>9.087443731E-2</v>
      </c>
      <c r="F65" s="6">
        <v>308404.86119999998</v>
      </c>
      <c r="O65">
        <v>2006</v>
      </c>
      <c r="P65">
        <v>1</v>
      </c>
      <c r="Q65">
        <v>2</v>
      </c>
      <c r="R65">
        <v>4565070.2929999996</v>
      </c>
      <c r="S65">
        <v>0.102010194</v>
      </c>
      <c r="T65">
        <v>395149.3504</v>
      </c>
      <c r="AB65" s="6">
        <v>2005</v>
      </c>
      <c r="AC65" s="6">
        <v>1</v>
      </c>
      <c r="AD65" s="6">
        <v>2</v>
      </c>
      <c r="AE65" s="6">
        <v>7162187.7470000004</v>
      </c>
      <c r="AF65" s="6">
        <v>9.4330208939999993E-2</v>
      </c>
      <c r="AG65" s="6">
        <v>541080.0246</v>
      </c>
    </row>
    <row r="66" spans="1:33" x14ac:dyDescent="0.2">
      <c r="A66" s="6">
        <v>2007</v>
      </c>
      <c r="B66" s="6">
        <v>1</v>
      </c>
      <c r="C66" s="6">
        <v>2</v>
      </c>
      <c r="D66" s="6">
        <v>6820707.3600000003</v>
      </c>
      <c r="E66" s="6">
        <v>0.1139173478</v>
      </c>
      <c r="F66" s="6">
        <v>612404.99959999998</v>
      </c>
      <c r="O66">
        <v>2007</v>
      </c>
      <c r="P66">
        <v>1</v>
      </c>
      <c r="Q66">
        <v>2</v>
      </c>
      <c r="R66">
        <v>7629430.2869999995</v>
      </c>
      <c r="S66">
        <v>0.12498518</v>
      </c>
      <c r="T66">
        <v>792489.3541</v>
      </c>
      <c r="AB66" s="6">
        <v>2006</v>
      </c>
      <c r="AC66" s="6">
        <v>1</v>
      </c>
      <c r="AD66" s="6">
        <v>2</v>
      </c>
      <c r="AE66" s="6">
        <v>4242170.3810000001</v>
      </c>
      <c r="AF66" s="6">
        <v>9.087443731E-2</v>
      </c>
      <c r="AG66" s="6">
        <v>308404.86119999998</v>
      </c>
    </row>
    <row r="67" spans="1:33" x14ac:dyDescent="0.2">
      <c r="A67" s="6">
        <v>2008</v>
      </c>
      <c r="B67" s="6">
        <v>1</v>
      </c>
      <c r="C67" s="6">
        <v>2</v>
      </c>
      <c r="D67" s="6">
        <v>4819253.5190000003</v>
      </c>
      <c r="E67" s="6">
        <v>0.1189548798</v>
      </c>
      <c r="F67" s="6">
        <v>449331.7781</v>
      </c>
      <c r="O67">
        <v>2008</v>
      </c>
      <c r="P67">
        <v>1</v>
      </c>
      <c r="Q67">
        <v>2</v>
      </c>
      <c r="R67">
        <v>4732552.8490000004</v>
      </c>
      <c r="S67">
        <v>0.121200824</v>
      </c>
      <c r="T67">
        <v>479304.44</v>
      </c>
      <c r="AB67" s="6">
        <v>2007</v>
      </c>
      <c r="AC67" s="6">
        <v>1</v>
      </c>
      <c r="AD67" s="6">
        <v>2</v>
      </c>
      <c r="AE67" s="6">
        <v>6820707.3600000003</v>
      </c>
      <c r="AF67" s="6">
        <v>0.1139173478</v>
      </c>
      <c r="AG67" s="6">
        <v>612404.99959999998</v>
      </c>
    </row>
    <row r="68" spans="1:33" x14ac:dyDescent="0.2">
      <c r="A68" s="6">
        <v>2009</v>
      </c>
      <c r="B68" s="6">
        <v>1</v>
      </c>
      <c r="C68" s="6">
        <v>2</v>
      </c>
      <c r="D68" s="6">
        <v>2882541.642</v>
      </c>
      <c r="E68" s="6">
        <v>0.1141586664</v>
      </c>
      <c r="F68" s="6">
        <v>262265.08319999999</v>
      </c>
      <c r="O68">
        <v>2009</v>
      </c>
      <c r="P68">
        <v>1</v>
      </c>
      <c r="Q68">
        <v>2</v>
      </c>
      <c r="R68">
        <v>3609340.452</v>
      </c>
      <c r="S68">
        <v>0.14098624100000001</v>
      </c>
      <c r="T68">
        <v>430528.158</v>
      </c>
      <c r="AB68" s="6">
        <v>2008</v>
      </c>
      <c r="AC68" s="6">
        <v>1</v>
      </c>
      <c r="AD68" s="6">
        <v>2</v>
      </c>
      <c r="AE68" s="6">
        <v>4819253.5190000003</v>
      </c>
      <c r="AF68" s="6">
        <v>0.1189548798</v>
      </c>
      <c r="AG68" s="6">
        <v>449331.7781</v>
      </c>
    </row>
    <row r="69" spans="1:33" x14ac:dyDescent="0.2">
      <c r="A69" s="6">
        <v>2010</v>
      </c>
      <c r="B69" s="6">
        <v>1</v>
      </c>
      <c r="C69" s="6">
        <v>2</v>
      </c>
      <c r="D69" s="6">
        <v>5321163.5240000002</v>
      </c>
      <c r="E69" s="6">
        <v>0.1097347232</v>
      </c>
      <c r="F69" s="6">
        <v>467833.10989999998</v>
      </c>
      <c r="O69">
        <v>2010</v>
      </c>
      <c r="P69">
        <v>1</v>
      </c>
      <c r="Q69">
        <v>2</v>
      </c>
      <c r="R69">
        <v>5819663.5389999999</v>
      </c>
      <c r="S69">
        <v>0.11949900500000001</v>
      </c>
      <c r="T69">
        <v>584501.38159999996</v>
      </c>
      <c r="AB69" s="6">
        <v>2009</v>
      </c>
      <c r="AC69" s="6">
        <v>1</v>
      </c>
      <c r="AD69" s="6">
        <v>2</v>
      </c>
      <c r="AE69" s="6">
        <v>2882541.642</v>
      </c>
      <c r="AF69" s="6">
        <v>0.1141586664</v>
      </c>
      <c r="AG69" s="6">
        <v>262265.08319999999</v>
      </c>
    </row>
    <row r="70" spans="1:33" x14ac:dyDescent="0.2">
      <c r="A70" s="6">
        <v>2011</v>
      </c>
      <c r="B70" s="6">
        <v>1</v>
      </c>
      <c r="C70" s="6">
        <v>2</v>
      </c>
      <c r="D70" s="6">
        <v>4441388.1140000001</v>
      </c>
      <c r="E70" s="6">
        <v>9.5007271490000003E-2</v>
      </c>
      <c r="F70" s="6">
        <v>333828.22210000001</v>
      </c>
      <c r="O70">
        <v>2011</v>
      </c>
      <c r="P70">
        <v>1</v>
      </c>
      <c r="Q70">
        <v>2</v>
      </c>
      <c r="R70">
        <v>4498289.6550000003</v>
      </c>
      <c r="S70">
        <v>9.5793727999999995E-2</v>
      </c>
      <c r="T70">
        <v>357511.63339999999</v>
      </c>
      <c r="AB70" s="6">
        <v>2010</v>
      </c>
      <c r="AC70" s="6">
        <v>1</v>
      </c>
      <c r="AD70" s="6">
        <v>2</v>
      </c>
      <c r="AE70" s="6">
        <v>5321163.5240000002</v>
      </c>
      <c r="AF70" s="6">
        <v>0.1097347232</v>
      </c>
      <c r="AG70" s="6">
        <v>467833.10989999998</v>
      </c>
    </row>
    <row r="71" spans="1:33" x14ac:dyDescent="0.2">
      <c r="A71" s="6">
        <v>2012</v>
      </c>
      <c r="B71" s="6">
        <v>1</v>
      </c>
      <c r="C71" s="6">
        <v>2</v>
      </c>
      <c r="D71" s="6">
        <v>5054816.4919999996</v>
      </c>
      <c r="E71" s="6">
        <v>8.9386564340000002E-2</v>
      </c>
      <c r="F71" s="6">
        <v>357759.4938</v>
      </c>
      <c r="O71">
        <v>2012</v>
      </c>
      <c r="P71">
        <v>1</v>
      </c>
      <c r="Q71">
        <v>2</v>
      </c>
      <c r="R71">
        <v>5146782.3810000001</v>
      </c>
      <c r="S71">
        <v>9.1841569999999997E-2</v>
      </c>
      <c r="T71">
        <v>401070.91029999999</v>
      </c>
      <c r="AB71" s="6">
        <v>2011</v>
      </c>
      <c r="AC71" s="6">
        <v>1</v>
      </c>
      <c r="AD71" s="6">
        <v>2</v>
      </c>
      <c r="AE71" s="6">
        <v>4441388.1140000001</v>
      </c>
      <c r="AF71" s="6">
        <v>9.5007271490000003E-2</v>
      </c>
      <c r="AG71" s="6">
        <v>333828.22210000001</v>
      </c>
    </row>
    <row r="72" spans="1:33" x14ac:dyDescent="0.2">
      <c r="A72" s="6">
        <v>2013</v>
      </c>
      <c r="B72" s="6">
        <v>1</v>
      </c>
      <c r="C72" s="6">
        <v>2</v>
      </c>
      <c r="D72" s="6">
        <v>6417713.4419999998</v>
      </c>
      <c r="E72" s="6">
        <v>8.8333504770000001E-2</v>
      </c>
      <c r="F72" s="6">
        <v>457277.51360000001</v>
      </c>
      <c r="O72">
        <v>2013</v>
      </c>
      <c r="P72">
        <v>1</v>
      </c>
      <c r="Q72">
        <v>2</v>
      </c>
      <c r="R72">
        <v>6592677.2999999998</v>
      </c>
      <c r="S72">
        <v>9.5084659000000002E-2</v>
      </c>
      <c r="T72">
        <v>537931.32440000004</v>
      </c>
      <c r="AB72" s="6">
        <v>2012</v>
      </c>
      <c r="AC72" s="6">
        <v>1</v>
      </c>
      <c r="AD72" s="6">
        <v>2</v>
      </c>
      <c r="AE72" s="6">
        <v>5054816.4919999996</v>
      </c>
      <c r="AF72" s="6">
        <v>8.9386564340000002E-2</v>
      </c>
      <c r="AG72" s="6">
        <v>357759.4938</v>
      </c>
    </row>
    <row r="73" spans="1:33" x14ac:dyDescent="0.2">
      <c r="A73" s="6">
        <v>2014</v>
      </c>
      <c r="B73" s="6">
        <v>1</v>
      </c>
      <c r="C73" s="6">
        <v>2</v>
      </c>
      <c r="D73" s="6">
        <v>11493371.880000001</v>
      </c>
      <c r="E73" s="6">
        <v>7.7176813499999997E-2</v>
      </c>
      <c r="F73" s="6">
        <v>712686.77430000005</v>
      </c>
      <c r="O73">
        <v>2014</v>
      </c>
      <c r="P73">
        <v>1</v>
      </c>
      <c r="Q73">
        <v>2</v>
      </c>
      <c r="R73">
        <v>11759425.869999999</v>
      </c>
      <c r="S73">
        <v>8.0805724999999995E-2</v>
      </c>
      <c r="T73">
        <v>808394.67839999998</v>
      </c>
      <c r="AB73" s="6">
        <v>2013</v>
      </c>
      <c r="AC73" s="6">
        <v>1</v>
      </c>
      <c r="AD73" s="6">
        <v>2</v>
      </c>
      <c r="AE73" s="6">
        <v>6417713.4419999998</v>
      </c>
      <c r="AF73" s="6">
        <v>8.8333504770000001E-2</v>
      </c>
      <c r="AG73" s="6">
        <v>457277.51360000001</v>
      </c>
    </row>
    <row r="74" spans="1:33" x14ac:dyDescent="0.2">
      <c r="A74" s="6">
        <v>2015</v>
      </c>
      <c r="B74" s="6">
        <v>1</v>
      </c>
      <c r="C74" s="6">
        <v>2</v>
      </c>
      <c r="D74" s="6">
        <v>9663320.9700000007</v>
      </c>
      <c r="E74" s="6">
        <v>7.4852929959999995E-2</v>
      </c>
      <c r="F74" s="6">
        <v>576529.48450000002</v>
      </c>
      <c r="O74">
        <v>2015</v>
      </c>
      <c r="P74">
        <v>1</v>
      </c>
      <c r="Q74">
        <v>2</v>
      </c>
      <c r="R74">
        <v>9646408.6239999998</v>
      </c>
      <c r="S74">
        <v>7.6338824999999999E-2</v>
      </c>
      <c r="T74">
        <v>622122.04610000004</v>
      </c>
      <c r="AB74" s="6">
        <v>2014</v>
      </c>
      <c r="AC74" s="6">
        <v>1</v>
      </c>
      <c r="AD74" s="6">
        <v>2</v>
      </c>
      <c r="AE74" s="6">
        <v>11493371.880000001</v>
      </c>
      <c r="AF74" s="6">
        <v>7.7176813499999997E-2</v>
      </c>
      <c r="AG74" s="6">
        <v>712686.77430000005</v>
      </c>
    </row>
    <row r="75" spans="1:33" x14ac:dyDescent="0.2">
      <c r="A75" s="6">
        <v>2016</v>
      </c>
      <c r="B75" s="6">
        <v>1</v>
      </c>
      <c r="C75" s="6">
        <v>2</v>
      </c>
      <c r="D75" s="6">
        <v>7495615.017</v>
      </c>
      <c r="E75" s="6">
        <v>8.3218120909999999E-2</v>
      </c>
      <c r="F75" s="6">
        <v>490171.91940000001</v>
      </c>
      <c r="O75">
        <v>2016</v>
      </c>
      <c r="P75">
        <v>1</v>
      </c>
      <c r="Q75">
        <v>2</v>
      </c>
      <c r="R75">
        <v>7605469.3990000002</v>
      </c>
      <c r="S75">
        <v>9.5271632999999994E-2</v>
      </c>
      <c r="T75">
        <v>600668.30680000002</v>
      </c>
      <c r="AB75" s="6">
        <v>2015</v>
      </c>
      <c r="AC75" s="6">
        <v>1</v>
      </c>
      <c r="AD75" s="6">
        <v>2</v>
      </c>
      <c r="AE75" s="6">
        <v>9663320.9700000007</v>
      </c>
      <c r="AF75" s="6">
        <v>7.4852929959999995E-2</v>
      </c>
      <c r="AG75" s="6">
        <v>576529.48450000002</v>
      </c>
    </row>
    <row r="76" spans="1:33" x14ac:dyDescent="0.2">
      <c r="A76" s="6">
        <v>2017</v>
      </c>
      <c r="B76" s="6">
        <v>1</v>
      </c>
      <c r="C76" s="6">
        <v>2</v>
      </c>
      <c r="D76" s="6">
        <v>7300671.5269999998</v>
      </c>
      <c r="E76" s="6">
        <v>8.0643129470000005E-2</v>
      </c>
      <c r="F76" s="6">
        <v>467519.16230000003</v>
      </c>
      <c r="O76">
        <v>2017</v>
      </c>
      <c r="P76">
        <v>1</v>
      </c>
      <c r="Q76">
        <v>2</v>
      </c>
      <c r="R76">
        <v>7255075.2199999997</v>
      </c>
      <c r="S76">
        <v>9.0233194000000003E-2</v>
      </c>
      <c r="T76">
        <v>550671.44129999995</v>
      </c>
      <c r="AB76" s="6">
        <v>2016</v>
      </c>
      <c r="AC76" s="6">
        <v>1</v>
      </c>
      <c r="AD76" s="6">
        <v>2</v>
      </c>
      <c r="AE76" s="6">
        <v>7495615.017</v>
      </c>
      <c r="AF76" s="6">
        <v>8.3218120909999999E-2</v>
      </c>
      <c r="AG76" s="6">
        <v>490171.91940000001</v>
      </c>
    </row>
    <row r="77" spans="1:33" x14ac:dyDescent="0.2">
      <c r="A77" s="6">
        <v>2018</v>
      </c>
      <c r="B77" s="6">
        <v>1</v>
      </c>
      <c r="C77" s="6">
        <v>2</v>
      </c>
      <c r="D77" s="6">
        <v>4260930</v>
      </c>
      <c r="E77" s="6">
        <v>0.1032936936</v>
      </c>
      <c r="F77" s="6">
        <v>347390.34989999997</v>
      </c>
      <c r="O77">
        <v>2018</v>
      </c>
      <c r="P77">
        <v>1</v>
      </c>
      <c r="Q77">
        <v>2</v>
      </c>
      <c r="R77">
        <v>4407529.7139999997</v>
      </c>
      <c r="S77">
        <v>0.107373371</v>
      </c>
      <c r="T77">
        <v>394348.72080000001</v>
      </c>
      <c r="AB77" s="6">
        <v>2017</v>
      </c>
      <c r="AC77" s="6">
        <v>1</v>
      </c>
      <c r="AD77" s="6">
        <v>2</v>
      </c>
      <c r="AE77" s="6">
        <v>7300671.5269999998</v>
      </c>
      <c r="AF77" s="6">
        <v>8.0643129470000005E-2</v>
      </c>
      <c r="AG77" s="6">
        <v>467519.16230000003</v>
      </c>
    </row>
    <row r="78" spans="1:33" x14ac:dyDescent="0.2">
      <c r="A78" s="6">
        <v>2019</v>
      </c>
      <c r="B78" s="6">
        <v>1</v>
      </c>
      <c r="C78" s="6">
        <v>2</v>
      </c>
      <c r="D78" s="6">
        <v>7945124.3169999998</v>
      </c>
      <c r="E78" s="6">
        <v>7.9028971330000003E-2</v>
      </c>
      <c r="F78" s="6">
        <v>496152.89889999997</v>
      </c>
      <c r="O78">
        <v>2019</v>
      </c>
      <c r="P78">
        <v>1</v>
      </c>
      <c r="Q78">
        <v>2</v>
      </c>
      <c r="R78">
        <v>8288690.625</v>
      </c>
      <c r="S78">
        <v>8.7307037000000004E-2</v>
      </c>
      <c r="T78">
        <v>605936.40740000003</v>
      </c>
      <c r="AB78" s="6">
        <v>2018</v>
      </c>
      <c r="AC78" s="6">
        <v>1</v>
      </c>
      <c r="AD78" s="6">
        <v>2</v>
      </c>
      <c r="AE78" s="6">
        <v>4260930</v>
      </c>
      <c r="AF78" s="6">
        <v>0.1032936936</v>
      </c>
      <c r="AG78" s="6">
        <v>347390.34989999997</v>
      </c>
    </row>
    <row r="79" spans="1:33" x14ac:dyDescent="0.2">
      <c r="A79" s="6">
        <v>1982</v>
      </c>
      <c r="B79" s="6">
        <v>1</v>
      </c>
      <c r="C79" s="6">
        <v>3</v>
      </c>
      <c r="D79" s="6">
        <v>19472.349829999999</v>
      </c>
      <c r="E79" s="6">
        <v>0.56801949750000003</v>
      </c>
      <c r="F79" s="6">
        <v>6269.1588680000004</v>
      </c>
      <c r="O79">
        <v>1982</v>
      </c>
      <c r="P79">
        <v>1</v>
      </c>
      <c r="Q79">
        <v>3</v>
      </c>
      <c r="R79">
        <v>25252.179489999999</v>
      </c>
      <c r="S79">
        <v>0.61339482099999998</v>
      </c>
      <c r="T79">
        <v>8656.6071570000004</v>
      </c>
      <c r="AB79" s="6">
        <v>2019</v>
      </c>
      <c r="AC79" s="6">
        <v>1</v>
      </c>
      <c r="AD79" s="6">
        <v>2</v>
      </c>
      <c r="AE79" s="6">
        <v>7945124.3169999998</v>
      </c>
      <c r="AF79" s="6">
        <v>7.9028971330000003E-2</v>
      </c>
      <c r="AG79" s="6">
        <v>496152.89889999997</v>
      </c>
    </row>
    <row r="80" spans="1:33" x14ac:dyDescent="0.2">
      <c r="A80" s="6">
        <v>1983</v>
      </c>
      <c r="B80" s="6">
        <v>1</v>
      </c>
      <c r="C80" s="6">
        <v>3</v>
      </c>
      <c r="D80" s="6">
        <v>160594.84959999999</v>
      </c>
      <c r="E80" s="6">
        <v>0.55770984999999995</v>
      </c>
      <c r="F80" s="6">
        <v>50025.409789999998</v>
      </c>
      <c r="O80">
        <v>1983</v>
      </c>
      <c r="P80">
        <v>1</v>
      </c>
      <c r="Q80">
        <v>3</v>
      </c>
      <c r="R80">
        <v>182373.6042</v>
      </c>
      <c r="S80">
        <v>0.60999678099999999</v>
      </c>
      <c r="T80">
        <v>60729.629280000001</v>
      </c>
      <c r="AB80" s="6">
        <v>1982</v>
      </c>
      <c r="AC80" s="6">
        <v>1</v>
      </c>
      <c r="AD80" s="6">
        <v>3</v>
      </c>
      <c r="AE80" s="6">
        <v>19472.349829999999</v>
      </c>
      <c r="AF80" s="6">
        <v>0.56801949750000003</v>
      </c>
      <c r="AG80" s="6">
        <v>6269.1588680000004</v>
      </c>
    </row>
    <row r="81" spans="1:33" x14ac:dyDescent="0.2">
      <c r="A81" s="6">
        <v>1984</v>
      </c>
      <c r="B81" s="6">
        <v>1</v>
      </c>
      <c r="C81" s="6">
        <v>3</v>
      </c>
      <c r="D81" s="6">
        <v>48035.70233</v>
      </c>
      <c r="E81" s="6">
        <v>0.64855295479999997</v>
      </c>
      <c r="F81" s="6">
        <v>16326.76181</v>
      </c>
      <c r="O81">
        <v>1984</v>
      </c>
      <c r="P81">
        <v>1</v>
      </c>
      <c r="Q81">
        <v>3</v>
      </c>
      <c r="R81">
        <v>82844.971189999997</v>
      </c>
      <c r="S81">
        <v>0.71405079100000002</v>
      </c>
      <c r="T81">
        <v>30590.719509999999</v>
      </c>
      <c r="AB81" s="6">
        <v>1983</v>
      </c>
      <c r="AC81" s="6">
        <v>1</v>
      </c>
      <c r="AD81" s="6">
        <v>3</v>
      </c>
      <c r="AE81" s="6">
        <v>160594.84959999999</v>
      </c>
      <c r="AF81" s="6">
        <v>0.55770984999999995</v>
      </c>
      <c r="AG81" s="6">
        <v>50025.409789999998</v>
      </c>
    </row>
    <row r="82" spans="1:33" x14ac:dyDescent="0.2">
      <c r="A82" s="6">
        <v>1985</v>
      </c>
      <c r="B82" s="6">
        <v>1</v>
      </c>
      <c r="C82" s="6">
        <v>3</v>
      </c>
      <c r="D82" s="6">
        <v>280583.90999999997</v>
      </c>
      <c r="E82" s="6">
        <v>0.30562455370000002</v>
      </c>
      <c r="F82" s="6">
        <v>55417.124750000003</v>
      </c>
      <c r="O82">
        <v>1985</v>
      </c>
      <c r="P82">
        <v>1</v>
      </c>
      <c r="Q82">
        <v>3</v>
      </c>
      <c r="R82">
        <v>534735.55359999998</v>
      </c>
      <c r="S82">
        <v>0.38688075999999999</v>
      </c>
      <c r="T82">
        <v>132728.69810000001</v>
      </c>
      <c r="AB82" s="6">
        <v>1984</v>
      </c>
      <c r="AC82" s="6">
        <v>1</v>
      </c>
      <c r="AD82" s="6">
        <v>3</v>
      </c>
      <c r="AE82" s="6">
        <v>48035.70233</v>
      </c>
      <c r="AF82" s="6">
        <v>0.64855295479999997</v>
      </c>
      <c r="AG82" s="6">
        <v>16326.76181</v>
      </c>
    </row>
    <row r="83" spans="1:33" x14ac:dyDescent="0.2">
      <c r="A83" s="6">
        <v>1986</v>
      </c>
      <c r="B83" s="6">
        <v>1</v>
      </c>
      <c r="C83" s="6">
        <v>3</v>
      </c>
      <c r="D83" s="6">
        <v>57220.615059999996</v>
      </c>
      <c r="E83" s="6">
        <v>0.59737034850000004</v>
      </c>
      <c r="F83" s="6">
        <v>18429.09676</v>
      </c>
      <c r="O83">
        <v>1986</v>
      </c>
      <c r="P83">
        <v>1</v>
      </c>
      <c r="Q83">
        <v>3</v>
      </c>
      <c r="R83">
        <v>122995.254</v>
      </c>
      <c r="S83">
        <v>0.66537116399999996</v>
      </c>
      <c r="T83">
        <v>43227.631079999999</v>
      </c>
      <c r="AB83" s="6">
        <v>1985</v>
      </c>
      <c r="AC83" s="6">
        <v>1</v>
      </c>
      <c r="AD83" s="6">
        <v>3</v>
      </c>
      <c r="AE83" s="6">
        <v>280583.90999999997</v>
      </c>
      <c r="AF83" s="6">
        <v>0.30562455370000002</v>
      </c>
      <c r="AG83" s="6">
        <v>55417.124750000003</v>
      </c>
    </row>
    <row r="84" spans="1:33" x14ac:dyDescent="0.2">
      <c r="A84" s="6">
        <v>1987</v>
      </c>
      <c r="B84" s="6">
        <v>1</v>
      </c>
      <c r="C84" s="6">
        <v>3</v>
      </c>
      <c r="D84" s="6">
        <v>81702.617559999999</v>
      </c>
      <c r="E84" s="6">
        <v>0.61802149520000005</v>
      </c>
      <c r="F84" s="6">
        <v>26440.810689999998</v>
      </c>
      <c r="O84">
        <v>1987</v>
      </c>
      <c r="P84">
        <v>1</v>
      </c>
      <c r="Q84">
        <v>3</v>
      </c>
      <c r="R84">
        <v>79746.419909999997</v>
      </c>
      <c r="S84">
        <v>0.64441102100000003</v>
      </c>
      <c r="T84">
        <v>27428.260340000001</v>
      </c>
      <c r="AB84" s="6">
        <v>1986</v>
      </c>
      <c r="AC84" s="6">
        <v>1</v>
      </c>
      <c r="AD84" s="6">
        <v>3</v>
      </c>
      <c r="AE84" s="6">
        <v>57220.615059999996</v>
      </c>
      <c r="AF84" s="6">
        <v>0.59737034850000004</v>
      </c>
      <c r="AG84" s="6">
        <v>18429.09676</v>
      </c>
    </row>
    <row r="85" spans="1:33" x14ac:dyDescent="0.2">
      <c r="A85" s="6">
        <v>1988</v>
      </c>
      <c r="B85" s="6">
        <v>1</v>
      </c>
      <c r="C85" s="6">
        <v>3</v>
      </c>
      <c r="D85" s="6">
        <v>21984.779900000001</v>
      </c>
      <c r="E85" s="6">
        <v>0.53502825470000004</v>
      </c>
      <c r="F85" s="6">
        <v>6728.9577790000003</v>
      </c>
      <c r="O85">
        <v>1988</v>
      </c>
      <c r="P85">
        <v>1</v>
      </c>
      <c r="Q85">
        <v>3</v>
      </c>
      <c r="R85">
        <v>27273.185170000001</v>
      </c>
      <c r="S85">
        <v>0.60224153800000002</v>
      </c>
      <c r="T85">
        <v>9118.7537260000008</v>
      </c>
      <c r="AB85" s="6">
        <v>1987</v>
      </c>
      <c r="AC85" s="6">
        <v>1</v>
      </c>
      <c r="AD85" s="6">
        <v>3</v>
      </c>
      <c r="AE85" s="6">
        <v>81702.617559999999</v>
      </c>
      <c r="AF85" s="6">
        <v>0.61802149520000005</v>
      </c>
      <c r="AG85" s="6">
        <v>26440.810689999998</v>
      </c>
    </row>
    <row r="86" spans="1:33" x14ac:dyDescent="0.2">
      <c r="A86" s="6">
        <v>1989</v>
      </c>
      <c r="B86" s="6">
        <v>1</v>
      </c>
      <c r="C86" s="6">
        <v>3</v>
      </c>
      <c r="D86" s="6">
        <v>90251.707479999997</v>
      </c>
      <c r="E86" s="6">
        <v>0.51632598730000001</v>
      </c>
      <c r="F86" s="6">
        <v>26343.838609999999</v>
      </c>
      <c r="O86">
        <v>1989</v>
      </c>
      <c r="P86">
        <v>1</v>
      </c>
      <c r="Q86">
        <v>3</v>
      </c>
      <c r="R86">
        <v>74253.487460000004</v>
      </c>
      <c r="S86">
        <v>0.55097569199999996</v>
      </c>
      <c r="T86">
        <v>23277.77766</v>
      </c>
      <c r="AB86" s="6">
        <v>1988</v>
      </c>
      <c r="AC86" s="6">
        <v>1</v>
      </c>
      <c r="AD86" s="6">
        <v>3</v>
      </c>
      <c r="AE86" s="6">
        <v>21984.779900000001</v>
      </c>
      <c r="AF86" s="6">
        <v>0.53502825470000004</v>
      </c>
      <c r="AG86" s="6">
        <v>6728.9577790000003</v>
      </c>
    </row>
    <row r="87" spans="1:33" x14ac:dyDescent="0.2">
      <c r="A87" s="6">
        <v>1990</v>
      </c>
      <c r="B87" s="6">
        <v>1</v>
      </c>
      <c r="C87" s="6">
        <v>3</v>
      </c>
      <c r="D87" s="6">
        <v>55993.941720000003</v>
      </c>
      <c r="E87" s="6">
        <v>0.5885060969</v>
      </c>
      <c r="F87" s="6">
        <v>17738.69527</v>
      </c>
      <c r="O87">
        <v>1990</v>
      </c>
      <c r="P87">
        <v>1</v>
      </c>
      <c r="Q87">
        <v>3</v>
      </c>
      <c r="R87">
        <v>89876.303780000002</v>
      </c>
      <c r="S87">
        <v>0.59666223600000001</v>
      </c>
      <c r="T87">
        <v>29758.24467</v>
      </c>
      <c r="AB87" s="6">
        <v>1989</v>
      </c>
      <c r="AC87" s="6">
        <v>1</v>
      </c>
      <c r="AD87" s="6">
        <v>3</v>
      </c>
      <c r="AE87" s="6">
        <v>90251.707479999997</v>
      </c>
      <c r="AF87" s="6">
        <v>0.51632598730000001</v>
      </c>
      <c r="AG87" s="6">
        <v>26343.838609999999</v>
      </c>
    </row>
    <row r="88" spans="1:33" x14ac:dyDescent="0.2">
      <c r="A88" s="6">
        <v>1991</v>
      </c>
      <c r="B88" s="6">
        <v>1</v>
      </c>
      <c r="C88" s="6">
        <v>3</v>
      </c>
      <c r="D88" s="6">
        <v>151366.9993</v>
      </c>
      <c r="E88" s="6">
        <v>0.24584105980000001</v>
      </c>
      <c r="F88" s="6">
        <v>25093.694380000001</v>
      </c>
      <c r="O88">
        <v>1991</v>
      </c>
      <c r="P88">
        <v>1</v>
      </c>
      <c r="Q88">
        <v>3</v>
      </c>
      <c r="R88">
        <v>212194.04620000001</v>
      </c>
      <c r="S88">
        <v>0.31217315200000001</v>
      </c>
      <c r="T88">
        <v>45223.290719999997</v>
      </c>
      <c r="AB88" s="6">
        <v>1990</v>
      </c>
      <c r="AC88" s="6">
        <v>1</v>
      </c>
      <c r="AD88" s="6">
        <v>3</v>
      </c>
      <c r="AE88" s="6">
        <v>55993.941720000003</v>
      </c>
      <c r="AF88" s="6">
        <v>0.5885060969</v>
      </c>
      <c r="AG88" s="6">
        <v>17738.69527</v>
      </c>
    </row>
    <row r="89" spans="1:33" x14ac:dyDescent="0.2">
      <c r="A89" s="6">
        <v>1992</v>
      </c>
      <c r="B89" s="6">
        <v>1</v>
      </c>
      <c r="C89" s="6">
        <v>3</v>
      </c>
      <c r="D89" s="6">
        <v>58817.803039999999</v>
      </c>
      <c r="E89" s="6">
        <v>0.6856826292</v>
      </c>
      <c r="F89" s="6">
        <v>20092.76499</v>
      </c>
      <c r="O89">
        <v>1992</v>
      </c>
      <c r="P89">
        <v>1</v>
      </c>
      <c r="Q89">
        <v>3</v>
      </c>
      <c r="R89">
        <v>121411.58809999999</v>
      </c>
      <c r="S89">
        <v>0.73424829899999999</v>
      </c>
      <c r="T89">
        <v>44728.379889999997</v>
      </c>
      <c r="AB89" s="6">
        <v>1991</v>
      </c>
      <c r="AC89" s="6">
        <v>1</v>
      </c>
      <c r="AD89" s="6">
        <v>3</v>
      </c>
      <c r="AE89" s="6">
        <v>151366.9993</v>
      </c>
      <c r="AF89" s="6">
        <v>0.24584105980000001</v>
      </c>
      <c r="AG89" s="6">
        <v>25093.694380000001</v>
      </c>
    </row>
    <row r="90" spans="1:33" x14ac:dyDescent="0.2">
      <c r="A90" s="6">
        <v>1993</v>
      </c>
      <c r="B90" s="6">
        <v>1</v>
      </c>
      <c r="C90" s="6">
        <v>3</v>
      </c>
      <c r="D90" s="6">
        <v>146691.67170000001</v>
      </c>
      <c r="E90" s="6">
        <v>0.67754557179999997</v>
      </c>
      <c r="F90" s="6">
        <v>48876.375330000003</v>
      </c>
      <c r="O90">
        <v>1993</v>
      </c>
      <c r="P90">
        <v>1</v>
      </c>
      <c r="Q90">
        <v>3</v>
      </c>
      <c r="R90">
        <v>167811.3193</v>
      </c>
      <c r="S90">
        <v>0.74297496500000004</v>
      </c>
      <c r="T90">
        <v>61555.538939999999</v>
      </c>
      <c r="AB90" s="6">
        <v>1992</v>
      </c>
      <c r="AC90" s="6">
        <v>1</v>
      </c>
      <c r="AD90" s="6">
        <v>3</v>
      </c>
      <c r="AE90" s="6">
        <v>58817.803039999999</v>
      </c>
      <c r="AF90" s="6">
        <v>0.6856826292</v>
      </c>
      <c r="AG90" s="6">
        <v>20092.76499</v>
      </c>
    </row>
    <row r="91" spans="1:33" x14ac:dyDescent="0.2">
      <c r="A91" s="6">
        <v>1994</v>
      </c>
      <c r="B91" s="6">
        <v>1</v>
      </c>
      <c r="C91" s="6">
        <v>3</v>
      </c>
      <c r="D91" s="6">
        <v>59204.096360000003</v>
      </c>
      <c r="E91" s="6">
        <v>0.70313365949999995</v>
      </c>
      <c r="F91" s="6">
        <v>20114.883760000001</v>
      </c>
      <c r="O91">
        <v>1994</v>
      </c>
      <c r="P91">
        <v>1</v>
      </c>
      <c r="Q91">
        <v>3</v>
      </c>
      <c r="R91">
        <v>108149.3893</v>
      </c>
      <c r="S91">
        <v>0.77766358000000002</v>
      </c>
      <c r="T91">
        <v>40133.86724</v>
      </c>
      <c r="AB91" s="6">
        <v>1993</v>
      </c>
      <c r="AC91" s="6">
        <v>1</v>
      </c>
      <c r="AD91" s="6">
        <v>3</v>
      </c>
      <c r="AE91" s="6">
        <v>146691.67170000001</v>
      </c>
      <c r="AF91" s="6">
        <v>0.67754557179999997</v>
      </c>
      <c r="AG91" s="6">
        <v>48876.375330000003</v>
      </c>
    </row>
    <row r="92" spans="1:33" x14ac:dyDescent="0.2">
      <c r="A92" s="6">
        <v>1995</v>
      </c>
      <c r="B92" s="6">
        <v>1</v>
      </c>
      <c r="C92" s="6">
        <v>3</v>
      </c>
      <c r="D92" s="6">
        <v>42208.443039999998</v>
      </c>
      <c r="E92" s="6">
        <v>0.65455745259999998</v>
      </c>
      <c r="F92" s="6">
        <v>13906.067709999999</v>
      </c>
      <c r="O92">
        <v>1995</v>
      </c>
      <c r="P92">
        <v>1</v>
      </c>
      <c r="Q92">
        <v>3</v>
      </c>
      <c r="R92">
        <v>80300.982489999995</v>
      </c>
      <c r="S92">
        <v>0.72052188299999997</v>
      </c>
      <c r="T92">
        <v>28400.94327</v>
      </c>
      <c r="AB92" s="6">
        <v>1994</v>
      </c>
      <c r="AC92" s="6">
        <v>1</v>
      </c>
      <c r="AD92" s="6">
        <v>3</v>
      </c>
      <c r="AE92" s="6">
        <v>59204.096360000003</v>
      </c>
      <c r="AF92" s="6">
        <v>0.70313365949999995</v>
      </c>
      <c r="AG92" s="6">
        <v>20114.883760000001</v>
      </c>
    </row>
    <row r="93" spans="1:33" x14ac:dyDescent="0.2">
      <c r="A93" s="6">
        <v>1996</v>
      </c>
      <c r="B93" s="6">
        <v>1</v>
      </c>
      <c r="C93" s="6">
        <v>3</v>
      </c>
      <c r="D93" s="6">
        <v>120169.9659</v>
      </c>
      <c r="E93" s="6">
        <v>0.62184794980000002</v>
      </c>
      <c r="F93" s="6">
        <v>37563.344539999998</v>
      </c>
      <c r="O93">
        <v>1996</v>
      </c>
      <c r="P93">
        <v>1</v>
      </c>
      <c r="Q93">
        <v>3</v>
      </c>
      <c r="R93">
        <v>93455.600579999998</v>
      </c>
      <c r="S93">
        <v>0.64842942800000003</v>
      </c>
      <c r="T93">
        <v>30955.23892</v>
      </c>
      <c r="AB93" s="6">
        <v>1995</v>
      </c>
      <c r="AC93" s="6">
        <v>1</v>
      </c>
      <c r="AD93" s="6">
        <v>3</v>
      </c>
      <c r="AE93" s="6">
        <v>42208.443039999998</v>
      </c>
      <c r="AF93" s="6">
        <v>0.65455745259999998</v>
      </c>
      <c r="AG93" s="6">
        <v>13906.067709999999</v>
      </c>
    </row>
    <row r="94" spans="1:33" x14ac:dyDescent="0.2">
      <c r="A94" s="6">
        <v>1997</v>
      </c>
      <c r="B94" s="6">
        <v>1</v>
      </c>
      <c r="C94" s="6">
        <v>3</v>
      </c>
      <c r="D94" s="6">
        <v>80816.649430000005</v>
      </c>
      <c r="E94" s="6">
        <v>0.58945117030000005</v>
      </c>
      <c r="F94" s="6">
        <v>25142.70923</v>
      </c>
      <c r="O94">
        <v>1997</v>
      </c>
      <c r="P94">
        <v>1</v>
      </c>
      <c r="Q94">
        <v>3</v>
      </c>
      <c r="R94">
        <v>98150.70349</v>
      </c>
      <c r="S94">
        <v>0.65566241700000005</v>
      </c>
      <c r="T94">
        <v>33076.409899999999</v>
      </c>
      <c r="AB94" s="6">
        <v>1996</v>
      </c>
      <c r="AC94" s="6">
        <v>1</v>
      </c>
      <c r="AD94" s="6">
        <v>3</v>
      </c>
      <c r="AE94" s="6">
        <v>120169.9659</v>
      </c>
      <c r="AF94" s="6">
        <v>0.62184794980000002</v>
      </c>
      <c r="AG94" s="6">
        <v>37563.344539999998</v>
      </c>
    </row>
    <row r="95" spans="1:33" x14ac:dyDescent="0.2">
      <c r="A95" s="6">
        <v>1998</v>
      </c>
      <c r="B95" s="6">
        <v>1</v>
      </c>
      <c r="C95" s="6">
        <v>3</v>
      </c>
      <c r="D95" s="6">
        <v>182876.40609999999</v>
      </c>
      <c r="E95" s="6">
        <v>0.47916904719999998</v>
      </c>
      <c r="F95" s="6">
        <v>49620.169670000003</v>
      </c>
      <c r="O95">
        <v>1998</v>
      </c>
      <c r="P95">
        <v>1</v>
      </c>
      <c r="Q95">
        <v>3</v>
      </c>
      <c r="R95">
        <v>131754.29810000001</v>
      </c>
      <c r="S95">
        <v>0.51126045200000003</v>
      </c>
      <c r="T95">
        <v>37937.316480000001</v>
      </c>
      <c r="AB95" s="6">
        <v>1997</v>
      </c>
      <c r="AC95" s="6">
        <v>1</v>
      </c>
      <c r="AD95" s="6">
        <v>3</v>
      </c>
      <c r="AE95" s="6">
        <v>80816.649430000005</v>
      </c>
      <c r="AF95" s="6">
        <v>0.58945117030000005</v>
      </c>
      <c r="AG95" s="6">
        <v>25142.70923</v>
      </c>
    </row>
    <row r="96" spans="1:33" x14ac:dyDescent="0.2">
      <c r="A96" s="6">
        <v>1999</v>
      </c>
      <c r="B96" s="6">
        <v>1</v>
      </c>
      <c r="C96" s="6">
        <v>3</v>
      </c>
      <c r="D96" s="6">
        <v>18089.1338</v>
      </c>
      <c r="E96" s="6">
        <v>0.72723347559999996</v>
      </c>
      <c r="F96" s="6">
        <v>6105.4193429999996</v>
      </c>
      <c r="O96">
        <v>1999</v>
      </c>
      <c r="P96">
        <v>1</v>
      </c>
      <c r="Q96">
        <v>3</v>
      </c>
      <c r="R96">
        <v>40090.633959999999</v>
      </c>
      <c r="S96">
        <v>0.79819840099999995</v>
      </c>
      <c r="T96">
        <v>15140.374820000001</v>
      </c>
      <c r="AB96" s="6">
        <v>1998</v>
      </c>
      <c r="AC96" s="6">
        <v>1</v>
      </c>
      <c r="AD96" s="6">
        <v>3</v>
      </c>
      <c r="AE96" s="6">
        <v>182876.40609999999</v>
      </c>
      <c r="AF96" s="6">
        <v>0.47916904719999998</v>
      </c>
      <c r="AG96" s="6">
        <v>49620.169670000003</v>
      </c>
    </row>
    <row r="97" spans="1:33" x14ac:dyDescent="0.2">
      <c r="A97" s="6">
        <v>2000</v>
      </c>
      <c r="B97" s="6">
        <v>1</v>
      </c>
      <c r="C97" s="6">
        <v>3</v>
      </c>
      <c r="D97" s="6">
        <v>61959.851770000001</v>
      </c>
      <c r="E97" s="6">
        <v>0.64626139120000003</v>
      </c>
      <c r="F97" s="6">
        <v>20151.367010000002</v>
      </c>
      <c r="O97">
        <v>2000</v>
      </c>
      <c r="P97">
        <v>1</v>
      </c>
      <c r="Q97">
        <v>3</v>
      </c>
      <c r="R97">
        <v>93428.276859999998</v>
      </c>
      <c r="S97">
        <v>0.74805113700000003</v>
      </c>
      <c r="T97">
        <v>33910.249459999999</v>
      </c>
      <c r="AB97" s="6">
        <v>1999</v>
      </c>
      <c r="AC97" s="6">
        <v>1</v>
      </c>
      <c r="AD97" s="6">
        <v>3</v>
      </c>
      <c r="AE97" s="6">
        <v>18089.1338</v>
      </c>
      <c r="AF97" s="6">
        <v>0.72723347559999996</v>
      </c>
      <c r="AG97" s="6">
        <v>6105.4193429999996</v>
      </c>
    </row>
    <row r="98" spans="1:33" x14ac:dyDescent="0.2">
      <c r="A98" s="6">
        <v>2001</v>
      </c>
      <c r="B98" s="6">
        <v>1</v>
      </c>
      <c r="C98" s="6">
        <v>3</v>
      </c>
      <c r="D98" s="6">
        <v>40231.02708</v>
      </c>
      <c r="E98" s="6">
        <v>0.66775714320000001</v>
      </c>
      <c r="F98" s="6">
        <v>13335.604009999999</v>
      </c>
      <c r="O98">
        <v>2001</v>
      </c>
      <c r="P98">
        <v>1</v>
      </c>
      <c r="Q98">
        <v>3</v>
      </c>
      <c r="R98">
        <v>79449.37672</v>
      </c>
      <c r="S98">
        <v>0.771363727</v>
      </c>
      <c r="T98">
        <v>29821.73054</v>
      </c>
      <c r="AB98" s="6">
        <v>2000</v>
      </c>
      <c r="AC98" s="6">
        <v>1</v>
      </c>
      <c r="AD98" s="6">
        <v>3</v>
      </c>
      <c r="AE98" s="6">
        <v>61959.851770000001</v>
      </c>
      <c r="AF98" s="6">
        <v>0.64626139120000003</v>
      </c>
      <c r="AG98" s="6">
        <v>20151.367010000002</v>
      </c>
    </row>
    <row r="99" spans="1:33" x14ac:dyDescent="0.2">
      <c r="A99" s="6">
        <v>2002</v>
      </c>
      <c r="B99" s="6">
        <v>1</v>
      </c>
      <c r="C99" s="6">
        <v>3</v>
      </c>
      <c r="D99" s="6">
        <v>116796.44439999999</v>
      </c>
      <c r="E99" s="6">
        <v>0.50938214849999996</v>
      </c>
      <c r="F99" s="6">
        <v>32361.63913</v>
      </c>
      <c r="O99">
        <v>2002</v>
      </c>
      <c r="P99">
        <v>1</v>
      </c>
      <c r="Q99">
        <v>3</v>
      </c>
      <c r="R99">
        <v>130617.6675</v>
      </c>
      <c r="S99">
        <v>0.58168925000000005</v>
      </c>
      <c r="T99">
        <v>40401.881679999999</v>
      </c>
      <c r="AB99" s="6">
        <v>2001</v>
      </c>
      <c r="AC99" s="6">
        <v>1</v>
      </c>
      <c r="AD99" s="6">
        <v>3</v>
      </c>
      <c r="AE99" s="6">
        <v>40231.02708</v>
      </c>
      <c r="AF99" s="6">
        <v>0.66775714320000001</v>
      </c>
      <c r="AG99" s="6">
        <v>13335.604009999999</v>
      </c>
    </row>
    <row r="100" spans="1:33" x14ac:dyDescent="0.2">
      <c r="A100" s="6">
        <v>2003</v>
      </c>
      <c r="B100" s="6">
        <v>1</v>
      </c>
      <c r="C100" s="6">
        <v>3</v>
      </c>
      <c r="D100" s="6">
        <v>496091.81050000002</v>
      </c>
      <c r="E100" s="6">
        <v>0.52068502230000002</v>
      </c>
      <c r="F100" s="6">
        <v>139252.61290000001</v>
      </c>
      <c r="O100">
        <v>2003</v>
      </c>
      <c r="P100">
        <v>1</v>
      </c>
      <c r="Q100">
        <v>3</v>
      </c>
      <c r="R100">
        <v>401911.98440000002</v>
      </c>
      <c r="S100">
        <v>0.53394424100000004</v>
      </c>
      <c r="T100">
        <v>118656.35400000001</v>
      </c>
      <c r="AB100" s="6">
        <v>2002</v>
      </c>
      <c r="AC100" s="6">
        <v>1</v>
      </c>
      <c r="AD100" s="6">
        <v>3</v>
      </c>
      <c r="AE100" s="6">
        <v>116796.44439999999</v>
      </c>
      <c r="AF100" s="6">
        <v>0.50938214849999996</v>
      </c>
      <c r="AG100" s="6">
        <v>32361.63913</v>
      </c>
    </row>
    <row r="101" spans="1:33" x14ac:dyDescent="0.2">
      <c r="A101" s="6">
        <v>2004</v>
      </c>
      <c r="B101" s="6">
        <v>1</v>
      </c>
      <c r="C101" s="6">
        <v>3</v>
      </c>
      <c r="D101" s="6">
        <v>212666.49540000001</v>
      </c>
      <c r="E101" s="6">
        <v>0.50640259440000002</v>
      </c>
      <c r="F101" s="6">
        <v>60029.661890000003</v>
      </c>
      <c r="O101">
        <v>2004</v>
      </c>
      <c r="P101">
        <v>1</v>
      </c>
      <c r="Q101">
        <v>3</v>
      </c>
      <c r="R101">
        <v>198465.62270000001</v>
      </c>
      <c r="S101">
        <v>0.52752308699999995</v>
      </c>
      <c r="T101">
        <v>58256.670230000003</v>
      </c>
      <c r="AB101" s="6">
        <v>2003</v>
      </c>
      <c r="AC101" s="6">
        <v>1</v>
      </c>
      <c r="AD101" s="6">
        <v>3</v>
      </c>
      <c r="AE101" s="6">
        <v>496091.81050000002</v>
      </c>
      <c r="AF101" s="6">
        <v>0.52068502230000002</v>
      </c>
      <c r="AG101" s="6">
        <v>139252.61290000001</v>
      </c>
    </row>
    <row r="102" spans="1:33" x14ac:dyDescent="0.2">
      <c r="A102" s="6">
        <v>2005</v>
      </c>
      <c r="B102" s="6">
        <v>1</v>
      </c>
      <c r="C102" s="6">
        <v>3</v>
      </c>
      <c r="D102" s="6">
        <v>110576.7871</v>
      </c>
      <c r="E102" s="6">
        <v>0.44094448069999997</v>
      </c>
      <c r="F102" s="6">
        <v>28020.47827</v>
      </c>
      <c r="O102">
        <v>2005</v>
      </c>
      <c r="P102">
        <v>1</v>
      </c>
      <c r="Q102">
        <v>3</v>
      </c>
      <c r="R102">
        <v>128468.5938</v>
      </c>
      <c r="S102">
        <v>0.504850095</v>
      </c>
      <c r="T102">
        <v>37330.821629999999</v>
      </c>
      <c r="AB102" s="6">
        <v>2004</v>
      </c>
      <c r="AC102" s="6">
        <v>1</v>
      </c>
      <c r="AD102" s="6">
        <v>3</v>
      </c>
      <c r="AE102" s="6">
        <v>212666.49540000001</v>
      </c>
      <c r="AF102" s="6">
        <v>0.50640259440000002</v>
      </c>
      <c r="AG102" s="6">
        <v>60029.661890000003</v>
      </c>
    </row>
    <row r="103" spans="1:33" x14ac:dyDescent="0.2">
      <c r="A103" s="6">
        <v>2006</v>
      </c>
      <c r="B103" s="6">
        <v>1</v>
      </c>
      <c r="C103" s="6">
        <v>3</v>
      </c>
      <c r="D103" s="6">
        <v>9201.7379679999995</v>
      </c>
      <c r="E103" s="6">
        <v>0.58971463400000002</v>
      </c>
      <c r="F103" s="6">
        <v>2902.190227</v>
      </c>
      <c r="O103">
        <v>2006</v>
      </c>
      <c r="P103">
        <v>1</v>
      </c>
      <c r="Q103">
        <v>3</v>
      </c>
      <c r="R103">
        <v>17581.614300000001</v>
      </c>
      <c r="S103">
        <v>0.720871288</v>
      </c>
      <c r="T103">
        <v>6442.0089390000003</v>
      </c>
      <c r="AB103" s="6">
        <v>2005</v>
      </c>
      <c r="AC103" s="6">
        <v>1</v>
      </c>
      <c r="AD103" s="6">
        <v>3</v>
      </c>
      <c r="AE103" s="6">
        <v>110576.7871</v>
      </c>
      <c r="AF103" s="6">
        <v>0.44094448069999997</v>
      </c>
      <c r="AG103" s="6">
        <v>28020.47827</v>
      </c>
    </row>
    <row r="104" spans="1:33" x14ac:dyDescent="0.2">
      <c r="A104" s="6">
        <v>2007</v>
      </c>
      <c r="B104" s="6">
        <v>1</v>
      </c>
      <c r="C104" s="6">
        <v>3</v>
      </c>
      <c r="D104" s="6">
        <v>14489.50503</v>
      </c>
      <c r="E104" s="6">
        <v>0.60760933120000005</v>
      </c>
      <c r="F104" s="6">
        <v>4770.522747</v>
      </c>
      <c r="O104">
        <v>2007</v>
      </c>
      <c r="P104">
        <v>1</v>
      </c>
      <c r="Q104">
        <v>3</v>
      </c>
      <c r="R104">
        <v>23715.684150000001</v>
      </c>
      <c r="S104">
        <v>0.69338528700000002</v>
      </c>
      <c r="T104">
        <v>8555.118923</v>
      </c>
      <c r="AB104" s="6">
        <v>2006</v>
      </c>
      <c r="AC104" s="6">
        <v>1</v>
      </c>
      <c r="AD104" s="6">
        <v>3</v>
      </c>
      <c r="AE104" s="6">
        <v>9201.7379679999995</v>
      </c>
      <c r="AF104" s="6">
        <v>0.58971463400000002</v>
      </c>
      <c r="AG104" s="6">
        <v>2902.190227</v>
      </c>
    </row>
    <row r="105" spans="1:33" x14ac:dyDescent="0.2">
      <c r="A105" s="6">
        <v>2008</v>
      </c>
      <c r="B105" s="6">
        <v>1</v>
      </c>
      <c r="C105" s="6">
        <v>3</v>
      </c>
      <c r="D105" s="6">
        <v>11640.011860000001</v>
      </c>
      <c r="E105" s="6">
        <v>0.55857647109999997</v>
      </c>
      <c r="F105" s="6">
        <v>3769.4305169999998</v>
      </c>
      <c r="O105">
        <v>2008</v>
      </c>
      <c r="P105">
        <v>1</v>
      </c>
      <c r="Q105">
        <v>3</v>
      </c>
      <c r="R105">
        <v>19176.575130000001</v>
      </c>
      <c r="S105">
        <v>0.59797233100000002</v>
      </c>
      <c r="T105">
        <v>6495.1974259999997</v>
      </c>
      <c r="AB105" s="6">
        <v>2007</v>
      </c>
      <c r="AC105" s="6">
        <v>1</v>
      </c>
      <c r="AD105" s="6">
        <v>3</v>
      </c>
      <c r="AE105" s="6">
        <v>14489.50503</v>
      </c>
      <c r="AF105" s="6">
        <v>0.60760933120000005</v>
      </c>
      <c r="AG105" s="6">
        <v>4770.522747</v>
      </c>
    </row>
    <row r="106" spans="1:33" x14ac:dyDescent="0.2">
      <c r="A106" s="6">
        <v>2009</v>
      </c>
      <c r="B106" s="6">
        <v>1</v>
      </c>
      <c r="C106" s="6">
        <v>3</v>
      </c>
      <c r="D106" s="6">
        <v>5664.2538100000002</v>
      </c>
      <c r="E106" s="6">
        <v>0.62067724820000003</v>
      </c>
      <c r="F106" s="6">
        <v>2006.1394640000001</v>
      </c>
      <c r="O106">
        <v>2009</v>
      </c>
      <c r="P106">
        <v>1</v>
      </c>
      <c r="Q106">
        <v>3</v>
      </c>
      <c r="R106">
        <v>8171.7495840000001</v>
      </c>
      <c r="S106">
        <v>0.61563009700000004</v>
      </c>
      <c r="T106">
        <v>2854.8161789999999</v>
      </c>
      <c r="AB106" s="6">
        <v>2008</v>
      </c>
      <c r="AC106" s="6">
        <v>1</v>
      </c>
      <c r="AD106" s="6">
        <v>3</v>
      </c>
      <c r="AE106" s="6">
        <v>11640.011860000001</v>
      </c>
      <c r="AF106" s="6">
        <v>0.55857647109999997</v>
      </c>
      <c r="AG106" s="6">
        <v>3769.4305169999998</v>
      </c>
    </row>
    <row r="107" spans="1:33" x14ac:dyDescent="0.2">
      <c r="A107" s="6">
        <v>2010</v>
      </c>
      <c r="B107" s="6">
        <v>1</v>
      </c>
      <c r="C107" s="6">
        <v>3</v>
      </c>
      <c r="D107" s="6">
        <v>7752.157835</v>
      </c>
      <c r="E107" s="6">
        <v>0.25555673029999998</v>
      </c>
      <c r="F107" s="6">
        <v>1411.2445789999999</v>
      </c>
      <c r="O107">
        <v>2010</v>
      </c>
      <c r="P107">
        <v>1</v>
      </c>
      <c r="Q107">
        <v>3</v>
      </c>
      <c r="R107">
        <v>10086.36419</v>
      </c>
      <c r="S107">
        <v>0.30378187000000001</v>
      </c>
      <c r="T107">
        <v>2128.3756410000001</v>
      </c>
      <c r="AB107" s="6">
        <v>2009</v>
      </c>
      <c r="AC107" s="6">
        <v>1</v>
      </c>
      <c r="AD107" s="6">
        <v>3</v>
      </c>
      <c r="AE107" s="6">
        <v>5664.2538100000002</v>
      </c>
      <c r="AF107" s="6">
        <v>0.62067724820000003</v>
      </c>
      <c r="AG107" s="6">
        <v>2006.1394640000001</v>
      </c>
    </row>
    <row r="108" spans="1:33" x14ac:dyDescent="0.2">
      <c r="A108" s="6">
        <v>2011</v>
      </c>
      <c r="B108" s="6">
        <v>1</v>
      </c>
      <c r="C108" s="6">
        <v>3</v>
      </c>
      <c r="D108" s="6">
        <v>43678.602709999999</v>
      </c>
      <c r="E108" s="6">
        <v>0.51198451280000001</v>
      </c>
      <c r="F108" s="6">
        <v>13110.177820000001</v>
      </c>
      <c r="O108">
        <v>2011</v>
      </c>
      <c r="P108">
        <v>1</v>
      </c>
      <c r="Q108">
        <v>3</v>
      </c>
      <c r="R108">
        <v>35484.737849999998</v>
      </c>
      <c r="S108">
        <v>0.54719630399999997</v>
      </c>
      <c r="T108">
        <v>11169.119409999999</v>
      </c>
      <c r="AB108" s="6">
        <v>2010</v>
      </c>
      <c r="AC108" s="6">
        <v>1</v>
      </c>
      <c r="AD108" s="6">
        <v>3</v>
      </c>
      <c r="AE108" s="6">
        <v>7752.157835</v>
      </c>
      <c r="AF108" s="6">
        <v>0.25555673029999998</v>
      </c>
      <c r="AG108" s="6">
        <v>1411.2445789999999</v>
      </c>
    </row>
    <row r="109" spans="1:33" x14ac:dyDescent="0.2">
      <c r="A109" s="6">
        <v>2012</v>
      </c>
      <c r="B109" s="6">
        <v>1</v>
      </c>
      <c r="C109" s="6">
        <v>3</v>
      </c>
      <c r="D109" s="6">
        <v>21652.534889999999</v>
      </c>
      <c r="E109" s="6">
        <v>0.63926086459999998</v>
      </c>
      <c r="F109" s="6">
        <v>7171.7590989999999</v>
      </c>
      <c r="O109">
        <v>2012</v>
      </c>
      <c r="P109">
        <v>1</v>
      </c>
      <c r="Q109">
        <v>3</v>
      </c>
      <c r="R109">
        <v>40084.644260000001</v>
      </c>
      <c r="S109">
        <v>0.70486761600000003</v>
      </c>
      <c r="T109">
        <v>14611.618130000001</v>
      </c>
      <c r="AB109" s="6">
        <v>2011</v>
      </c>
      <c r="AC109" s="6">
        <v>1</v>
      </c>
      <c r="AD109" s="6">
        <v>3</v>
      </c>
      <c r="AE109" s="6">
        <v>43678.602709999999</v>
      </c>
      <c r="AF109" s="6">
        <v>0.51198451280000001</v>
      </c>
      <c r="AG109" s="6">
        <v>13110.177820000001</v>
      </c>
    </row>
    <row r="110" spans="1:33" x14ac:dyDescent="0.2">
      <c r="A110" s="6">
        <v>2013</v>
      </c>
      <c r="B110" s="6">
        <v>1</v>
      </c>
      <c r="C110" s="6">
        <v>3</v>
      </c>
      <c r="D110" s="6">
        <v>57507.984219999998</v>
      </c>
      <c r="E110" s="6">
        <v>0.61795958520000005</v>
      </c>
      <c r="F110" s="6">
        <v>18636.55198</v>
      </c>
      <c r="O110">
        <v>2013</v>
      </c>
      <c r="P110">
        <v>1</v>
      </c>
      <c r="Q110">
        <v>3</v>
      </c>
      <c r="R110">
        <v>75630.537899999996</v>
      </c>
      <c r="S110">
        <v>0.67769538200000001</v>
      </c>
      <c r="T110">
        <v>26336.61493</v>
      </c>
      <c r="AB110" s="6">
        <v>2012</v>
      </c>
      <c r="AC110" s="6">
        <v>1</v>
      </c>
      <c r="AD110" s="6">
        <v>3</v>
      </c>
      <c r="AE110" s="6">
        <v>21652.534889999999</v>
      </c>
      <c r="AF110" s="6">
        <v>0.63926086459999998</v>
      </c>
      <c r="AG110" s="6">
        <v>7171.7590989999999</v>
      </c>
    </row>
    <row r="111" spans="1:33" x14ac:dyDescent="0.2">
      <c r="A111" s="6">
        <v>2014</v>
      </c>
      <c r="B111" s="6">
        <v>1</v>
      </c>
      <c r="C111" s="6">
        <v>3</v>
      </c>
      <c r="D111" s="6">
        <v>514625.16129999998</v>
      </c>
      <c r="E111" s="6">
        <v>0.60145558060000004</v>
      </c>
      <c r="F111" s="6">
        <v>160712.12239999999</v>
      </c>
      <c r="O111">
        <v>2014</v>
      </c>
      <c r="P111">
        <v>1</v>
      </c>
      <c r="Q111">
        <v>3</v>
      </c>
      <c r="R111">
        <v>413490.08649999998</v>
      </c>
      <c r="S111">
        <v>0.64816129099999997</v>
      </c>
      <c r="T111">
        <v>137306.57740000001</v>
      </c>
      <c r="AB111" s="6">
        <v>2013</v>
      </c>
      <c r="AC111" s="6">
        <v>1</v>
      </c>
      <c r="AD111" s="6">
        <v>3</v>
      </c>
      <c r="AE111" s="6">
        <v>57507.984219999998</v>
      </c>
      <c r="AF111" s="6">
        <v>0.61795958520000005</v>
      </c>
      <c r="AG111" s="6">
        <v>18636.55198</v>
      </c>
    </row>
    <row r="112" spans="1:33" x14ac:dyDescent="0.2">
      <c r="A112" s="6">
        <v>2015</v>
      </c>
      <c r="B112" s="6">
        <v>1</v>
      </c>
      <c r="C112" s="6">
        <v>3</v>
      </c>
      <c r="D112" s="6">
        <v>1193759.5930000001</v>
      </c>
      <c r="E112" s="6">
        <v>0.56428455550000001</v>
      </c>
      <c r="F112" s="6">
        <v>356299.46950000001</v>
      </c>
      <c r="O112">
        <v>2015</v>
      </c>
      <c r="P112">
        <v>1</v>
      </c>
      <c r="Q112">
        <v>3</v>
      </c>
      <c r="R112">
        <v>943077.97580000001</v>
      </c>
      <c r="S112">
        <v>0.58731133800000002</v>
      </c>
      <c r="T112">
        <v>293410.43540000002</v>
      </c>
      <c r="AB112" s="6">
        <v>2014</v>
      </c>
      <c r="AC112" s="6">
        <v>1</v>
      </c>
      <c r="AD112" s="6">
        <v>3</v>
      </c>
      <c r="AE112" s="6">
        <v>514625.16129999998</v>
      </c>
      <c r="AF112" s="6">
        <v>0.60145558060000004</v>
      </c>
      <c r="AG112" s="6">
        <v>160712.12239999999</v>
      </c>
    </row>
    <row r="113" spans="1:33" x14ac:dyDescent="0.2">
      <c r="A113" s="6">
        <v>2016</v>
      </c>
      <c r="B113" s="6">
        <v>1</v>
      </c>
      <c r="C113" s="6">
        <v>3</v>
      </c>
      <c r="D113" s="6">
        <v>2043808.6510000001</v>
      </c>
      <c r="E113" s="6">
        <v>0.5375440614</v>
      </c>
      <c r="F113" s="6">
        <v>592364.25879999995</v>
      </c>
      <c r="O113">
        <v>2016</v>
      </c>
      <c r="P113">
        <v>1</v>
      </c>
      <c r="Q113">
        <v>3</v>
      </c>
      <c r="R113">
        <v>1522566.443</v>
      </c>
      <c r="S113">
        <v>0.52179690099999998</v>
      </c>
      <c r="T113">
        <v>451482.28480000002</v>
      </c>
      <c r="AB113" s="6">
        <v>2015</v>
      </c>
      <c r="AC113" s="6">
        <v>1</v>
      </c>
      <c r="AD113" s="6">
        <v>3</v>
      </c>
      <c r="AE113" s="6">
        <v>1193759.5930000001</v>
      </c>
      <c r="AF113" s="6">
        <v>0.56428455550000001</v>
      </c>
      <c r="AG113" s="6">
        <v>356299.46950000001</v>
      </c>
    </row>
    <row r="114" spans="1:33" x14ac:dyDescent="0.2">
      <c r="A114" s="6">
        <v>2017</v>
      </c>
      <c r="B114" s="6">
        <v>1</v>
      </c>
      <c r="C114" s="6">
        <v>3</v>
      </c>
      <c r="D114" s="6">
        <v>1667538.2560000001</v>
      </c>
      <c r="E114" s="6">
        <v>0.1291662985</v>
      </c>
      <c r="F114" s="6">
        <v>166329.98680000001</v>
      </c>
      <c r="O114">
        <v>2017</v>
      </c>
      <c r="P114">
        <v>1</v>
      </c>
      <c r="Q114">
        <v>3</v>
      </c>
      <c r="R114">
        <v>1756838.4069999999</v>
      </c>
      <c r="S114">
        <v>0.142144247</v>
      </c>
      <c r="T114">
        <v>202790.88649999999</v>
      </c>
      <c r="AB114" s="6">
        <v>2016</v>
      </c>
      <c r="AC114" s="6">
        <v>1</v>
      </c>
      <c r="AD114" s="6">
        <v>3</v>
      </c>
      <c r="AE114" s="6">
        <v>2043808.6510000001</v>
      </c>
      <c r="AF114" s="6">
        <v>0.5375440614</v>
      </c>
      <c r="AG114" s="6">
        <v>592364.25879999995</v>
      </c>
    </row>
    <row r="115" spans="1:33" x14ac:dyDescent="0.2">
      <c r="A115" s="6">
        <v>2018</v>
      </c>
      <c r="B115" s="6">
        <v>1</v>
      </c>
      <c r="C115" s="6">
        <v>3</v>
      </c>
      <c r="D115" s="6">
        <v>1562525.8189999999</v>
      </c>
      <c r="E115" s="6">
        <v>0.19568921980000001</v>
      </c>
      <c r="F115" s="6">
        <v>208668.20749999999</v>
      </c>
      <c r="O115">
        <v>2018</v>
      </c>
      <c r="P115">
        <v>1</v>
      </c>
      <c r="Q115">
        <v>3</v>
      </c>
      <c r="R115">
        <v>1418678.54</v>
      </c>
      <c r="S115">
        <v>0.197748961</v>
      </c>
      <c r="T115">
        <v>206285.50640000001</v>
      </c>
      <c r="AB115" s="6">
        <v>2017</v>
      </c>
      <c r="AC115" s="6">
        <v>1</v>
      </c>
      <c r="AD115" s="6">
        <v>3</v>
      </c>
      <c r="AE115" s="6">
        <v>1667538.2560000001</v>
      </c>
      <c r="AF115" s="6">
        <v>0.1291662985</v>
      </c>
      <c r="AG115" s="6">
        <v>166329.98680000001</v>
      </c>
    </row>
    <row r="116" spans="1:33" x14ac:dyDescent="0.2">
      <c r="A116" s="6">
        <v>2019</v>
      </c>
      <c r="B116" s="6">
        <v>1</v>
      </c>
      <c r="C116" s="6">
        <v>3</v>
      </c>
      <c r="D116" s="6">
        <v>1566578.078</v>
      </c>
      <c r="E116" s="6">
        <v>0.1192391569</v>
      </c>
      <c r="F116" s="6">
        <v>144224.63080000001</v>
      </c>
      <c r="O116">
        <v>2019</v>
      </c>
      <c r="P116">
        <v>1</v>
      </c>
      <c r="Q116">
        <v>3</v>
      </c>
      <c r="R116">
        <v>1443847.9040000001</v>
      </c>
      <c r="S116">
        <v>0.12354681100000001</v>
      </c>
      <c r="T116">
        <v>147588.242</v>
      </c>
      <c r="AB116" s="6">
        <v>2018</v>
      </c>
      <c r="AC116" s="6">
        <v>1</v>
      </c>
      <c r="AD116" s="6">
        <v>3</v>
      </c>
      <c r="AE116" s="6">
        <v>1562525.8189999999</v>
      </c>
      <c r="AF116" s="6">
        <v>0.19568921980000001</v>
      </c>
      <c r="AG116" s="6">
        <v>208668.20749999999</v>
      </c>
    </row>
    <row r="117" spans="1:33" x14ac:dyDescent="0.2">
      <c r="A117">
        <v>2016</v>
      </c>
      <c r="B117">
        <v>1</v>
      </c>
      <c r="C117" t="s">
        <v>6</v>
      </c>
      <c r="D117">
        <v>1769561.47111432</v>
      </c>
      <c r="E117">
        <v>0.51665411573942599</v>
      </c>
      <c r="F117">
        <v>497777.55867427401</v>
      </c>
      <c r="AB117" s="6">
        <v>2019</v>
      </c>
      <c r="AC117" s="6">
        <v>1</v>
      </c>
      <c r="AD117" s="6">
        <v>3</v>
      </c>
      <c r="AE117" s="6">
        <v>1566578.078</v>
      </c>
      <c r="AF117" s="6">
        <v>0.1192391569</v>
      </c>
      <c r="AG117" s="6">
        <v>144224.63080000001</v>
      </c>
    </row>
    <row r="118" spans="1:33" x14ac:dyDescent="0.2">
      <c r="A118">
        <v>2017</v>
      </c>
      <c r="B118">
        <v>1</v>
      </c>
      <c r="C118" t="s">
        <v>6</v>
      </c>
      <c r="D118">
        <v>1768664.2982293</v>
      </c>
      <c r="E118">
        <v>0.13798456672881201</v>
      </c>
      <c r="F118">
        <v>182540.82974588699</v>
      </c>
    </row>
    <row r="119" spans="1:33" x14ac:dyDescent="0.2">
      <c r="A119">
        <v>2018</v>
      </c>
      <c r="B119">
        <v>1</v>
      </c>
      <c r="C119" t="s">
        <v>6</v>
      </c>
      <c r="D119">
        <v>1518501.3280475</v>
      </c>
      <c r="E119">
        <v>0.18572355285356701</v>
      </c>
      <c r="F119">
        <v>195889.78807347099</v>
      </c>
    </row>
    <row r="120" spans="1:33" x14ac:dyDescent="0.2">
      <c r="A120">
        <v>2019</v>
      </c>
      <c r="B120">
        <v>1</v>
      </c>
      <c r="C120" t="s">
        <v>6</v>
      </c>
      <c r="D120">
        <v>1574712.08948566</v>
      </c>
      <c r="E120">
        <v>0.115210882075422</v>
      </c>
      <c r="F120">
        <v>136801.931834458</v>
      </c>
    </row>
    <row r="121" spans="1:33" x14ac:dyDescent="0.2">
      <c r="A121">
        <v>2020</v>
      </c>
      <c r="B121">
        <v>1</v>
      </c>
      <c r="C121" t="s">
        <v>6</v>
      </c>
      <c r="D121">
        <v>0</v>
      </c>
      <c r="E121" t="s">
        <v>9</v>
      </c>
      <c r="F121" t="s">
        <v>9</v>
      </c>
    </row>
    <row r="122" spans="1:33" x14ac:dyDescent="0.2">
      <c r="A122">
        <v>2021</v>
      </c>
      <c r="B122">
        <v>1</v>
      </c>
      <c r="C122" t="s">
        <v>6</v>
      </c>
      <c r="D122">
        <v>568780.108624771</v>
      </c>
      <c r="E122">
        <v>0.125521498021441</v>
      </c>
      <c r="F122">
        <v>53615.6080560181</v>
      </c>
    </row>
  </sheetData>
  <conditionalFormatting sqref="H2:H41">
    <cfRule type="colorScale" priority="4">
      <colorScale>
        <cfvo type="min"/>
        <cfvo type="max"/>
        <color rgb="FFF8696B"/>
        <color rgb="FFFCFCFF"/>
      </colorScale>
    </cfRule>
  </conditionalFormatting>
  <conditionalFormatting sqref="I2:I35">
    <cfRule type="colorScale" priority="3">
      <colorScale>
        <cfvo type="min"/>
        <cfvo type="max"/>
        <color rgb="FFF8696B"/>
        <color rgb="FFFCFCFF"/>
      </colorScale>
    </cfRule>
  </conditionalFormatting>
  <conditionalFormatting sqref="K2:K35">
    <cfRule type="colorScale" priority="2">
      <colorScale>
        <cfvo type="min"/>
        <cfvo type="max"/>
        <color rgb="FFF8696B"/>
        <color rgb="FFFCFCFF"/>
      </colorScale>
    </cfRule>
  </conditionalFormatting>
  <conditionalFormatting sqref="L2:L35">
    <cfRule type="colorScale" priority="1">
      <colorScale>
        <cfvo type="min"/>
        <cfvo type="max"/>
        <color rgb="FFF8696B"/>
        <color rgb="FFFCFCFF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Table_for_SS3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2021-10-13T22:24:02Z</dcterms:created>
  <dcterms:modified xsi:type="dcterms:W3CDTF">2021-10-21T03:20:34Z</dcterms:modified>
</cp:coreProperties>
</file>